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rofils\users$\asn\Desktop\"/>
    </mc:Choice>
  </mc:AlternateContent>
  <xr:revisionPtr revIDLastSave="0" documentId="13_ncr:1_{74402059-6F9F-4040-B4D2-01A1A7755D54}" xr6:coauthVersionLast="43" xr6:coauthVersionMax="43" xr10:uidLastSave="{00000000-0000-0000-0000-000000000000}"/>
  <bookViews>
    <workbookView xWindow="-120" yWindow="-120" windowWidth="29040" windowHeight="15990" activeTab="1" xr2:uid="{F1F5F911-D6A1-40DD-9AF4-8A4740471716}"/>
  </bookViews>
  <sheets>
    <sheet name="ABC" sheetId="1" r:id="rId1"/>
    <sheet name="plan d'adressage" sheetId="3" r:id="rId2"/>
    <sheet name="Création de picking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6" i="3" l="1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D11" i="3"/>
  <c r="G10" i="3"/>
  <c r="D10" i="3"/>
  <c r="G9" i="3"/>
  <c r="D9" i="3"/>
  <c r="G8" i="3"/>
  <c r="D8" i="3"/>
  <c r="G7" i="3"/>
  <c r="D7" i="3"/>
  <c r="G6" i="3"/>
  <c r="D6" i="3"/>
  <c r="G5" i="3"/>
  <c r="D5" i="3"/>
  <c r="G4" i="3"/>
  <c r="D4" i="3"/>
  <c r="G3" i="3"/>
  <c r="D3" i="3"/>
  <c r="G2" i="3"/>
  <c r="D2" i="3"/>
  <c r="I1162" i="1"/>
  <c r="H1162" i="1"/>
  <c r="G1162" i="1"/>
  <c r="I1161" i="1"/>
  <c r="H1161" i="1"/>
  <c r="G1161" i="1"/>
  <c r="I1160" i="1"/>
  <c r="H1160" i="1"/>
  <c r="G1160" i="1"/>
  <c r="I1159" i="1"/>
  <c r="H1159" i="1"/>
  <c r="G1159" i="1"/>
  <c r="I1158" i="1"/>
  <c r="H1158" i="1"/>
  <c r="G1158" i="1"/>
  <c r="I1157" i="1"/>
  <c r="H1157" i="1"/>
  <c r="G1157" i="1"/>
  <c r="I1156" i="1"/>
  <c r="H1156" i="1"/>
  <c r="G1156" i="1"/>
  <c r="I1155" i="1"/>
  <c r="H1155" i="1"/>
  <c r="G1155" i="1"/>
  <c r="I1154" i="1"/>
  <c r="H1154" i="1"/>
  <c r="G1154" i="1"/>
  <c r="I1153" i="1"/>
  <c r="H1153" i="1"/>
  <c r="G1153" i="1"/>
  <c r="I1152" i="1"/>
  <c r="H1152" i="1"/>
  <c r="G1152" i="1"/>
  <c r="I1151" i="1"/>
  <c r="H1151" i="1"/>
  <c r="G1151" i="1"/>
  <c r="I1150" i="1"/>
  <c r="H1150" i="1"/>
  <c r="G1150" i="1"/>
  <c r="I1149" i="1"/>
  <c r="H1149" i="1"/>
  <c r="G1149" i="1"/>
  <c r="I1148" i="1"/>
  <c r="H1148" i="1"/>
  <c r="G1148" i="1"/>
  <c r="I1147" i="1"/>
  <c r="H1147" i="1"/>
  <c r="G1147" i="1"/>
  <c r="I1146" i="1"/>
  <c r="H1146" i="1"/>
  <c r="G1146" i="1"/>
  <c r="I1145" i="1"/>
  <c r="H1145" i="1"/>
  <c r="G1145" i="1"/>
  <c r="I1144" i="1"/>
  <c r="H1144" i="1"/>
  <c r="G1144" i="1"/>
  <c r="I1143" i="1"/>
  <c r="H1143" i="1"/>
  <c r="G1143" i="1"/>
  <c r="I1142" i="1"/>
  <c r="H1142" i="1"/>
  <c r="G1142" i="1"/>
  <c r="I1141" i="1"/>
  <c r="H1141" i="1"/>
  <c r="G1141" i="1"/>
  <c r="I1140" i="1"/>
  <c r="H1140" i="1"/>
  <c r="G1140" i="1"/>
  <c r="I1139" i="1"/>
  <c r="H1139" i="1"/>
  <c r="G1139" i="1"/>
  <c r="I1138" i="1"/>
  <c r="H1138" i="1"/>
  <c r="G1138" i="1"/>
  <c r="I1137" i="1"/>
  <c r="H1137" i="1"/>
  <c r="G1137" i="1"/>
  <c r="I1136" i="1"/>
  <c r="H1136" i="1"/>
  <c r="G1136" i="1"/>
  <c r="I1135" i="1"/>
  <c r="H1135" i="1"/>
  <c r="G1135" i="1"/>
  <c r="I1134" i="1"/>
  <c r="H1134" i="1"/>
  <c r="G1134" i="1"/>
  <c r="I1133" i="1"/>
  <c r="H1133" i="1"/>
  <c r="G1133" i="1"/>
  <c r="I1132" i="1"/>
  <c r="H1132" i="1"/>
  <c r="G1132" i="1"/>
  <c r="I1131" i="1"/>
  <c r="H1131" i="1"/>
  <c r="G1131" i="1"/>
  <c r="I1130" i="1"/>
  <c r="H1130" i="1"/>
  <c r="G1130" i="1"/>
  <c r="I1129" i="1"/>
  <c r="H1129" i="1"/>
  <c r="G1129" i="1"/>
  <c r="I1128" i="1"/>
  <c r="H1128" i="1"/>
  <c r="G1128" i="1"/>
  <c r="I1127" i="1"/>
  <c r="H1127" i="1"/>
  <c r="G1127" i="1"/>
  <c r="I1126" i="1"/>
  <c r="H1126" i="1"/>
  <c r="G1126" i="1"/>
  <c r="I1125" i="1"/>
  <c r="H1125" i="1"/>
  <c r="G1125" i="1"/>
  <c r="I1124" i="1"/>
  <c r="H1124" i="1"/>
  <c r="G1124" i="1"/>
  <c r="I1123" i="1"/>
  <c r="H1123" i="1"/>
  <c r="G1123" i="1"/>
  <c r="I1122" i="1"/>
  <c r="H1122" i="1"/>
  <c r="G1122" i="1"/>
  <c r="I1121" i="1"/>
  <c r="H1121" i="1"/>
  <c r="G1121" i="1"/>
  <c r="I1120" i="1"/>
  <c r="H1120" i="1"/>
  <c r="G1120" i="1"/>
  <c r="I1119" i="1"/>
  <c r="H1119" i="1"/>
  <c r="G1119" i="1"/>
  <c r="I1118" i="1"/>
  <c r="H1118" i="1"/>
  <c r="G1118" i="1"/>
  <c r="I1117" i="1"/>
  <c r="H1117" i="1"/>
  <c r="G1117" i="1"/>
  <c r="I1116" i="1"/>
  <c r="H1116" i="1"/>
  <c r="G1116" i="1"/>
  <c r="I1115" i="1"/>
  <c r="H1115" i="1"/>
  <c r="G1115" i="1"/>
  <c r="I1114" i="1"/>
  <c r="H1114" i="1"/>
  <c r="G1114" i="1"/>
  <c r="I1113" i="1"/>
  <c r="H1113" i="1"/>
  <c r="G1113" i="1"/>
  <c r="I1112" i="1"/>
  <c r="H1112" i="1"/>
  <c r="G1112" i="1"/>
  <c r="I1111" i="1"/>
  <c r="H1111" i="1"/>
  <c r="G1111" i="1"/>
  <c r="I1110" i="1"/>
  <c r="H1110" i="1"/>
  <c r="G1110" i="1"/>
  <c r="I1109" i="1"/>
  <c r="H1109" i="1"/>
  <c r="G1109" i="1"/>
  <c r="I1108" i="1"/>
  <c r="H1108" i="1"/>
  <c r="G1108" i="1"/>
  <c r="I1107" i="1"/>
  <c r="H1107" i="1"/>
  <c r="G1107" i="1"/>
  <c r="I1106" i="1"/>
  <c r="H1106" i="1"/>
  <c r="G1106" i="1"/>
  <c r="I1105" i="1"/>
  <c r="H1105" i="1"/>
  <c r="G1105" i="1"/>
  <c r="I1104" i="1"/>
  <c r="H1104" i="1"/>
  <c r="G1104" i="1"/>
  <c r="I1103" i="1"/>
  <c r="H1103" i="1"/>
  <c r="G1103" i="1"/>
  <c r="I1102" i="1"/>
  <c r="H1102" i="1"/>
  <c r="G1102" i="1"/>
  <c r="I1101" i="1"/>
  <c r="H1101" i="1"/>
  <c r="G1101" i="1"/>
  <c r="I1100" i="1"/>
  <c r="H1100" i="1"/>
  <c r="G1100" i="1"/>
  <c r="I1099" i="1"/>
  <c r="H1099" i="1"/>
  <c r="G1099" i="1"/>
  <c r="I1098" i="1"/>
  <c r="H1098" i="1"/>
  <c r="G1098" i="1"/>
  <c r="I1097" i="1"/>
  <c r="H1097" i="1"/>
  <c r="G1097" i="1"/>
  <c r="I1096" i="1"/>
  <c r="H1096" i="1"/>
  <c r="G1096" i="1"/>
  <c r="I1095" i="1"/>
  <c r="H1095" i="1"/>
  <c r="G1095" i="1"/>
  <c r="I1094" i="1"/>
  <c r="H1094" i="1"/>
  <c r="G1094" i="1"/>
  <c r="I1093" i="1"/>
  <c r="H1093" i="1"/>
  <c r="G1093" i="1"/>
  <c r="I1092" i="1"/>
  <c r="H1092" i="1"/>
  <c r="G1092" i="1"/>
  <c r="I1091" i="1"/>
  <c r="H1091" i="1"/>
  <c r="G1091" i="1"/>
  <c r="I1090" i="1"/>
  <c r="H1090" i="1"/>
  <c r="G1090" i="1"/>
  <c r="I1089" i="1"/>
  <c r="H1089" i="1"/>
  <c r="G1089" i="1"/>
  <c r="I1088" i="1"/>
  <c r="H1088" i="1"/>
  <c r="G1088" i="1"/>
  <c r="I1087" i="1"/>
  <c r="H1087" i="1"/>
  <c r="G1087" i="1"/>
  <c r="I1086" i="1"/>
  <c r="H1086" i="1"/>
  <c r="G1086" i="1"/>
  <c r="I1085" i="1"/>
  <c r="H1085" i="1"/>
  <c r="G1085" i="1"/>
  <c r="I1084" i="1"/>
  <c r="H1084" i="1"/>
  <c r="G1084" i="1"/>
  <c r="I1083" i="1"/>
  <c r="H1083" i="1"/>
  <c r="G1083" i="1"/>
  <c r="I1082" i="1"/>
  <c r="H1082" i="1"/>
  <c r="G1082" i="1"/>
  <c r="I1081" i="1"/>
  <c r="H1081" i="1"/>
  <c r="G1081" i="1"/>
  <c r="I1080" i="1"/>
  <c r="H1080" i="1"/>
  <c r="G1080" i="1"/>
  <c r="I1079" i="1"/>
  <c r="H1079" i="1"/>
  <c r="G1079" i="1"/>
  <c r="I1078" i="1"/>
  <c r="H1078" i="1"/>
  <c r="G1078" i="1"/>
  <c r="I1077" i="1"/>
  <c r="H1077" i="1"/>
  <c r="G1077" i="1"/>
  <c r="I1076" i="1"/>
  <c r="H1076" i="1"/>
  <c r="G1076" i="1"/>
  <c r="I1075" i="1"/>
  <c r="H1075" i="1"/>
  <c r="G1075" i="1"/>
  <c r="I1074" i="1"/>
  <c r="H1074" i="1"/>
  <c r="G1074" i="1"/>
  <c r="I1073" i="1"/>
  <c r="H1073" i="1"/>
  <c r="G1073" i="1"/>
  <c r="I1072" i="1"/>
  <c r="H1072" i="1"/>
  <c r="G1072" i="1"/>
  <c r="I1071" i="1"/>
  <c r="H1071" i="1"/>
  <c r="G1071" i="1"/>
  <c r="I1070" i="1"/>
  <c r="H1070" i="1"/>
  <c r="G1070" i="1"/>
  <c r="I1069" i="1"/>
  <c r="H1069" i="1"/>
  <c r="G1069" i="1"/>
  <c r="I1068" i="1"/>
  <c r="H1068" i="1"/>
  <c r="G1068" i="1"/>
  <c r="I1067" i="1"/>
  <c r="H1067" i="1"/>
  <c r="G1067" i="1"/>
  <c r="I1066" i="1"/>
  <c r="H1066" i="1"/>
  <c r="G1066" i="1"/>
  <c r="I1065" i="1"/>
  <c r="H1065" i="1"/>
  <c r="G1065" i="1"/>
  <c r="I1064" i="1"/>
  <c r="H1064" i="1"/>
  <c r="G1064" i="1"/>
  <c r="I1063" i="1"/>
  <c r="H1063" i="1"/>
  <c r="G1063" i="1"/>
  <c r="I1062" i="1"/>
  <c r="H1062" i="1"/>
  <c r="G1062" i="1"/>
  <c r="I1061" i="1"/>
  <c r="H1061" i="1"/>
  <c r="G1061" i="1"/>
  <c r="I1060" i="1"/>
  <c r="H1060" i="1"/>
  <c r="G1060" i="1"/>
  <c r="I1059" i="1"/>
  <c r="H1059" i="1"/>
  <c r="G1059" i="1"/>
  <c r="I1058" i="1"/>
  <c r="H1058" i="1"/>
  <c r="G1058" i="1"/>
  <c r="I1057" i="1"/>
  <c r="H1057" i="1"/>
  <c r="G1057" i="1"/>
  <c r="I1056" i="1"/>
  <c r="H1056" i="1"/>
  <c r="G1056" i="1"/>
  <c r="I1055" i="1"/>
  <c r="H1055" i="1"/>
  <c r="G1055" i="1"/>
  <c r="I1054" i="1"/>
  <c r="H1054" i="1"/>
  <c r="G1054" i="1"/>
  <c r="I1053" i="1"/>
  <c r="H1053" i="1"/>
  <c r="G1053" i="1"/>
  <c r="I1052" i="1"/>
  <c r="H1052" i="1"/>
  <c r="G1052" i="1"/>
  <c r="I1051" i="1"/>
  <c r="H1051" i="1"/>
  <c r="G1051" i="1"/>
  <c r="I1050" i="1"/>
  <c r="H1050" i="1"/>
  <c r="G1050" i="1"/>
  <c r="I1049" i="1"/>
  <c r="H1049" i="1"/>
  <c r="G1049" i="1"/>
  <c r="I1048" i="1"/>
  <c r="H1048" i="1"/>
  <c r="G1048" i="1"/>
  <c r="I1047" i="1"/>
  <c r="H1047" i="1"/>
  <c r="G1047" i="1"/>
  <c r="I1046" i="1"/>
  <c r="H1046" i="1"/>
  <c r="G1046" i="1"/>
  <c r="I1045" i="1"/>
  <c r="H1045" i="1"/>
  <c r="G1045" i="1"/>
  <c r="I1044" i="1"/>
  <c r="H1044" i="1"/>
  <c r="G1044" i="1"/>
  <c r="I1043" i="1"/>
  <c r="H1043" i="1"/>
  <c r="G1043" i="1"/>
  <c r="I1042" i="1"/>
  <c r="H1042" i="1"/>
  <c r="G1042" i="1"/>
  <c r="I1041" i="1"/>
  <c r="H1041" i="1"/>
  <c r="G1041" i="1"/>
  <c r="I1040" i="1"/>
  <c r="H1040" i="1"/>
  <c r="G1040" i="1"/>
  <c r="I1039" i="1"/>
  <c r="H1039" i="1"/>
  <c r="G1039" i="1"/>
  <c r="I1038" i="1"/>
  <c r="H1038" i="1"/>
  <c r="G1038" i="1"/>
  <c r="I1037" i="1"/>
  <c r="H1037" i="1"/>
  <c r="G1037" i="1"/>
  <c r="I1036" i="1"/>
  <c r="H1036" i="1"/>
  <c r="G1036" i="1"/>
  <c r="I1035" i="1"/>
  <c r="H1035" i="1"/>
  <c r="G1035" i="1"/>
  <c r="I1034" i="1"/>
  <c r="H1034" i="1"/>
  <c r="G1034" i="1"/>
  <c r="I1033" i="1"/>
  <c r="H1033" i="1"/>
  <c r="G1033" i="1"/>
  <c r="I1032" i="1"/>
  <c r="H1032" i="1"/>
  <c r="G1032" i="1"/>
  <c r="I1031" i="1"/>
  <c r="H1031" i="1"/>
  <c r="G1031" i="1"/>
  <c r="I1030" i="1"/>
  <c r="H1030" i="1"/>
  <c r="G1030" i="1"/>
  <c r="I1029" i="1"/>
  <c r="H1029" i="1"/>
  <c r="G1029" i="1"/>
  <c r="I1028" i="1"/>
  <c r="H1028" i="1"/>
  <c r="G1028" i="1"/>
  <c r="I1027" i="1"/>
  <c r="H1027" i="1"/>
  <c r="G1027" i="1"/>
  <c r="I1026" i="1"/>
  <c r="H1026" i="1"/>
  <c r="G1026" i="1"/>
  <c r="I1025" i="1"/>
  <c r="H1025" i="1"/>
  <c r="G1025" i="1"/>
  <c r="I1024" i="1"/>
  <c r="H1024" i="1"/>
  <c r="G1024" i="1"/>
  <c r="I1023" i="1"/>
  <c r="H1023" i="1"/>
  <c r="G1023" i="1"/>
  <c r="I1022" i="1"/>
  <c r="H1022" i="1"/>
  <c r="G1022" i="1"/>
  <c r="I1021" i="1"/>
  <c r="H1021" i="1"/>
  <c r="G1021" i="1"/>
  <c r="I1020" i="1"/>
  <c r="H1020" i="1"/>
  <c r="G1020" i="1"/>
  <c r="I1019" i="1"/>
  <c r="H1019" i="1"/>
  <c r="G1019" i="1"/>
  <c r="I1018" i="1"/>
  <c r="H1018" i="1"/>
  <c r="G1018" i="1"/>
  <c r="I1017" i="1"/>
  <c r="H1017" i="1"/>
  <c r="G1017" i="1"/>
  <c r="I1016" i="1"/>
  <c r="H1016" i="1"/>
  <c r="G1016" i="1"/>
  <c r="I1015" i="1"/>
  <c r="H1015" i="1"/>
  <c r="G1015" i="1"/>
  <c r="I1014" i="1"/>
  <c r="H1014" i="1"/>
  <c r="G1014" i="1"/>
  <c r="I1013" i="1"/>
  <c r="H1013" i="1"/>
  <c r="G1013" i="1"/>
  <c r="I1012" i="1"/>
  <c r="H1012" i="1"/>
  <c r="G1012" i="1"/>
  <c r="I1011" i="1"/>
  <c r="H1011" i="1"/>
  <c r="G1011" i="1"/>
  <c r="I1010" i="1"/>
  <c r="H1010" i="1"/>
  <c r="G1010" i="1"/>
  <c r="I1009" i="1"/>
  <c r="H1009" i="1"/>
  <c r="G1009" i="1"/>
  <c r="I1008" i="1"/>
  <c r="H1008" i="1"/>
  <c r="G1008" i="1"/>
  <c r="I1007" i="1"/>
  <c r="H1007" i="1"/>
  <c r="G1007" i="1"/>
  <c r="I1006" i="1"/>
  <c r="H1006" i="1"/>
  <c r="G1006" i="1"/>
  <c r="I1005" i="1"/>
  <c r="H1005" i="1"/>
  <c r="G1005" i="1"/>
  <c r="I1004" i="1"/>
  <c r="H1004" i="1"/>
  <c r="G1004" i="1"/>
  <c r="I1003" i="1"/>
  <c r="H1003" i="1"/>
  <c r="G1003" i="1"/>
  <c r="I1002" i="1"/>
  <c r="H1002" i="1"/>
  <c r="G1002" i="1"/>
  <c r="I1001" i="1"/>
  <c r="H1001" i="1"/>
  <c r="G1001" i="1"/>
  <c r="I1000" i="1"/>
  <c r="H1000" i="1"/>
  <c r="G1000" i="1"/>
  <c r="I999" i="1"/>
  <c r="H999" i="1"/>
  <c r="G999" i="1"/>
  <c r="I998" i="1"/>
  <c r="H998" i="1"/>
  <c r="G998" i="1"/>
  <c r="I997" i="1"/>
  <c r="H997" i="1"/>
  <c r="G997" i="1"/>
  <c r="I996" i="1"/>
  <c r="H996" i="1"/>
  <c r="G996" i="1"/>
  <c r="I995" i="1"/>
  <c r="H995" i="1"/>
  <c r="G995" i="1"/>
  <c r="I994" i="1"/>
  <c r="H994" i="1"/>
  <c r="G994" i="1"/>
  <c r="I993" i="1"/>
  <c r="H993" i="1"/>
  <c r="G993" i="1"/>
  <c r="I992" i="1"/>
  <c r="H992" i="1"/>
  <c r="G992" i="1"/>
  <c r="I991" i="1"/>
  <c r="H991" i="1"/>
  <c r="G991" i="1"/>
  <c r="I990" i="1"/>
  <c r="H990" i="1"/>
  <c r="G990" i="1"/>
  <c r="I989" i="1"/>
  <c r="H989" i="1"/>
  <c r="G989" i="1"/>
  <c r="I988" i="1"/>
  <c r="H988" i="1"/>
  <c r="G988" i="1"/>
  <c r="I987" i="1"/>
  <c r="H987" i="1"/>
  <c r="G987" i="1"/>
  <c r="I986" i="1"/>
  <c r="H986" i="1"/>
  <c r="G986" i="1"/>
  <c r="I985" i="1"/>
  <c r="H985" i="1"/>
  <c r="G985" i="1"/>
  <c r="I984" i="1"/>
  <c r="H984" i="1"/>
  <c r="G984" i="1"/>
  <c r="I983" i="1"/>
  <c r="H983" i="1"/>
  <c r="G983" i="1"/>
  <c r="I982" i="1"/>
  <c r="H982" i="1"/>
  <c r="G982" i="1"/>
  <c r="I981" i="1"/>
  <c r="H981" i="1"/>
  <c r="G981" i="1"/>
  <c r="I980" i="1"/>
  <c r="H980" i="1"/>
  <c r="G980" i="1"/>
  <c r="I979" i="1"/>
  <c r="H979" i="1"/>
  <c r="G979" i="1"/>
  <c r="I978" i="1"/>
  <c r="H978" i="1"/>
  <c r="G978" i="1"/>
  <c r="I977" i="1"/>
  <c r="H977" i="1"/>
  <c r="G977" i="1"/>
  <c r="I976" i="1"/>
  <c r="H976" i="1"/>
  <c r="G976" i="1"/>
  <c r="I975" i="1"/>
  <c r="H975" i="1"/>
  <c r="G975" i="1"/>
  <c r="I974" i="1"/>
  <c r="H974" i="1"/>
  <c r="G974" i="1"/>
  <c r="I973" i="1"/>
  <c r="H973" i="1"/>
  <c r="G973" i="1"/>
  <c r="I972" i="1"/>
  <c r="H972" i="1"/>
  <c r="G972" i="1"/>
  <c r="I971" i="1"/>
  <c r="H971" i="1"/>
  <c r="G971" i="1"/>
  <c r="I970" i="1"/>
  <c r="H970" i="1"/>
  <c r="G970" i="1"/>
  <c r="I969" i="1"/>
  <c r="H969" i="1"/>
  <c r="G969" i="1"/>
  <c r="I968" i="1"/>
  <c r="H968" i="1"/>
  <c r="G968" i="1"/>
  <c r="I967" i="1"/>
  <c r="H967" i="1"/>
  <c r="G967" i="1"/>
  <c r="I966" i="1"/>
  <c r="H966" i="1"/>
  <c r="G966" i="1"/>
  <c r="I965" i="1"/>
  <c r="H965" i="1"/>
  <c r="G965" i="1"/>
  <c r="I964" i="1"/>
  <c r="H964" i="1"/>
  <c r="G964" i="1"/>
  <c r="I963" i="1"/>
  <c r="H963" i="1"/>
  <c r="G963" i="1"/>
  <c r="I962" i="1"/>
  <c r="H962" i="1"/>
  <c r="G962" i="1"/>
  <c r="I961" i="1"/>
  <c r="H961" i="1"/>
  <c r="G961" i="1"/>
  <c r="I960" i="1"/>
  <c r="H960" i="1"/>
  <c r="G960" i="1"/>
  <c r="I959" i="1"/>
  <c r="H959" i="1"/>
  <c r="G959" i="1"/>
  <c r="I958" i="1"/>
  <c r="H958" i="1"/>
  <c r="G958" i="1"/>
  <c r="I957" i="1"/>
  <c r="H957" i="1"/>
  <c r="G957" i="1"/>
  <c r="I956" i="1"/>
  <c r="H956" i="1"/>
  <c r="G956" i="1"/>
  <c r="I955" i="1"/>
  <c r="H955" i="1"/>
  <c r="G955" i="1"/>
  <c r="I954" i="1"/>
  <c r="H954" i="1"/>
  <c r="G954" i="1"/>
  <c r="I953" i="1"/>
  <c r="H953" i="1"/>
  <c r="G953" i="1"/>
  <c r="I952" i="1"/>
  <c r="H952" i="1"/>
  <c r="G952" i="1"/>
  <c r="I951" i="1"/>
  <c r="H951" i="1"/>
  <c r="G951" i="1"/>
  <c r="I950" i="1"/>
  <c r="H950" i="1"/>
  <c r="G950" i="1"/>
  <c r="I949" i="1"/>
  <c r="H949" i="1"/>
  <c r="G949" i="1"/>
  <c r="I948" i="1"/>
  <c r="H948" i="1"/>
  <c r="G948" i="1"/>
  <c r="I947" i="1"/>
  <c r="H947" i="1"/>
  <c r="G947" i="1"/>
  <c r="I946" i="1"/>
  <c r="H946" i="1"/>
  <c r="G946" i="1"/>
  <c r="I945" i="1"/>
  <c r="H945" i="1"/>
  <c r="G945" i="1"/>
  <c r="I944" i="1"/>
  <c r="H944" i="1"/>
  <c r="G944" i="1"/>
  <c r="I943" i="1"/>
  <c r="H943" i="1"/>
  <c r="G943" i="1"/>
  <c r="I942" i="1"/>
  <c r="H942" i="1"/>
  <c r="G942" i="1"/>
  <c r="I941" i="1"/>
  <c r="H941" i="1"/>
  <c r="G941" i="1"/>
  <c r="I940" i="1"/>
  <c r="H940" i="1"/>
  <c r="G940" i="1"/>
  <c r="I939" i="1"/>
  <c r="H939" i="1"/>
  <c r="G939" i="1"/>
  <c r="I938" i="1"/>
  <c r="H938" i="1"/>
  <c r="G938" i="1"/>
  <c r="I937" i="1"/>
  <c r="H937" i="1"/>
  <c r="G937" i="1"/>
  <c r="I936" i="1"/>
  <c r="H936" i="1"/>
  <c r="G936" i="1"/>
  <c r="I935" i="1"/>
  <c r="H935" i="1"/>
  <c r="G935" i="1"/>
  <c r="I934" i="1"/>
  <c r="H934" i="1"/>
  <c r="G934" i="1"/>
  <c r="I933" i="1"/>
  <c r="H933" i="1"/>
  <c r="G933" i="1"/>
  <c r="I932" i="1"/>
  <c r="H932" i="1"/>
  <c r="G932" i="1"/>
  <c r="I931" i="1"/>
  <c r="H931" i="1"/>
  <c r="G931" i="1"/>
  <c r="I930" i="1"/>
  <c r="H930" i="1"/>
  <c r="G930" i="1"/>
  <c r="I929" i="1"/>
  <c r="H929" i="1"/>
  <c r="G929" i="1"/>
  <c r="I928" i="1"/>
  <c r="H928" i="1"/>
  <c r="G928" i="1"/>
  <c r="I927" i="1"/>
  <c r="H927" i="1"/>
  <c r="G927" i="1"/>
  <c r="I926" i="1"/>
  <c r="H926" i="1"/>
  <c r="G926" i="1"/>
  <c r="I925" i="1"/>
  <c r="H925" i="1"/>
  <c r="G925" i="1"/>
  <c r="I924" i="1"/>
  <c r="H924" i="1"/>
  <c r="G924" i="1"/>
  <c r="I923" i="1"/>
  <c r="H923" i="1"/>
  <c r="G923" i="1"/>
  <c r="I922" i="1"/>
  <c r="H922" i="1"/>
  <c r="G922" i="1"/>
  <c r="I921" i="1"/>
  <c r="H921" i="1"/>
  <c r="G921" i="1"/>
  <c r="I920" i="1"/>
  <c r="H920" i="1"/>
  <c r="G920" i="1"/>
  <c r="I919" i="1"/>
  <c r="H919" i="1"/>
  <c r="G919" i="1"/>
  <c r="I918" i="1"/>
  <c r="H918" i="1"/>
  <c r="G918" i="1"/>
  <c r="I917" i="1"/>
  <c r="H917" i="1"/>
  <c r="G917" i="1"/>
  <c r="I916" i="1"/>
  <c r="H916" i="1"/>
  <c r="G916" i="1"/>
  <c r="I915" i="1"/>
  <c r="H915" i="1"/>
  <c r="G915" i="1"/>
  <c r="I914" i="1"/>
  <c r="H914" i="1"/>
  <c r="G914" i="1"/>
  <c r="I913" i="1"/>
  <c r="H913" i="1"/>
  <c r="G913" i="1"/>
  <c r="I912" i="1"/>
  <c r="H912" i="1"/>
  <c r="G912" i="1"/>
  <c r="I911" i="1"/>
  <c r="H911" i="1"/>
  <c r="G911" i="1"/>
  <c r="I910" i="1"/>
  <c r="H910" i="1"/>
  <c r="G910" i="1"/>
  <c r="I909" i="1"/>
  <c r="H909" i="1"/>
  <c r="G909" i="1"/>
  <c r="I908" i="1"/>
  <c r="H908" i="1"/>
  <c r="G908" i="1"/>
  <c r="I907" i="1"/>
  <c r="H907" i="1"/>
  <c r="G907" i="1"/>
  <c r="I906" i="1"/>
  <c r="H906" i="1"/>
  <c r="G906" i="1"/>
  <c r="I905" i="1"/>
  <c r="H905" i="1"/>
  <c r="G905" i="1"/>
  <c r="I904" i="1"/>
  <c r="H904" i="1"/>
  <c r="G904" i="1"/>
  <c r="I903" i="1"/>
  <c r="H903" i="1"/>
  <c r="G903" i="1"/>
  <c r="I902" i="1"/>
  <c r="H902" i="1"/>
  <c r="G902" i="1"/>
  <c r="I901" i="1"/>
  <c r="H901" i="1"/>
  <c r="G901" i="1"/>
  <c r="I900" i="1"/>
  <c r="H900" i="1"/>
  <c r="G900" i="1"/>
  <c r="I899" i="1"/>
  <c r="H899" i="1"/>
  <c r="G899" i="1"/>
  <c r="I898" i="1"/>
  <c r="H898" i="1"/>
  <c r="G898" i="1"/>
  <c r="I897" i="1"/>
  <c r="H897" i="1"/>
  <c r="G897" i="1"/>
  <c r="I896" i="1"/>
  <c r="H896" i="1"/>
  <c r="G896" i="1"/>
  <c r="I895" i="1"/>
  <c r="H895" i="1"/>
  <c r="G895" i="1"/>
  <c r="I894" i="1"/>
  <c r="H894" i="1"/>
  <c r="G894" i="1"/>
  <c r="I893" i="1"/>
  <c r="H893" i="1"/>
  <c r="G893" i="1"/>
  <c r="I892" i="1"/>
  <c r="H892" i="1"/>
  <c r="G892" i="1"/>
  <c r="I891" i="1"/>
  <c r="H891" i="1"/>
  <c r="G891" i="1"/>
  <c r="I890" i="1"/>
  <c r="H890" i="1"/>
  <c r="G890" i="1"/>
  <c r="I889" i="1"/>
  <c r="H889" i="1"/>
  <c r="G889" i="1"/>
  <c r="I888" i="1"/>
  <c r="H888" i="1"/>
  <c r="G888" i="1"/>
  <c r="I887" i="1"/>
  <c r="H887" i="1"/>
  <c r="G887" i="1"/>
  <c r="I886" i="1"/>
  <c r="H886" i="1"/>
  <c r="G886" i="1"/>
  <c r="I885" i="1"/>
  <c r="H885" i="1"/>
  <c r="G885" i="1"/>
  <c r="I884" i="1"/>
  <c r="H884" i="1"/>
  <c r="G884" i="1"/>
  <c r="I883" i="1"/>
  <c r="H883" i="1"/>
  <c r="G883" i="1"/>
  <c r="I882" i="1"/>
  <c r="H882" i="1"/>
  <c r="G882" i="1"/>
  <c r="I881" i="1"/>
  <c r="H881" i="1"/>
  <c r="G881" i="1"/>
  <c r="I880" i="1"/>
  <c r="H880" i="1"/>
  <c r="G880" i="1"/>
  <c r="I879" i="1"/>
  <c r="H879" i="1"/>
  <c r="G879" i="1"/>
  <c r="I878" i="1"/>
  <c r="H878" i="1"/>
  <c r="G878" i="1"/>
  <c r="I877" i="1"/>
  <c r="H877" i="1"/>
  <c r="G877" i="1"/>
  <c r="I876" i="1"/>
  <c r="H876" i="1"/>
  <c r="G876" i="1"/>
  <c r="I875" i="1"/>
  <c r="H875" i="1"/>
  <c r="G875" i="1"/>
  <c r="I874" i="1"/>
  <c r="H874" i="1"/>
  <c r="G874" i="1"/>
  <c r="I873" i="1"/>
  <c r="H873" i="1"/>
  <c r="G873" i="1"/>
  <c r="I872" i="1"/>
  <c r="H872" i="1"/>
  <c r="G872" i="1"/>
  <c r="I871" i="1"/>
  <c r="H871" i="1"/>
  <c r="G871" i="1"/>
  <c r="I870" i="1"/>
  <c r="H870" i="1"/>
  <c r="G870" i="1"/>
  <c r="I869" i="1"/>
  <c r="H869" i="1"/>
  <c r="G869" i="1"/>
  <c r="I868" i="1"/>
  <c r="H868" i="1"/>
  <c r="G868" i="1"/>
  <c r="I867" i="1"/>
  <c r="H867" i="1"/>
  <c r="G867" i="1"/>
  <c r="I866" i="1"/>
  <c r="H866" i="1"/>
  <c r="G866" i="1"/>
  <c r="I865" i="1"/>
  <c r="H865" i="1"/>
  <c r="G865" i="1"/>
  <c r="I864" i="1"/>
  <c r="H864" i="1"/>
  <c r="G864" i="1"/>
  <c r="I863" i="1"/>
  <c r="H863" i="1"/>
  <c r="G863" i="1"/>
  <c r="I862" i="1"/>
  <c r="H862" i="1"/>
  <c r="G862" i="1"/>
  <c r="I861" i="1"/>
  <c r="H861" i="1"/>
  <c r="G861" i="1"/>
  <c r="I860" i="1"/>
  <c r="H860" i="1"/>
  <c r="G860" i="1"/>
  <c r="I859" i="1"/>
  <c r="H859" i="1"/>
  <c r="G859" i="1"/>
  <c r="I858" i="1"/>
  <c r="H858" i="1"/>
  <c r="G858" i="1"/>
  <c r="I857" i="1"/>
  <c r="H857" i="1"/>
  <c r="G857" i="1"/>
  <c r="I856" i="1"/>
  <c r="H856" i="1"/>
  <c r="G856" i="1"/>
  <c r="I855" i="1"/>
  <c r="H855" i="1"/>
  <c r="G855" i="1"/>
  <c r="I854" i="1"/>
  <c r="H854" i="1"/>
  <c r="G854" i="1"/>
  <c r="I853" i="1"/>
  <c r="H853" i="1"/>
  <c r="G853" i="1"/>
  <c r="I852" i="1"/>
  <c r="H852" i="1"/>
  <c r="G852" i="1"/>
  <c r="I851" i="1"/>
  <c r="H851" i="1"/>
  <c r="G851" i="1"/>
  <c r="I850" i="1"/>
  <c r="H850" i="1"/>
  <c r="G850" i="1"/>
  <c r="I849" i="1"/>
  <c r="H849" i="1"/>
  <c r="G849" i="1"/>
  <c r="I848" i="1"/>
  <c r="H848" i="1"/>
  <c r="G848" i="1"/>
  <c r="I847" i="1"/>
  <c r="H847" i="1"/>
  <c r="G847" i="1"/>
  <c r="I846" i="1"/>
  <c r="H846" i="1"/>
  <c r="G846" i="1"/>
  <c r="I845" i="1"/>
  <c r="H845" i="1"/>
  <c r="G845" i="1"/>
  <c r="I844" i="1"/>
  <c r="H844" i="1"/>
  <c r="G844" i="1"/>
  <c r="I843" i="1"/>
  <c r="H843" i="1"/>
  <c r="G843" i="1"/>
  <c r="I842" i="1"/>
  <c r="H842" i="1"/>
  <c r="G842" i="1"/>
  <c r="I841" i="1"/>
  <c r="H841" i="1"/>
  <c r="G841" i="1"/>
  <c r="I840" i="1"/>
  <c r="H840" i="1"/>
  <c r="G840" i="1"/>
  <c r="I839" i="1"/>
  <c r="H839" i="1"/>
  <c r="G839" i="1"/>
  <c r="I838" i="1"/>
  <c r="H838" i="1"/>
  <c r="G838" i="1"/>
  <c r="I837" i="1"/>
  <c r="H837" i="1"/>
  <c r="G837" i="1"/>
  <c r="I836" i="1"/>
  <c r="H836" i="1"/>
  <c r="G836" i="1"/>
  <c r="I835" i="1"/>
  <c r="H835" i="1"/>
  <c r="G835" i="1"/>
  <c r="I834" i="1"/>
  <c r="H834" i="1"/>
  <c r="G834" i="1"/>
  <c r="I833" i="1"/>
  <c r="H833" i="1"/>
  <c r="G833" i="1"/>
  <c r="I832" i="1"/>
  <c r="H832" i="1"/>
  <c r="G832" i="1"/>
  <c r="I831" i="1"/>
  <c r="H831" i="1"/>
  <c r="G831" i="1"/>
  <c r="I830" i="1"/>
  <c r="H830" i="1"/>
  <c r="G830" i="1"/>
  <c r="I829" i="1"/>
  <c r="H829" i="1"/>
  <c r="G829" i="1"/>
  <c r="I828" i="1"/>
  <c r="H828" i="1"/>
  <c r="G828" i="1"/>
  <c r="I827" i="1"/>
  <c r="H827" i="1"/>
  <c r="G827" i="1"/>
  <c r="I826" i="1"/>
  <c r="H826" i="1"/>
  <c r="G826" i="1"/>
  <c r="I825" i="1"/>
  <c r="H825" i="1"/>
  <c r="G825" i="1"/>
  <c r="I824" i="1"/>
  <c r="H824" i="1"/>
  <c r="G824" i="1"/>
  <c r="I823" i="1"/>
  <c r="H823" i="1"/>
  <c r="G823" i="1"/>
  <c r="I822" i="1"/>
  <c r="H822" i="1"/>
  <c r="G822" i="1"/>
  <c r="I821" i="1"/>
  <c r="H821" i="1"/>
  <c r="G821" i="1"/>
  <c r="I820" i="1"/>
  <c r="H820" i="1"/>
  <c r="G820" i="1"/>
  <c r="I819" i="1"/>
  <c r="H819" i="1"/>
  <c r="G819" i="1"/>
  <c r="I818" i="1"/>
  <c r="H818" i="1"/>
  <c r="G818" i="1"/>
  <c r="I817" i="1"/>
  <c r="H817" i="1"/>
  <c r="G817" i="1"/>
  <c r="I816" i="1"/>
  <c r="H816" i="1"/>
  <c r="G816" i="1"/>
  <c r="I815" i="1"/>
  <c r="H815" i="1"/>
  <c r="G815" i="1"/>
  <c r="I814" i="1"/>
  <c r="H814" i="1"/>
  <c r="G814" i="1"/>
  <c r="I813" i="1"/>
  <c r="H813" i="1"/>
  <c r="G813" i="1"/>
  <c r="I812" i="1"/>
  <c r="H812" i="1"/>
  <c r="G812" i="1"/>
  <c r="I811" i="1"/>
  <c r="H811" i="1"/>
  <c r="G811" i="1"/>
  <c r="I810" i="1"/>
  <c r="H810" i="1"/>
  <c r="G810" i="1"/>
  <c r="I809" i="1"/>
  <c r="H809" i="1"/>
  <c r="G809" i="1"/>
  <c r="I808" i="1"/>
  <c r="H808" i="1"/>
  <c r="G808" i="1"/>
  <c r="I807" i="1"/>
  <c r="H807" i="1"/>
  <c r="G807" i="1"/>
  <c r="I806" i="1"/>
  <c r="H806" i="1"/>
  <c r="G806" i="1"/>
  <c r="I805" i="1"/>
  <c r="H805" i="1"/>
  <c r="G805" i="1"/>
  <c r="I804" i="1"/>
  <c r="H804" i="1"/>
  <c r="G804" i="1"/>
  <c r="I803" i="1"/>
  <c r="H803" i="1"/>
  <c r="G803" i="1"/>
  <c r="I802" i="1"/>
  <c r="H802" i="1"/>
  <c r="G802" i="1"/>
  <c r="I801" i="1"/>
  <c r="H801" i="1"/>
  <c r="G801" i="1"/>
  <c r="I800" i="1"/>
  <c r="H800" i="1"/>
  <c r="G800" i="1"/>
  <c r="I799" i="1"/>
  <c r="H799" i="1"/>
  <c r="G799" i="1"/>
  <c r="I798" i="1"/>
  <c r="H798" i="1"/>
  <c r="G798" i="1"/>
  <c r="I797" i="1"/>
  <c r="H797" i="1"/>
  <c r="G797" i="1"/>
  <c r="I796" i="1"/>
  <c r="H796" i="1"/>
  <c r="G796" i="1"/>
  <c r="I795" i="1"/>
  <c r="H795" i="1"/>
  <c r="G795" i="1"/>
  <c r="I794" i="1"/>
  <c r="H794" i="1"/>
  <c r="G794" i="1"/>
  <c r="I793" i="1"/>
  <c r="H793" i="1"/>
  <c r="G793" i="1"/>
  <c r="I792" i="1"/>
  <c r="H792" i="1"/>
  <c r="G792" i="1"/>
  <c r="I791" i="1"/>
  <c r="H791" i="1"/>
  <c r="G791" i="1"/>
  <c r="I790" i="1"/>
  <c r="H790" i="1"/>
  <c r="G790" i="1"/>
  <c r="I789" i="1"/>
  <c r="H789" i="1"/>
  <c r="G789" i="1"/>
  <c r="I788" i="1"/>
  <c r="H788" i="1"/>
  <c r="G788" i="1"/>
  <c r="I787" i="1"/>
  <c r="H787" i="1"/>
  <c r="G787" i="1"/>
  <c r="I786" i="1"/>
  <c r="H786" i="1"/>
  <c r="G786" i="1"/>
  <c r="I785" i="1"/>
  <c r="H785" i="1"/>
  <c r="G785" i="1"/>
  <c r="I784" i="1"/>
  <c r="H784" i="1"/>
  <c r="G784" i="1"/>
  <c r="I783" i="1"/>
  <c r="H783" i="1"/>
  <c r="G783" i="1"/>
  <c r="I782" i="1"/>
  <c r="H782" i="1"/>
  <c r="G782" i="1"/>
  <c r="I781" i="1"/>
  <c r="H781" i="1"/>
  <c r="G781" i="1"/>
  <c r="I780" i="1"/>
  <c r="H780" i="1"/>
  <c r="G780" i="1"/>
  <c r="I779" i="1"/>
  <c r="H779" i="1"/>
  <c r="G779" i="1"/>
  <c r="I778" i="1"/>
  <c r="H778" i="1"/>
  <c r="G778" i="1"/>
  <c r="I777" i="1"/>
  <c r="H777" i="1"/>
  <c r="G777" i="1"/>
  <c r="I776" i="1"/>
  <c r="H776" i="1"/>
  <c r="G776" i="1"/>
  <c r="I775" i="1"/>
  <c r="H775" i="1"/>
  <c r="G775" i="1"/>
  <c r="I774" i="1"/>
  <c r="H774" i="1"/>
  <c r="G774" i="1"/>
  <c r="I773" i="1"/>
  <c r="H773" i="1"/>
  <c r="G773" i="1"/>
  <c r="I772" i="1"/>
  <c r="H772" i="1"/>
  <c r="G772" i="1"/>
  <c r="I771" i="1"/>
  <c r="H771" i="1"/>
  <c r="G771" i="1"/>
  <c r="I770" i="1"/>
  <c r="H770" i="1"/>
  <c r="G770" i="1"/>
  <c r="I769" i="1"/>
  <c r="H769" i="1"/>
  <c r="G769" i="1"/>
  <c r="I768" i="1"/>
  <c r="H768" i="1"/>
  <c r="G768" i="1"/>
  <c r="I767" i="1"/>
  <c r="H767" i="1"/>
  <c r="G767" i="1"/>
  <c r="I766" i="1"/>
  <c r="H766" i="1"/>
  <c r="G766" i="1"/>
  <c r="I765" i="1"/>
  <c r="H765" i="1"/>
  <c r="G765" i="1"/>
  <c r="I764" i="1"/>
  <c r="H764" i="1"/>
  <c r="G764" i="1"/>
  <c r="I763" i="1"/>
  <c r="H763" i="1"/>
  <c r="G763" i="1"/>
  <c r="I762" i="1"/>
  <c r="H762" i="1"/>
  <c r="G762" i="1"/>
  <c r="I761" i="1"/>
  <c r="H761" i="1"/>
  <c r="G761" i="1"/>
  <c r="I760" i="1"/>
  <c r="H760" i="1"/>
  <c r="G760" i="1"/>
  <c r="I759" i="1"/>
  <c r="H759" i="1"/>
  <c r="G759" i="1"/>
  <c r="I758" i="1"/>
  <c r="H758" i="1"/>
  <c r="G758" i="1"/>
  <c r="I757" i="1"/>
  <c r="H757" i="1"/>
  <c r="G757" i="1"/>
  <c r="I756" i="1"/>
  <c r="H756" i="1"/>
  <c r="G756" i="1"/>
  <c r="I755" i="1"/>
  <c r="H755" i="1"/>
  <c r="G755" i="1"/>
  <c r="I754" i="1"/>
  <c r="H754" i="1"/>
  <c r="G754" i="1"/>
  <c r="I753" i="1"/>
  <c r="H753" i="1"/>
  <c r="G753" i="1"/>
  <c r="I752" i="1"/>
  <c r="H752" i="1"/>
  <c r="G752" i="1"/>
  <c r="I751" i="1"/>
  <c r="H751" i="1"/>
  <c r="G751" i="1"/>
  <c r="I750" i="1"/>
  <c r="H750" i="1"/>
  <c r="G750" i="1"/>
  <c r="I749" i="1"/>
  <c r="H749" i="1"/>
  <c r="G749" i="1"/>
  <c r="I748" i="1"/>
  <c r="H748" i="1"/>
  <c r="G748" i="1"/>
  <c r="I747" i="1"/>
  <c r="H747" i="1"/>
  <c r="G747" i="1"/>
  <c r="I746" i="1"/>
  <c r="H746" i="1"/>
  <c r="G746" i="1"/>
  <c r="I745" i="1"/>
  <c r="H745" i="1"/>
  <c r="G745" i="1"/>
  <c r="I744" i="1"/>
  <c r="H744" i="1"/>
  <c r="G744" i="1"/>
  <c r="I743" i="1"/>
  <c r="H743" i="1"/>
  <c r="G743" i="1"/>
  <c r="I742" i="1"/>
  <c r="H742" i="1"/>
  <c r="G742" i="1"/>
  <c r="I741" i="1"/>
  <c r="H741" i="1"/>
  <c r="G741" i="1"/>
  <c r="I740" i="1"/>
  <c r="H740" i="1"/>
  <c r="G740" i="1"/>
  <c r="I739" i="1"/>
  <c r="H739" i="1"/>
  <c r="G739" i="1"/>
  <c r="I738" i="1"/>
  <c r="H738" i="1"/>
  <c r="G738" i="1"/>
  <c r="I737" i="1"/>
  <c r="H737" i="1"/>
  <c r="G737" i="1"/>
  <c r="I736" i="1"/>
  <c r="H736" i="1"/>
  <c r="G736" i="1"/>
  <c r="I735" i="1"/>
  <c r="H735" i="1"/>
  <c r="G735" i="1"/>
  <c r="I734" i="1"/>
  <c r="H734" i="1"/>
  <c r="G734" i="1"/>
  <c r="I733" i="1"/>
  <c r="H733" i="1"/>
  <c r="G733" i="1"/>
  <c r="I732" i="1"/>
  <c r="H732" i="1"/>
  <c r="G732" i="1"/>
  <c r="I731" i="1"/>
  <c r="H731" i="1"/>
  <c r="G731" i="1"/>
  <c r="I730" i="1"/>
  <c r="H730" i="1"/>
  <c r="G730" i="1"/>
  <c r="I729" i="1"/>
  <c r="H729" i="1"/>
  <c r="G729" i="1"/>
  <c r="I728" i="1"/>
  <c r="H728" i="1"/>
  <c r="G728" i="1"/>
  <c r="I727" i="1"/>
  <c r="H727" i="1"/>
  <c r="G727" i="1"/>
  <c r="I726" i="1"/>
  <c r="H726" i="1"/>
  <c r="G726" i="1"/>
  <c r="I725" i="1"/>
  <c r="H725" i="1"/>
  <c r="G725" i="1"/>
  <c r="I724" i="1"/>
  <c r="H724" i="1"/>
  <c r="G724" i="1"/>
  <c r="I723" i="1"/>
  <c r="H723" i="1"/>
  <c r="G723" i="1"/>
  <c r="I722" i="1"/>
  <c r="H722" i="1"/>
  <c r="G722" i="1"/>
  <c r="I721" i="1"/>
  <c r="H721" i="1"/>
  <c r="G721" i="1"/>
  <c r="I720" i="1"/>
  <c r="H720" i="1"/>
  <c r="G720" i="1"/>
  <c r="I719" i="1"/>
  <c r="H719" i="1"/>
  <c r="G719" i="1"/>
  <c r="I718" i="1"/>
  <c r="H718" i="1"/>
  <c r="G718" i="1"/>
  <c r="I717" i="1"/>
  <c r="H717" i="1"/>
  <c r="G717" i="1"/>
  <c r="I716" i="1"/>
  <c r="H716" i="1"/>
  <c r="G716" i="1"/>
  <c r="I715" i="1"/>
  <c r="H715" i="1"/>
  <c r="G715" i="1"/>
  <c r="I714" i="1"/>
  <c r="H714" i="1"/>
  <c r="G714" i="1"/>
  <c r="I713" i="1"/>
  <c r="H713" i="1"/>
  <c r="G713" i="1"/>
  <c r="I712" i="1"/>
  <c r="H712" i="1"/>
  <c r="G712" i="1"/>
  <c r="I711" i="1"/>
  <c r="H711" i="1"/>
  <c r="G711" i="1"/>
  <c r="I710" i="1"/>
  <c r="H710" i="1"/>
  <c r="G710" i="1"/>
  <c r="I709" i="1"/>
  <c r="H709" i="1"/>
  <c r="G709" i="1"/>
  <c r="I708" i="1"/>
  <c r="H708" i="1"/>
  <c r="G708" i="1"/>
  <c r="I707" i="1"/>
  <c r="H707" i="1"/>
  <c r="G707" i="1"/>
  <c r="I706" i="1"/>
  <c r="H706" i="1"/>
  <c r="G706" i="1"/>
  <c r="I705" i="1"/>
  <c r="H705" i="1"/>
  <c r="G705" i="1"/>
  <c r="I704" i="1"/>
  <c r="H704" i="1"/>
  <c r="G704" i="1"/>
  <c r="I703" i="1"/>
  <c r="H703" i="1"/>
  <c r="G703" i="1"/>
  <c r="I702" i="1"/>
  <c r="H702" i="1"/>
  <c r="G702" i="1"/>
  <c r="I701" i="1"/>
  <c r="H701" i="1"/>
  <c r="G701" i="1"/>
  <c r="I700" i="1"/>
  <c r="H700" i="1"/>
  <c r="G700" i="1"/>
  <c r="I699" i="1"/>
  <c r="H699" i="1"/>
  <c r="G699" i="1"/>
  <c r="I698" i="1"/>
  <c r="H698" i="1"/>
  <c r="G698" i="1"/>
  <c r="I697" i="1"/>
  <c r="H697" i="1"/>
  <c r="G697" i="1"/>
  <c r="I696" i="1"/>
  <c r="H696" i="1"/>
  <c r="G696" i="1"/>
  <c r="I695" i="1"/>
  <c r="H695" i="1"/>
  <c r="G695" i="1"/>
  <c r="I694" i="1"/>
  <c r="H694" i="1"/>
  <c r="G694" i="1"/>
  <c r="I693" i="1"/>
  <c r="H693" i="1"/>
  <c r="G693" i="1"/>
  <c r="I692" i="1"/>
  <c r="H692" i="1"/>
  <c r="G692" i="1"/>
  <c r="I691" i="1"/>
  <c r="H691" i="1"/>
  <c r="G691" i="1"/>
  <c r="I690" i="1"/>
  <c r="H690" i="1"/>
  <c r="G690" i="1"/>
  <c r="I689" i="1"/>
  <c r="H689" i="1"/>
  <c r="G689" i="1"/>
  <c r="I688" i="1"/>
  <c r="H688" i="1"/>
  <c r="G688" i="1"/>
  <c r="I687" i="1"/>
  <c r="H687" i="1"/>
  <c r="G687" i="1"/>
  <c r="I686" i="1"/>
  <c r="H686" i="1"/>
  <c r="G686" i="1"/>
  <c r="I685" i="1"/>
  <c r="H685" i="1"/>
  <c r="G685" i="1"/>
  <c r="I684" i="1"/>
  <c r="H684" i="1"/>
  <c r="G684" i="1"/>
  <c r="I683" i="1"/>
  <c r="H683" i="1"/>
  <c r="G683" i="1"/>
  <c r="I682" i="1"/>
  <c r="H682" i="1"/>
  <c r="G682" i="1"/>
  <c r="I681" i="1"/>
  <c r="H681" i="1"/>
  <c r="G681" i="1"/>
  <c r="I680" i="1"/>
  <c r="H680" i="1"/>
  <c r="G680" i="1"/>
  <c r="I679" i="1"/>
  <c r="H679" i="1"/>
  <c r="G679" i="1"/>
  <c r="I678" i="1"/>
  <c r="H678" i="1"/>
  <c r="G678" i="1"/>
  <c r="I677" i="1"/>
  <c r="H677" i="1"/>
  <c r="G677" i="1"/>
  <c r="I676" i="1"/>
  <c r="H676" i="1"/>
  <c r="G676" i="1"/>
  <c r="I675" i="1"/>
  <c r="H675" i="1"/>
  <c r="G675" i="1"/>
  <c r="I674" i="1"/>
  <c r="H674" i="1"/>
  <c r="G674" i="1"/>
  <c r="I673" i="1"/>
  <c r="H673" i="1"/>
  <c r="G673" i="1"/>
  <c r="I672" i="1"/>
  <c r="H672" i="1"/>
  <c r="G672" i="1"/>
  <c r="I671" i="1"/>
  <c r="H671" i="1"/>
  <c r="G671" i="1"/>
  <c r="I670" i="1"/>
  <c r="H670" i="1"/>
  <c r="G670" i="1"/>
  <c r="I669" i="1"/>
  <c r="H669" i="1"/>
  <c r="G669" i="1"/>
  <c r="I668" i="1"/>
  <c r="H668" i="1"/>
  <c r="G668" i="1"/>
  <c r="I667" i="1"/>
  <c r="H667" i="1"/>
  <c r="G667" i="1"/>
  <c r="I666" i="1"/>
  <c r="H666" i="1"/>
  <c r="G666" i="1"/>
  <c r="I665" i="1"/>
  <c r="H665" i="1"/>
  <c r="G665" i="1"/>
  <c r="I664" i="1"/>
  <c r="H664" i="1"/>
  <c r="G664" i="1"/>
  <c r="I663" i="1"/>
  <c r="H663" i="1"/>
  <c r="G663" i="1"/>
  <c r="I662" i="1"/>
  <c r="H662" i="1"/>
  <c r="G662" i="1"/>
  <c r="I661" i="1"/>
  <c r="H661" i="1"/>
  <c r="G661" i="1"/>
  <c r="I660" i="1"/>
  <c r="H660" i="1"/>
  <c r="G660" i="1"/>
  <c r="I659" i="1"/>
  <c r="H659" i="1"/>
  <c r="G659" i="1"/>
  <c r="I658" i="1"/>
  <c r="H658" i="1"/>
  <c r="G658" i="1"/>
  <c r="I657" i="1"/>
  <c r="H657" i="1"/>
  <c r="G657" i="1"/>
  <c r="I656" i="1"/>
  <c r="H656" i="1"/>
  <c r="G656" i="1"/>
  <c r="I655" i="1"/>
  <c r="H655" i="1"/>
  <c r="G655" i="1"/>
  <c r="I654" i="1"/>
  <c r="H654" i="1"/>
  <c r="G654" i="1"/>
  <c r="I653" i="1"/>
  <c r="H653" i="1"/>
  <c r="G653" i="1"/>
  <c r="I652" i="1"/>
  <c r="H652" i="1"/>
  <c r="G652" i="1"/>
  <c r="I651" i="1"/>
  <c r="H651" i="1"/>
  <c r="G651" i="1"/>
  <c r="I650" i="1"/>
  <c r="H650" i="1"/>
  <c r="G650" i="1"/>
  <c r="I649" i="1"/>
  <c r="H649" i="1"/>
  <c r="G649" i="1"/>
  <c r="I648" i="1"/>
  <c r="H648" i="1"/>
  <c r="G648" i="1"/>
  <c r="I647" i="1"/>
  <c r="H647" i="1"/>
  <c r="G647" i="1"/>
  <c r="I646" i="1"/>
  <c r="H646" i="1"/>
  <c r="G646" i="1"/>
  <c r="I645" i="1"/>
  <c r="H645" i="1"/>
  <c r="G645" i="1"/>
  <c r="I644" i="1"/>
  <c r="H644" i="1"/>
  <c r="G644" i="1"/>
  <c r="I643" i="1"/>
  <c r="H643" i="1"/>
  <c r="G643" i="1"/>
  <c r="I642" i="1"/>
  <c r="H642" i="1"/>
  <c r="G642" i="1"/>
  <c r="I641" i="1"/>
  <c r="H641" i="1"/>
  <c r="G641" i="1"/>
  <c r="I640" i="1"/>
  <c r="H640" i="1"/>
  <c r="G640" i="1"/>
  <c r="I639" i="1"/>
  <c r="H639" i="1"/>
  <c r="G639" i="1"/>
  <c r="I638" i="1"/>
  <c r="H638" i="1"/>
  <c r="G638" i="1"/>
  <c r="I637" i="1"/>
  <c r="H637" i="1"/>
  <c r="G637" i="1"/>
  <c r="I636" i="1"/>
  <c r="H636" i="1"/>
  <c r="G636" i="1"/>
  <c r="I635" i="1"/>
  <c r="H635" i="1"/>
  <c r="G635" i="1"/>
  <c r="I634" i="1"/>
  <c r="H634" i="1"/>
  <c r="G634" i="1"/>
  <c r="I633" i="1"/>
  <c r="H633" i="1"/>
  <c r="G633" i="1"/>
  <c r="I632" i="1"/>
  <c r="H632" i="1"/>
  <c r="G632" i="1"/>
  <c r="I631" i="1"/>
  <c r="H631" i="1"/>
  <c r="G631" i="1"/>
  <c r="I630" i="1"/>
  <c r="H630" i="1"/>
  <c r="G630" i="1"/>
  <c r="I629" i="1"/>
  <c r="H629" i="1"/>
  <c r="G629" i="1"/>
  <c r="I628" i="1"/>
  <c r="H628" i="1"/>
  <c r="G628" i="1"/>
  <c r="I627" i="1"/>
  <c r="H627" i="1"/>
  <c r="G627" i="1"/>
  <c r="I626" i="1"/>
  <c r="H626" i="1"/>
  <c r="G626" i="1"/>
  <c r="I625" i="1"/>
  <c r="H625" i="1"/>
  <c r="G625" i="1"/>
  <c r="I624" i="1"/>
  <c r="H624" i="1"/>
  <c r="G624" i="1"/>
  <c r="I623" i="1"/>
  <c r="H623" i="1"/>
  <c r="G623" i="1"/>
  <c r="I622" i="1"/>
  <c r="H622" i="1"/>
  <c r="G622" i="1"/>
  <c r="I621" i="1"/>
  <c r="H621" i="1"/>
  <c r="G621" i="1"/>
  <c r="I620" i="1"/>
  <c r="H620" i="1"/>
  <c r="G620" i="1"/>
  <c r="I619" i="1"/>
  <c r="H619" i="1"/>
  <c r="G619" i="1"/>
  <c r="I618" i="1"/>
  <c r="H618" i="1"/>
  <c r="G618" i="1"/>
  <c r="I617" i="1"/>
  <c r="H617" i="1"/>
  <c r="G617" i="1"/>
  <c r="I616" i="1"/>
  <c r="H616" i="1"/>
  <c r="G616" i="1"/>
  <c r="I615" i="1"/>
  <c r="H615" i="1"/>
  <c r="G615" i="1"/>
  <c r="I614" i="1"/>
  <c r="H614" i="1"/>
  <c r="G614" i="1"/>
  <c r="I613" i="1"/>
  <c r="H613" i="1"/>
  <c r="G613" i="1"/>
  <c r="I612" i="1"/>
  <c r="H612" i="1"/>
  <c r="G612" i="1"/>
  <c r="I611" i="1"/>
  <c r="H611" i="1"/>
  <c r="G611" i="1"/>
  <c r="I610" i="1"/>
  <c r="H610" i="1"/>
  <c r="G610" i="1"/>
  <c r="I609" i="1"/>
  <c r="H609" i="1"/>
  <c r="G609" i="1"/>
  <c r="I608" i="1"/>
  <c r="H608" i="1"/>
  <c r="G608" i="1"/>
  <c r="I607" i="1"/>
  <c r="H607" i="1"/>
  <c r="G607" i="1"/>
  <c r="I606" i="1"/>
  <c r="H606" i="1"/>
  <c r="G606" i="1"/>
  <c r="I605" i="1"/>
  <c r="H605" i="1"/>
  <c r="G605" i="1"/>
  <c r="I604" i="1"/>
  <c r="H604" i="1"/>
  <c r="G604" i="1"/>
  <c r="I603" i="1"/>
  <c r="H603" i="1"/>
  <c r="G603" i="1"/>
  <c r="I602" i="1"/>
  <c r="H602" i="1"/>
  <c r="G602" i="1"/>
  <c r="I601" i="1"/>
  <c r="H601" i="1"/>
  <c r="G601" i="1"/>
  <c r="I600" i="1"/>
  <c r="H600" i="1"/>
  <c r="G600" i="1"/>
  <c r="I599" i="1"/>
  <c r="H599" i="1"/>
  <c r="G599" i="1"/>
  <c r="I598" i="1"/>
  <c r="H598" i="1"/>
  <c r="G598" i="1"/>
  <c r="I597" i="1"/>
  <c r="H597" i="1"/>
  <c r="G597" i="1"/>
  <c r="I596" i="1"/>
  <c r="H596" i="1"/>
  <c r="G596" i="1"/>
  <c r="I595" i="1"/>
  <c r="H595" i="1"/>
  <c r="G595" i="1"/>
  <c r="I594" i="1"/>
  <c r="H594" i="1"/>
  <c r="G594" i="1"/>
  <c r="I593" i="1"/>
  <c r="H593" i="1"/>
  <c r="G593" i="1"/>
  <c r="I592" i="1"/>
  <c r="H592" i="1"/>
  <c r="G592" i="1"/>
  <c r="I591" i="1"/>
  <c r="H591" i="1"/>
  <c r="G591" i="1"/>
  <c r="I590" i="1"/>
  <c r="H590" i="1"/>
  <c r="G590" i="1"/>
  <c r="I589" i="1"/>
  <c r="H589" i="1"/>
  <c r="G589" i="1"/>
  <c r="I588" i="1"/>
  <c r="H588" i="1"/>
  <c r="G588" i="1"/>
  <c r="I587" i="1"/>
  <c r="H587" i="1"/>
  <c r="G587" i="1"/>
  <c r="I586" i="1"/>
  <c r="H586" i="1"/>
  <c r="G586" i="1"/>
  <c r="I585" i="1"/>
  <c r="H585" i="1"/>
  <c r="G585" i="1"/>
  <c r="I584" i="1"/>
  <c r="H584" i="1"/>
  <c r="G584" i="1"/>
  <c r="I583" i="1"/>
  <c r="H583" i="1"/>
  <c r="G583" i="1"/>
  <c r="I582" i="1"/>
  <c r="H582" i="1"/>
  <c r="G582" i="1"/>
  <c r="I581" i="1"/>
  <c r="H581" i="1"/>
  <c r="G581" i="1"/>
  <c r="I580" i="1"/>
  <c r="H580" i="1"/>
  <c r="G580" i="1"/>
  <c r="I579" i="1"/>
  <c r="H579" i="1"/>
  <c r="G579" i="1"/>
  <c r="I578" i="1"/>
  <c r="H578" i="1"/>
  <c r="G578" i="1"/>
  <c r="I577" i="1"/>
  <c r="H577" i="1"/>
  <c r="G577" i="1"/>
  <c r="I576" i="1"/>
  <c r="H576" i="1"/>
  <c r="G576" i="1"/>
  <c r="I575" i="1"/>
  <c r="H575" i="1"/>
  <c r="G575" i="1"/>
  <c r="I574" i="1"/>
  <c r="H574" i="1"/>
  <c r="G574" i="1"/>
  <c r="I573" i="1"/>
  <c r="H573" i="1"/>
  <c r="G573" i="1"/>
  <c r="I572" i="1"/>
  <c r="H572" i="1"/>
  <c r="G572" i="1"/>
  <c r="I571" i="1"/>
  <c r="H571" i="1"/>
  <c r="G571" i="1"/>
  <c r="I570" i="1"/>
  <c r="H570" i="1"/>
  <c r="G570" i="1"/>
  <c r="I569" i="1"/>
  <c r="H569" i="1"/>
  <c r="G569" i="1"/>
  <c r="I568" i="1"/>
  <c r="H568" i="1"/>
  <c r="G568" i="1"/>
  <c r="I567" i="1"/>
  <c r="H567" i="1"/>
  <c r="G567" i="1"/>
  <c r="I566" i="1"/>
  <c r="H566" i="1"/>
  <c r="G566" i="1"/>
  <c r="I565" i="1"/>
  <c r="H565" i="1"/>
  <c r="G565" i="1"/>
  <c r="I564" i="1"/>
  <c r="H564" i="1"/>
  <c r="G564" i="1"/>
  <c r="I563" i="1"/>
  <c r="H563" i="1"/>
  <c r="G563" i="1"/>
  <c r="I562" i="1"/>
  <c r="H562" i="1"/>
  <c r="G562" i="1"/>
  <c r="I561" i="1"/>
  <c r="H561" i="1"/>
  <c r="G561" i="1"/>
  <c r="I560" i="1"/>
  <c r="H560" i="1"/>
  <c r="G560" i="1"/>
  <c r="I559" i="1"/>
  <c r="H559" i="1"/>
  <c r="G559" i="1"/>
  <c r="I558" i="1"/>
  <c r="H558" i="1"/>
  <c r="G558" i="1"/>
  <c r="I557" i="1"/>
  <c r="H557" i="1"/>
  <c r="G557" i="1"/>
  <c r="I556" i="1"/>
  <c r="H556" i="1"/>
  <c r="G556" i="1"/>
  <c r="I555" i="1"/>
  <c r="H555" i="1"/>
  <c r="G555" i="1"/>
  <c r="I554" i="1"/>
  <c r="H554" i="1"/>
  <c r="G554" i="1"/>
  <c r="I553" i="1"/>
  <c r="H553" i="1"/>
  <c r="G553" i="1"/>
  <c r="I552" i="1"/>
  <c r="H552" i="1"/>
  <c r="G552" i="1"/>
  <c r="I551" i="1"/>
  <c r="H551" i="1"/>
  <c r="G551" i="1"/>
  <c r="I550" i="1"/>
  <c r="H550" i="1"/>
  <c r="G550" i="1"/>
  <c r="I549" i="1"/>
  <c r="H549" i="1"/>
  <c r="G549" i="1"/>
  <c r="I548" i="1"/>
  <c r="H548" i="1"/>
  <c r="G548" i="1"/>
  <c r="I547" i="1"/>
  <c r="H547" i="1"/>
  <c r="G547" i="1"/>
  <c r="I546" i="1"/>
  <c r="H546" i="1"/>
  <c r="G546" i="1"/>
  <c r="I545" i="1"/>
  <c r="H545" i="1"/>
  <c r="G545" i="1"/>
  <c r="I544" i="1"/>
  <c r="H544" i="1"/>
  <c r="G544" i="1"/>
  <c r="I543" i="1"/>
  <c r="H543" i="1"/>
  <c r="G543" i="1"/>
  <c r="I542" i="1"/>
  <c r="H542" i="1"/>
  <c r="G542" i="1"/>
  <c r="I541" i="1"/>
  <c r="H541" i="1"/>
  <c r="G541" i="1"/>
  <c r="I540" i="1"/>
  <c r="H540" i="1"/>
  <c r="G540" i="1"/>
  <c r="I539" i="1"/>
  <c r="H539" i="1"/>
  <c r="G539" i="1"/>
  <c r="I538" i="1"/>
  <c r="H538" i="1"/>
  <c r="G538" i="1"/>
  <c r="I537" i="1"/>
  <c r="H537" i="1"/>
  <c r="G537" i="1"/>
  <c r="I536" i="1"/>
  <c r="H536" i="1"/>
  <c r="G536" i="1"/>
  <c r="I535" i="1"/>
  <c r="H535" i="1"/>
  <c r="G535" i="1"/>
  <c r="I534" i="1"/>
  <c r="H534" i="1"/>
  <c r="G534" i="1"/>
  <c r="I533" i="1"/>
  <c r="H533" i="1"/>
  <c r="G533" i="1"/>
  <c r="I532" i="1"/>
  <c r="H532" i="1"/>
  <c r="G532" i="1"/>
  <c r="I531" i="1"/>
  <c r="H531" i="1"/>
  <c r="G531" i="1"/>
  <c r="I530" i="1"/>
  <c r="H530" i="1"/>
  <c r="G530" i="1"/>
  <c r="I529" i="1"/>
  <c r="H529" i="1"/>
  <c r="G529" i="1"/>
  <c r="I528" i="1"/>
  <c r="H528" i="1"/>
  <c r="G528" i="1"/>
  <c r="I527" i="1"/>
  <c r="H527" i="1"/>
  <c r="G527" i="1"/>
  <c r="I526" i="1"/>
  <c r="H526" i="1"/>
  <c r="G526" i="1"/>
  <c r="I525" i="1"/>
  <c r="H525" i="1"/>
  <c r="G525" i="1"/>
  <c r="I524" i="1"/>
  <c r="H524" i="1"/>
  <c r="G524" i="1"/>
  <c r="I523" i="1"/>
  <c r="H523" i="1"/>
  <c r="G523" i="1"/>
  <c r="I522" i="1"/>
  <c r="H522" i="1"/>
  <c r="G522" i="1"/>
  <c r="I521" i="1"/>
  <c r="H521" i="1"/>
  <c r="G521" i="1"/>
  <c r="I520" i="1"/>
  <c r="H520" i="1"/>
  <c r="G520" i="1"/>
  <c r="I519" i="1"/>
  <c r="H519" i="1"/>
  <c r="G519" i="1"/>
  <c r="I518" i="1"/>
  <c r="H518" i="1"/>
  <c r="G518" i="1"/>
  <c r="I517" i="1"/>
  <c r="H517" i="1"/>
  <c r="G517" i="1"/>
  <c r="I516" i="1"/>
  <c r="H516" i="1"/>
  <c r="G516" i="1"/>
  <c r="I515" i="1"/>
  <c r="H515" i="1"/>
  <c r="G515" i="1"/>
  <c r="I514" i="1"/>
  <c r="H514" i="1"/>
  <c r="G514" i="1"/>
  <c r="I513" i="1"/>
  <c r="H513" i="1"/>
  <c r="G513" i="1"/>
  <c r="I512" i="1"/>
  <c r="H512" i="1"/>
  <c r="G512" i="1"/>
  <c r="I511" i="1"/>
  <c r="H511" i="1"/>
  <c r="G511" i="1"/>
  <c r="I510" i="1"/>
  <c r="H510" i="1"/>
  <c r="G510" i="1"/>
  <c r="I509" i="1"/>
  <c r="H509" i="1"/>
  <c r="G509" i="1"/>
  <c r="I508" i="1"/>
  <c r="H508" i="1"/>
  <c r="G508" i="1"/>
  <c r="I507" i="1"/>
  <c r="H507" i="1"/>
  <c r="G507" i="1"/>
  <c r="I506" i="1"/>
  <c r="H506" i="1"/>
  <c r="G506" i="1"/>
  <c r="I505" i="1"/>
  <c r="H505" i="1"/>
  <c r="G505" i="1"/>
  <c r="I504" i="1"/>
  <c r="H504" i="1"/>
  <c r="G504" i="1"/>
  <c r="I503" i="1"/>
  <c r="H503" i="1"/>
  <c r="G503" i="1"/>
  <c r="I502" i="1"/>
  <c r="H502" i="1"/>
  <c r="G502" i="1"/>
  <c r="I501" i="1"/>
  <c r="H501" i="1"/>
  <c r="G501" i="1"/>
  <c r="I500" i="1"/>
  <c r="H500" i="1"/>
  <c r="G500" i="1"/>
  <c r="I499" i="1"/>
  <c r="H499" i="1"/>
  <c r="G499" i="1"/>
  <c r="I498" i="1"/>
  <c r="H498" i="1"/>
  <c r="G498" i="1"/>
  <c r="I497" i="1"/>
  <c r="H497" i="1"/>
  <c r="G497" i="1"/>
  <c r="I496" i="1"/>
  <c r="H496" i="1"/>
  <c r="G496" i="1"/>
  <c r="I495" i="1"/>
  <c r="H495" i="1"/>
  <c r="G495" i="1"/>
  <c r="I494" i="1"/>
  <c r="H494" i="1"/>
  <c r="G494" i="1"/>
  <c r="I493" i="1"/>
  <c r="H493" i="1"/>
  <c r="G493" i="1"/>
  <c r="I492" i="1"/>
  <c r="H492" i="1"/>
  <c r="G492" i="1"/>
  <c r="I491" i="1"/>
  <c r="H491" i="1"/>
  <c r="G491" i="1"/>
  <c r="I490" i="1"/>
  <c r="H490" i="1"/>
  <c r="G490" i="1"/>
  <c r="I489" i="1"/>
  <c r="H489" i="1"/>
  <c r="G489" i="1"/>
  <c r="I488" i="1"/>
  <c r="H488" i="1"/>
  <c r="G488" i="1"/>
  <c r="I487" i="1"/>
  <c r="H487" i="1"/>
  <c r="G487" i="1"/>
  <c r="I486" i="1"/>
  <c r="H486" i="1"/>
  <c r="G486" i="1"/>
  <c r="I485" i="1"/>
  <c r="H485" i="1"/>
  <c r="G485" i="1"/>
  <c r="I484" i="1"/>
  <c r="H484" i="1"/>
  <c r="G484" i="1"/>
  <c r="I483" i="1"/>
  <c r="H483" i="1"/>
  <c r="G483" i="1"/>
  <c r="I482" i="1"/>
  <c r="H482" i="1"/>
  <c r="G482" i="1"/>
  <c r="I481" i="1"/>
  <c r="H481" i="1"/>
  <c r="G481" i="1"/>
  <c r="I480" i="1"/>
  <c r="H480" i="1"/>
  <c r="G480" i="1"/>
  <c r="I479" i="1"/>
  <c r="H479" i="1"/>
  <c r="G479" i="1"/>
  <c r="I478" i="1"/>
  <c r="H478" i="1"/>
  <c r="G478" i="1"/>
  <c r="I477" i="1"/>
  <c r="H477" i="1"/>
  <c r="G477" i="1"/>
  <c r="I476" i="1"/>
  <c r="H476" i="1"/>
  <c r="G476" i="1"/>
  <c r="I475" i="1"/>
  <c r="H475" i="1"/>
  <c r="G475" i="1"/>
  <c r="I474" i="1"/>
  <c r="H474" i="1"/>
  <c r="G474" i="1"/>
  <c r="I473" i="1"/>
  <c r="H473" i="1"/>
  <c r="G473" i="1"/>
  <c r="I472" i="1"/>
  <c r="H472" i="1"/>
  <c r="G472" i="1"/>
  <c r="I471" i="1"/>
  <c r="H471" i="1"/>
  <c r="G471" i="1"/>
  <c r="I470" i="1"/>
  <c r="H470" i="1"/>
  <c r="G470" i="1"/>
  <c r="I469" i="1"/>
  <c r="H469" i="1"/>
  <c r="G469" i="1"/>
  <c r="I468" i="1"/>
  <c r="H468" i="1"/>
  <c r="G468" i="1"/>
  <c r="I467" i="1"/>
  <c r="H467" i="1"/>
  <c r="G467" i="1"/>
  <c r="I466" i="1"/>
  <c r="H466" i="1"/>
  <c r="G466" i="1"/>
  <c r="I465" i="1"/>
  <c r="H465" i="1"/>
  <c r="G465" i="1"/>
  <c r="I464" i="1"/>
  <c r="H464" i="1"/>
  <c r="G464" i="1"/>
  <c r="I463" i="1"/>
  <c r="H463" i="1"/>
  <c r="G463" i="1"/>
  <c r="I462" i="1"/>
  <c r="H462" i="1"/>
  <c r="G462" i="1"/>
  <c r="I461" i="1"/>
  <c r="H461" i="1"/>
  <c r="G461" i="1"/>
  <c r="I460" i="1"/>
  <c r="H460" i="1"/>
  <c r="G460" i="1"/>
  <c r="I459" i="1"/>
  <c r="H459" i="1"/>
  <c r="G459" i="1"/>
  <c r="I458" i="1"/>
  <c r="H458" i="1"/>
  <c r="G458" i="1"/>
  <c r="I457" i="1"/>
  <c r="H457" i="1"/>
  <c r="G457" i="1"/>
  <c r="I456" i="1"/>
  <c r="H456" i="1"/>
  <c r="G456" i="1"/>
  <c r="I455" i="1"/>
  <c r="H455" i="1"/>
  <c r="G455" i="1"/>
  <c r="I454" i="1"/>
  <c r="H454" i="1"/>
  <c r="G454" i="1"/>
  <c r="I453" i="1"/>
  <c r="H453" i="1"/>
  <c r="G453" i="1"/>
  <c r="I452" i="1"/>
  <c r="H452" i="1"/>
  <c r="G452" i="1"/>
  <c r="I451" i="1"/>
  <c r="H451" i="1"/>
  <c r="G451" i="1"/>
  <c r="I450" i="1"/>
  <c r="H450" i="1"/>
  <c r="G450" i="1"/>
  <c r="I449" i="1"/>
  <c r="H449" i="1"/>
  <c r="G449" i="1"/>
  <c r="I448" i="1"/>
  <c r="H448" i="1"/>
  <c r="G448" i="1"/>
  <c r="I447" i="1"/>
  <c r="H447" i="1"/>
  <c r="G447" i="1"/>
  <c r="I446" i="1"/>
  <c r="H446" i="1"/>
  <c r="G446" i="1"/>
  <c r="I445" i="1"/>
  <c r="H445" i="1"/>
  <c r="G445" i="1"/>
  <c r="I444" i="1"/>
  <c r="H444" i="1"/>
  <c r="G444" i="1"/>
  <c r="I443" i="1"/>
  <c r="H443" i="1"/>
  <c r="G443" i="1"/>
  <c r="I442" i="1"/>
  <c r="H442" i="1"/>
  <c r="G442" i="1"/>
  <c r="I441" i="1"/>
  <c r="H441" i="1"/>
  <c r="G441" i="1"/>
  <c r="I440" i="1"/>
  <c r="H440" i="1"/>
  <c r="G440" i="1"/>
  <c r="I439" i="1"/>
  <c r="H439" i="1"/>
  <c r="G439" i="1"/>
  <c r="I438" i="1"/>
  <c r="H438" i="1"/>
  <c r="G438" i="1"/>
  <c r="I437" i="1"/>
  <c r="H437" i="1"/>
  <c r="G437" i="1"/>
  <c r="I436" i="1"/>
  <c r="H436" i="1"/>
  <c r="G436" i="1"/>
  <c r="I435" i="1"/>
  <c r="H435" i="1"/>
  <c r="G435" i="1"/>
  <c r="I434" i="1"/>
  <c r="H434" i="1"/>
  <c r="G434" i="1"/>
  <c r="I433" i="1"/>
  <c r="H433" i="1"/>
  <c r="G433" i="1"/>
  <c r="I432" i="1"/>
  <c r="H432" i="1"/>
  <c r="G432" i="1"/>
  <c r="I431" i="1"/>
  <c r="H431" i="1"/>
  <c r="G431" i="1"/>
  <c r="I430" i="1"/>
  <c r="H430" i="1"/>
  <c r="G430" i="1"/>
  <c r="I429" i="1"/>
  <c r="H429" i="1"/>
  <c r="G429" i="1"/>
  <c r="I428" i="1"/>
  <c r="H428" i="1"/>
  <c r="G428" i="1"/>
  <c r="I427" i="1"/>
  <c r="H427" i="1"/>
  <c r="G427" i="1"/>
  <c r="I426" i="1"/>
  <c r="H426" i="1"/>
  <c r="G426" i="1"/>
  <c r="I425" i="1"/>
  <c r="H425" i="1"/>
  <c r="G425" i="1"/>
  <c r="I424" i="1"/>
  <c r="H424" i="1"/>
  <c r="G424" i="1"/>
  <c r="I423" i="1"/>
  <c r="H423" i="1"/>
  <c r="G423" i="1"/>
  <c r="I422" i="1"/>
  <c r="H422" i="1"/>
  <c r="G422" i="1"/>
  <c r="I421" i="1"/>
  <c r="H421" i="1"/>
  <c r="G421" i="1"/>
  <c r="I420" i="1"/>
  <c r="H420" i="1"/>
  <c r="G420" i="1"/>
  <c r="I419" i="1"/>
  <c r="H419" i="1"/>
  <c r="G419" i="1"/>
  <c r="I418" i="1"/>
  <c r="H418" i="1"/>
  <c r="G418" i="1"/>
  <c r="I417" i="1"/>
  <c r="H417" i="1"/>
  <c r="G417" i="1"/>
  <c r="I416" i="1"/>
  <c r="H416" i="1"/>
  <c r="G416" i="1"/>
  <c r="I415" i="1"/>
  <c r="H415" i="1"/>
  <c r="G415" i="1"/>
  <c r="I414" i="1"/>
  <c r="H414" i="1"/>
  <c r="G414" i="1"/>
  <c r="I413" i="1"/>
  <c r="H413" i="1"/>
  <c r="G413" i="1"/>
  <c r="I412" i="1"/>
  <c r="H412" i="1"/>
  <c r="G412" i="1"/>
  <c r="I411" i="1"/>
  <c r="H411" i="1"/>
  <c r="G411" i="1"/>
  <c r="I410" i="1"/>
  <c r="H410" i="1"/>
  <c r="G410" i="1"/>
  <c r="I409" i="1"/>
  <c r="H409" i="1"/>
  <c r="G409" i="1"/>
  <c r="I408" i="1"/>
  <c r="H408" i="1"/>
  <c r="G408" i="1"/>
  <c r="I407" i="1"/>
  <c r="H407" i="1"/>
  <c r="G407" i="1"/>
  <c r="I406" i="1"/>
  <c r="H406" i="1"/>
  <c r="G406" i="1"/>
  <c r="I405" i="1"/>
  <c r="H405" i="1"/>
  <c r="G405" i="1"/>
  <c r="I404" i="1"/>
  <c r="H404" i="1"/>
  <c r="G404" i="1"/>
  <c r="I403" i="1"/>
  <c r="H403" i="1"/>
  <c r="G403" i="1"/>
  <c r="I402" i="1"/>
  <c r="H402" i="1"/>
  <c r="G402" i="1"/>
  <c r="I401" i="1"/>
  <c r="H401" i="1"/>
  <c r="G401" i="1"/>
  <c r="I400" i="1"/>
  <c r="H400" i="1"/>
  <c r="G400" i="1"/>
  <c r="I399" i="1"/>
  <c r="H399" i="1"/>
  <c r="G399" i="1"/>
  <c r="I398" i="1"/>
  <c r="H398" i="1"/>
  <c r="G398" i="1"/>
  <c r="I397" i="1"/>
  <c r="H397" i="1"/>
  <c r="G397" i="1"/>
  <c r="I396" i="1"/>
  <c r="H396" i="1"/>
  <c r="G396" i="1"/>
  <c r="I395" i="1"/>
  <c r="H395" i="1"/>
  <c r="G395" i="1"/>
  <c r="I394" i="1"/>
  <c r="H394" i="1"/>
  <c r="G394" i="1"/>
  <c r="I393" i="1"/>
  <c r="H393" i="1"/>
  <c r="G393" i="1"/>
  <c r="I392" i="1"/>
  <c r="H392" i="1"/>
  <c r="G392" i="1"/>
  <c r="I391" i="1"/>
  <c r="H391" i="1"/>
  <c r="G391" i="1"/>
  <c r="I390" i="1"/>
  <c r="H390" i="1"/>
  <c r="G390" i="1"/>
  <c r="I389" i="1"/>
  <c r="H389" i="1"/>
  <c r="G389" i="1"/>
  <c r="I388" i="1"/>
  <c r="H388" i="1"/>
  <c r="G388" i="1"/>
  <c r="I387" i="1"/>
  <c r="H387" i="1"/>
  <c r="G387" i="1"/>
  <c r="I386" i="1"/>
  <c r="H386" i="1"/>
  <c r="G386" i="1"/>
  <c r="I385" i="1"/>
  <c r="H385" i="1"/>
  <c r="G385" i="1"/>
  <c r="I384" i="1"/>
  <c r="H384" i="1"/>
  <c r="G384" i="1"/>
  <c r="I383" i="1"/>
  <c r="H383" i="1"/>
  <c r="G383" i="1"/>
  <c r="I382" i="1"/>
  <c r="H382" i="1"/>
  <c r="G382" i="1"/>
  <c r="I381" i="1"/>
  <c r="H381" i="1"/>
  <c r="G381" i="1"/>
  <c r="I380" i="1"/>
  <c r="H380" i="1"/>
  <c r="G380" i="1"/>
  <c r="I379" i="1"/>
  <c r="H379" i="1"/>
  <c r="G379" i="1"/>
  <c r="I378" i="1"/>
  <c r="H378" i="1"/>
  <c r="G378" i="1"/>
  <c r="I377" i="1"/>
  <c r="H377" i="1"/>
  <c r="G377" i="1"/>
  <c r="I376" i="1"/>
  <c r="H376" i="1"/>
  <c r="G376" i="1"/>
  <c r="I375" i="1"/>
  <c r="H375" i="1"/>
  <c r="G375" i="1"/>
  <c r="I374" i="1"/>
  <c r="H374" i="1"/>
  <c r="G374" i="1"/>
  <c r="I373" i="1"/>
  <c r="H373" i="1"/>
  <c r="G373" i="1"/>
  <c r="I372" i="1"/>
  <c r="H372" i="1"/>
  <c r="G372" i="1"/>
  <c r="I371" i="1"/>
  <c r="H371" i="1"/>
  <c r="G371" i="1"/>
  <c r="I370" i="1"/>
  <c r="H370" i="1"/>
  <c r="G370" i="1"/>
  <c r="I369" i="1"/>
  <c r="H369" i="1"/>
  <c r="G369" i="1"/>
  <c r="I368" i="1"/>
  <c r="H368" i="1"/>
  <c r="G368" i="1"/>
  <c r="I367" i="1"/>
  <c r="H367" i="1"/>
  <c r="G367" i="1"/>
  <c r="I366" i="1"/>
  <c r="H366" i="1"/>
  <c r="G366" i="1"/>
  <c r="I365" i="1"/>
  <c r="H365" i="1"/>
  <c r="G365" i="1"/>
  <c r="I364" i="1"/>
  <c r="H364" i="1"/>
  <c r="G364" i="1"/>
  <c r="I363" i="1"/>
  <c r="H363" i="1"/>
  <c r="G363" i="1"/>
  <c r="I362" i="1"/>
  <c r="H362" i="1"/>
  <c r="G362" i="1"/>
  <c r="I361" i="1"/>
  <c r="H361" i="1"/>
  <c r="G361" i="1"/>
  <c r="I360" i="1"/>
  <c r="H360" i="1"/>
  <c r="G360" i="1"/>
  <c r="I359" i="1"/>
  <c r="H359" i="1"/>
  <c r="G359" i="1"/>
  <c r="I358" i="1"/>
  <c r="H358" i="1"/>
  <c r="G358" i="1"/>
  <c r="I357" i="1"/>
  <c r="H357" i="1"/>
  <c r="G357" i="1"/>
  <c r="I356" i="1"/>
  <c r="H356" i="1"/>
  <c r="G356" i="1"/>
  <c r="I355" i="1"/>
  <c r="H355" i="1"/>
  <c r="G355" i="1"/>
  <c r="I354" i="1"/>
  <c r="H354" i="1"/>
  <c r="G354" i="1"/>
  <c r="I353" i="1"/>
  <c r="H353" i="1"/>
  <c r="G353" i="1"/>
  <c r="I352" i="1"/>
  <c r="H352" i="1"/>
  <c r="G352" i="1"/>
  <c r="I351" i="1"/>
  <c r="H351" i="1"/>
  <c r="G351" i="1"/>
  <c r="I350" i="1"/>
  <c r="H350" i="1"/>
  <c r="G350" i="1"/>
  <c r="I349" i="1"/>
  <c r="H349" i="1"/>
  <c r="G349" i="1"/>
  <c r="I348" i="1"/>
  <c r="H348" i="1"/>
  <c r="G348" i="1"/>
  <c r="I347" i="1"/>
  <c r="H347" i="1"/>
  <c r="G347" i="1"/>
  <c r="I346" i="1"/>
  <c r="H346" i="1"/>
  <c r="G346" i="1"/>
  <c r="I345" i="1"/>
  <c r="H345" i="1"/>
  <c r="G345" i="1"/>
  <c r="I344" i="1"/>
  <c r="H344" i="1"/>
  <c r="G344" i="1"/>
  <c r="I343" i="1"/>
  <c r="H343" i="1"/>
  <c r="G343" i="1"/>
  <c r="I342" i="1"/>
  <c r="H342" i="1"/>
  <c r="G342" i="1"/>
  <c r="I341" i="1"/>
  <c r="H341" i="1"/>
  <c r="G341" i="1"/>
  <c r="I340" i="1"/>
  <c r="H340" i="1"/>
  <c r="G340" i="1"/>
  <c r="I339" i="1"/>
  <c r="H339" i="1"/>
  <c r="G339" i="1"/>
  <c r="I338" i="1"/>
  <c r="H338" i="1"/>
  <c r="G338" i="1"/>
  <c r="I337" i="1"/>
  <c r="H337" i="1"/>
  <c r="G337" i="1"/>
  <c r="I336" i="1"/>
  <c r="H336" i="1"/>
  <c r="G336" i="1"/>
  <c r="I335" i="1"/>
  <c r="H335" i="1"/>
  <c r="G335" i="1"/>
  <c r="I334" i="1"/>
  <c r="H334" i="1"/>
  <c r="G334" i="1"/>
  <c r="I333" i="1"/>
  <c r="H333" i="1"/>
  <c r="G333" i="1"/>
  <c r="I332" i="1"/>
  <c r="H332" i="1"/>
  <c r="G332" i="1"/>
  <c r="I331" i="1"/>
  <c r="H331" i="1"/>
  <c r="G331" i="1"/>
  <c r="I330" i="1"/>
  <c r="H330" i="1"/>
  <c r="G330" i="1"/>
  <c r="I329" i="1"/>
  <c r="H329" i="1"/>
  <c r="G329" i="1"/>
  <c r="I328" i="1"/>
  <c r="H328" i="1"/>
  <c r="G328" i="1"/>
  <c r="I327" i="1"/>
  <c r="H327" i="1"/>
  <c r="G327" i="1"/>
  <c r="I326" i="1"/>
  <c r="H326" i="1"/>
  <c r="G326" i="1"/>
  <c r="I325" i="1"/>
  <c r="H325" i="1"/>
  <c r="G325" i="1"/>
  <c r="I324" i="1"/>
  <c r="H324" i="1"/>
  <c r="G324" i="1"/>
  <c r="I323" i="1"/>
  <c r="H323" i="1"/>
  <c r="G323" i="1"/>
  <c r="I322" i="1"/>
  <c r="H322" i="1"/>
  <c r="G322" i="1"/>
  <c r="I321" i="1"/>
  <c r="H321" i="1"/>
  <c r="G321" i="1"/>
  <c r="I320" i="1"/>
  <c r="H320" i="1"/>
  <c r="G320" i="1"/>
  <c r="I319" i="1"/>
  <c r="H319" i="1"/>
  <c r="G319" i="1"/>
  <c r="I318" i="1"/>
  <c r="H318" i="1"/>
  <c r="G318" i="1"/>
  <c r="I317" i="1"/>
  <c r="H317" i="1"/>
  <c r="G317" i="1"/>
  <c r="I316" i="1"/>
  <c r="H316" i="1"/>
  <c r="G316" i="1"/>
  <c r="I315" i="1"/>
  <c r="H315" i="1"/>
  <c r="G315" i="1"/>
  <c r="I314" i="1"/>
  <c r="H314" i="1"/>
  <c r="G314" i="1"/>
  <c r="I313" i="1"/>
  <c r="H313" i="1"/>
  <c r="G313" i="1"/>
  <c r="I312" i="1"/>
  <c r="H312" i="1"/>
  <c r="G312" i="1"/>
  <c r="I311" i="1"/>
  <c r="H311" i="1"/>
  <c r="G311" i="1"/>
  <c r="I310" i="1"/>
  <c r="H310" i="1"/>
  <c r="G310" i="1"/>
  <c r="I309" i="1"/>
  <c r="H309" i="1"/>
  <c r="G309" i="1"/>
  <c r="I308" i="1"/>
  <c r="H308" i="1"/>
  <c r="G308" i="1"/>
  <c r="I307" i="1"/>
  <c r="H307" i="1"/>
  <c r="G307" i="1"/>
  <c r="I306" i="1"/>
  <c r="H306" i="1"/>
  <c r="G306" i="1"/>
  <c r="I305" i="1"/>
  <c r="H305" i="1"/>
  <c r="G305" i="1"/>
  <c r="I304" i="1"/>
  <c r="H304" i="1"/>
  <c r="G304" i="1"/>
  <c r="I303" i="1"/>
  <c r="H303" i="1"/>
  <c r="G303" i="1"/>
  <c r="I302" i="1"/>
  <c r="H302" i="1"/>
  <c r="G302" i="1"/>
  <c r="I301" i="1"/>
  <c r="H301" i="1"/>
  <c r="G301" i="1"/>
  <c r="I300" i="1"/>
  <c r="H300" i="1"/>
  <c r="G300" i="1"/>
  <c r="I299" i="1"/>
  <c r="H299" i="1"/>
  <c r="G299" i="1"/>
  <c r="I298" i="1"/>
  <c r="H298" i="1"/>
  <c r="G298" i="1"/>
  <c r="I297" i="1"/>
  <c r="H297" i="1"/>
  <c r="G297" i="1"/>
  <c r="I296" i="1"/>
  <c r="H296" i="1"/>
  <c r="G296" i="1"/>
  <c r="I295" i="1"/>
  <c r="H295" i="1"/>
  <c r="G295" i="1"/>
  <c r="I294" i="1"/>
  <c r="H294" i="1"/>
  <c r="G294" i="1"/>
  <c r="I293" i="1"/>
  <c r="H293" i="1"/>
  <c r="G293" i="1"/>
  <c r="I292" i="1"/>
  <c r="H292" i="1"/>
  <c r="G292" i="1"/>
  <c r="I291" i="1"/>
  <c r="H291" i="1"/>
  <c r="G291" i="1"/>
  <c r="I290" i="1"/>
  <c r="H290" i="1"/>
  <c r="G290" i="1"/>
  <c r="I289" i="1"/>
  <c r="H289" i="1"/>
  <c r="G289" i="1"/>
  <c r="I288" i="1"/>
  <c r="H288" i="1"/>
  <c r="G288" i="1"/>
  <c r="I287" i="1"/>
  <c r="H287" i="1"/>
  <c r="G287" i="1"/>
  <c r="I286" i="1"/>
  <c r="H286" i="1"/>
  <c r="G286" i="1"/>
  <c r="I285" i="1"/>
  <c r="H285" i="1"/>
  <c r="G285" i="1"/>
  <c r="I284" i="1"/>
  <c r="H284" i="1"/>
  <c r="G284" i="1"/>
  <c r="I283" i="1"/>
  <c r="H283" i="1"/>
  <c r="G283" i="1"/>
  <c r="I282" i="1"/>
  <c r="H282" i="1"/>
  <c r="G282" i="1"/>
  <c r="I281" i="1"/>
  <c r="H281" i="1"/>
  <c r="G281" i="1"/>
  <c r="I280" i="1"/>
  <c r="H280" i="1"/>
  <c r="G280" i="1"/>
  <c r="I279" i="1"/>
  <c r="H279" i="1"/>
  <c r="G279" i="1"/>
  <c r="I278" i="1"/>
  <c r="H278" i="1"/>
  <c r="G278" i="1"/>
  <c r="I277" i="1"/>
  <c r="H277" i="1"/>
  <c r="G277" i="1"/>
  <c r="I276" i="1"/>
  <c r="H276" i="1"/>
  <c r="G276" i="1"/>
  <c r="I275" i="1"/>
  <c r="H275" i="1"/>
  <c r="G275" i="1"/>
  <c r="I274" i="1"/>
  <c r="H274" i="1"/>
  <c r="G274" i="1"/>
  <c r="I273" i="1"/>
  <c r="H273" i="1"/>
  <c r="G273" i="1"/>
  <c r="I272" i="1"/>
  <c r="H272" i="1"/>
  <c r="G272" i="1"/>
  <c r="I271" i="1"/>
  <c r="H271" i="1"/>
  <c r="G271" i="1"/>
  <c r="I270" i="1"/>
  <c r="H270" i="1"/>
  <c r="G270" i="1"/>
  <c r="I269" i="1"/>
  <c r="H269" i="1"/>
  <c r="G269" i="1"/>
  <c r="I268" i="1"/>
  <c r="H268" i="1"/>
  <c r="G268" i="1"/>
  <c r="I267" i="1"/>
  <c r="H267" i="1"/>
  <c r="G267" i="1"/>
  <c r="I266" i="1"/>
  <c r="H266" i="1"/>
  <c r="G266" i="1"/>
  <c r="I265" i="1"/>
  <c r="H265" i="1"/>
  <c r="G265" i="1"/>
  <c r="I264" i="1"/>
  <c r="H264" i="1"/>
  <c r="G264" i="1"/>
  <c r="I263" i="1"/>
  <c r="H263" i="1"/>
  <c r="G263" i="1"/>
  <c r="I262" i="1"/>
  <c r="H262" i="1"/>
  <c r="G262" i="1"/>
  <c r="I261" i="1"/>
  <c r="H261" i="1"/>
  <c r="G261" i="1"/>
  <c r="I260" i="1"/>
  <c r="H260" i="1"/>
  <c r="G260" i="1"/>
  <c r="I259" i="1"/>
  <c r="H259" i="1"/>
  <c r="G259" i="1"/>
  <c r="I258" i="1"/>
  <c r="H258" i="1"/>
  <c r="G258" i="1"/>
  <c r="I257" i="1"/>
  <c r="H257" i="1"/>
  <c r="G257" i="1"/>
  <c r="I256" i="1"/>
  <c r="H256" i="1"/>
  <c r="G256" i="1"/>
  <c r="I255" i="1"/>
  <c r="H255" i="1"/>
  <c r="G255" i="1"/>
  <c r="I254" i="1"/>
  <c r="H254" i="1"/>
  <c r="G254" i="1"/>
  <c r="I253" i="1"/>
  <c r="H253" i="1"/>
  <c r="G253" i="1"/>
  <c r="I252" i="1"/>
  <c r="H252" i="1"/>
  <c r="G252" i="1"/>
  <c r="I251" i="1"/>
  <c r="H251" i="1"/>
  <c r="G251" i="1"/>
  <c r="I250" i="1"/>
  <c r="H250" i="1"/>
  <c r="G250" i="1"/>
  <c r="I249" i="1"/>
  <c r="H249" i="1"/>
  <c r="G249" i="1"/>
  <c r="I248" i="1"/>
  <c r="H248" i="1"/>
  <c r="G248" i="1"/>
  <c r="I247" i="1"/>
  <c r="H247" i="1"/>
  <c r="G247" i="1"/>
  <c r="I246" i="1"/>
  <c r="H246" i="1"/>
  <c r="G246" i="1"/>
  <c r="I245" i="1"/>
  <c r="H245" i="1"/>
  <c r="G245" i="1"/>
  <c r="I244" i="1"/>
  <c r="H244" i="1"/>
  <c r="G244" i="1"/>
  <c r="I243" i="1"/>
  <c r="H243" i="1"/>
  <c r="G243" i="1"/>
  <c r="I242" i="1"/>
  <c r="H242" i="1"/>
  <c r="G242" i="1"/>
  <c r="I241" i="1"/>
  <c r="H241" i="1"/>
  <c r="G241" i="1"/>
  <c r="I240" i="1"/>
  <c r="H240" i="1"/>
  <c r="G240" i="1"/>
  <c r="I239" i="1"/>
  <c r="H239" i="1"/>
  <c r="G239" i="1"/>
  <c r="I238" i="1"/>
  <c r="H238" i="1"/>
  <c r="G238" i="1"/>
  <c r="I237" i="1"/>
  <c r="H237" i="1"/>
  <c r="G237" i="1"/>
  <c r="I236" i="1"/>
  <c r="H236" i="1"/>
  <c r="G236" i="1"/>
  <c r="I235" i="1"/>
  <c r="H235" i="1"/>
  <c r="G235" i="1"/>
  <c r="I234" i="1"/>
  <c r="H234" i="1"/>
  <c r="G234" i="1"/>
  <c r="I233" i="1"/>
  <c r="H233" i="1"/>
  <c r="G233" i="1"/>
  <c r="I232" i="1"/>
  <c r="H232" i="1"/>
  <c r="G232" i="1"/>
  <c r="I231" i="1"/>
  <c r="H231" i="1"/>
  <c r="G231" i="1"/>
  <c r="I230" i="1"/>
  <c r="H230" i="1"/>
  <c r="G230" i="1"/>
  <c r="I229" i="1"/>
  <c r="H229" i="1"/>
  <c r="G229" i="1"/>
  <c r="I228" i="1"/>
  <c r="H228" i="1"/>
  <c r="G228" i="1"/>
  <c r="I227" i="1"/>
  <c r="H227" i="1"/>
  <c r="G227" i="1"/>
  <c r="I226" i="1"/>
  <c r="H226" i="1"/>
  <c r="G226" i="1"/>
  <c r="I225" i="1"/>
  <c r="H225" i="1"/>
  <c r="G225" i="1"/>
  <c r="I224" i="1"/>
  <c r="H224" i="1"/>
  <c r="G224" i="1"/>
  <c r="I223" i="1"/>
  <c r="H223" i="1"/>
  <c r="G223" i="1"/>
  <c r="I222" i="1"/>
  <c r="H222" i="1"/>
  <c r="G222" i="1"/>
  <c r="I221" i="1"/>
  <c r="H221" i="1"/>
  <c r="G221" i="1"/>
  <c r="I220" i="1"/>
  <c r="H220" i="1"/>
  <c r="G220" i="1"/>
  <c r="I219" i="1"/>
  <c r="H219" i="1"/>
  <c r="G219" i="1"/>
  <c r="I218" i="1"/>
  <c r="H218" i="1"/>
  <c r="G218" i="1"/>
  <c r="I217" i="1"/>
  <c r="H217" i="1"/>
  <c r="G217" i="1"/>
  <c r="I216" i="1"/>
  <c r="H216" i="1"/>
  <c r="G216" i="1"/>
  <c r="I215" i="1"/>
  <c r="H215" i="1"/>
  <c r="G215" i="1"/>
  <c r="I214" i="1"/>
  <c r="H214" i="1"/>
  <c r="G214" i="1"/>
  <c r="I213" i="1"/>
  <c r="H213" i="1"/>
  <c r="G213" i="1"/>
  <c r="I212" i="1"/>
  <c r="H212" i="1"/>
  <c r="G212" i="1"/>
  <c r="I211" i="1"/>
  <c r="H211" i="1"/>
  <c r="G211" i="1"/>
  <c r="I210" i="1"/>
  <c r="H210" i="1"/>
  <c r="G210" i="1"/>
  <c r="I209" i="1"/>
  <c r="H209" i="1"/>
  <c r="G209" i="1"/>
  <c r="I208" i="1"/>
  <c r="H208" i="1"/>
  <c r="G208" i="1"/>
  <c r="I207" i="1"/>
  <c r="H207" i="1"/>
  <c r="G207" i="1"/>
  <c r="I206" i="1"/>
  <c r="H206" i="1"/>
  <c r="G206" i="1"/>
  <c r="I205" i="1"/>
  <c r="H205" i="1"/>
  <c r="G205" i="1"/>
  <c r="I204" i="1"/>
  <c r="H204" i="1"/>
  <c r="G204" i="1"/>
  <c r="I203" i="1"/>
  <c r="H203" i="1"/>
  <c r="G203" i="1"/>
  <c r="I202" i="1"/>
  <c r="H202" i="1"/>
  <c r="G202" i="1"/>
  <c r="I201" i="1"/>
  <c r="H201" i="1"/>
  <c r="G201" i="1"/>
  <c r="I200" i="1"/>
  <c r="H200" i="1"/>
  <c r="G200" i="1"/>
  <c r="I199" i="1"/>
  <c r="H199" i="1"/>
  <c r="G199" i="1"/>
  <c r="I198" i="1"/>
  <c r="H198" i="1"/>
  <c r="G198" i="1"/>
  <c r="I197" i="1"/>
  <c r="H197" i="1"/>
  <c r="G197" i="1"/>
  <c r="I196" i="1"/>
  <c r="H196" i="1"/>
  <c r="G196" i="1"/>
  <c r="I195" i="1"/>
  <c r="H195" i="1"/>
  <c r="G195" i="1"/>
  <c r="I194" i="1"/>
  <c r="H194" i="1"/>
  <c r="G194" i="1"/>
  <c r="I193" i="1"/>
  <c r="H193" i="1"/>
  <c r="G193" i="1"/>
  <c r="I192" i="1"/>
  <c r="H192" i="1"/>
  <c r="G192" i="1"/>
  <c r="I191" i="1"/>
  <c r="H191" i="1"/>
  <c r="G191" i="1"/>
  <c r="I190" i="1"/>
  <c r="H190" i="1"/>
  <c r="G190" i="1"/>
  <c r="I189" i="1"/>
  <c r="H189" i="1"/>
  <c r="G189" i="1"/>
  <c r="I188" i="1"/>
  <c r="H188" i="1"/>
  <c r="G188" i="1"/>
  <c r="I187" i="1"/>
  <c r="H187" i="1"/>
  <c r="G187" i="1"/>
  <c r="I186" i="1"/>
  <c r="H186" i="1"/>
  <c r="G186" i="1"/>
  <c r="I185" i="1"/>
  <c r="H185" i="1"/>
  <c r="G185" i="1"/>
  <c r="I184" i="1"/>
  <c r="H184" i="1"/>
  <c r="G184" i="1"/>
  <c r="I183" i="1"/>
  <c r="H183" i="1"/>
  <c r="G183" i="1"/>
  <c r="I182" i="1"/>
  <c r="H182" i="1"/>
  <c r="G182" i="1"/>
  <c r="I181" i="1"/>
  <c r="H181" i="1"/>
  <c r="G181" i="1"/>
  <c r="I180" i="1"/>
  <c r="H180" i="1"/>
  <c r="G180" i="1"/>
  <c r="I179" i="1"/>
  <c r="H179" i="1"/>
  <c r="G179" i="1"/>
  <c r="I178" i="1"/>
  <c r="H178" i="1"/>
  <c r="G178" i="1"/>
  <c r="I177" i="1"/>
  <c r="H177" i="1"/>
  <c r="G177" i="1"/>
  <c r="I176" i="1"/>
  <c r="H176" i="1"/>
  <c r="G176" i="1"/>
  <c r="I175" i="1"/>
  <c r="H175" i="1"/>
  <c r="G175" i="1"/>
  <c r="I174" i="1"/>
  <c r="H174" i="1"/>
  <c r="G174" i="1"/>
  <c r="I173" i="1"/>
  <c r="H173" i="1"/>
  <c r="G173" i="1"/>
  <c r="I172" i="1"/>
  <c r="H172" i="1"/>
  <c r="G172" i="1"/>
  <c r="I171" i="1"/>
  <c r="H171" i="1"/>
  <c r="G171" i="1"/>
  <c r="I170" i="1"/>
  <c r="H170" i="1"/>
  <c r="G170" i="1"/>
  <c r="I169" i="1"/>
  <c r="H169" i="1"/>
  <c r="G169" i="1"/>
  <c r="I168" i="1"/>
  <c r="H168" i="1"/>
  <c r="G168" i="1"/>
  <c r="I167" i="1"/>
  <c r="H167" i="1"/>
  <c r="G167" i="1"/>
  <c r="I166" i="1"/>
  <c r="H166" i="1"/>
  <c r="G166" i="1"/>
  <c r="I165" i="1"/>
  <c r="H165" i="1"/>
  <c r="G165" i="1"/>
  <c r="I164" i="1"/>
  <c r="H164" i="1"/>
  <c r="G164" i="1"/>
  <c r="I163" i="1"/>
  <c r="H163" i="1"/>
  <c r="G163" i="1"/>
  <c r="I162" i="1"/>
  <c r="H162" i="1"/>
  <c r="G162" i="1"/>
  <c r="I161" i="1"/>
  <c r="H161" i="1"/>
  <c r="G161" i="1"/>
  <c r="I160" i="1"/>
  <c r="H160" i="1"/>
  <c r="G160" i="1"/>
  <c r="I159" i="1"/>
  <c r="H159" i="1"/>
  <c r="G159" i="1"/>
  <c r="I158" i="1"/>
  <c r="H158" i="1"/>
  <c r="G158" i="1"/>
  <c r="I157" i="1"/>
  <c r="H157" i="1"/>
  <c r="G157" i="1"/>
  <c r="I156" i="1"/>
  <c r="H156" i="1"/>
  <c r="G156" i="1"/>
  <c r="I155" i="1"/>
  <c r="H155" i="1"/>
  <c r="G155" i="1"/>
  <c r="I154" i="1"/>
  <c r="H154" i="1"/>
  <c r="G154" i="1"/>
  <c r="I153" i="1"/>
  <c r="H153" i="1"/>
  <c r="G153" i="1"/>
  <c r="I152" i="1"/>
  <c r="H152" i="1"/>
  <c r="G152" i="1"/>
  <c r="I151" i="1"/>
  <c r="H151" i="1"/>
  <c r="G151" i="1"/>
  <c r="I150" i="1"/>
  <c r="H150" i="1"/>
  <c r="G150" i="1"/>
  <c r="I149" i="1"/>
  <c r="H149" i="1"/>
  <c r="G149" i="1"/>
  <c r="I148" i="1"/>
  <c r="H148" i="1"/>
  <c r="G148" i="1"/>
  <c r="I147" i="1"/>
  <c r="H147" i="1"/>
  <c r="G147" i="1"/>
  <c r="I146" i="1"/>
  <c r="H146" i="1"/>
  <c r="G146" i="1"/>
  <c r="I145" i="1"/>
  <c r="H145" i="1"/>
  <c r="G145" i="1"/>
  <c r="I144" i="1"/>
  <c r="H144" i="1"/>
  <c r="G144" i="1"/>
  <c r="I143" i="1"/>
  <c r="H143" i="1"/>
  <c r="G143" i="1"/>
  <c r="I142" i="1"/>
  <c r="H142" i="1"/>
  <c r="G142" i="1"/>
  <c r="I141" i="1"/>
  <c r="H141" i="1"/>
  <c r="G141" i="1"/>
  <c r="I140" i="1"/>
  <c r="H140" i="1"/>
  <c r="G140" i="1"/>
  <c r="I139" i="1"/>
  <c r="H139" i="1"/>
  <c r="G139" i="1"/>
  <c r="I138" i="1"/>
  <c r="H138" i="1"/>
  <c r="G138" i="1"/>
  <c r="I137" i="1"/>
  <c r="H137" i="1"/>
  <c r="G137" i="1"/>
  <c r="I136" i="1"/>
  <c r="H136" i="1"/>
  <c r="G136" i="1"/>
  <c r="I135" i="1"/>
  <c r="H135" i="1"/>
  <c r="G135" i="1"/>
  <c r="I134" i="1"/>
  <c r="H134" i="1"/>
  <c r="G134" i="1"/>
  <c r="I133" i="1"/>
  <c r="H133" i="1"/>
  <c r="G133" i="1"/>
  <c r="I132" i="1"/>
  <c r="H132" i="1"/>
  <c r="G132" i="1"/>
  <c r="I131" i="1"/>
  <c r="H131" i="1"/>
  <c r="G131" i="1"/>
  <c r="I130" i="1"/>
  <c r="H130" i="1"/>
  <c r="G130" i="1"/>
  <c r="I129" i="1"/>
  <c r="H129" i="1"/>
  <c r="G129" i="1"/>
  <c r="I128" i="1"/>
  <c r="H128" i="1"/>
  <c r="G128" i="1"/>
  <c r="I127" i="1"/>
  <c r="H127" i="1"/>
  <c r="G127" i="1"/>
  <c r="I126" i="1"/>
  <c r="H126" i="1"/>
  <c r="G126" i="1"/>
  <c r="I125" i="1"/>
  <c r="H125" i="1"/>
  <c r="G125" i="1"/>
  <c r="I124" i="1"/>
  <c r="H124" i="1"/>
  <c r="G124" i="1"/>
  <c r="I123" i="1"/>
  <c r="H123" i="1"/>
  <c r="G123" i="1"/>
  <c r="I122" i="1"/>
  <c r="H122" i="1"/>
  <c r="G122" i="1"/>
  <c r="I121" i="1"/>
  <c r="H121" i="1"/>
  <c r="G121" i="1"/>
  <c r="I120" i="1"/>
  <c r="H120" i="1"/>
  <c r="G120" i="1"/>
  <c r="I119" i="1"/>
  <c r="H119" i="1"/>
  <c r="G119" i="1"/>
  <c r="I118" i="1"/>
  <c r="H118" i="1"/>
  <c r="G118" i="1"/>
  <c r="I117" i="1"/>
  <c r="H117" i="1"/>
  <c r="G117" i="1"/>
  <c r="I116" i="1"/>
  <c r="H116" i="1"/>
  <c r="G116" i="1"/>
  <c r="I115" i="1"/>
  <c r="H115" i="1"/>
  <c r="G115" i="1"/>
  <c r="I114" i="1"/>
  <c r="H114" i="1"/>
  <c r="G114" i="1"/>
  <c r="I113" i="1"/>
  <c r="H113" i="1"/>
  <c r="G113" i="1"/>
  <c r="I112" i="1"/>
  <c r="H112" i="1"/>
  <c r="G112" i="1"/>
  <c r="I111" i="1"/>
  <c r="H111" i="1"/>
  <c r="G111" i="1"/>
  <c r="I110" i="1"/>
  <c r="H110" i="1"/>
  <c r="G110" i="1"/>
  <c r="I109" i="1"/>
  <c r="H109" i="1"/>
  <c r="G109" i="1"/>
  <c r="I108" i="1"/>
  <c r="H108" i="1"/>
  <c r="G108" i="1"/>
  <c r="I107" i="1"/>
  <c r="H107" i="1"/>
  <c r="G107" i="1"/>
  <c r="I106" i="1"/>
  <c r="H106" i="1"/>
  <c r="G106" i="1"/>
  <c r="I105" i="1"/>
  <c r="H105" i="1"/>
  <c r="G105" i="1"/>
  <c r="I104" i="1"/>
  <c r="H104" i="1"/>
  <c r="G104" i="1"/>
  <c r="I103" i="1"/>
  <c r="H103" i="1"/>
  <c r="G103" i="1"/>
  <c r="I102" i="1"/>
  <c r="H102" i="1"/>
  <c r="G102" i="1"/>
  <c r="I101" i="1"/>
  <c r="H101" i="1"/>
  <c r="G101" i="1"/>
  <c r="I100" i="1"/>
  <c r="H100" i="1"/>
  <c r="G100" i="1"/>
  <c r="I99" i="1"/>
  <c r="H99" i="1"/>
  <c r="G99" i="1"/>
  <c r="I98" i="1"/>
  <c r="H98" i="1"/>
  <c r="G98" i="1"/>
  <c r="I97" i="1"/>
  <c r="H97" i="1"/>
  <c r="G97" i="1"/>
  <c r="I96" i="1"/>
  <c r="H96" i="1"/>
  <c r="G96" i="1"/>
  <c r="I95" i="1"/>
  <c r="H95" i="1"/>
  <c r="G95" i="1"/>
  <c r="I94" i="1"/>
  <c r="H94" i="1"/>
  <c r="G94" i="1"/>
  <c r="I93" i="1"/>
  <c r="H93" i="1"/>
  <c r="G93" i="1"/>
  <c r="I92" i="1"/>
  <c r="H92" i="1"/>
  <c r="G92" i="1"/>
  <c r="I91" i="1"/>
  <c r="H91" i="1"/>
  <c r="G91" i="1"/>
  <c r="I90" i="1"/>
  <c r="H90" i="1"/>
  <c r="G90" i="1"/>
  <c r="I89" i="1"/>
  <c r="H89" i="1"/>
  <c r="G89" i="1"/>
  <c r="I88" i="1"/>
  <c r="H88" i="1"/>
  <c r="G88" i="1"/>
  <c r="I87" i="1"/>
  <c r="H87" i="1"/>
  <c r="G87" i="1"/>
  <c r="I86" i="1"/>
  <c r="H86" i="1"/>
  <c r="G86" i="1"/>
  <c r="I85" i="1"/>
  <c r="H85" i="1"/>
  <c r="G85" i="1"/>
  <c r="I84" i="1"/>
  <c r="H84" i="1"/>
  <c r="G84" i="1"/>
  <c r="I83" i="1"/>
  <c r="H83" i="1"/>
  <c r="G83" i="1"/>
  <c r="I82" i="1"/>
  <c r="H82" i="1"/>
  <c r="G82" i="1"/>
  <c r="I81" i="1"/>
  <c r="H81" i="1"/>
  <c r="G81" i="1"/>
  <c r="I80" i="1"/>
  <c r="H80" i="1"/>
  <c r="G80" i="1"/>
  <c r="I79" i="1"/>
  <c r="H79" i="1"/>
  <c r="G79" i="1"/>
  <c r="I78" i="1"/>
  <c r="H78" i="1"/>
  <c r="G78" i="1"/>
  <c r="I77" i="1"/>
  <c r="H77" i="1"/>
  <c r="G77" i="1"/>
  <c r="I76" i="1"/>
  <c r="H76" i="1"/>
  <c r="G76" i="1"/>
  <c r="I75" i="1"/>
  <c r="H75" i="1"/>
  <c r="G75" i="1"/>
  <c r="I74" i="1"/>
  <c r="H74" i="1"/>
  <c r="G74" i="1"/>
  <c r="I73" i="1"/>
  <c r="H73" i="1"/>
  <c r="G73" i="1"/>
  <c r="I72" i="1"/>
  <c r="H72" i="1"/>
  <c r="G72" i="1"/>
  <c r="I71" i="1"/>
  <c r="H71" i="1"/>
  <c r="G71" i="1"/>
  <c r="I70" i="1"/>
  <c r="H70" i="1"/>
  <c r="G70" i="1"/>
  <c r="I69" i="1"/>
  <c r="H69" i="1"/>
  <c r="G69" i="1"/>
  <c r="I68" i="1"/>
  <c r="H68" i="1"/>
  <c r="G68" i="1"/>
  <c r="I67" i="1"/>
  <c r="H67" i="1"/>
  <c r="G67" i="1"/>
  <c r="I66" i="1"/>
  <c r="H66" i="1"/>
  <c r="G66" i="1"/>
  <c r="I65" i="1"/>
  <c r="H65" i="1"/>
  <c r="G65" i="1"/>
  <c r="I64" i="1"/>
  <c r="H64" i="1"/>
  <c r="G64" i="1"/>
  <c r="I63" i="1"/>
  <c r="H63" i="1"/>
  <c r="G63" i="1"/>
  <c r="I62" i="1"/>
  <c r="H62" i="1"/>
  <c r="G62" i="1"/>
  <c r="I61" i="1"/>
  <c r="H61" i="1"/>
  <c r="G61" i="1"/>
  <c r="I60" i="1"/>
  <c r="H60" i="1"/>
  <c r="G60" i="1"/>
  <c r="I59" i="1"/>
  <c r="H59" i="1"/>
  <c r="G59" i="1"/>
  <c r="I58" i="1"/>
  <c r="H58" i="1"/>
  <c r="G58" i="1"/>
  <c r="I57" i="1"/>
  <c r="H57" i="1"/>
  <c r="G57" i="1"/>
  <c r="I56" i="1"/>
  <c r="H56" i="1"/>
  <c r="G56" i="1"/>
  <c r="I55" i="1"/>
  <c r="H55" i="1"/>
  <c r="G55" i="1"/>
  <c r="I54" i="1"/>
  <c r="H54" i="1"/>
  <c r="G54" i="1"/>
  <c r="I53" i="1"/>
  <c r="H53" i="1"/>
  <c r="G53" i="1"/>
  <c r="I52" i="1"/>
  <c r="H52" i="1"/>
  <c r="G52" i="1"/>
  <c r="I51" i="1"/>
  <c r="H51" i="1"/>
  <c r="G51" i="1"/>
  <c r="I50" i="1"/>
  <c r="H50" i="1"/>
  <c r="G50" i="1"/>
  <c r="I49" i="1"/>
  <c r="H49" i="1"/>
  <c r="G49" i="1"/>
  <c r="I48" i="1"/>
  <c r="H48" i="1"/>
  <c r="G48" i="1"/>
  <c r="I47" i="1"/>
  <c r="H47" i="1"/>
  <c r="G47" i="1"/>
  <c r="I46" i="1"/>
  <c r="H46" i="1"/>
  <c r="G46" i="1"/>
  <c r="I45" i="1"/>
  <c r="H45" i="1"/>
  <c r="G45" i="1"/>
  <c r="I44" i="1"/>
  <c r="H44" i="1"/>
  <c r="G44" i="1"/>
  <c r="I43" i="1"/>
  <c r="H43" i="1"/>
  <c r="G43" i="1"/>
  <c r="I42" i="1"/>
  <c r="H42" i="1"/>
  <c r="G42" i="1"/>
  <c r="I41" i="1"/>
  <c r="H41" i="1"/>
  <c r="G41" i="1"/>
  <c r="I40" i="1"/>
  <c r="H40" i="1"/>
  <c r="G40" i="1"/>
  <c r="I39" i="1"/>
  <c r="H39" i="1"/>
  <c r="G39" i="1"/>
  <c r="I38" i="1"/>
  <c r="H38" i="1"/>
  <c r="G38" i="1"/>
  <c r="I37" i="1"/>
  <c r="H37" i="1"/>
  <c r="G37" i="1"/>
  <c r="I36" i="1"/>
  <c r="H36" i="1"/>
  <c r="G36" i="1"/>
  <c r="I35" i="1"/>
  <c r="H35" i="1"/>
  <c r="G35" i="1"/>
  <c r="I34" i="1"/>
  <c r="H34" i="1"/>
  <c r="G34" i="1"/>
  <c r="I33" i="1"/>
  <c r="H33" i="1"/>
  <c r="G33" i="1"/>
  <c r="I32" i="1"/>
  <c r="H32" i="1"/>
  <c r="G32" i="1"/>
  <c r="I31" i="1"/>
  <c r="H31" i="1"/>
  <c r="G31" i="1"/>
  <c r="I30" i="1"/>
  <c r="H30" i="1"/>
  <c r="G30" i="1"/>
  <c r="I29" i="1"/>
  <c r="H29" i="1"/>
  <c r="G29" i="1"/>
  <c r="I28" i="1"/>
  <c r="H28" i="1"/>
  <c r="G28" i="1"/>
  <c r="I27" i="1"/>
  <c r="H27" i="1"/>
  <c r="G27" i="1"/>
  <c r="I26" i="1"/>
  <c r="H26" i="1"/>
  <c r="G26" i="1"/>
  <c r="I25" i="1"/>
  <c r="H25" i="1"/>
  <c r="G25" i="1"/>
  <c r="I24" i="1"/>
  <c r="H24" i="1"/>
  <c r="G24" i="1"/>
  <c r="I23" i="1"/>
  <c r="H23" i="1"/>
  <c r="G23" i="1"/>
  <c r="I22" i="1"/>
  <c r="H22" i="1"/>
  <c r="G22" i="1"/>
  <c r="I21" i="1"/>
  <c r="H21" i="1"/>
  <c r="G21" i="1"/>
  <c r="I20" i="1"/>
  <c r="H20" i="1"/>
  <c r="G20" i="1"/>
  <c r="I19" i="1"/>
  <c r="H19" i="1"/>
  <c r="G19" i="1"/>
  <c r="I18" i="1"/>
  <c r="H18" i="1"/>
  <c r="G18" i="1"/>
  <c r="I17" i="1"/>
  <c r="H17" i="1"/>
  <c r="G17" i="1"/>
  <c r="I16" i="1"/>
  <c r="H16" i="1"/>
  <c r="G16" i="1"/>
  <c r="I15" i="1"/>
  <c r="H15" i="1"/>
  <c r="G15" i="1"/>
  <c r="I14" i="1"/>
  <c r="H14" i="1"/>
  <c r="G14" i="1"/>
  <c r="I13" i="1"/>
  <c r="H13" i="1"/>
  <c r="G13" i="1"/>
  <c r="I12" i="1"/>
  <c r="H12" i="1"/>
  <c r="G12" i="1"/>
  <c r="I11" i="1"/>
  <c r="H11" i="1"/>
  <c r="G11" i="1"/>
  <c r="I10" i="1"/>
  <c r="H10" i="1"/>
  <c r="G10" i="1"/>
  <c r="I9" i="1"/>
  <c r="H9" i="1"/>
  <c r="G9" i="1"/>
  <c r="I8" i="1"/>
  <c r="H8" i="1"/>
  <c r="G8" i="1"/>
  <c r="I7" i="1"/>
  <c r="H7" i="1"/>
  <c r="G7" i="1"/>
  <c r="I6" i="1"/>
  <c r="H6" i="1"/>
  <c r="G6" i="1"/>
  <c r="I5" i="1"/>
  <c r="H5" i="1"/>
  <c r="G5" i="1"/>
  <c r="I4" i="1"/>
  <c r="H4" i="1"/>
  <c r="G4" i="1"/>
  <c r="P3" i="1"/>
  <c r="K3" i="1"/>
  <c r="I3" i="1"/>
  <c r="J3" i="1" s="1"/>
  <c r="J4" i="1" s="1"/>
  <c r="H3" i="1"/>
  <c r="G3" i="1"/>
  <c r="K4" i="1" l="1"/>
  <c r="L4" i="1" s="1"/>
  <c r="J5" i="1"/>
  <c r="L3" i="1"/>
  <c r="K5" i="1" l="1"/>
  <c r="L5" i="1" s="1"/>
  <c r="J6" i="1"/>
  <c r="K6" i="1" l="1"/>
  <c r="L6" i="1" s="1"/>
  <c r="J7" i="1"/>
  <c r="K7" i="1" l="1"/>
  <c r="L7" i="1" s="1"/>
  <c r="J8" i="1"/>
  <c r="K8" i="1" l="1"/>
  <c r="L8" i="1" s="1"/>
  <c r="J9" i="1"/>
  <c r="K9" i="1" l="1"/>
  <c r="L9" i="1" s="1"/>
  <c r="J10" i="1"/>
  <c r="K10" i="1" l="1"/>
  <c r="L10" i="1" s="1"/>
  <c r="J11" i="1"/>
  <c r="K11" i="1" l="1"/>
  <c r="L11" i="1" s="1"/>
  <c r="J12" i="1"/>
  <c r="K12" i="1" l="1"/>
  <c r="L12" i="1" s="1"/>
  <c r="J13" i="1"/>
  <c r="K13" i="1" l="1"/>
  <c r="L13" i="1" s="1"/>
  <c r="J14" i="1"/>
  <c r="K14" i="1" l="1"/>
  <c r="L14" i="1" s="1"/>
  <c r="J15" i="1"/>
  <c r="K15" i="1" l="1"/>
  <c r="L15" i="1" s="1"/>
  <c r="J16" i="1"/>
  <c r="K16" i="1" l="1"/>
  <c r="L16" i="1" s="1"/>
  <c r="J17" i="1"/>
  <c r="K17" i="1" l="1"/>
  <c r="L17" i="1" s="1"/>
  <c r="J18" i="1"/>
  <c r="K18" i="1" l="1"/>
  <c r="L18" i="1" s="1"/>
  <c r="J19" i="1"/>
  <c r="K19" i="1" l="1"/>
  <c r="L19" i="1" s="1"/>
  <c r="J20" i="1"/>
  <c r="K20" i="1" l="1"/>
  <c r="L20" i="1" s="1"/>
  <c r="J21" i="1"/>
  <c r="K21" i="1" l="1"/>
  <c r="L21" i="1" s="1"/>
  <c r="J22" i="1"/>
  <c r="K22" i="1" l="1"/>
  <c r="L22" i="1" s="1"/>
  <c r="J23" i="1"/>
  <c r="K23" i="1" l="1"/>
  <c r="L23" i="1" s="1"/>
  <c r="J24" i="1"/>
  <c r="K24" i="1" l="1"/>
  <c r="L24" i="1" s="1"/>
  <c r="J25" i="1"/>
  <c r="K25" i="1" l="1"/>
  <c r="L25" i="1" s="1"/>
  <c r="J26" i="1"/>
  <c r="K26" i="1" l="1"/>
  <c r="L26" i="1" s="1"/>
  <c r="J27" i="1"/>
  <c r="K27" i="1" l="1"/>
  <c r="L27" i="1" s="1"/>
  <c r="J28" i="1"/>
  <c r="K28" i="1" l="1"/>
  <c r="L28" i="1" s="1"/>
  <c r="J29" i="1"/>
  <c r="K29" i="1" l="1"/>
  <c r="L29" i="1" s="1"/>
  <c r="J30" i="1"/>
  <c r="K30" i="1" l="1"/>
  <c r="L30" i="1" s="1"/>
  <c r="J31" i="1"/>
  <c r="K31" i="1" l="1"/>
  <c r="L31" i="1" s="1"/>
  <c r="J32" i="1"/>
  <c r="K32" i="1" l="1"/>
  <c r="L32" i="1" s="1"/>
  <c r="J33" i="1"/>
  <c r="K33" i="1" l="1"/>
  <c r="L33" i="1" s="1"/>
  <c r="J34" i="1"/>
  <c r="K34" i="1" l="1"/>
  <c r="L34" i="1" s="1"/>
  <c r="J35" i="1"/>
  <c r="K35" i="1" l="1"/>
  <c r="L35" i="1" s="1"/>
  <c r="J36" i="1"/>
  <c r="K36" i="1" l="1"/>
  <c r="L36" i="1" s="1"/>
  <c r="J37" i="1"/>
  <c r="K37" i="1" l="1"/>
  <c r="L37" i="1" s="1"/>
  <c r="J38" i="1"/>
  <c r="K38" i="1" l="1"/>
  <c r="L38" i="1" s="1"/>
  <c r="J39" i="1"/>
  <c r="K39" i="1" l="1"/>
  <c r="L39" i="1" s="1"/>
  <c r="J40" i="1"/>
  <c r="K40" i="1" l="1"/>
  <c r="L40" i="1" s="1"/>
  <c r="J41" i="1"/>
  <c r="K41" i="1" l="1"/>
  <c r="L41" i="1" s="1"/>
  <c r="J42" i="1"/>
  <c r="K42" i="1" l="1"/>
  <c r="L42" i="1" s="1"/>
  <c r="J43" i="1"/>
  <c r="K43" i="1" l="1"/>
  <c r="L43" i="1" s="1"/>
  <c r="J44" i="1"/>
  <c r="K44" i="1" l="1"/>
  <c r="L44" i="1" s="1"/>
  <c r="J45" i="1"/>
  <c r="K45" i="1" l="1"/>
  <c r="L45" i="1" s="1"/>
  <c r="J46" i="1"/>
  <c r="K46" i="1" l="1"/>
  <c r="L46" i="1" s="1"/>
  <c r="J47" i="1"/>
  <c r="K47" i="1" l="1"/>
  <c r="L47" i="1" s="1"/>
  <c r="J48" i="1"/>
  <c r="K48" i="1" l="1"/>
  <c r="L48" i="1" s="1"/>
  <c r="J49" i="1"/>
  <c r="K49" i="1" l="1"/>
  <c r="L49" i="1" s="1"/>
  <c r="J50" i="1"/>
  <c r="K50" i="1" l="1"/>
  <c r="L50" i="1" s="1"/>
  <c r="J51" i="1"/>
  <c r="K51" i="1" l="1"/>
  <c r="L51" i="1" s="1"/>
  <c r="J52" i="1"/>
  <c r="K52" i="1" l="1"/>
  <c r="L52" i="1" s="1"/>
  <c r="J53" i="1"/>
  <c r="K53" i="1" l="1"/>
  <c r="L53" i="1" s="1"/>
  <c r="J54" i="1"/>
  <c r="K54" i="1" l="1"/>
  <c r="L54" i="1" s="1"/>
  <c r="J55" i="1"/>
  <c r="K55" i="1" l="1"/>
  <c r="L55" i="1" s="1"/>
  <c r="J56" i="1"/>
  <c r="K56" i="1" l="1"/>
  <c r="L56" i="1" s="1"/>
  <c r="J57" i="1"/>
  <c r="K57" i="1" l="1"/>
  <c r="L57" i="1" s="1"/>
  <c r="J58" i="1"/>
  <c r="K58" i="1" l="1"/>
  <c r="L58" i="1" s="1"/>
  <c r="J59" i="1"/>
  <c r="K59" i="1" l="1"/>
  <c r="L59" i="1" s="1"/>
  <c r="J60" i="1"/>
  <c r="K60" i="1" l="1"/>
  <c r="L60" i="1" s="1"/>
  <c r="J61" i="1"/>
  <c r="K61" i="1" l="1"/>
  <c r="L61" i="1" s="1"/>
  <c r="J62" i="1"/>
  <c r="K62" i="1" l="1"/>
  <c r="L62" i="1" s="1"/>
  <c r="J63" i="1"/>
  <c r="K63" i="1" l="1"/>
  <c r="L63" i="1" s="1"/>
  <c r="J64" i="1"/>
  <c r="K64" i="1" l="1"/>
  <c r="L64" i="1" s="1"/>
  <c r="J65" i="1"/>
  <c r="K65" i="1" l="1"/>
  <c r="L65" i="1" s="1"/>
  <c r="J66" i="1"/>
  <c r="K66" i="1" l="1"/>
  <c r="L66" i="1" s="1"/>
  <c r="J67" i="1"/>
  <c r="K67" i="1" l="1"/>
  <c r="L67" i="1" s="1"/>
  <c r="J68" i="1"/>
  <c r="K68" i="1" l="1"/>
  <c r="L68" i="1" s="1"/>
  <c r="J69" i="1"/>
  <c r="K69" i="1" l="1"/>
  <c r="L69" i="1" s="1"/>
  <c r="J70" i="1"/>
  <c r="K70" i="1" l="1"/>
  <c r="L70" i="1" s="1"/>
  <c r="J71" i="1"/>
  <c r="K71" i="1" l="1"/>
  <c r="L71" i="1" s="1"/>
  <c r="J72" i="1"/>
  <c r="K72" i="1" l="1"/>
  <c r="L72" i="1" s="1"/>
  <c r="J73" i="1"/>
  <c r="K73" i="1" l="1"/>
  <c r="L73" i="1" s="1"/>
  <c r="J74" i="1"/>
  <c r="K74" i="1" l="1"/>
  <c r="L74" i="1" s="1"/>
  <c r="J75" i="1"/>
  <c r="K75" i="1" l="1"/>
  <c r="L75" i="1" s="1"/>
  <c r="J76" i="1"/>
  <c r="K76" i="1" l="1"/>
  <c r="L76" i="1" s="1"/>
  <c r="J77" i="1"/>
  <c r="K77" i="1" l="1"/>
  <c r="L77" i="1" s="1"/>
  <c r="J78" i="1"/>
  <c r="K78" i="1" l="1"/>
  <c r="L78" i="1" s="1"/>
  <c r="J79" i="1"/>
  <c r="K79" i="1" l="1"/>
  <c r="L79" i="1" s="1"/>
  <c r="J80" i="1"/>
  <c r="K80" i="1" l="1"/>
  <c r="L80" i="1" s="1"/>
  <c r="J81" i="1"/>
  <c r="K81" i="1" l="1"/>
  <c r="L81" i="1" s="1"/>
  <c r="J82" i="1"/>
  <c r="K82" i="1" l="1"/>
  <c r="L82" i="1" s="1"/>
  <c r="J83" i="1"/>
  <c r="K83" i="1" l="1"/>
  <c r="L83" i="1" s="1"/>
  <c r="J84" i="1"/>
  <c r="K84" i="1" l="1"/>
  <c r="L84" i="1" s="1"/>
  <c r="J85" i="1"/>
  <c r="K85" i="1" l="1"/>
  <c r="L85" i="1" s="1"/>
  <c r="J86" i="1"/>
  <c r="K86" i="1" l="1"/>
  <c r="L86" i="1" s="1"/>
  <c r="J87" i="1"/>
  <c r="K87" i="1" l="1"/>
  <c r="L87" i="1" s="1"/>
  <c r="J88" i="1"/>
  <c r="K88" i="1" l="1"/>
  <c r="L88" i="1" s="1"/>
  <c r="J89" i="1"/>
  <c r="K89" i="1" l="1"/>
  <c r="L89" i="1" s="1"/>
  <c r="J90" i="1"/>
  <c r="K90" i="1" l="1"/>
  <c r="L90" i="1" s="1"/>
  <c r="J91" i="1"/>
  <c r="K91" i="1" l="1"/>
  <c r="L91" i="1" s="1"/>
  <c r="J92" i="1"/>
  <c r="K92" i="1" l="1"/>
  <c r="L92" i="1" s="1"/>
  <c r="J93" i="1"/>
  <c r="K93" i="1" l="1"/>
  <c r="L93" i="1" s="1"/>
  <c r="J94" i="1"/>
  <c r="K94" i="1" l="1"/>
  <c r="L94" i="1" s="1"/>
  <c r="J95" i="1"/>
  <c r="K95" i="1" l="1"/>
  <c r="L95" i="1" s="1"/>
  <c r="J96" i="1"/>
  <c r="K96" i="1" l="1"/>
  <c r="L96" i="1" s="1"/>
  <c r="J97" i="1"/>
  <c r="K97" i="1" l="1"/>
  <c r="L97" i="1" s="1"/>
  <c r="J98" i="1"/>
  <c r="K98" i="1" l="1"/>
  <c r="L98" i="1" s="1"/>
  <c r="J99" i="1"/>
  <c r="K99" i="1" l="1"/>
  <c r="L99" i="1" s="1"/>
  <c r="J100" i="1"/>
  <c r="K100" i="1" l="1"/>
  <c r="L100" i="1" s="1"/>
  <c r="J101" i="1"/>
  <c r="K101" i="1" l="1"/>
  <c r="L101" i="1" s="1"/>
  <c r="J102" i="1"/>
  <c r="K102" i="1" l="1"/>
  <c r="L102" i="1" s="1"/>
  <c r="J103" i="1"/>
  <c r="K103" i="1" l="1"/>
  <c r="L103" i="1" s="1"/>
  <c r="J104" i="1"/>
  <c r="K104" i="1" l="1"/>
  <c r="L104" i="1" s="1"/>
  <c r="J105" i="1"/>
  <c r="K105" i="1" l="1"/>
  <c r="L105" i="1" s="1"/>
  <c r="J106" i="1"/>
  <c r="K106" i="1" l="1"/>
  <c r="L106" i="1" s="1"/>
  <c r="J107" i="1"/>
  <c r="K107" i="1" l="1"/>
  <c r="L107" i="1" s="1"/>
  <c r="J108" i="1"/>
  <c r="K108" i="1" l="1"/>
  <c r="L108" i="1" s="1"/>
  <c r="J109" i="1"/>
  <c r="K109" i="1" l="1"/>
  <c r="L109" i="1" s="1"/>
  <c r="J110" i="1"/>
  <c r="K110" i="1" l="1"/>
  <c r="L110" i="1" s="1"/>
  <c r="J111" i="1"/>
  <c r="K111" i="1" l="1"/>
  <c r="L111" i="1" s="1"/>
  <c r="J112" i="1"/>
  <c r="K112" i="1" l="1"/>
  <c r="L112" i="1" s="1"/>
  <c r="J113" i="1"/>
  <c r="K113" i="1" l="1"/>
  <c r="L113" i="1" s="1"/>
  <c r="J114" i="1"/>
  <c r="K114" i="1" l="1"/>
  <c r="L114" i="1" s="1"/>
  <c r="J115" i="1"/>
  <c r="K115" i="1" l="1"/>
  <c r="L115" i="1" s="1"/>
  <c r="J116" i="1"/>
  <c r="K116" i="1" l="1"/>
  <c r="L116" i="1" s="1"/>
  <c r="J117" i="1"/>
  <c r="K117" i="1" l="1"/>
  <c r="L117" i="1" s="1"/>
  <c r="J118" i="1"/>
  <c r="K118" i="1" l="1"/>
  <c r="L118" i="1" s="1"/>
  <c r="J119" i="1"/>
  <c r="K119" i="1" l="1"/>
  <c r="L119" i="1" s="1"/>
  <c r="J120" i="1"/>
  <c r="K120" i="1" l="1"/>
  <c r="L120" i="1" s="1"/>
  <c r="J121" i="1"/>
  <c r="K121" i="1" l="1"/>
  <c r="L121" i="1" s="1"/>
  <c r="J122" i="1"/>
  <c r="K122" i="1" l="1"/>
  <c r="L122" i="1" s="1"/>
  <c r="J123" i="1"/>
  <c r="K123" i="1" l="1"/>
  <c r="L123" i="1" s="1"/>
  <c r="J124" i="1"/>
  <c r="K124" i="1" l="1"/>
  <c r="L124" i="1" s="1"/>
  <c r="J125" i="1"/>
  <c r="K125" i="1" l="1"/>
  <c r="L125" i="1" s="1"/>
  <c r="J126" i="1"/>
  <c r="K126" i="1" l="1"/>
  <c r="L126" i="1" s="1"/>
  <c r="J127" i="1"/>
  <c r="K127" i="1" l="1"/>
  <c r="L127" i="1" s="1"/>
  <c r="J128" i="1"/>
  <c r="K128" i="1" l="1"/>
  <c r="L128" i="1" s="1"/>
  <c r="J129" i="1"/>
  <c r="K129" i="1" l="1"/>
  <c r="L129" i="1" s="1"/>
  <c r="J130" i="1"/>
  <c r="K130" i="1" l="1"/>
  <c r="L130" i="1" s="1"/>
  <c r="J131" i="1"/>
  <c r="K131" i="1" l="1"/>
  <c r="L131" i="1" s="1"/>
  <c r="J132" i="1"/>
  <c r="K132" i="1" l="1"/>
  <c r="L132" i="1" s="1"/>
  <c r="J133" i="1"/>
  <c r="K133" i="1" l="1"/>
  <c r="L133" i="1" s="1"/>
  <c r="J134" i="1"/>
  <c r="K134" i="1" l="1"/>
  <c r="L134" i="1" s="1"/>
  <c r="J135" i="1"/>
  <c r="K135" i="1" l="1"/>
  <c r="L135" i="1" s="1"/>
  <c r="J136" i="1"/>
  <c r="K136" i="1" l="1"/>
  <c r="L136" i="1" s="1"/>
  <c r="J137" i="1"/>
  <c r="K137" i="1" l="1"/>
  <c r="L137" i="1" s="1"/>
  <c r="J138" i="1"/>
  <c r="K138" i="1" l="1"/>
  <c r="L138" i="1" s="1"/>
  <c r="J139" i="1"/>
  <c r="K139" i="1" l="1"/>
  <c r="L139" i="1" s="1"/>
  <c r="J140" i="1"/>
  <c r="K140" i="1" l="1"/>
  <c r="L140" i="1" s="1"/>
  <c r="J141" i="1"/>
  <c r="K141" i="1" l="1"/>
  <c r="L141" i="1" s="1"/>
  <c r="J142" i="1"/>
  <c r="K142" i="1" l="1"/>
  <c r="L142" i="1" s="1"/>
  <c r="J143" i="1"/>
  <c r="K143" i="1" l="1"/>
  <c r="L143" i="1" s="1"/>
  <c r="J144" i="1"/>
  <c r="K144" i="1" l="1"/>
  <c r="L144" i="1" s="1"/>
  <c r="J145" i="1"/>
  <c r="K145" i="1" l="1"/>
  <c r="L145" i="1" s="1"/>
  <c r="J146" i="1"/>
  <c r="K146" i="1" l="1"/>
  <c r="L146" i="1" s="1"/>
  <c r="J147" i="1"/>
  <c r="K147" i="1" l="1"/>
  <c r="L147" i="1" s="1"/>
  <c r="J148" i="1"/>
  <c r="K148" i="1" l="1"/>
  <c r="L148" i="1" s="1"/>
  <c r="J149" i="1"/>
  <c r="K149" i="1" l="1"/>
  <c r="L149" i="1" s="1"/>
  <c r="J150" i="1"/>
  <c r="K150" i="1" l="1"/>
  <c r="L150" i="1" s="1"/>
  <c r="J151" i="1"/>
  <c r="K151" i="1" l="1"/>
  <c r="L151" i="1" s="1"/>
  <c r="J152" i="1"/>
  <c r="K152" i="1" l="1"/>
  <c r="L152" i="1" s="1"/>
  <c r="J153" i="1"/>
  <c r="K153" i="1" l="1"/>
  <c r="L153" i="1" s="1"/>
  <c r="J154" i="1"/>
  <c r="K154" i="1" l="1"/>
  <c r="L154" i="1" s="1"/>
  <c r="J155" i="1"/>
  <c r="K155" i="1" l="1"/>
  <c r="L155" i="1" s="1"/>
  <c r="J156" i="1"/>
  <c r="K156" i="1" l="1"/>
  <c r="L156" i="1" s="1"/>
  <c r="J157" i="1"/>
  <c r="K157" i="1" l="1"/>
  <c r="L157" i="1" s="1"/>
  <c r="J158" i="1"/>
  <c r="K158" i="1" l="1"/>
  <c r="L158" i="1" s="1"/>
  <c r="J159" i="1"/>
  <c r="K159" i="1" l="1"/>
  <c r="L159" i="1" s="1"/>
  <c r="J160" i="1"/>
  <c r="K160" i="1" l="1"/>
  <c r="L160" i="1" s="1"/>
  <c r="J161" i="1"/>
  <c r="K161" i="1" l="1"/>
  <c r="L161" i="1" s="1"/>
  <c r="J162" i="1"/>
  <c r="K162" i="1" l="1"/>
  <c r="L162" i="1" s="1"/>
  <c r="J163" i="1"/>
  <c r="K163" i="1" l="1"/>
  <c r="L163" i="1" s="1"/>
  <c r="J164" i="1"/>
  <c r="K164" i="1" l="1"/>
  <c r="L164" i="1" s="1"/>
  <c r="J165" i="1"/>
  <c r="K165" i="1" l="1"/>
  <c r="L165" i="1" s="1"/>
  <c r="J166" i="1"/>
  <c r="K166" i="1" l="1"/>
  <c r="L166" i="1" s="1"/>
  <c r="J167" i="1"/>
  <c r="K167" i="1" l="1"/>
  <c r="L167" i="1" s="1"/>
  <c r="J168" i="1"/>
  <c r="K168" i="1" l="1"/>
  <c r="L168" i="1" s="1"/>
  <c r="J169" i="1"/>
  <c r="K169" i="1" l="1"/>
  <c r="L169" i="1" s="1"/>
  <c r="J170" i="1"/>
  <c r="K170" i="1" l="1"/>
  <c r="L170" i="1" s="1"/>
  <c r="J171" i="1"/>
  <c r="K171" i="1" l="1"/>
  <c r="L171" i="1" s="1"/>
  <c r="J172" i="1"/>
  <c r="K172" i="1" l="1"/>
  <c r="L172" i="1" s="1"/>
  <c r="J173" i="1"/>
  <c r="K173" i="1" l="1"/>
  <c r="L173" i="1" s="1"/>
  <c r="J174" i="1"/>
  <c r="K174" i="1" l="1"/>
  <c r="L174" i="1" s="1"/>
  <c r="J175" i="1"/>
  <c r="K175" i="1" l="1"/>
  <c r="L175" i="1" s="1"/>
  <c r="J176" i="1"/>
  <c r="K176" i="1" l="1"/>
  <c r="L176" i="1" s="1"/>
  <c r="J177" i="1"/>
  <c r="K177" i="1" l="1"/>
  <c r="L177" i="1" s="1"/>
  <c r="J178" i="1"/>
  <c r="K178" i="1" l="1"/>
  <c r="L178" i="1" s="1"/>
  <c r="J179" i="1"/>
  <c r="K179" i="1" l="1"/>
  <c r="L179" i="1" s="1"/>
  <c r="J180" i="1"/>
  <c r="K180" i="1" l="1"/>
  <c r="L180" i="1" s="1"/>
  <c r="J181" i="1"/>
  <c r="K181" i="1" l="1"/>
  <c r="L181" i="1" s="1"/>
  <c r="J182" i="1"/>
  <c r="K182" i="1" l="1"/>
  <c r="L182" i="1" s="1"/>
  <c r="J183" i="1"/>
  <c r="K183" i="1" l="1"/>
  <c r="L183" i="1" s="1"/>
  <c r="J184" i="1"/>
  <c r="K184" i="1" l="1"/>
  <c r="L184" i="1" s="1"/>
  <c r="J185" i="1"/>
  <c r="K185" i="1" l="1"/>
  <c r="L185" i="1" s="1"/>
  <c r="J186" i="1"/>
  <c r="K186" i="1" l="1"/>
  <c r="L186" i="1" s="1"/>
  <c r="J187" i="1"/>
  <c r="K187" i="1" l="1"/>
  <c r="L187" i="1" s="1"/>
  <c r="J188" i="1"/>
  <c r="K188" i="1" l="1"/>
  <c r="L188" i="1" s="1"/>
  <c r="J189" i="1"/>
  <c r="K189" i="1" l="1"/>
  <c r="L189" i="1" s="1"/>
  <c r="J190" i="1"/>
  <c r="K190" i="1" l="1"/>
  <c r="L190" i="1" s="1"/>
  <c r="J191" i="1"/>
  <c r="K191" i="1" l="1"/>
  <c r="L191" i="1" s="1"/>
  <c r="J192" i="1"/>
  <c r="K192" i="1" l="1"/>
  <c r="L192" i="1" s="1"/>
  <c r="J193" i="1"/>
  <c r="K193" i="1" l="1"/>
  <c r="L193" i="1" s="1"/>
  <c r="J194" i="1"/>
  <c r="K194" i="1" l="1"/>
  <c r="L194" i="1" s="1"/>
  <c r="J195" i="1"/>
  <c r="K195" i="1" l="1"/>
  <c r="L195" i="1" s="1"/>
  <c r="J196" i="1"/>
  <c r="K196" i="1" l="1"/>
  <c r="L196" i="1" s="1"/>
  <c r="J197" i="1"/>
  <c r="K197" i="1" l="1"/>
  <c r="L197" i="1" s="1"/>
  <c r="J198" i="1"/>
  <c r="K198" i="1" l="1"/>
  <c r="L198" i="1" s="1"/>
  <c r="J199" i="1"/>
  <c r="K199" i="1" l="1"/>
  <c r="L199" i="1" s="1"/>
  <c r="J200" i="1"/>
  <c r="K200" i="1" l="1"/>
  <c r="L200" i="1" s="1"/>
  <c r="J201" i="1"/>
  <c r="K201" i="1" l="1"/>
  <c r="L201" i="1" s="1"/>
  <c r="J202" i="1"/>
  <c r="K202" i="1" l="1"/>
  <c r="L202" i="1" s="1"/>
  <c r="J203" i="1"/>
  <c r="K203" i="1" l="1"/>
  <c r="L203" i="1" s="1"/>
  <c r="J204" i="1"/>
  <c r="K204" i="1" l="1"/>
  <c r="L204" i="1" s="1"/>
  <c r="J205" i="1"/>
  <c r="K205" i="1" l="1"/>
  <c r="L205" i="1" s="1"/>
  <c r="J206" i="1"/>
  <c r="K206" i="1" l="1"/>
  <c r="L206" i="1" s="1"/>
  <c r="J207" i="1"/>
  <c r="K207" i="1" l="1"/>
  <c r="L207" i="1" s="1"/>
  <c r="J208" i="1"/>
  <c r="K208" i="1" l="1"/>
  <c r="L208" i="1" s="1"/>
  <c r="J209" i="1"/>
  <c r="K209" i="1" l="1"/>
  <c r="L209" i="1" s="1"/>
  <c r="J210" i="1"/>
  <c r="K210" i="1" l="1"/>
  <c r="L210" i="1" s="1"/>
  <c r="J211" i="1"/>
  <c r="K211" i="1" l="1"/>
  <c r="L211" i="1" s="1"/>
  <c r="J212" i="1"/>
  <c r="K212" i="1" l="1"/>
  <c r="L212" i="1" s="1"/>
  <c r="J213" i="1"/>
  <c r="K213" i="1" l="1"/>
  <c r="L213" i="1" s="1"/>
  <c r="J214" i="1"/>
  <c r="K214" i="1" l="1"/>
  <c r="L214" i="1" s="1"/>
  <c r="J215" i="1"/>
  <c r="K215" i="1" l="1"/>
  <c r="L215" i="1" s="1"/>
  <c r="J216" i="1"/>
  <c r="K216" i="1" l="1"/>
  <c r="L216" i="1" s="1"/>
  <c r="J217" i="1"/>
  <c r="K217" i="1" l="1"/>
  <c r="L217" i="1" s="1"/>
  <c r="J218" i="1"/>
  <c r="K218" i="1" l="1"/>
  <c r="L218" i="1" s="1"/>
  <c r="J219" i="1"/>
  <c r="K219" i="1" l="1"/>
  <c r="L219" i="1" s="1"/>
  <c r="J220" i="1"/>
  <c r="K220" i="1" l="1"/>
  <c r="L220" i="1" s="1"/>
  <c r="J221" i="1"/>
  <c r="K221" i="1" l="1"/>
  <c r="L221" i="1" s="1"/>
  <c r="J222" i="1"/>
  <c r="K222" i="1" l="1"/>
  <c r="L222" i="1" s="1"/>
  <c r="J223" i="1"/>
  <c r="K223" i="1" l="1"/>
  <c r="L223" i="1" s="1"/>
  <c r="J224" i="1"/>
  <c r="K224" i="1" l="1"/>
  <c r="L224" i="1" s="1"/>
  <c r="J225" i="1"/>
  <c r="K225" i="1" l="1"/>
  <c r="L225" i="1" s="1"/>
  <c r="J226" i="1"/>
  <c r="K226" i="1" l="1"/>
  <c r="L226" i="1" s="1"/>
  <c r="J227" i="1"/>
  <c r="K227" i="1" l="1"/>
  <c r="L227" i="1" s="1"/>
  <c r="J228" i="1"/>
  <c r="K228" i="1" l="1"/>
  <c r="L228" i="1" s="1"/>
  <c r="J229" i="1"/>
  <c r="K229" i="1" l="1"/>
  <c r="L229" i="1" s="1"/>
  <c r="J230" i="1"/>
  <c r="K230" i="1" l="1"/>
  <c r="L230" i="1" s="1"/>
  <c r="J231" i="1"/>
  <c r="K231" i="1" l="1"/>
  <c r="L231" i="1" s="1"/>
  <c r="J232" i="1"/>
  <c r="K232" i="1" l="1"/>
  <c r="L232" i="1" s="1"/>
  <c r="J233" i="1"/>
  <c r="K233" i="1" l="1"/>
  <c r="L233" i="1" s="1"/>
  <c r="J234" i="1"/>
  <c r="K234" i="1" l="1"/>
  <c r="L234" i="1" s="1"/>
  <c r="J235" i="1"/>
  <c r="K235" i="1" l="1"/>
  <c r="L235" i="1" s="1"/>
  <c r="J236" i="1"/>
  <c r="K236" i="1" l="1"/>
  <c r="L236" i="1" s="1"/>
  <c r="J237" i="1"/>
  <c r="K237" i="1" l="1"/>
  <c r="L237" i="1" s="1"/>
  <c r="J238" i="1"/>
  <c r="K238" i="1" l="1"/>
  <c r="L238" i="1" s="1"/>
  <c r="J239" i="1"/>
  <c r="K239" i="1" l="1"/>
  <c r="L239" i="1" s="1"/>
  <c r="J240" i="1"/>
  <c r="K240" i="1" l="1"/>
  <c r="L240" i="1" s="1"/>
  <c r="J241" i="1"/>
  <c r="K241" i="1" l="1"/>
  <c r="L241" i="1" s="1"/>
  <c r="J242" i="1"/>
  <c r="K242" i="1" l="1"/>
  <c r="L242" i="1" s="1"/>
  <c r="J243" i="1"/>
  <c r="K243" i="1" l="1"/>
  <c r="L243" i="1" s="1"/>
  <c r="J244" i="1"/>
  <c r="K244" i="1" l="1"/>
  <c r="L244" i="1" s="1"/>
  <c r="J245" i="1"/>
  <c r="K245" i="1" l="1"/>
  <c r="L245" i="1" s="1"/>
  <c r="J246" i="1"/>
  <c r="K246" i="1" l="1"/>
  <c r="L246" i="1" s="1"/>
  <c r="J247" i="1"/>
  <c r="K247" i="1" l="1"/>
  <c r="L247" i="1" s="1"/>
  <c r="J248" i="1"/>
  <c r="K248" i="1" l="1"/>
  <c r="L248" i="1" s="1"/>
  <c r="J249" i="1"/>
  <c r="K249" i="1" l="1"/>
  <c r="L249" i="1" s="1"/>
  <c r="J250" i="1"/>
  <c r="K250" i="1" l="1"/>
  <c r="L250" i="1" s="1"/>
  <c r="J251" i="1"/>
  <c r="K251" i="1" l="1"/>
  <c r="L251" i="1" s="1"/>
  <c r="J252" i="1"/>
  <c r="K252" i="1" l="1"/>
  <c r="L252" i="1" s="1"/>
  <c r="J253" i="1"/>
  <c r="K253" i="1" l="1"/>
  <c r="L253" i="1" s="1"/>
  <c r="J254" i="1"/>
  <c r="K254" i="1" l="1"/>
  <c r="L254" i="1" s="1"/>
  <c r="J255" i="1"/>
  <c r="K255" i="1" l="1"/>
  <c r="L255" i="1" s="1"/>
  <c r="J256" i="1"/>
  <c r="K256" i="1" l="1"/>
  <c r="L256" i="1" s="1"/>
  <c r="J257" i="1"/>
  <c r="K257" i="1" l="1"/>
  <c r="L257" i="1" s="1"/>
  <c r="J258" i="1"/>
  <c r="K258" i="1" l="1"/>
  <c r="L258" i="1" s="1"/>
  <c r="J259" i="1"/>
  <c r="K259" i="1" l="1"/>
  <c r="L259" i="1" s="1"/>
  <c r="J260" i="1"/>
  <c r="K260" i="1" l="1"/>
  <c r="L260" i="1" s="1"/>
  <c r="J261" i="1"/>
  <c r="K261" i="1" l="1"/>
  <c r="L261" i="1" s="1"/>
  <c r="J262" i="1"/>
  <c r="K262" i="1" l="1"/>
  <c r="L262" i="1" s="1"/>
  <c r="J263" i="1"/>
  <c r="K263" i="1" l="1"/>
  <c r="L263" i="1" s="1"/>
  <c r="J264" i="1"/>
  <c r="K264" i="1" l="1"/>
  <c r="L264" i="1" s="1"/>
  <c r="J265" i="1"/>
  <c r="K265" i="1" l="1"/>
  <c r="L265" i="1" s="1"/>
  <c r="J266" i="1"/>
  <c r="K266" i="1" l="1"/>
  <c r="L266" i="1" s="1"/>
  <c r="J267" i="1"/>
  <c r="K267" i="1" l="1"/>
  <c r="L267" i="1" s="1"/>
  <c r="J268" i="1"/>
  <c r="K268" i="1" l="1"/>
  <c r="L268" i="1" s="1"/>
  <c r="J269" i="1"/>
  <c r="K269" i="1" l="1"/>
  <c r="L269" i="1" s="1"/>
  <c r="J270" i="1"/>
  <c r="K270" i="1" l="1"/>
  <c r="L270" i="1" s="1"/>
  <c r="J271" i="1"/>
  <c r="K271" i="1" l="1"/>
  <c r="L271" i="1" s="1"/>
  <c r="J272" i="1"/>
  <c r="K272" i="1" l="1"/>
  <c r="L272" i="1" s="1"/>
  <c r="J273" i="1"/>
  <c r="K273" i="1" l="1"/>
  <c r="L273" i="1" s="1"/>
  <c r="J274" i="1"/>
  <c r="K274" i="1" l="1"/>
  <c r="L274" i="1" s="1"/>
  <c r="J275" i="1"/>
  <c r="K275" i="1" l="1"/>
  <c r="L275" i="1" s="1"/>
  <c r="J276" i="1"/>
  <c r="K276" i="1" l="1"/>
  <c r="L276" i="1" s="1"/>
  <c r="J277" i="1"/>
  <c r="K277" i="1" l="1"/>
  <c r="L277" i="1" s="1"/>
  <c r="J278" i="1"/>
  <c r="K278" i="1" l="1"/>
  <c r="L278" i="1" s="1"/>
  <c r="J279" i="1"/>
  <c r="K279" i="1" l="1"/>
  <c r="L279" i="1" s="1"/>
  <c r="J280" i="1"/>
  <c r="K280" i="1" l="1"/>
  <c r="L280" i="1" s="1"/>
  <c r="J281" i="1"/>
  <c r="K281" i="1" l="1"/>
  <c r="L281" i="1" s="1"/>
  <c r="J282" i="1"/>
  <c r="K282" i="1" l="1"/>
  <c r="L282" i="1" s="1"/>
  <c r="J283" i="1"/>
  <c r="K283" i="1" l="1"/>
  <c r="L283" i="1" s="1"/>
  <c r="J284" i="1"/>
  <c r="K284" i="1" l="1"/>
  <c r="L284" i="1" s="1"/>
  <c r="J285" i="1"/>
  <c r="K285" i="1" l="1"/>
  <c r="L285" i="1" s="1"/>
  <c r="J286" i="1"/>
  <c r="K286" i="1" l="1"/>
  <c r="L286" i="1" s="1"/>
  <c r="J287" i="1"/>
  <c r="K287" i="1" l="1"/>
  <c r="L287" i="1" s="1"/>
  <c r="J288" i="1"/>
  <c r="K288" i="1" l="1"/>
  <c r="L288" i="1" s="1"/>
  <c r="J289" i="1"/>
  <c r="K289" i="1" l="1"/>
  <c r="L289" i="1" s="1"/>
  <c r="J290" i="1"/>
  <c r="K290" i="1" l="1"/>
  <c r="L290" i="1" s="1"/>
  <c r="J291" i="1"/>
  <c r="K291" i="1" l="1"/>
  <c r="L291" i="1" s="1"/>
  <c r="J292" i="1"/>
  <c r="K292" i="1" l="1"/>
  <c r="L292" i="1" s="1"/>
  <c r="J293" i="1"/>
  <c r="K293" i="1" l="1"/>
  <c r="L293" i="1" s="1"/>
  <c r="J294" i="1"/>
  <c r="K294" i="1" l="1"/>
  <c r="L294" i="1" s="1"/>
  <c r="J295" i="1"/>
  <c r="K295" i="1" l="1"/>
  <c r="L295" i="1" s="1"/>
  <c r="J296" i="1"/>
  <c r="K296" i="1" l="1"/>
  <c r="L296" i="1" s="1"/>
  <c r="J297" i="1"/>
  <c r="K297" i="1" l="1"/>
  <c r="L297" i="1" s="1"/>
  <c r="J298" i="1"/>
  <c r="K298" i="1" l="1"/>
  <c r="L298" i="1" s="1"/>
  <c r="J299" i="1"/>
  <c r="K299" i="1" l="1"/>
  <c r="L299" i="1" s="1"/>
  <c r="J300" i="1"/>
  <c r="K300" i="1" l="1"/>
  <c r="L300" i="1" s="1"/>
  <c r="J301" i="1"/>
  <c r="K301" i="1" l="1"/>
  <c r="L301" i="1" s="1"/>
  <c r="J302" i="1"/>
  <c r="K302" i="1" l="1"/>
  <c r="L302" i="1" s="1"/>
  <c r="J303" i="1"/>
  <c r="K303" i="1" l="1"/>
  <c r="L303" i="1" s="1"/>
  <c r="J304" i="1"/>
  <c r="K304" i="1" l="1"/>
  <c r="L304" i="1" s="1"/>
  <c r="J305" i="1"/>
  <c r="K305" i="1" l="1"/>
  <c r="L305" i="1" s="1"/>
  <c r="J306" i="1"/>
  <c r="K306" i="1" l="1"/>
  <c r="L306" i="1" s="1"/>
  <c r="J307" i="1"/>
  <c r="K307" i="1" l="1"/>
  <c r="L307" i="1" s="1"/>
  <c r="J308" i="1"/>
  <c r="K308" i="1" l="1"/>
  <c r="L308" i="1" s="1"/>
  <c r="J309" i="1"/>
  <c r="K309" i="1" l="1"/>
  <c r="L309" i="1" s="1"/>
  <c r="J310" i="1"/>
  <c r="K310" i="1" l="1"/>
  <c r="L310" i="1" s="1"/>
  <c r="J311" i="1"/>
  <c r="K311" i="1" l="1"/>
  <c r="L311" i="1" s="1"/>
  <c r="J312" i="1"/>
  <c r="K312" i="1" l="1"/>
  <c r="L312" i="1" s="1"/>
  <c r="J313" i="1"/>
  <c r="K313" i="1" l="1"/>
  <c r="L313" i="1" s="1"/>
  <c r="J314" i="1"/>
  <c r="K314" i="1" l="1"/>
  <c r="L314" i="1" s="1"/>
  <c r="J315" i="1"/>
  <c r="K315" i="1" l="1"/>
  <c r="L315" i="1" s="1"/>
  <c r="J316" i="1"/>
  <c r="K316" i="1" l="1"/>
  <c r="L316" i="1" s="1"/>
  <c r="J317" i="1"/>
  <c r="K317" i="1" l="1"/>
  <c r="L317" i="1" s="1"/>
  <c r="J318" i="1"/>
  <c r="K318" i="1" l="1"/>
  <c r="L318" i="1" s="1"/>
  <c r="J319" i="1"/>
  <c r="K319" i="1" l="1"/>
  <c r="L319" i="1" s="1"/>
  <c r="J320" i="1"/>
  <c r="K320" i="1" l="1"/>
  <c r="L320" i="1" s="1"/>
  <c r="J321" i="1"/>
  <c r="K321" i="1" l="1"/>
  <c r="L321" i="1" s="1"/>
  <c r="J322" i="1"/>
  <c r="K322" i="1" l="1"/>
  <c r="L322" i="1" s="1"/>
  <c r="J323" i="1"/>
  <c r="K323" i="1" l="1"/>
  <c r="L323" i="1" s="1"/>
  <c r="J324" i="1"/>
  <c r="K324" i="1" l="1"/>
  <c r="L324" i="1" s="1"/>
  <c r="J325" i="1"/>
  <c r="K325" i="1" l="1"/>
  <c r="L325" i="1" s="1"/>
  <c r="J326" i="1"/>
  <c r="K326" i="1" l="1"/>
  <c r="L326" i="1" s="1"/>
  <c r="J327" i="1"/>
  <c r="K327" i="1" l="1"/>
  <c r="L327" i="1" s="1"/>
  <c r="J328" i="1"/>
  <c r="K328" i="1" l="1"/>
  <c r="L328" i="1" s="1"/>
  <c r="J329" i="1"/>
  <c r="K329" i="1" l="1"/>
  <c r="L329" i="1" s="1"/>
  <c r="J330" i="1"/>
  <c r="K330" i="1" l="1"/>
  <c r="L330" i="1" s="1"/>
  <c r="J331" i="1"/>
  <c r="K331" i="1" l="1"/>
  <c r="L331" i="1" s="1"/>
  <c r="J332" i="1"/>
  <c r="K332" i="1" l="1"/>
  <c r="L332" i="1" s="1"/>
  <c r="J333" i="1"/>
  <c r="K333" i="1" l="1"/>
  <c r="L333" i="1" s="1"/>
  <c r="J334" i="1"/>
  <c r="K334" i="1" l="1"/>
  <c r="L334" i="1" s="1"/>
  <c r="J335" i="1"/>
  <c r="K335" i="1" l="1"/>
  <c r="L335" i="1" s="1"/>
  <c r="J336" i="1"/>
  <c r="K336" i="1" l="1"/>
  <c r="L336" i="1" s="1"/>
  <c r="J337" i="1"/>
  <c r="K337" i="1" l="1"/>
  <c r="L337" i="1" s="1"/>
  <c r="J338" i="1"/>
  <c r="K338" i="1" l="1"/>
  <c r="L338" i="1" s="1"/>
  <c r="J339" i="1"/>
  <c r="K339" i="1" l="1"/>
  <c r="L339" i="1" s="1"/>
  <c r="J340" i="1"/>
  <c r="K340" i="1" l="1"/>
  <c r="L340" i="1" s="1"/>
  <c r="J341" i="1"/>
  <c r="K341" i="1" l="1"/>
  <c r="L341" i="1" s="1"/>
  <c r="J342" i="1"/>
  <c r="K342" i="1" l="1"/>
  <c r="L342" i="1" s="1"/>
  <c r="J343" i="1"/>
  <c r="K343" i="1" l="1"/>
  <c r="L343" i="1" s="1"/>
  <c r="J344" i="1"/>
  <c r="K344" i="1" l="1"/>
  <c r="L344" i="1" s="1"/>
  <c r="J345" i="1"/>
  <c r="K345" i="1" l="1"/>
  <c r="L345" i="1" s="1"/>
  <c r="J346" i="1"/>
  <c r="K346" i="1" l="1"/>
  <c r="L346" i="1" s="1"/>
  <c r="J347" i="1"/>
  <c r="K347" i="1" l="1"/>
  <c r="L347" i="1" s="1"/>
  <c r="J348" i="1"/>
  <c r="K348" i="1" l="1"/>
  <c r="L348" i="1" s="1"/>
  <c r="J349" i="1"/>
  <c r="K349" i="1" l="1"/>
  <c r="L349" i="1" s="1"/>
  <c r="J350" i="1"/>
  <c r="K350" i="1" l="1"/>
  <c r="L350" i="1" s="1"/>
  <c r="J351" i="1"/>
  <c r="K351" i="1" l="1"/>
  <c r="L351" i="1" s="1"/>
  <c r="J352" i="1"/>
  <c r="K352" i="1" l="1"/>
  <c r="L352" i="1" s="1"/>
  <c r="J353" i="1"/>
  <c r="K353" i="1" l="1"/>
  <c r="L353" i="1" s="1"/>
  <c r="J354" i="1"/>
  <c r="K354" i="1" l="1"/>
  <c r="L354" i="1" s="1"/>
  <c r="J355" i="1"/>
  <c r="K355" i="1" l="1"/>
  <c r="L355" i="1" s="1"/>
  <c r="J356" i="1"/>
  <c r="K356" i="1" l="1"/>
  <c r="L356" i="1" s="1"/>
  <c r="J357" i="1"/>
  <c r="K357" i="1" l="1"/>
  <c r="L357" i="1" s="1"/>
  <c r="J358" i="1"/>
  <c r="K358" i="1" l="1"/>
  <c r="L358" i="1" s="1"/>
  <c r="J359" i="1"/>
  <c r="K359" i="1" l="1"/>
  <c r="L359" i="1" s="1"/>
  <c r="J360" i="1"/>
  <c r="K360" i="1" l="1"/>
  <c r="L360" i="1" s="1"/>
  <c r="J361" i="1"/>
  <c r="K361" i="1" l="1"/>
  <c r="L361" i="1" s="1"/>
  <c r="J362" i="1"/>
  <c r="K362" i="1" l="1"/>
  <c r="L362" i="1" s="1"/>
  <c r="J363" i="1"/>
  <c r="K363" i="1" l="1"/>
  <c r="L363" i="1" s="1"/>
  <c r="J364" i="1"/>
  <c r="K364" i="1" l="1"/>
  <c r="L364" i="1" s="1"/>
  <c r="J365" i="1"/>
  <c r="K365" i="1" l="1"/>
  <c r="L365" i="1" s="1"/>
  <c r="J366" i="1"/>
  <c r="K366" i="1" l="1"/>
  <c r="L366" i="1" s="1"/>
  <c r="J367" i="1"/>
  <c r="K367" i="1" l="1"/>
  <c r="L367" i="1" s="1"/>
  <c r="J368" i="1"/>
  <c r="K368" i="1" l="1"/>
  <c r="L368" i="1" s="1"/>
  <c r="J369" i="1"/>
  <c r="K369" i="1" l="1"/>
  <c r="L369" i="1" s="1"/>
  <c r="J370" i="1"/>
  <c r="K370" i="1" l="1"/>
  <c r="L370" i="1" s="1"/>
  <c r="J371" i="1"/>
  <c r="K371" i="1" l="1"/>
  <c r="L371" i="1" s="1"/>
  <c r="J372" i="1"/>
  <c r="K372" i="1" l="1"/>
  <c r="L372" i="1" s="1"/>
  <c r="J373" i="1"/>
  <c r="K373" i="1" l="1"/>
  <c r="L373" i="1" s="1"/>
  <c r="J374" i="1"/>
  <c r="K374" i="1" l="1"/>
  <c r="L374" i="1" s="1"/>
  <c r="J375" i="1"/>
  <c r="K375" i="1" l="1"/>
  <c r="L375" i="1" s="1"/>
  <c r="J376" i="1"/>
  <c r="K376" i="1" l="1"/>
  <c r="L376" i="1" s="1"/>
  <c r="J377" i="1"/>
  <c r="K377" i="1" l="1"/>
  <c r="L377" i="1" s="1"/>
  <c r="J378" i="1"/>
  <c r="K378" i="1" l="1"/>
  <c r="L378" i="1" s="1"/>
  <c r="J379" i="1"/>
  <c r="K379" i="1" l="1"/>
  <c r="L379" i="1" s="1"/>
  <c r="J380" i="1"/>
  <c r="K380" i="1" l="1"/>
  <c r="L380" i="1" s="1"/>
  <c r="J381" i="1"/>
  <c r="K381" i="1" l="1"/>
  <c r="L381" i="1" s="1"/>
  <c r="J382" i="1"/>
  <c r="K382" i="1" l="1"/>
  <c r="L382" i="1" s="1"/>
  <c r="J383" i="1"/>
  <c r="K383" i="1" l="1"/>
  <c r="L383" i="1" s="1"/>
  <c r="J384" i="1"/>
  <c r="K384" i="1" l="1"/>
  <c r="L384" i="1" s="1"/>
  <c r="J385" i="1"/>
  <c r="K385" i="1" l="1"/>
  <c r="L385" i="1" s="1"/>
  <c r="J386" i="1"/>
  <c r="K386" i="1" l="1"/>
  <c r="L386" i="1" s="1"/>
  <c r="J387" i="1"/>
  <c r="K387" i="1" l="1"/>
  <c r="L387" i="1" s="1"/>
  <c r="J388" i="1"/>
  <c r="K388" i="1" l="1"/>
  <c r="L388" i="1" s="1"/>
  <c r="J389" i="1"/>
  <c r="K389" i="1" l="1"/>
  <c r="L389" i="1" s="1"/>
  <c r="J390" i="1"/>
  <c r="K390" i="1" l="1"/>
  <c r="L390" i="1" s="1"/>
  <c r="J391" i="1"/>
  <c r="K391" i="1" l="1"/>
  <c r="L391" i="1" s="1"/>
  <c r="J392" i="1"/>
  <c r="K392" i="1" l="1"/>
  <c r="L392" i="1" s="1"/>
  <c r="J393" i="1"/>
  <c r="K393" i="1" l="1"/>
  <c r="L393" i="1" s="1"/>
  <c r="J394" i="1"/>
  <c r="K394" i="1" l="1"/>
  <c r="L394" i="1" s="1"/>
  <c r="J395" i="1"/>
  <c r="K395" i="1" l="1"/>
  <c r="L395" i="1" s="1"/>
  <c r="J396" i="1"/>
  <c r="K396" i="1" l="1"/>
  <c r="L396" i="1" s="1"/>
  <c r="J397" i="1"/>
  <c r="K397" i="1" l="1"/>
  <c r="L397" i="1" s="1"/>
  <c r="J398" i="1"/>
  <c r="K398" i="1" l="1"/>
  <c r="L398" i="1" s="1"/>
  <c r="J399" i="1"/>
  <c r="K399" i="1" l="1"/>
  <c r="L399" i="1" s="1"/>
  <c r="J400" i="1"/>
  <c r="K400" i="1" l="1"/>
  <c r="L400" i="1" s="1"/>
  <c r="J401" i="1"/>
  <c r="K401" i="1" l="1"/>
  <c r="L401" i="1" s="1"/>
  <c r="J402" i="1"/>
  <c r="K402" i="1" l="1"/>
  <c r="L402" i="1" s="1"/>
  <c r="J403" i="1"/>
  <c r="K403" i="1" l="1"/>
  <c r="L403" i="1" s="1"/>
  <c r="J404" i="1"/>
  <c r="K404" i="1" l="1"/>
  <c r="L404" i="1" s="1"/>
  <c r="J405" i="1"/>
  <c r="K405" i="1" l="1"/>
  <c r="L405" i="1" s="1"/>
  <c r="J406" i="1"/>
  <c r="K406" i="1" l="1"/>
  <c r="L406" i="1" s="1"/>
  <c r="J407" i="1"/>
  <c r="K407" i="1" l="1"/>
  <c r="L407" i="1" s="1"/>
  <c r="J408" i="1"/>
  <c r="K408" i="1" l="1"/>
  <c r="L408" i="1" s="1"/>
  <c r="J409" i="1"/>
  <c r="K409" i="1" l="1"/>
  <c r="L409" i="1" s="1"/>
  <c r="J410" i="1"/>
  <c r="K410" i="1" l="1"/>
  <c r="L410" i="1" s="1"/>
  <c r="J411" i="1"/>
  <c r="K411" i="1" l="1"/>
  <c r="L411" i="1" s="1"/>
  <c r="J412" i="1"/>
  <c r="K412" i="1" l="1"/>
  <c r="L412" i="1" s="1"/>
  <c r="J413" i="1"/>
  <c r="K413" i="1" l="1"/>
  <c r="L413" i="1" s="1"/>
  <c r="J414" i="1"/>
  <c r="K414" i="1" l="1"/>
  <c r="L414" i="1" s="1"/>
  <c r="J415" i="1"/>
  <c r="K415" i="1" l="1"/>
  <c r="L415" i="1" s="1"/>
  <c r="J416" i="1"/>
  <c r="K416" i="1" l="1"/>
  <c r="L416" i="1" s="1"/>
  <c r="J417" i="1"/>
  <c r="K417" i="1" l="1"/>
  <c r="L417" i="1" s="1"/>
  <c r="J418" i="1"/>
  <c r="K418" i="1" l="1"/>
  <c r="L418" i="1" s="1"/>
  <c r="J419" i="1"/>
  <c r="K419" i="1" l="1"/>
  <c r="L419" i="1" s="1"/>
  <c r="J420" i="1"/>
  <c r="K420" i="1" l="1"/>
  <c r="L420" i="1" s="1"/>
  <c r="J421" i="1"/>
  <c r="K421" i="1" l="1"/>
  <c r="L421" i="1" s="1"/>
  <c r="J422" i="1"/>
  <c r="K422" i="1" l="1"/>
  <c r="L422" i="1" s="1"/>
  <c r="J423" i="1"/>
  <c r="K423" i="1" l="1"/>
  <c r="L423" i="1" s="1"/>
  <c r="J424" i="1"/>
  <c r="K424" i="1" l="1"/>
  <c r="L424" i="1" s="1"/>
  <c r="J425" i="1"/>
  <c r="K425" i="1" l="1"/>
  <c r="L425" i="1" s="1"/>
  <c r="J426" i="1"/>
  <c r="K426" i="1" l="1"/>
  <c r="L426" i="1" s="1"/>
  <c r="J427" i="1"/>
  <c r="K427" i="1" l="1"/>
  <c r="L427" i="1" s="1"/>
  <c r="J428" i="1"/>
  <c r="K428" i="1" l="1"/>
  <c r="L428" i="1" s="1"/>
  <c r="J429" i="1"/>
  <c r="K429" i="1" l="1"/>
  <c r="L429" i="1" s="1"/>
  <c r="J430" i="1"/>
  <c r="K430" i="1" l="1"/>
  <c r="L430" i="1" s="1"/>
  <c r="J431" i="1"/>
  <c r="K431" i="1" l="1"/>
  <c r="L431" i="1" s="1"/>
  <c r="J432" i="1"/>
  <c r="K432" i="1" l="1"/>
  <c r="L432" i="1" s="1"/>
  <c r="J433" i="1"/>
  <c r="K433" i="1" l="1"/>
  <c r="L433" i="1" s="1"/>
  <c r="J434" i="1"/>
  <c r="K434" i="1" l="1"/>
  <c r="L434" i="1" s="1"/>
  <c r="J435" i="1"/>
  <c r="K435" i="1" l="1"/>
  <c r="L435" i="1" s="1"/>
  <c r="J436" i="1"/>
  <c r="K436" i="1" l="1"/>
  <c r="L436" i="1" s="1"/>
  <c r="J437" i="1"/>
  <c r="K437" i="1" l="1"/>
  <c r="L437" i="1" s="1"/>
  <c r="J438" i="1"/>
  <c r="K438" i="1" l="1"/>
  <c r="L438" i="1" s="1"/>
  <c r="J439" i="1"/>
  <c r="K439" i="1" l="1"/>
  <c r="L439" i="1" s="1"/>
  <c r="J440" i="1"/>
  <c r="K440" i="1" l="1"/>
  <c r="L440" i="1" s="1"/>
  <c r="J441" i="1"/>
  <c r="K441" i="1" l="1"/>
  <c r="L441" i="1" s="1"/>
  <c r="J442" i="1"/>
  <c r="K442" i="1" l="1"/>
  <c r="L442" i="1" s="1"/>
  <c r="J443" i="1"/>
  <c r="K443" i="1" l="1"/>
  <c r="L443" i="1" s="1"/>
  <c r="J444" i="1"/>
  <c r="K444" i="1" l="1"/>
  <c r="L444" i="1" s="1"/>
  <c r="J445" i="1"/>
  <c r="K445" i="1" l="1"/>
  <c r="L445" i="1" s="1"/>
  <c r="J446" i="1"/>
  <c r="K446" i="1" l="1"/>
  <c r="L446" i="1" s="1"/>
  <c r="J447" i="1"/>
  <c r="K447" i="1" l="1"/>
  <c r="L447" i="1" s="1"/>
  <c r="J448" i="1"/>
  <c r="K448" i="1" l="1"/>
  <c r="L448" i="1" s="1"/>
  <c r="J449" i="1"/>
  <c r="K449" i="1" l="1"/>
  <c r="L449" i="1" s="1"/>
  <c r="J450" i="1"/>
  <c r="K450" i="1" l="1"/>
  <c r="L450" i="1" s="1"/>
  <c r="J451" i="1"/>
  <c r="K451" i="1" l="1"/>
  <c r="L451" i="1" s="1"/>
  <c r="J452" i="1"/>
  <c r="K452" i="1" l="1"/>
  <c r="L452" i="1" s="1"/>
  <c r="J453" i="1"/>
  <c r="K453" i="1" l="1"/>
  <c r="L453" i="1" s="1"/>
  <c r="J454" i="1"/>
  <c r="K454" i="1" l="1"/>
  <c r="L454" i="1" s="1"/>
  <c r="J455" i="1"/>
  <c r="K455" i="1" l="1"/>
  <c r="L455" i="1" s="1"/>
  <c r="J456" i="1"/>
  <c r="K456" i="1" l="1"/>
  <c r="L456" i="1" s="1"/>
  <c r="J457" i="1"/>
  <c r="K457" i="1" l="1"/>
  <c r="L457" i="1" s="1"/>
  <c r="J458" i="1"/>
  <c r="K458" i="1" l="1"/>
  <c r="L458" i="1" s="1"/>
  <c r="J459" i="1"/>
  <c r="K459" i="1" l="1"/>
  <c r="L459" i="1" s="1"/>
  <c r="J460" i="1"/>
  <c r="K460" i="1" l="1"/>
  <c r="L460" i="1" s="1"/>
  <c r="J461" i="1"/>
  <c r="K461" i="1" l="1"/>
  <c r="L461" i="1" s="1"/>
  <c r="J462" i="1"/>
  <c r="K462" i="1" l="1"/>
  <c r="L462" i="1" s="1"/>
  <c r="J463" i="1"/>
  <c r="K463" i="1" l="1"/>
  <c r="L463" i="1" s="1"/>
  <c r="J464" i="1"/>
  <c r="K464" i="1" l="1"/>
  <c r="L464" i="1" s="1"/>
  <c r="J465" i="1"/>
  <c r="K465" i="1" l="1"/>
  <c r="L465" i="1" s="1"/>
  <c r="J466" i="1"/>
  <c r="K466" i="1" l="1"/>
  <c r="L466" i="1" s="1"/>
  <c r="J467" i="1"/>
  <c r="K467" i="1" l="1"/>
  <c r="L467" i="1" s="1"/>
  <c r="J468" i="1"/>
  <c r="K468" i="1" l="1"/>
  <c r="L468" i="1" s="1"/>
  <c r="J469" i="1"/>
  <c r="K469" i="1" l="1"/>
  <c r="L469" i="1" s="1"/>
  <c r="J470" i="1"/>
  <c r="K470" i="1" l="1"/>
  <c r="L470" i="1" s="1"/>
  <c r="J471" i="1"/>
  <c r="K471" i="1" l="1"/>
  <c r="L471" i="1" s="1"/>
  <c r="J472" i="1"/>
  <c r="K472" i="1" l="1"/>
  <c r="L472" i="1" s="1"/>
  <c r="J473" i="1"/>
  <c r="K473" i="1" l="1"/>
  <c r="L473" i="1" s="1"/>
  <c r="J474" i="1"/>
  <c r="K474" i="1" l="1"/>
  <c r="L474" i="1" s="1"/>
  <c r="J475" i="1"/>
  <c r="K475" i="1" l="1"/>
  <c r="L475" i="1" s="1"/>
  <c r="J476" i="1"/>
  <c r="K476" i="1" l="1"/>
  <c r="L476" i="1" s="1"/>
  <c r="J477" i="1"/>
  <c r="K477" i="1" l="1"/>
  <c r="L477" i="1" s="1"/>
  <c r="J478" i="1"/>
  <c r="K478" i="1" l="1"/>
  <c r="L478" i="1" s="1"/>
  <c r="J479" i="1"/>
  <c r="K479" i="1" l="1"/>
  <c r="L479" i="1" s="1"/>
  <c r="J480" i="1"/>
  <c r="K480" i="1" l="1"/>
  <c r="L480" i="1" s="1"/>
  <c r="J481" i="1"/>
  <c r="K481" i="1" l="1"/>
  <c r="L481" i="1" s="1"/>
  <c r="J482" i="1"/>
  <c r="K482" i="1" l="1"/>
  <c r="L482" i="1" s="1"/>
  <c r="J483" i="1"/>
  <c r="K483" i="1" l="1"/>
  <c r="L483" i="1" s="1"/>
  <c r="J484" i="1"/>
  <c r="K484" i="1" l="1"/>
  <c r="L484" i="1" s="1"/>
  <c r="J485" i="1"/>
  <c r="K485" i="1" l="1"/>
  <c r="L485" i="1" s="1"/>
  <c r="J486" i="1"/>
  <c r="K486" i="1" l="1"/>
  <c r="L486" i="1" s="1"/>
  <c r="J487" i="1"/>
  <c r="K487" i="1" l="1"/>
  <c r="L487" i="1" s="1"/>
  <c r="J488" i="1"/>
  <c r="K488" i="1" l="1"/>
  <c r="L488" i="1" s="1"/>
  <c r="J489" i="1"/>
  <c r="K489" i="1" l="1"/>
  <c r="L489" i="1" s="1"/>
  <c r="J490" i="1"/>
  <c r="K490" i="1" l="1"/>
  <c r="L490" i="1" s="1"/>
  <c r="J491" i="1"/>
  <c r="K491" i="1" l="1"/>
  <c r="L491" i="1" s="1"/>
  <c r="J492" i="1"/>
  <c r="K492" i="1" l="1"/>
  <c r="L492" i="1" s="1"/>
  <c r="J493" i="1"/>
  <c r="K493" i="1" l="1"/>
  <c r="L493" i="1" s="1"/>
  <c r="J494" i="1"/>
  <c r="K494" i="1" l="1"/>
  <c r="L494" i="1" s="1"/>
  <c r="J495" i="1"/>
  <c r="K495" i="1" l="1"/>
  <c r="L495" i="1" s="1"/>
  <c r="J496" i="1"/>
  <c r="K496" i="1" l="1"/>
  <c r="L496" i="1" s="1"/>
  <c r="J497" i="1"/>
  <c r="K497" i="1" l="1"/>
  <c r="L497" i="1" s="1"/>
  <c r="J498" i="1"/>
  <c r="K498" i="1" l="1"/>
  <c r="L498" i="1" s="1"/>
  <c r="J499" i="1"/>
  <c r="K499" i="1" l="1"/>
  <c r="L499" i="1" s="1"/>
  <c r="J500" i="1"/>
  <c r="K500" i="1" l="1"/>
  <c r="L500" i="1" s="1"/>
  <c r="J501" i="1"/>
  <c r="K501" i="1" l="1"/>
  <c r="L501" i="1" s="1"/>
  <c r="J502" i="1"/>
  <c r="K502" i="1" l="1"/>
  <c r="L502" i="1" s="1"/>
  <c r="J503" i="1"/>
  <c r="K503" i="1" l="1"/>
  <c r="L503" i="1" s="1"/>
  <c r="J504" i="1"/>
  <c r="K504" i="1" l="1"/>
  <c r="L504" i="1" s="1"/>
  <c r="J505" i="1"/>
  <c r="K505" i="1" l="1"/>
  <c r="L505" i="1" s="1"/>
  <c r="J506" i="1"/>
  <c r="K506" i="1" l="1"/>
  <c r="L506" i="1" s="1"/>
  <c r="J507" i="1"/>
  <c r="K507" i="1" l="1"/>
  <c r="L507" i="1" s="1"/>
  <c r="J508" i="1"/>
  <c r="K508" i="1" l="1"/>
  <c r="L508" i="1" s="1"/>
  <c r="J509" i="1"/>
  <c r="K509" i="1" l="1"/>
  <c r="L509" i="1" s="1"/>
  <c r="J510" i="1"/>
  <c r="K510" i="1" l="1"/>
  <c r="L510" i="1" s="1"/>
  <c r="J511" i="1"/>
  <c r="K511" i="1" l="1"/>
  <c r="L511" i="1" s="1"/>
  <c r="J512" i="1"/>
  <c r="K512" i="1" l="1"/>
  <c r="L512" i="1" s="1"/>
  <c r="J513" i="1"/>
  <c r="K513" i="1" l="1"/>
  <c r="L513" i="1" s="1"/>
  <c r="J514" i="1"/>
  <c r="K514" i="1" l="1"/>
  <c r="L514" i="1" s="1"/>
  <c r="J515" i="1"/>
  <c r="K515" i="1" l="1"/>
  <c r="L515" i="1" s="1"/>
  <c r="J516" i="1"/>
  <c r="K516" i="1" l="1"/>
  <c r="L516" i="1" s="1"/>
  <c r="J517" i="1"/>
  <c r="K517" i="1" l="1"/>
  <c r="L517" i="1" s="1"/>
  <c r="J518" i="1"/>
  <c r="K518" i="1" l="1"/>
  <c r="L518" i="1" s="1"/>
  <c r="J519" i="1"/>
  <c r="K519" i="1" l="1"/>
  <c r="L519" i="1" s="1"/>
  <c r="J520" i="1"/>
  <c r="K520" i="1" l="1"/>
  <c r="L520" i="1" s="1"/>
  <c r="J521" i="1"/>
  <c r="K521" i="1" l="1"/>
  <c r="L521" i="1" s="1"/>
  <c r="J522" i="1"/>
  <c r="K522" i="1" l="1"/>
  <c r="L522" i="1" s="1"/>
  <c r="J523" i="1"/>
  <c r="K523" i="1" l="1"/>
  <c r="L523" i="1" s="1"/>
  <c r="J524" i="1"/>
  <c r="K524" i="1" l="1"/>
  <c r="L524" i="1" s="1"/>
  <c r="J525" i="1"/>
  <c r="K525" i="1" l="1"/>
  <c r="L525" i="1" s="1"/>
  <c r="J526" i="1"/>
  <c r="K526" i="1" l="1"/>
  <c r="L526" i="1" s="1"/>
  <c r="J527" i="1"/>
  <c r="K527" i="1" l="1"/>
  <c r="L527" i="1" s="1"/>
  <c r="J528" i="1"/>
  <c r="K528" i="1" l="1"/>
  <c r="L528" i="1" s="1"/>
  <c r="J529" i="1"/>
  <c r="K529" i="1" l="1"/>
  <c r="L529" i="1" s="1"/>
  <c r="J530" i="1"/>
  <c r="K530" i="1" l="1"/>
  <c r="L530" i="1" s="1"/>
  <c r="J531" i="1"/>
  <c r="K531" i="1" l="1"/>
  <c r="L531" i="1" s="1"/>
  <c r="J532" i="1"/>
  <c r="K532" i="1" l="1"/>
  <c r="L532" i="1" s="1"/>
  <c r="J533" i="1"/>
  <c r="K533" i="1" l="1"/>
  <c r="L533" i="1" s="1"/>
  <c r="J534" i="1"/>
  <c r="K534" i="1" l="1"/>
  <c r="L534" i="1" s="1"/>
  <c r="J535" i="1"/>
  <c r="K535" i="1" l="1"/>
  <c r="L535" i="1" s="1"/>
  <c r="J536" i="1"/>
  <c r="K536" i="1" l="1"/>
  <c r="L536" i="1" s="1"/>
  <c r="J537" i="1"/>
  <c r="K537" i="1" l="1"/>
  <c r="L537" i="1" s="1"/>
  <c r="J538" i="1"/>
  <c r="K538" i="1" l="1"/>
  <c r="L538" i="1" s="1"/>
  <c r="J539" i="1"/>
  <c r="K539" i="1" l="1"/>
  <c r="L539" i="1" s="1"/>
  <c r="J540" i="1"/>
  <c r="K540" i="1" l="1"/>
  <c r="L540" i="1" s="1"/>
  <c r="J541" i="1"/>
  <c r="K541" i="1" l="1"/>
  <c r="L541" i="1" s="1"/>
  <c r="J542" i="1"/>
  <c r="K542" i="1" l="1"/>
  <c r="L542" i="1" s="1"/>
  <c r="J543" i="1"/>
  <c r="K543" i="1" l="1"/>
  <c r="L543" i="1" s="1"/>
  <c r="J544" i="1"/>
  <c r="K544" i="1" l="1"/>
  <c r="L544" i="1" s="1"/>
  <c r="J545" i="1"/>
  <c r="K545" i="1" l="1"/>
  <c r="L545" i="1" s="1"/>
  <c r="J546" i="1"/>
  <c r="K546" i="1" l="1"/>
  <c r="L546" i="1" s="1"/>
  <c r="J547" i="1"/>
  <c r="K547" i="1" l="1"/>
  <c r="L547" i="1" s="1"/>
  <c r="J548" i="1"/>
  <c r="K548" i="1" l="1"/>
  <c r="L548" i="1" s="1"/>
  <c r="J549" i="1"/>
  <c r="K549" i="1" l="1"/>
  <c r="L549" i="1" s="1"/>
  <c r="J550" i="1"/>
  <c r="K550" i="1" l="1"/>
  <c r="L550" i="1" s="1"/>
  <c r="J551" i="1"/>
  <c r="K551" i="1" l="1"/>
  <c r="L551" i="1" s="1"/>
  <c r="J552" i="1"/>
  <c r="K552" i="1" l="1"/>
  <c r="L552" i="1" s="1"/>
  <c r="J553" i="1"/>
  <c r="K553" i="1" l="1"/>
  <c r="L553" i="1" s="1"/>
  <c r="J554" i="1"/>
  <c r="K554" i="1" l="1"/>
  <c r="L554" i="1" s="1"/>
  <c r="J555" i="1"/>
  <c r="K555" i="1" l="1"/>
  <c r="L555" i="1" s="1"/>
  <c r="J556" i="1"/>
  <c r="K556" i="1" l="1"/>
  <c r="L556" i="1" s="1"/>
  <c r="J557" i="1"/>
  <c r="K557" i="1" l="1"/>
  <c r="L557" i="1" s="1"/>
  <c r="J558" i="1"/>
  <c r="K558" i="1" l="1"/>
  <c r="L558" i="1" s="1"/>
  <c r="J559" i="1"/>
  <c r="K559" i="1" l="1"/>
  <c r="L559" i="1" s="1"/>
  <c r="J560" i="1"/>
  <c r="K560" i="1" l="1"/>
  <c r="L560" i="1" s="1"/>
  <c r="J561" i="1"/>
  <c r="K561" i="1" l="1"/>
  <c r="L561" i="1" s="1"/>
  <c r="J562" i="1"/>
  <c r="K562" i="1" l="1"/>
  <c r="L562" i="1" s="1"/>
  <c r="J563" i="1"/>
  <c r="K563" i="1" l="1"/>
  <c r="L563" i="1" s="1"/>
  <c r="J564" i="1"/>
  <c r="K564" i="1" l="1"/>
  <c r="L564" i="1" s="1"/>
  <c r="J565" i="1"/>
  <c r="K565" i="1" l="1"/>
  <c r="L565" i="1" s="1"/>
  <c r="J566" i="1"/>
  <c r="K566" i="1" l="1"/>
  <c r="L566" i="1" s="1"/>
  <c r="J567" i="1"/>
  <c r="K567" i="1" l="1"/>
  <c r="L567" i="1" s="1"/>
  <c r="J568" i="1"/>
  <c r="K568" i="1" l="1"/>
  <c r="L568" i="1" s="1"/>
  <c r="J569" i="1"/>
  <c r="K569" i="1" l="1"/>
  <c r="L569" i="1" s="1"/>
  <c r="J570" i="1"/>
  <c r="K570" i="1" l="1"/>
  <c r="L570" i="1" s="1"/>
  <c r="J571" i="1"/>
  <c r="K571" i="1" l="1"/>
  <c r="L571" i="1" s="1"/>
  <c r="J572" i="1"/>
  <c r="K572" i="1" l="1"/>
  <c r="L572" i="1" s="1"/>
  <c r="J573" i="1"/>
  <c r="K573" i="1" l="1"/>
  <c r="L573" i="1" s="1"/>
  <c r="J574" i="1"/>
  <c r="K574" i="1" l="1"/>
  <c r="L574" i="1" s="1"/>
  <c r="J575" i="1"/>
  <c r="K575" i="1" l="1"/>
  <c r="L575" i="1" s="1"/>
  <c r="J576" i="1"/>
  <c r="K576" i="1" l="1"/>
  <c r="L576" i="1" s="1"/>
  <c r="J577" i="1"/>
  <c r="K577" i="1" l="1"/>
  <c r="L577" i="1" s="1"/>
  <c r="J578" i="1"/>
  <c r="K578" i="1" l="1"/>
  <c r="L578" i="1" s="1"/>
  <c r="J579" i="1"/>
  <c r="K579" i="1" l="1"/>
  <c r="L579" i="1" s="1"/>
  <c r="J580" i="1"/>
  <c r="K580" i="1" l="1"/>
  <c r="L580" i="1" s="1"/>
  <c r="J581" i="1"/>
  <c r="K581" i="1" l="1"/>
  <c r="L581" i="1" s="1"/>
  <c r="J582" i="1"/>
  <c r="K582" i="1" l="1"/>
  <c r="L582" i="1" s="1"/>
  <c r="J583" i="1"/>
  <c r="K583" i="1" l="1"/>
  <c r="L583" i="1" s="1"/>
  <c r="J584" i="1"/>
  <c r="K584" i="1" l="1"/>
  <c r="L584" i="1" s="1"/>
  <c r="J585" i="1"/>
  <c r="K585" i="1" l="1"/>
  <c r="L585" i="1" s="1"/>
  <c r="J586" i="1"/>
  <c r="K586" i="1" l="1"/>
  <c r="L586" i="1" s="1"/>
  <c r="J587" i="1"/>
  <c r="K587" i="1" l="1"/>
  <c r="L587" i="1" s="1"/>
  <c r="J588" i="1"/>
  <c r="K588" i="1" l="1"/>
  <c r="L588" i="1" s="1"/>
  <c r="J589" i="1"/>
  <c r="K589" i="1" l="1"/>
  <c r="L589" i="1" s="1"/>
  <c r="J590" i="1"/>
  <c r="K590" i="1" l="1"/>
  <c r="L590" i="1" s="1"/>
  <c r="J591" i="1"/>
  <c r="K591" i="1" l="1"/>
  <c r="L591" i="1" s="1"/>
  <c r="J592" i="1"/>
  <c r="K592" i="1" l="1"/>
  <c r="L592" i="1" s="1"/>
  <c r="J593" i="1"/>
  <c r="K593" i="1" l="1"/>
  <c r="L593" i="1" s="1"/>
  <c r="J594" i="1"/>
  <c r="K594" i="1" l="1"/>
  <c r="L594" i="1" s="1"/>
  <c r="J595" i="1"/>
  <c r="K595" i="1" l="1"/>
  <c r="L595" i="1" s="1"/>
  <c r="J596" i="1"/>
  <c r="K596" i="1" l="1"/>
  <c r="L596" i="1" s="1"/>
  <c r="J597" i="1"/>
  <c r="K597" i="1" l="1"/>
  <c r="L597" i="1" s="1"/>
  <c r="J598" i="1"/>
  <c r="K598" i="1" l="1"/>
  <c r="L598" i="1" s="1"/>
  <c r="J599" i="1"/>
  <c r="K599" i="1" l="1"/>
  <c r="L599" i="1" s="1"/>
  <c r="J600" i="1"/>
  <c r="K600" i="1" l="1"/>
  <c r="L600" i="1" s="1"/>
  <c r="J601" i="1"/>
  <c r="K601" i="1" l="1"/>
  <c r="L601" i="1" s="1"/>
  <c r="J602" i="1"/>
  <c r="K602" i="1" l="1"/>
  <c r="L602" i="1" s="1"/>
  <c r="J603" i="1"/>
  <c r="K603" i="1" l="1"/>
  <c r="L603" i="1" s="1"/>
  <c r="J604" i="1"/>
  <c r="K604" i="1" l="1"/>
  <c r="L604" i="1" s="1"/>
  <c r="J605" i="1"/>
  <c r="K605" i="1" l="1"/>
  <c r="L605" i="1" s="1"/>
  <c r="J606" i="1"/>
  <c r="K606" i="1" l="1"/>
  <c r="L606" i="1" s="1"/>
  <c r="J607" i="1"/>
  <c r="K607" i="1" l="1"/>
  <c r="L607" i="1" s="1"/>
  <c r="J608" i="1"/>
  <c r="K608" i="1" l="1"/>
  <c r="L608" i="1" s="1"/>
  <c r="J609" i="1"/>
  <c r="K609" i="1" l="1"/>
  <c r="L609" i="1" s="1"/>
  <c r="J610" i="1"/>
  <c r="K610" i="1" l="1"/>
  <c r="L610" i="1" s="1"/>
  <c r="J611" i="1"/>
  <c r="K611" i="1" l="1"/>
  <c r="L611" i="1" s="1"/>
  <c r="J612" i="1"/>
  <c r="K612" i="1" l="1"/>
  <c r="L612" i="1" s="1"/>
  <c r="J613" i="1"/>
  <c r="K613" i="1" l="1"/>
  <c r="L613" i="1" s="1"/>
  <c r="J614" i="1"/>
  <c r="K614" i="1" l="1"/>
  <c r="L614" i="1" s="1"/>
  <c r="J615" i="1"/>
  <c r="K615" i="1" l="1"/>
  <c r="L615" i="1" s="1"/>
  <c r="J616" i="1"/>
  <c r="K616" i="1" l="1"/>
  <c r="L616" i="1" s="1"/>
  <c r="J617" i="1"/>
  <c r="K617" i="1" l="1"/>
  <c r="L617" i="1" s="1"/>
  <c r="J618" i="1"/>
  <c r="K618" i="1" l="1"/>
  <c r="L618" i="1" s="1"/>
  <c r="J619" i="1"/>
  <c r="K619" i="1" l="1"/>
  <c r="L619" i="1" s="1"/>
  <c r="J620" i="1"/>
  <c r="K620" i="1" l="1"/>
  <c r="L620" i="1" s="1"/>
  <c r="J621" i="1"/>
  <c r="K621" i="1" l="1"/>
  <c r="L621" i="1" s="1"/>
  <c r="J622" i="1"/>
  <c r="K622" i="1" l="1"/>
  <c r="L622" i="1" s="1"/>
  <c r="J623" i="1"/>
  <c r="K623" i="1" l="1"/>
  <c r="L623" i="1" s="1"/>
  <c r="J624" i="1"/>
  <c r="K624" i="1" l="1"/>
  <c r="L624" i="1" s="1"/>
  <c r="J625" i="1"/>
  <c r="K625" i="1" l="1"/>
  <c r="L625" i="1" s="1"/>
  <c r="J626" i="1"/>
  <c r="K626" i="1" l="1"/>
  <c r="L626" i="1" s="1"/>
  <c r="J627" i="1"/>
  <c r="K627" i="1" l="1"/>
  <c r="L627" i="1" s="1"/>
  <c r="J628" i="1"/>
  <c r="K628" i="1" l="1"/>
  <c r="L628" i="1" s="1"/>
  <c r="J629" i="1"/>
  <c r="K629" i="1" l="1"/>
  <c r="L629" i="1" s="1"/>
  <c r="J630" i="1"/>
  <c r="K630" i="1" l="1"/>
  <c r="L630" i="1" s="1"/>
  <c r="J631" i="1"/>
  <c r="K631" i="1" l="1"/>
  <c r="L631" i="1" s="1"/>
  <c r="J632" i="1"/>
  <c r="K632" i="1" l="1"/>
  <c r="L632" i="1" s="1"/>
  <c r="J633" i="1"/>
  <c r="K633" i="1" l="1"/>
  <c r="L633" i="1" s="1"/>
  <c r="J634" i="1"/>
  <c r="K634" i="1" l="1"/>
  <c r="L634" i="1" s="1"/>
  <c r="J635" i="1"/>
  <c r="K635" i="1" l="1"/>
  <c r="L635" i="1" s="1"/>
  <c r="J636" i="1"/>
  <c r="K636" i="1" l="1"/>
  <c r="L636" i="1" s="1"/>
  <c r="J637" i="1"/>
  <c r="K637" i="1" l="1"/>
  <c r="L637" i="1" s="1"/>
  <c r="J638" i="1"/>
  <c r="K638" i="1" l="1"/>
  <c r="L638" i="1" s="1"/>
  <c r="J639" i="1"/>
  <c r="K639" i="1" l="1"/>
  <c r="L639" i="1" s="1"/>
  <c r="J640" i="1"/>
  <c r="K640" i="1" l="1"/>
  <c r="L640" i="1" s="1"/>
  <c r="J641" i="1"/>
  <c r="K641" i="1" l="1"/>
  <c r="L641" i="1" s="1"/>
  <c r="J642" i="1"/>
  <c r="K642" i="1" l="1"/>
  <c r="L642" i="1" s="1"/>
  <c r="J643" i="1"/>
  <c r="K643" i="1" l="1"/>
  <c r="L643" i="1" s="1"/>
  <c r="J644" i="1"/>
  <c r="K644" i="1" l="1"/>
  <c r="L644" i="1" s="1"/>
  <c r="J645" i="1"/>
  <c r="K645" i="1" l="1"/>
  <c r="L645" i="1" s="1"/>
  <c r="J646" i="1"/>
  <c r="K646" i="1" l="1"/>
  <c r="L646" i="1" s="1"/>
  <c r="J647" i="1"/>
  <c r="K647" i="1" l="1"/>
  <c r="L647" i="1" s="1"/>
  <c r="J648" i="1"/>
  <c r="K648" i="1" l="1"/>
  <c r="L648" i="1" s="1"/>
  <c r="J649" i="1"/>
  <c r="K649" i="1" l="1"/>
  <c r="L649" i="1" s="1"/>
  <c r="J650" i="1"/>
  <c r="K650" i="1" l="1"/>
  <c r="L650" i="1" s="1"/>
  <c r="J651" i="1"/>
  <c r="K651" i="1" l="1"/>
  <c r="L651" i="1" s="1"/>
  <c r="J652" i="1"/>
  <c r="K652" i="1" l="1"/>
  <c r="L652" i="1" s="1"/>
  <c r="J653" i="1"/>
  <c r="K653" i="1" l="1"/>
  <c r="L653" i="1" s="1"/>
  <c r="J654" i="1"/>
  <c r="K654" i="1" l="1"/>
  <c r="L654" i="1" s="1"/>
  <c r="J655" i="1"/>
  <c r="K655" i="1" l="1"/>
  <c r="L655" i="1" s="1"/>
  <c r="J656" i="1"/>
  <c r="K656" i="1" l="1"/>
  <c r="L656" i="1" s="1"/>
  <c r="J657" i="1"/>
  <c r="K657" i="1" l="1"/>
  <c r="L657" i="1" s="1"/>
  <c r="J658" i="1"/>
  <c r="K658" i="1" l="1"/>
  <c r="L658" i="1" s="1"/>
  <c r="J659" i="1"/>
  <c r="K659" i="1" l="1"/>
  <c r="L659" i="1" s="1"/>
  <c r="J660" i="1"/>
  <c r="K660" i="1" l="1"/>
  <c r="L660" i="1" s="1"/>
  <c r="J661" i="1"/>
  <c r="K661" i="1" l="1"/>
  <c r="L661" i="1" s="1"/>
  <c r="J662" i="1"/>
  <c r="K662" i="1" l="1"/>
  <c r="L662" i="1" s="1"/>
  <c r="J663" i="1"/>
  <c r="K663" i="1" l="1"/>
  <c r="L663" i="1" s="1"/>
  <c r="J664" i="1"/>
  <c r="K664" i="1" l="1"/>
  <c r="L664" i="1" s="1"/>
  <c r="J665" i="1"/>
  <c r="K665" i="1" l="1"/>
  <c r="L665" i="1" s="1"/>
  <c r="J666" i="1"/>
  <c r="K666" i="1" l="1"/>
  <c r="L666" i="1" s="1"/>
  <c r="J667" i="1"/>
  <c r="K667" i="1" l="1"/>
  <c r="L667" i="1" s="1"/>
  <c r="J668" i="1"/>
  <c r="K668" i="1" l="1"/>
  <c r="L668" i="1" s="1"/>
  <c r="J669" i="1"/>
  <c r="K669" i="1" l="1"/>
  <c r="L669" i="1" s="1"/>
  <c r="J670" i="1"/>
  <c r="K670" i="1" l="1"/>
  <c r="L670" i="1" s="1"/>
  <c r="J671" i="1"/>
  <c r="K671" i="1" l="1"/>
  <c r="L671" i="1" s="1"/>
  <c r="J672" i="1"/>
  <c r="K672" i="1" l="1"/>
  <c r="L672" i="1" s="1"/>
  <c r="J673" i="1"/>
  <c r="K673" i="1" l="1"/>
  <c r="L673" i="1" s="1"/>
  <c r="J674" i="1"/>
  <c r="K674" i="1" l="1"/>
  <c r="L674" i="1" s="1"/>
  <c r="J675" i="1"/>
  <c r="K675" i="1" l="1"/>
  <c r="L675" i="1" s="1"/>
  <c r="J676" i="1"/>
  <c r="K676" i="1" l="1"/>
  <c r="L676" i="1" s="1"/>
  <c r="J677" i="1"/>
  <c r="K677" i="1" l="1"/>
  <c r="L677" i="1" s="1"/>
  <c r="J678" i="1"/>
  <c r="K678" i="1" l="1"/>
  <c r="L678" i="1" s="1"/>
  <c r="J679" i="1"/>
  <c r="K679" i="1" l="1"/>
  <c r="L679" i="1" s="1"/>
  <c r="J680" i="1"/>
  <c r="K680" i="1" l="1"/>
  <c r="L680" i="1" s="1"/>
  <c r="J681" i="1"/>
  <c r="K681" i="1" l="1"/>
  <c r="L681" i="1" s="1"/>
  <c r="J682" i="1"/>
  <c r="K682" i="1" l="1"/>
  <c r="L682" i="1" s="1"/>
  <c r="J683" i="1"/>
  <c r="K683" i="1" l="1"/>
  <c r="L683" i="1" s="1"/>
  <c r="J684" i="1"/>
  <c r="K684" i="1" l="1"/>
  <c r="L684" i="1" s="1"/>
  <c r="J685" i="1"/>
  <c r="K685" i="1" l="1"/>
  <c r="L685" i="1" s="1"/>
  <c r="J686" i="1"/>
  <c r="K686" i="1" l="1"/>
  <c r="L686" i="1" s="1"/>
  <c r="J687" i="1"/>
  <c r="K687" i="1" l="1"/>
  <c r="L687" i="1" s="1"/>
  <c r="J688" i="1"/>
  <c r="K688" i="1" l="1"/>
  <c r="L688" i="1" s="1"/>
  <c r="J689" i="1"/>
  <c r="K689" i="1" l="1"/>
  <c r="L689" i="1" s="1"/>
  <c r="J690" i="1"/>
  <c r="K690" i="1" l="1"/>
  <c r="L690" i="1" s="1"/>
  <c r="J691" i="1"/>
  <c r="K691" i="1" l="1"/>
  <c r="L691" i="1" s="1"/>
  <c r="J692" i="1"/>
  <c r="K692" i="1" l="1"/>
  <c r="L692" i="1" s="1"/>
  <c r="J693" i="1"/>
  <c r="K693" i="1" l="1"/>
  <c r="L693" i="1" s="1"/>
  <c r="J694" i="1"/>
  <c r="K694" i="1" l="1"/>
  <c r="L694" i="1" s="1"/>
  <c r="J695" i="1"/>
  <c r="K695" i="1" l="1"/>
  <c r="L695" i="1" s="1"/>
  <c r="J696" i="1"/>
  <c r="K696" i="1" l="1"/>
  <c r="L696" i="1" s="1"/>
  <c r="J697" i="1"/>
  <c r="K697" i="1" l="1"/>
  <c r="L697" i="1" s="1"/>
  <c r="J698" i="1"/>
  <c r="K698" i="1" l="1"/>
  <c r="L698" i="1" s="1"/>
  <c r="J699" i="1"/>
  <c r="K699" i="1" l="1"/>
  <c r="L699" i="1" s="1"/>
  <c r="J700" i="1"/>
  <c r="K700" i="1" l="1"/>
  <c r="L700" i="1" s="1"/>
  <c r="J701" i="1"/>
  <c r="K701" i="1" l="1"/>
  <c r="L701" i="1" s="1"/>
  <c r="J702" i="1"/>
  <c r="K702" i="1" l="1"/>
  <c r="L702" i="1" s="1"/>
  <c r="J703" i="1"/>
  <c r="K703" i="1" l="1"/>
  <c r="L703" i="1" s="1"/>
  <c r="J704" i="1"/>
  <c r="K704" i="1" l="1"/>
  <c r="L704" i="1" s="1"/>
  <c r="J705" i="1"/>
  <c r="K705" i="1" l="1"/>
  <c r="L705" i="1" s="1"/>
  <c r="J706" i="1"/>
  <c r="K706" i="1" l="1"/>
  <c r="L706" i="1" s="1"/>
  <c r="J707" i="1"/>
  <c r="K707" i="1" l="1"/>
  <c r="L707" i="1" s="1"/>
  <c r="J708" i="1"/>
  <c r="K708" i="1" l="1"/>
  <c r="L708" i="1" s="1"/>
  <c r="J709" i="1"/>
  <c r="K709" i="1" l="1"/>
  <c r="L709" i="1" s="1"/>
  <c r="J710" i="1"/>
  <c r="K710" i="1" l="1"/>
  <c r="L710" i="1" s="1"/>
  <c r="J711" i="1"/>
  <c r="K711" i="1" l="1"/>
  <c r="L711" i="1" s="1"/>
  <c r="J712" i="1"/>
  <c r="K712" i="1" l="1"/>
  <c r="L712" i="1" s="1"/>
  <c r="J713" i="1"/>
  <c r="K713" i="1" l="1"/>
  <c r="L713" i="1" s="1"/>
  <c r="J714" i="1"/>
  <c r="K714" i="1" l="1"/>
  <c r="L714" i="1" s="1"/>
  <c r="J715" i="1"/>
  <c r="K715" i="1" l="1"/>
  <c r="L715" i="1" s="1"/>
  <c r="J716" i="1"/>
  <c r="K716" i="1" l="1"/>
  <c r="L716" i="1" s="1"/>
  <c r="J717" i="1"/>
  <c r="K717" i="1" l="1"/>
  <c r="L717" i="1" s="1"/>
  <c r="J718" i="1"/>
  <c r="K718" i="1" l="1"/>
  <c r="L718" i="1" s="1"/>
  <c r="J719" i="1"/>
  <c r="K719" i="1" l="1"/>
  <c r="L719" i="1" s="1"/>
  <c r="J720" i="1"/>
  <c r="K720" i="1" l="1"/>
  <c r="L720" i="1" s="1"/>
  <c r="J721" i="1"/>
  <c r="K721" i="1" l="1"/>
  <c r="L721" i="1" s="1"/>
  <c r="J722" i="1"/>
  <c r="K722" i="1" l="1"/>
  <c r="L722" i="1" s="1"/>
  <c r="J723" i="1"/>
  <c r="K723" i="1" l="1"/>
  <c r="L723" i="1" s="1"/>
  <c r="J724" i="1"/>
  <c r="K724" i="1" l="1"/>
  <c r="L724" i="1" s="1"/>
  <c r="J725" i="1"/>
  <c r="K725" i="1" l="1"/>
  <c r="L725" i="1" s="1"/>
  <c r="J726" i="1"/>
  <c r="K726" i="1" l="1"/>
  <c r="L726" i="1" s="1"/>
  <c r="J727" i="1"/>
  <c r="K727" i="1" l="1"/>
  <c r="L727" i="1" s="1"/>
  <c r="J728" i="1"/>
  <c r="K728" i="1" l="1"/>
  <c r="L728" i="1" s="1"/>
  <c r="J729" i="1"/>
  <c r="K729" i="1" l="1"/>
  <c r="L729" i="1" s="1"/>
  <c r="J730" i="1"/>
  <c r="K730" i="1" l="1"/>
  <c r="L730" i="1" s="1"/>
  <c r="J731" i="1"/>
  <c r="K731" i="1" l="1"/>
  <c r="L731" i="1" s="1"/>
  <c r="J732" i="1"/>
  <c r="K732" i="1" l="1"/>
  <c r="L732" i="1" s="1"/>
  <c r="J733" i="1"/>
  <c r="K733" i="1" l="1"/>
  <c r="L733" i="1" s="1"/>
  <c r="J734" i="1"/>
  <c r="K734" i="1" l="1"/>
  <c r="L734" i="1" s="1"/>
  <c r="J735" i="1"/>
  <c r="K735" i="1" l="1"/>
  <c r="L735" i="1" s="1"/>
  <c r="J736" i="1"/>
  <c r="K736" i="1" l="1"/>
  <c r="L736" i="1" s="1"/>
  <c r="J737" i="1"/>
  <c r="K737" i="1" l="1"/>
  <c r="L737" i="1" s="1"/>
  <c r="J738" i="1"/>
  <c r="K738" i="1" l="1"/>
  <c r="L738" i="1" s="1"/>
  <c r="J739" i="1"/>
  <c r="K739" i="1" l="1"/>
  <c r="L739" i="1" s="1"/>
  <c r="J740" i="1"/>
  <c r="K740" i="1" l="1"/>
  <c r="L740" i="1" s="1"/>
  <c r="J741" i="1"/>
  <c r="K741" i="1" l="1"/>
  <c r="L741" i="1" s="1"/>
  <c r="J742" i="1"/>
  <c r="K742" i="1" l="1"/>
  <c r="L742" i="1" s="1"/>
  <c r="J743" i="1"/>
  <c r="K743" i="1" l="1"/>
  <c r="L743" i="1" s="1"/>
  <c r="J744" i="1"/>
  <c r="K744" i="1" l="1"/>
  <c r="L744" i="1" s="1"/>
  <c r="J745" i="1"/>
  <c r="K745" i="1" l="1"/>
  <c r="L745" i="1" s="1"/>
  <c r="J746" i="1"/>
  <c r="K746" i="1" l="1"/>
  <c r="L746" i="1" s="1"/>
  <c r="J747" i="1"/>
  <c r="K747" i="1" l="1"/>
  <c r="L747" i="1" s="1"/>
  <c r="J748" i="1"/>
  <c r="K748" i="1" l="1"/>
  <c r="L748" i="1" s="1"/>
  <c r="J749" i="1"/>
  <c r="K749" i="1" l="1"/>
  <c r="L749" i="1" s="1"/>
  <c r="J750" i="1"/>
  <c r="K750" i="1" l="1"/>
  <c r="L750" i="1" s="1"/>
  <c r="J751" i="1"/>
  <c r="K751" i="1" l="1"/>
  <c r="L751" i="1" s="1"/>
  <c r="J752" i="1"/>
  <c r="K752" i="1" l="1"/>
  <c r="L752" i="1" s="1"/>
  <c r="J753" i="1"/>
  <c r="K753" i="1" l="1"/>
  <c r="L753" i="1" s="1"/>
  <c r="J754" i="1"/>
  <c r="K754" i="1" l="1"/>
  <c r="L754" i="1" s="1"/>
  <c r="J755" i="1"/>
  <c r="K755" i="1" l="1"/>
  <c r="L755" i="1" s="1"/>
  <c r="J756" i="1"/>
  <c r="K756" i="1" l="1"/>
  <c r="L756" i="1" s="1"/>
  <c r="J757" i="1"/>
  <c r="K757" i="1" l="1"/>
  <c r="L757" i="1" s="1"/>
  <c r="J758" i="1"/>
  <c r="K758" i="1" l="1"/>
  <c r="L758" i="1" s="1"/>
  <c r="J759" i="1"/>
  <c r="K759" i="1" l="1"/>
  <c r="L759" i="1" s="1"/>
  <c r="J760" i="1"/>
  <c r="K760" i="1" l="1"/>
  <c r="L760" i="1" s="1"/>
  <c r="J761" i="1"/>
  <c r="K761" i="1" l="1"/>
  <c r="L761" i="1" s="1"/>
  <c r="J762" i="1"/>
  <c r="K762" i="1" l="1"/>
  <c r="L762" i="1" s="1"/>
  <c r="J763" i="1"/>
  <c r="K763" i="1" l="1"/>
  <c r="L763" i="1" s="1"/>
  <c r="J764" i="1"/>
  <c r="K764" i="1" l="1"/>
  <c r="L764" i="1" s="1"/>
  <c r="J765" i="1"/>
  <c r="K765" i="1" l="1"/>
  <c r="L765" i="1" s="1"/>
  <c r="J766" i="1"/>
  <c r="K766" i="1" l="1"/>
  <c r="L766" i="1" s="1"/>
  <c r="J767" i="1"/>
  <c r="K767" i="1" l="1"/>
  <c r="L767" i="1" s="1"/>
  <c r="J768" i="1"/>
  <c r="K768" i="1" l="1"/>
  <c r="L768" i="1" s="1"/>
  <c r="J769" i="1"/>
  <c r="K769" i="1" l="1"/>
  <c r="L769" i="1" s="1"/>
  <c r="J770" i="1"/>
  <c r="K770" i="1" l="1"/>
  <c r="L770" i="1" s="1"/>
  <c r="J771" i="1"/>
  <c r="K771" i="1" l="1"/>
  <c r="L771" i="1" s="1"/>
  <c r="J772" i="1"/>
  <c r="K772" i="1" l="1"/>
  <c r="L772" i="1" s="1"/>
  <c r="J773" i="1"/>
  <c r="K773" i="1" l="1"/>
  <c r="L773" i="1" s="1"/>
  <c r="J774" i="1"/>
  <c r="K774" i="1" l="1"/>
  <c r="L774" i="1" s="1"/>
  <c r="J775" i="1"/>
  <c r="K775" i="1" l="1"/>
  <c r="L775" i="1" s="1"/>
  <c r="J776" i="1"/>
  <c r="K776" i="1" l="1"/>
  <c r="L776" i="1" s="1"/>
  <c r="J777" i="1"/>
  <c r="K777" i="1" l="1"/>
  <c r="L777" i="1" s="1"/>
  <c r="J778" i="1"/>
  <c r="K778" i="1" l="1"/>
  <c r="L778" i="1" s="1"/>
  <c r="J779" i="1"/>
  <c r="K779" i="1" l="1"/>
  <c r="L779" i="1" s="1"/>
  <c r="J780" i="1"/>
  <c r="K780" i="1" l="1"/>
  <c r="L780" i="1" s="1"/>
  <c r="J781" i="1"/>
  <c r="K781" i="1" l="1"/>
  <c r="L781" i="1" s="1"/>
  <c r="J782" i="1"/>
  <c r="K782" i="1" l="1"/>
  <c r="L782" i="1" s="1"/>
  <c r="J783" i="1"/>
  <c r="K783" i="1" l="1"/>
  <c r="L783" i="1" s="1"/>
  <c r="J784" i="1"/>
  <c r="K784" i="1" l="1"/>
  <c r="L784" i="1" s="1"/>
  <c r="J785" i="1"/>
  <c r="K785" i="1" l="1"/>
  <c r="L785" i="1" s="1"/>
  <c r="J786" i="1"/>
  <c r="K786" i="1" l="1"/>
  <c r="L786" i="1" s="1"/>
  <c r="J787" i="1"/>
  <c r="K787" i="1" l="1"/>
  <c r="L787" i="1" s="1"/>
  <c r="J788" i="1"/>
  <c r="K788" i="1" l="1"/>
  <c r="L788" i="1" s="1"/>
  <c r="J789" i="1"/>
  <c r="K789" i="1" l="1"/>
  <c r="L789" i="1" s="1"/>
  <c r="J790" i="1"/>
  <c r="K790" i="1" l="1"/>
  <c r="L790" i="1" s="1"/>
  <c r="J791" i="1"/>
  <c r="K791" i="1" l="1"/>
  <c r="L791" i="1" s="1"/>
  <c r="J792" i="1"/>
  <c r="K792" i="1" l="1"/>
  <c r="L792" i="1" s="1"/>
  <c r="J793" i="1"/>
  <c r="K793" i="1" l="1"/>
  <c r="L793" i="1" s="1"/>
  <c r="J794" i="1"/>
  <c r="K794" i="1" l="1"/>
  <c r="L794" i="1" s="1"/>
  <c r="J795" i="1"/>
  <c r="K795" i="1" l="1"/>
  <c r="L795" i="1" s="1"/>
  <c r="J796" i="1"/>
  <c r="K796" i="1" l="1"/>
  <c r="L796" i="1" s="1"/>
  <c r="J797" i="1"/>
  <c r="K797" i="1" l="1"/>
  <c r="L797" i="1" s="1"/>
  <c r="J798" i="1"/>
  <c r="K798" i="1" l="1"/>
  <c r="L798" i="1" s="1"/>
  <c r="J799" i="1"/>
  <c r="K799" i="1" l="1"/>
  <c r="L799" i="1" s="1"/>
  <c r="J800" i="1"/>
  <c r="K800" i="1" l="1"/>
  <c r="L800" i="1" s="1"/>
  <c r="J801" i="1"/>
  <c r="K801" i="1" l="1"/>
  <c r="L801" i="1" s="1"/>
  <c r="J802" i="1"/>
  <c r="K802" i="1" l="1"/>
  <c r="L802" i="1" s="1"/>
  <c r="J803" i="1"/>
  <c r="K803" i="1" l="1"/>
  <c r="L803" i="1" s="1"/>
  <c r="J804" i="1"/>
  <c r="K804" i="1" l="1"/>
  <c r="L804" i="1" s="1"/>
  <c r="J805" i="1"/>
  <c r="K805" i="1" l="1"/>
  <c r="L805" i="1" s="1"/>
  <c r="J806" i="1"/>
  <c r="K806" i="1" l="1"/>
  <c r="L806" i="1" s="1"/>
  <c r="J807" i="1"/>
  <c r="K807" i="1" l="1"/>
  <c r="L807" i="1" s="1"/>
  <c r="J808" i="1"/>
  <c r="K808" i="1" l="1"/>
  <c r="L808" i="1" s="1"/>
  <c r="J809" i="1"/>
  <c r="K809" i="1" l="1"/>
  <c r="L809" i="1" s="1"/>
  <c r="J810" i="1"/>
  <c r="K810" i="1" l="1"/>
  <c r="L810" i="1" s="1"/>
  <c r="J811" i="1"/>
  <c r="K811" i="1" l="1"/>
  <c r="L811" i="1" s="1"/>
  <c r="J812" i="1"/>
  <c r="K812" i="1" l="1"/>
  <c r="L812" i="1" s="1"/>
  <c r="J813" i="1"/>
  <c r="K813" i="1" l="1"/>
  <c r="L813" i="1" s="1"/>
  <c r="J814" i="1"/>
  <c r="K814" i="1" l="1"/>
  <c r="L814" i="1" s="1"/>
  <c r="J815" i="1"/>
  <c r="K815" i="1" l="1"/>
  <c r="L815" i="1" s="1"/>
  <c r="J816" i="1"/>
  <c r="K816" i="1" l="1"/>
  <c r="L816" i="1" s="1"/>
  <c r="J817" i="1"/>
  <c r="K817" i="1" l="1"/>
  <c r="L817" i="1" s="1"/>
  <c r="J818" i="1"/>
  <c r="K818" i="1" l="1"/>
  <c r="L818" i="1" s="1"/>
  <c r="J819" i="1"/>
  <c r="K819" i="1" l="1"/>
  <c r="L819" i="1" s="1"/>
  <c r="J820" i="1"/>
  <c r="K820" i="1" l="1"/>
  <c r="L820" i="1" s="1"/>
  <c r="J821" i="1"/>
  <c r="K821" i="1" l="1"/>
  <c r="L821" i="1" s="1"/>
  <c r="J822" i="1"/>
  <c r="K822" i="1" l="1"/>
  <c r="L822" i="1" s="1"/>
  <c r="J823" i="1"/>
  <c r="K823" i="1" l="1"/>
  <c r="L823" i="1" s="1"/>
  <c r="J824" i="1"/>
  <c r="K824" i="1" l="1"/>
  <c r="L824" i="1" s="1"/>
  <c r="J825" i="1"/>
  <c r="K825" i="1" l="1"/>
  <c r="L825" i="1" s="1"/>
  <c r="J826" i="1"/>
  <c r="K826" i="1" l="1"/>
  <c r="L826" i="1" s="1"/>
  <c r="J827" i="1"/>
  <c r="K827" i="1" l="1"/>
  <c r="L827" i="1" s="1"/>
  <c r="J828" i="1"/>
  <c r="K828" i="1" l="1"/>
  <c r="L828" i="1" s="1"/>
  <c r="J829" i="1"/>
  <c r="K829" i="1" l="1"/>
  <c r="L829" i="1" s="1"/>
  <c r="J830" i="1"/>
  <c r="K830" i="1" l="1"/>
  <c r="L830" i="1" s="1"/>
  <c r="J831" i="1"/>
  <c r="K831" i="1" l="1"/>
  <c r="L831" i="1" s="1"/>
  <c r="J832" i="1"/>
  <c r="K832" i="1" l="1"/>
  <c r="L832" i="1" s="1"/>
  <c r="J833" i="1"/>
  <c r="K833" i="1" l="1"/>
  <c r="L833" i="1" s="1"/>
  <c r="J834" i="1"/>
  <c r="K834" i="1" l="1"/>
  <c r="L834" i="1" s="1"/>
  <c r="J835" i="1"/>
  <c r="K835" i="1" l="1"/>
  <c r="L835" i="1" s="1"/>
  <c r="J836" i="1"/>
  <c r="K836" i="1" l="1"/>
  <c r="L836" i="1" s="1"/>
  <c r="J837" i="1"/>
  <c r="K837" i="1" l="1"/>
  <c r="L837" i="1" s="1"/>
  <c r="J838" i="1"/>
  <c r="K838" i="1" l="1"/>
  <c r="L838" i="1" s="1"/>
  <c r="J839" i="1"/>
  <c r="K839" i="1" l="1"/>
  <c r="L839" i="1" s="1"/>
  <c r="J840" i="1"/>
  <c r="K840" i="1" l="1"/>
  <c r="L840" i="1" s="1"/>
  <c r="J841" i="1"/>
  <c r="K841" i="1" l="1"/>
  <c r="L841" i="1" s="1"/>
  <c r="J842" i="1"/>
  <c r="K842" i="1" l="1"/>
  <c r="L842" i="1" s="1"/>
  <c r="J843" i="1"/>
  <c r="K843" i="1" l="1"/>
  <c r="L843" i="1" s="1"/>
  <c r="J844" i="1"/>
  <c r="K844" i="1" l="1"/>
  <c r="L844" i="1" s="1"/>
  <c r="J845" i="1"/>
  <c r="K845" i="1" l="1"/>
  <c r="L845" i="1" s="1"/>
  <c r="J846" i="1"/>
  <c r="K846" i="1" l="1"/>
  <c r="L846" i="1" s="1"/>
  <c r="J847" i="1"/>
  <c r="K847" i="1" l="1"/>
  <c r="L847" i="1" s="1"/>
  <c r="J848" i="1"/>
  <c r="K848" i="1" l="1"/>
  <c r="L848" i="1" s="1"/>
  <c r="J849" i="1"/>
  <c r="K849" i="1" l="1"/>
  <c r="L849" i="1" s="1"/>
  <c r="J850" i="1"/>
  <c r="K850" i="1" l="1"/>
  <c r="L850" i="1" s="1"/>
  <c r="J851" i="1"/>
  <c r="K851" i="1" l="1"/>
  <c r="L851" i="1" s="1"/>
  <c r="J852" i="1"/>
  <c r="K852" i="1" l="1"/>
  <c r="L852" i="1" s="1"/>
  <c r="J853" i="1"/>
  <c r="K853" i="1" l="1"/>
  <c r="L853" i="1" s="1"/>
  <c r="J854" i="1"/>
  <c r="K854" i="1" l="1"/>
  <c r="L854" i="1" s="1"/>
  <c r="J855" i="1"/>
  <c r="K855" i="1" l="1"/>
  <c r="L855" i="1" s="1"/>
  <c r="J856" i="1"/>
  <c r="K856" i="1" l="1"/>
  <c r="L856" i="1" s="1"/>
  <c r="J857" i="1"/>
  <c r="K857" i="1" l="1"/>
  <c r="L857" i="1" s="1"/>
  <c r="J858" i="1"/>
  <c r="K858" i="1" l="1"/>
  <c r="L858" i="1" s="1"/>
  <c r="J859" i="1"/>
  <c r="K859" i="1" l="1"/>
  <c r="L859" i="1" s="1"/>
  <c r="J860" i="1"/>
  <c r="K860" i="1" l="1"/>
  <c r="L860" i="1" s="1"/>
  <c r="J861" i="1"/>
  <c r="K861" i="1" l="1"/>
  <c r="L861" i="1" s="1"/>
  <c r="J862" i="1"/>
  <c r="K862" i="1" l="1"/>
  <c r="L862" i="1" s="1"/>
  <c r="J863" i="1"/>
  <c r="K863" i="1" l="1"/>
  <c r="L863" i="1" s="1"/>
  <c r="J864" i="1"/>
  <c r="K864" i="1" l="1"/>
  <c r="L864" i="1" s="1"/>
  <c r="J865" i="1"/>
  <c r="K865" i="1" l="1"/>
  <c r="L865" i="1" s="1"/>
  <c r="J866" i="1"/>
  <c r="K866" i="1" l="1"/>
  <c r="L866" i="1" s="1"/>
  <c r="J867" i="1"/>
  <c r="K867" i="1" l="1"/>
  <c r="L867" i="1" s="1"/>
  <c r="J868" i="1"/>
  <c r="K868" i="1" l="1"/>
  <c r="L868" i="1" s="1"/>
  <c r="J869" i="1"/>
  <c r="K869" i="1" l="1"/>
  <c r="L869" i="1" s="1"/>
  <c r="J870" i="1"/>
  <c r="K870" i="1" l="1"/>
  <c r="L870" i="1" s="1"/>
  <c r="J871" i="1"/>
  <c r="K871" i="1" l="1"/>
  <c r="L871" i="1" s="1"/>
  <c r="J872" i="1"/>
  <c r="K872" i="1" l="1"/>
  <c r="L872" i="1" s="1"/>
  <c r="J873" i="1"/>
  <c r="K873" i="1" l="1"/>
  <c r="L873" i="1" s="1"/>
  <c r="J874" i="1"/>
  <c r="K874" i="1" l="1"/>
  <c r="L874" i="1" s="1"/>
  <c r="J875" i="1"/>
  <c r="K875" i="1" l="1"/>
  <c r="L875" i="1" s="1"/>
  <c r="J876" i="1"/>
  <c r="K876" i="1" l="1"/>
  <c r="L876" i="1" s="1"/>
  <c r="J877" i="1"/>
  <c r="K877" i="1" l="1"/>
  <c r="L877" i="1" s="1"/>
  <c r="J878" i="1"/>
  <c r="K878" i="1" l="1"/>
  <c r="L878" i="1" s="1"/>
  <c r="J879" i="1"/>
  <c r="K879" i="1" l="1"/>
  <c r="L879" i="1" s="1"/>
  <c r="J880" i="1"/>
  <c r="K880" i="1" l="1"/>
  <c r="L880" i="1" s="1"/>
  <c r="J881" i="1"/>
  <c r="K881" i="1" l="1"/>
  <c r="L881" i="1" s="1"/>
  <c r="J882" i="1"/>
  <c r="K882" i="1" l="1"/>
  <c r="L882" i="1" s="1"/>
  <c r="J883" i="1"/>
  <c r="K883" i="1" l="1"/>
  <c r="L883" i="1" s="1"/>
  <c r="J884" i="1"/>
  <c r="K884" i="1" l="1"/>
  <c r="L884" i="1" s="1"/>
  <c r="J885" i="1"/>
  <c r="K885" i="1" l="1"/>
  <c r="L885" i="1" s="1"/>
  <c r="J886" i="1"/>
  <c r="K886" i="1" l="1"/>
  <c r="L886" i="1" s="1"/>
  <c r="J887" i="1"/>
  <c r="K887" i="1" l="1"/>
  <c r="L887" i="1" s="1"/>
  <c r="J888" i="1"/>
  <c r="K888" i="1" l="1"/>
  <c r="L888" i="1" s="1"/>
  <c r="J889" i="1"/>
  <c r="K889" i="1" l="1"/>
  <c r="L889" i="1" s="1"/>
  <c r="J890" i="1"/>
  <c r="K890" i="1" l="1"/>
  <c r="L890" i="1" s="1"/>
  <c r="J891" i="1"/>
  <c r="K891" i="1" l="1"/>
  <c r="L891" i="1" s="1"/>
  <c r="J892" i="1"/>
  <c r="K892" i="1" l="1"/>
  <c r="L892" i="1" s="1"/>
  <c r="J893" i="1"/>
  <c r="K893" i="1" l="1"/>
  <c r="L893" i="1" s="1"/>
  <c r="J894" i="1"/>
  <c r="K894" i="1" l="1"/>
  <c r="L894" i="1" s="1"/>
  <c r="J895" i="1"/>
  <c r="K895" i="1" l="1"/>
  <c r="L895" i="1" s="1"/>
  <c r="J896" i="1"/>
  <c r="K896" i="1" l="1"/>
  <c r="L896" i="1" s="1"/>
  <c r="J897" i="1"/>
  <c r="K897" i="1" l="1"/>
  <c r="L897" i="1" s="1"/>
  <c r="J898" i="1"/>
  <c r="K898" i="1" l="1"/>
  <c r="L898" i="1" s="1"/>
  <c r="J899" i="1"/>
  <c r="K899" i="1" l="1"/>
  <c r="L899" i="1" s="1"/>
  <c r="J900" i="1"/>
  <c r="K900" i="1" l="1"/>
  <c r="L900" i="1" s="1"/>
  <c r="J901" i="1"/>
  <c r="K901" i="1" l="1"/>
  <c r="L901" i="1" s="1"/>
  <c r="J902" i="1"/>
  <c r="K902" i="1" l="1"/>
  <c r="L902" i="1" s="1"/>
  <c r="J903" i="1"/>
  <c r="K903" i="1" l="1"/>
  <c r="L903" i="1" s="1"/>
  <c r="J904" i="1"/>
  <c r="K904" i="1" l="1"/>
  <c r="L904" i="1" s="1"/>
  <c r="J905" i="1"/>
  <c r="K905" i="1" l="1"/>
  <c r="L905" i="1" s="1"/>
  <c r="J906" i="1"/>
  <c r="K906" i="1" l="1"/>
  <c r="L906" i="1" s="1"/>
  <c r="J907" i="1"/>
  <c r="K907" i="1" l="1"/>
  <c r="L907" i="1" s="1"/>
  <c r="J908" i="1"/>
  <c r="K908" i="1" l="1"/>
  <c r="L908" i="1" s="1"/>
  <c r="J909" i="1"/>
  <c r="K909" i="1" l="1"/>
  <c r="L909" i="1" s="1"/>
  <c r="J910" i="1"/>
  <c r="K910" i="1" l="1"/>
  <c r="L910" i="1" s="1"/>
  <c r="J911" i="1"/>
  <c r="K911" i="1" l="1"/>
  <c r="L911" i="1" s="1"/>
  <c r="J912" i="1"/>
  <c r="K912" i="1" l="1"/>
  <c r="L912" i="1" s="1"/>
  <c r="J913" i="1"/>
  <c r="K913" i="1" l="1"/>
  <c r="L913" i="1" s="1"/>
  <c r="J914" i="1"/>
  <c r="K914" i="1" l="1"/>
  <c r="L914" i="1" s="1"/>
  <c r="J915" i="1"/>
  <c r="K915" i="1" l="1"/>
  <c r="L915" i="1" s="1"/>
  <c r="J916" i="1"/>
  <c r="K916" i="1" l="1"/>
  <c r="L916" i="1" s="1"/>
  <c r="J917" i="1"/>
  <c r="K917" i="1" l="1"/>
  <c r="L917" i="1" s="1"/>
  <c r="J918" i="1"/>
  <c r="K918" i="1" l="1"/>
  <c r="L918" i="1" s="1"/>
  <c r="J919" i="1"/>
  <c r="K919" i="1" l="1"/>
  <c r="L919" i="1" s="1"/>
  <c r="J920" i="1"/>
  <c r="K920" i="1" l="1"/>
  <c r="L920" i="1" s="1"/>
  <c r="J921" i="1"/>
  <c r="K921" i="1" l="1"/>
  <c r="L921" i="1" s="1"/>
  <c r="J922" i="1"/>
  <c r="K922" i="1" l="1"/>
  <c r="L922" i="1" s="1"/>
  <c r="J923" i="1"/>
  <c r="K923" i="1" l="1"/>
  <c r="L923" i="1" s="1"/>
  <c r="J924" i="1"/>
  <c r="K924" i="1" l="1"/>
  <c r="L924" i="1" s="1"/>
  <c r="J925" i="1"/>
  <c r="K925" i="1" l="1"/>
  <c r="L925" i="1" s="1"/>
  <c r="J926" i="1"/>
  <c r="K926" i="1" l="1"/>
  <c r="L926" i="1" s="1"/>
  <c r="J927" i="1"/>
  <c r="K927" i="1" l="1"/>
  <c r="L927" i="1" s="1"/>
  <c r="J928" i="1"/>
  <c r="K928" i="1" l="1"/>
  <c r="L928" i="1" s="1"/>
  <c r="J929" i="1"/>
  <c r="K929" i="1" l="1"/>
  <c r="L929" i="1" s="1"/>
  <c r="J930" i="1"/>
  <c r="K930" i="1" l="1"/>
  <c r="L930" i="1" s="1"/>
  <c r="J931" i="1"/>
  <c r="K931" i="1" l="1"/>
  <c r="L931" i="1" s="1"/>
  <c r="J932" i="1"/>
  <c r="K932" i="1" l="1"/>
  <c r="L932" i="1" s="1"/>
  <c r="J933" i="1"/>
  <c r="K933" i="1" l="1"/>
  <c r="L933" i="1" s="1"/>
  <c r="J934" i="1"/>
  <c r="K934" i="1" l="1"/>
  <c r="L934" i="1" s="1"/>
  <c r="J935" i="1"/>
  <c r="K935" i="1" l="1"/>
  <c r="L935" i="1" s="1"/>
  <c r="J936" i="1"/>
  <c r="K936" i="1" l="1"/>
  <c r="L936" i="1" s="1"/>
  <c r="J937" i="1"/>
  <c r="K937" i="1" l="1"/>
  <c r="L937" i="1" s="1"/>
  <c r="J938" i="1"/>
  <c r="K938" i="1" l="1"/>
  <c r="L938" i="1" s="1"/>
  <c r="J939" i="1"/>
  <c r="K939" i="1" l="1"/>
  <c r="L939" i="1" s="1"/>
  <c r="J940" i="1"/>
  <c r="K940" i="1" l="1"/>
  <c r="L940" i="1" s="1"/>
  <c r="J941" i="1"/>
  <c r="K941" i="1" l="1"/>
  <c r="L941" i="1" s="1"/>
  <c r="J942" i="1"/>
  <c r="K942" i="1" l="1"/>
  <c r="L942" i="1" s="1"/>
  <c r="J943" i="1"/>
  <c r="K943" i="1" l="1"/>
  <c r="L943" i="1" s="1"/>
  <c r="J944" i="1"/>
  <c r="K944" i="1" l="1"/>
  <c r="L944" i="1" s="1"/>
  <c r="J945" i="1"/>
  <c r="K945" i="1" l="1"/>
  <c r="L945" i="1" s="1"/>
  <c r="J946" i="1"/>
  <c r="K946" i="1" l="1"/>
  <c r="L946" i="1" s="1"/>
  <c r="J947" i="1"/>
  <c r="K947" i="1" l="1"/>
  <c r="L947" i="1" s="1"/>
  <c r="J948" i="1"/>
  <c r="K948" i="1" l="1"/>
  <c r="L948" i="1" s="1"/>
  <c r="J949" i="1"/>
  <c r="K949" i="1" l="1"/>
  <c r="L949" i="1" s="1"/>
  <c r="J950" i="1"/>
  <c r="K950" i="1" l="1"/>
  <c r="L950" i="1" s="1"/>
  <c r="J951" i="1"/>
  <c r="K951" i="1" l="1"/>
  <c r="L951" i="1" s="1"/>
  <c r="J952" i="1"/>
  <c r="K952" i="1" l="1"/>
  <c r="L952" i="1" s="1"/>
  <c r="J953" i="1"/>
  <c r="K953" i="1" l="1"/>
  <c r="L953" i="1" s="1"/>
  <c r="J954" i="1"/>
  <c r="K954" i="1" l="1"/>
  <c r="L954" i="1" s="1"/>
  <c r="J955" i="1"/>
  <c r="K955" i="1" l="1"/>
  <c r="L955" i="1" s="1"/>
  <c r="J956" i="1"/>
  <c r="K956" i="1" l="1"/>
  <c r="L956" i="1" s="1"/>
  <c r="J957" i="1"/>
  <c r="K957" i="1" l="1"/>
  <c r="L957" i="1" s="1"/>
  <c r="J958" i="1"/>
  <c r="K958" i="1" l="1"/>
  <c r="L958" i="1" s="1"/>
  <c r="J959" i="1"/>
  <c r="K959" i="1" l="1"/>
  <c r="L959" i="1" s="1"/>
  <c r="J960" i="1"/>
  <c r="K960" i="1" l="1"/>
  <c r="L960" i="1" s="1"/>
  <c r="J961" i="1"/>
  <c r="K961" i="1" l="1"/>
  <c r="L961" i="1" s="1"/>
  <c r="J962" i="1"/>
  <c r="K962" i="1" l="1"/>
  <c r="L962" i="1" s="1"/>
  <c r="J963" i="1"/>
  <c r="K963" i="1" l="1"/>
  <c r="L963" i="1" s="1"/>
  <c r="J964" i="1"/>
  <c r="K964" i="1" l="1"/>
  <c r="L964" i="1" s="1"/>
  <c r="J965" i="1"/>
  <c r="K965" i="1" l="1"/>
  <c r="L965" i="1" s="1"/>
  <c r="J966" i="1"/>
  <c r="K966" i="1" l="1"/>
  <c r="L966" i="1" s="1"/>
  <c r="J967" i="1"/>
  <c r="K967" i="1" l="1"/>
  <c r="L967" i="1" s="1"/>
  <c r="J968" i="1"/>
  <c r="K968" i="1" l="1"/>
  <c r="L968" i="1" s="1"/>
  <c r="J969" i="1"/>
  <c r="K969" i="1" l="1"/>
  <c r="L969" i="1" s="1"/>
  <c r="J970" i="1"/>
  <c r="K970" i="1" l="1"/>
  <c r="L970" i="1" s="1"/>
  <c r="J971" i="1"/>
  <c r="K971" i="1" l="1"/>
  <c r="L971" i="1" s="1"/>
  <c r="J972" i="1"/>
  <c r="K972" i="1" l="1"/>
  <c r="L972" i="1" s="1"/>
  <c r="J973" i="1"/>
  <c r="K973" i="1" l="1"/>
  <c r="L973" i="1" s="1"/>
  <c r="J974" i="1"/>
  <c r="K974" i="1" l="1"/>
  <c r="L974" i="1" s="1"/>
  <c r="J975" i="1"/>
  <c r="K975" i="1" l="1"/>
  <c r="L975" i="1" s="1"/>
  <c r="J976" i="1"/>
  <c r="K976" i="1" l="1"/>
  <c r="L976" i="1" s="1"/>
  <c r="J977" i="1"/>
  <c r="K977" i="1" l="1"/>
  <c r="L977" i="1" s="1"/>
  <c r="J978" i="1"/>
  <c r="K978" i="1" l="1"/>
  <c r="L978" i="1" s="1"/>
  <c r="J979" i="1"/>
  <c r="K979" i="1" l="1"/>
  <c r="L979" i="1" s="1"/>
  <c r="J980" i="1"/>
  <c r="K980" i="1" l="1"/>
  <c r="L980" i="1" s="1"/>
  <c r="J981" i="1"/>
  <c r="K981" i="1" l="1"/>
  <c r="L981" i="1" s="1"/>
  <c r="J982" i="1"/>
  <c r="K982" i="1" l="1"/>
  <c r="L982" i="1" s="1"/>
  <c r="J983" i="1"/>
  <c r="K983" i="1" l="1"/>
  <c r="L983" i="1" s="1"/>
  <c r="J984" i="1"/>
  <c r="K984" i="1" l="1"/>
  <c r="L984" i="1" s="1"/>
  <c r="J985" i="1"/>
  <c r="K985" i="1" l="1"/>
  <c r="L985" i="1" s="1"/>
  <c r="J986" i="1"/>
  <c r="K986" i="1" l="1"/>
  <c r="L986" i="1" s="1"/>
  <c r="J987" i="1"/>
  <c r="K987" i="1" l="1"/>
  <c r="L987" i="1" s="1"/>
  <c r="J988" i="1"/>
  <c r="K988" i="1" l="1"/>
  <c r="L988" i="1" s="1"/>
  <c r="J989" i="1"/>
  <c r="K989" i="1" l="1"/>
  <c r="L989" i="1" s="1"/>
  <c r="J990" i="1"/>
  <c r="K990" i="1" l="1"/>
  <c r="L990" i="1" s="1"/>
  <c r="J991" i="1"/>
  <c r="K991" i="1" l="1"/>
  <c r="L991" i="1" s="1"/>
  <c r="J992" i="1"/>
  <c r="K992" i="1" l="1"/>
  <c r="L992" i="1" s="1"/>
  <c r="J993" i="1"/>
  <c r="K993" i="1" l="1"/>
  <c r="L993" i="1" s="1"/>
  <c r="J994" i="1"/>
  <c r="K994" i="1" l="1"/>
  <c r="L994" i="1" s="1"/>
  <c r="J995" i="1"/>
  <c r="K995" i="1" l="1"/>
  <c r="L995" i="1" s="1"/>
  <c r="J996" i="1"/>
  <c r="K996" i="1" l="1"/>
  <c r="L996" i="1" s="1"/>
  <c r="J997" i="1"/>
  <c r="K997" i="1" l="1"/>
  <c r="L997" i="1" s="1"/>
  <c r="J998" i="1"/>
  <c r="K998" i="1" l="1"/>
  <c r="L998" i="1" s="1"/>
  <c r="J999" i="1"/>
  <c r="K999" i="1" l="1"/>
  <c r="L999" i="1" s="1"/>
  <c r="J1000" i="1"/>
  <c r="K1000" i="1" l="1"/>
  <c r="L1000" i="1" s="1"/>
  <c r="J1001" i="1"/>
  <c r="K1001" i="1" l="1"/>
  <c r="L1001" i="1" s="1"/>
  <c r="J1002" i="1"/>
  <c r="K1002" i="1" l="1"/>
  <c r="L1002" i="1" s="1"/>
  <c r="J1003" i="1"/>
  <c r="K1003" i="1" l="1"/>
  <c r="L1003" i="1" s="1"/>
  <c r="J1004" i="1"/>
  <c r="K1004" i="1" l="1"/>
  <c r="L1004" i="1" s="1"/>
  <c r="J1005" i="1"/>
  <c r="K1005" i="1" l="1"/>
  <c r="L1005" i="1" s="1"/>
  <c r="J1006" i="1"/>
  <c r="K1006" i="1" l="1"/>
  <c r="L1006" i="1" s="1"/>
  <c r="J1007" i="1"/>
  <c r="K1007" i="1" l="1"/>
  <c r="L1007" i="1" s="1"/>
  <c r="J1008" i="1"/>
  <c r="K1008" i="1" l="1"/>
  <c r="L1008" i="1" s="1"/>
  <c r="J1009" i="1"/>
  <c r="K1009" i="1" l="1"/>
  <c r="L1009" i="1" s="1"/>
  <c r="J1010" i="1"/>
  <c r="K1010" i="1" l="1"/>
  <c r="L1010" i="1" s="1"/>
  <c r="J1011" i="1"/>
  <c r="K1011" i="1" l="1"/>
  <c r="L1011" i="1" s="1"/>
  <c r="J1012" i="1"/>
  <c r="K1012" i="1" l="1"/>
  <c r="L1012" i="1" s="1"/>
  <c r="J1013" i="1"/>
  <c r="K1013" i="1" l="1"/>
  <c r="L1013" i="1" s="1"/>
  <c r="J1014" i="1"/>
  <c r="K1014" i="1" l="1"/>
  <c r="L1014" i="1" s="1"/>
  <c r="J1015" i="1"/>
  <c r="K1015" i="1" l="1"/>
  <c r="L1015" i="1" s="1"/>
  <c r="J1016" i="1"/>
  <c r="K1016" i="1" l="1"/>
  <c r="L1016" i="1" s="1"/>
  <c r="J1017" i="1"/>
  <c r="K1017" i="1" l="1"/>
  <c r="L1017" i="1" s="1"/>
  <c r="J1018" i="1"/>
  <c r="K1018" i="1" l="1"/>
  <c r="L1018" i="1" s="1"/>
  <c r="J1019" i="1"/>
  <c r="K1019" i="1" l="1"/>
  <c r="L1019" i="1" s="1"/>
  <c r="J1020" i="1"/>
  <c r="K1020" i="1" l="1"/>
  <c r="L1020" i="1" s="1"/>
  <c r="J1021" i="1"/>
  <c r="K1021" i="1" l="1"/>
  <c r="L1021" i="1" s="1"/>
  <c r="J1022" i="1"/>
  <c r="K1022" i="1" l="1"/>
  <c r="L1022" i="1" s="1"/>
  <c r="J1023" i="1"/>
  <c r="K1023" i="1" l="1"/>
  <c r="L1023" i="1" s="1"/>
  <c r="J1024" i="1"/>
  <c r="K1024" i="1" l="1"/>
  <c r="L1024" i="1" s="1"/>
  <c r="J1025" i="1"/>
  <c r="K1025" i="1" l="1"/>
  <c r="L1025" i="1" s="1"/>
  <c r="J1026" i="1"/>
  <c r="K1026" i="1" l="1"/>
  <c r="L1026" i="1" s="1"/>
  <c r="J1027" i="1"/>
  <c r="K1027" i="1" l="1"/>
  <c r="L1027" i="1" s="1"/>
  <c r="J1028" i="1"/>
  <c r="K1028" i="1" l="1"/>
  <c r="L1028" i="1" s="1"/>
  <c r="J1029" i="1"/>
  <c r="K1029" i="1" l="1"/>
  <c r="L1029" i="1" s="1"/>
  <c r="J1030" i="1"/>
  <c r="K1030" i="1" l="1"/>
  <c r="L1030" i="1" s="1"/>
  <c r="J1031" i="1"/>
  <c r="K1031" i="1" l="1"/>
  <c r="L1031" i="1" s="1"/>
  <c r="J1032" i="1"/>
  <c r="K1032" i="1" l="1"/>
  <c r="L1032" i="1" s="1"/>
  <c r="J1033" i="1"/>
  <c r="K1033" i="1" l="1"/>
  <c r="L1033" i="1" s="1"/>
  <c r="J1034" i="1"/>
  <c r="K1034" i="1" l="1"/>
  <c r="L1034" i="1" s="1"/>
  <c r="J1035" i="1"/>
  <c r="K1035" i="1" l="1"/>
  <c r="L1035" i="1" s="1"/>
  <c r="J1036" i="1"/>
  <c r="K1036" i="1" l="1"/>
  <c r="L1036" i="1" s="1"/>
  <c r="J1037" i="1"/>
  <c r="K1037" i="1" l="1"/>
  <c r="L1037" i="1" s="1"/>
  <c r="J1038" i="1"/>
  <c r="K1038" i="1" l="1"/>
  <c r="L1038" i="1" s="1"/>
  <c r="J1039" i="1"/>
  <c r="K1039" i="1" l="1"/>
  <c r="L1039" i="1" s="1"/>
  <c r="J1040" i="1"/>
  <c r="K1040" i="1" l="1"/>
  <c r="L1040" i="1" s="1"/>
  <c r="J1041" i="1"/>
  <c r="K1041" i="1" l="1"/>
  <c r="L1041" i="1" s="1"/>
  <c r="J1042" i="1"/>
  <c r="K1042" i="1" l="1"/>
  <c r="L1042" i="1" s="1"/>
  <c r="J1043" i="1"/>
  <c r="K1043" i="1" l="1"/>
  <c r="L1043" i="1" s="1"/>
  <c r="J1044" i="1"/>
  <c r="K1044" i="1" l="1"/>
  <c r="L1044" i="1" s="1"/>
  <c r="J1045" i="1"/>
  <c r="K1045" i="1" l="1"/>
  <c r="L1045" i="1" s="1"/>
  <c r="J1046" i="1"/>
  <c r="K1046" i="1" l="1"/>
  <c r="L1046" i="1" s="1"/>
  <c r="J1047" i="1"/>
  <c r="K1047" i="1" l="1"/>
  <c r="L1047" i="1" s="1"/>
  <c r="J1048" i="1"/>
  <c r="K1048" i="1" l="1"/>
  <c r="L1048" i="1" s="1"/>
  <c r="J1049" i="1"/>
  <c r="K1049" i="1" l="1"/>
  <c r="L1049" i="1" s="1"/>
  <c r="J1050" i="1"/>
  <c r="K1050" i="1" l="1"/>
  <c r="L1050" i="1" s="1"/>
  <c r="J1051" i="1"/>
  <c r="K1051" i="1" l="1"/>
  <c r="L1051" i="1" s="1"/>
  <c r="J1052" i="1"/>
  <c r="K1052" i="1" l="1"/>
  <c r="L1052" i="1" s="1"/>
  <c r="J1053" i="1"/>
  <c r="K1053" i="1" l="1"/>
  <c r="L1053" i="1" s="1"/>
  <c r="J1054" i="1"/>
  <c r="K1054" i="1" l="1"/>
  <c r="L1054" i="1" s="1"/>
  <c r="J1055" i="1"/>
  <c r="K1055" i="1" l="1"/>
  <c r="L1055" i="1" s="1"/>
  <c r="J1056" i="1"/>
  <c r="K1056" i="1" l="1"/>
  <c r="L1056" i="1" s="1"/>
  <c r="J1057" i="1"/>
  <c r="K1057" i="1" l="1"/>
  <c r="L1057" i="1" s="1"/>
  <c r="J1058" i="1"/>
  <c r="K1058" i="1" l="1"/>
  <c r="L1058" i="1" s="1"/>
  <c r="J1059" i="1"/>
  <c r="K1059" i="1" l="1"/>
  <c r="L1059" i="1" s="1"/>
  <c r="J1060" i="1"/>
  <c r="K1060" i="1" l="1"/>
  <c r="L1060" i="1" s="1"/>
  <c r="J1061" i="1"/>
  <c r="K1061" i="1" l="1"/>
  <c r="L1061" i="1" s="1"/>
  <c r="J1062" i="1"/>
  <c r="K1062" i="1" l="1"/>
  <c r="L1062" i="1" s="1"/>
  <c r="J1063" i="1"/>
  <c r="K1063" i="1" l="1"/>
  <c r="L1063" i="1" s="1"/>
  <c r="J1064" i="1"/>
  <c r="K1064" i="1" l="1"/>
  <c r="L1064" i="1" s="1"/>
  <c r="J1065" i="1"/>
  <c r="K1065" i="1" l="1"/>
  <c r="L1065" i="1" s="1"/>
  <c r="J1066" i="1"/>
  <c r="K1066" i="1" l="1"/>
  <c r="L1066" i="1" s="1"/>
  <c r="J1067" i="1"/>
  <c r="K1067" i="1" l="1"/>
  <c r="L1067" i="1" s="1"/>
  <c r="J1068" i="1"/>
  <c r="K1068" i="1" l="1"/>
  <c r="L1068" i="1" s="1"/>
  <c r="J1069" i="1"/>
  <c r="K1069" i="1" l="1"/>
  <c r="L1069" i="1" s="1"/>
  <c r="J1070" i="1"/>
  <c r="K1070" i="1" l="1"/>
  <c r="L1070" i="1" s="1"/>
  <c r="J1071" i="1"/>
  <c r="K1071" i="1" l="1"/>
  <c r="L1071" i="1" s="1"/>
  <c r="J1072" i="1"/>
  <c r="K1072" i="1" l="1"/>
  <c r="L1072" i="1" s="1"/>
  <c r="J1073" i="1"/>
  <c r="K1073" i="1" l="1"/>
  <c r="L1073" i="1" s="1"/>
  <c r="J1074" i="1"/>
  <c r="K1074" i="1" l="1"/>
  <c r="L1074" i="1" s="1"/>
  <c r="J1075" i="1"/>
  <c r="K1075" i="1" l="1"/>
  <c r="L1075" i="1" s="1"/>
  <c r="J1076" i="1"/>
  <c r="K1076" i="1" l="1"/>
  <c r="L1076" i="1" s="1"/>
  <c r="J1077" i="1"/>
  <c r="K1077" i="1" l="1"/>
  <c r="L1077" i="1" s="1"/>
  <c r="J1078" i="1"/>
  <c r="K1078" i="1" l="1"/>
  <c r="L1078" i="1" s="1"/>
  <c r="J1079" i="1"/>
  <c r="K1079" i="1" l="1"/>
  <c r="L1079" i="1" s="1"/>
  <c r="J1080" i="1"/>
  <c r="K1080" i="1" l="1"/>
  <c r="L1080" i="1" s="1"/>
  <c r="J1081" i="1"/>
  <c r="K1081" i="1" l="1"/>
  <c r="L1081" i="1" s="1"/>
  <c r="J1082" i="1"/>
  <c r="K1082" i="1" l="1"/>
  <c r="L1082" i="1" s="1"/>
  <c r="J1083" i="1"/>
  <c r="K1083" i="1" l="1"/>
  <c r="L1083" i="1" s="1"/>
  <c r="J1084" i="1"/>
  <c r="K1084" i="1" l="1"/>
  <c r="L1084" i="1" s="1"/>
  <c r="J1085" i="1"/>
  <c r="K1085" i="1" l="1"/>
  <c r="L1085" i="1" s="1"/>
  <c r="J1086" i="1"/>
  <c r="K1086" i="1" l="1"/>
  <c r="L1086" i="1" s="1"/>
  <c r="J1087" i="1"/>
  <c r="K1087" i="1" l="1"/>
  <c r="L1087" i="1" s="1"/>
  <c r="J1088" i="1"/>
  <c r="K1088" i="1" l="1"/>
  <c r="L1088" i="1" s="1"/>
  <c r="J1089" i="1"/>
  <c r="K1089" i="1" l="1"/>
  <c r="L1089" i="1" s="1"/>
  <c r="J1090" i="1"/>
  <c r="K1090" i="1" l="1"/>
  <c r="L1090" i="1" s="1"/>
  <c r="J1091" i="1"/>
  <c r="K1091" i="1" l="1"/>
  <c r="L1091" i="1" s="1"/>
  <c r="J1092" i="1"/>
  <c r="K1092" i="1" l="1"/>
  <c r="L1092" i="1" s="1"/>
  <c r="J1093" i="1"/>
  <c r="K1093" i="1" l="1"/>
  <c r="L1093" i="1" s="1"/>
  <c r="J1094" i="1"/>
  <c r="K1094" i="1" l="1"/>
  <c r="L1094" i="1" s="1"/>
  <c r="J1095" i="1"/>
  <c r="K1095" i="1" l="1"/>
  <c r="L1095" i="1" s="1"/>
  <c r="J1096" i="1"/>
  <c r="K1096" i="1" l="1"/>
  <c r="L1096" i="1" s="1"/>
  <c r="J1097" i="1"/>
  <c r="K1097" i="1" l="1"/>
  <c r="L1097" i="1" s="1"/>
  <c r="J1098" i="1"/>
  <c r="K1098" i="1" l="1"/>
  <c r="L1098" i="1" s="1"/>
  <c r="J1099" i="1"/>
  <c r="K1099" i="1" l="1"/>
  <c r="L1099" i="1" s="1"/>
  <c r="J1100" i="1"/>
  <c r="K1100" i="1" l="1"/>
  <c r="L1100" i="1" s="1"/>
  <c r="J1101" i="1"/>
  <c r="K1101" i="1" l="1"/>
  <c r="L1101" i="1" s="1"/>
  <c r="J1102" i="1"/>
  <c r="K1102" i="1" l="1"/>
  <c r="L1102" i="1" s="1"/>
  <c r="J1103" i="1"/>
  <c r="K1103" i="1" l="1"/>
  <c r="L1103" i="1" s="1"/>
  <c r="J1104" i="1"/>
  <c r="K1104" i="1" l="1"/>
  <c r="L1104" i="1" s="1"/>
  <c r="J1105" i="1"/>
  <c r="K1105" i="1" l="1"/>
  <c r="L1105" i="1" s="1"/>
  <c r="J1106" i="1"/>
  <c r="K1106" i="1" l="1"/>
  <c r="L1106" i="1" s="1"/>
  <c r="J1107" i="1"/>
  <c r="K1107" i="1" l="1"/>
  <c r="L1107" i="1" s="1"/>
  <c r="J1108" i="1"/>
  <c r="K1108" i="1" l="1"/>
  <c r="L1108" i="1" s="1"/>
  <c r="J1109" i="1"/>
  <c r="K1109" i="1" l="1"/>
  <c r="L1109" i="1" s="1"/>
  <c r="J1110" i="1"/>
  <c r="K1110" i="1" l="1"/>
  <c r="L1110" i="1" s="1"/>
  <c r="J1111" i="1"/>
  <c r="K1111" i="1" l="1"/>
  <c r="L1111" i="1" s="1"/>
  <c r="J1112" i="1"/>
  <c r="K1112" i="1" l="1"/>
  <c r="L1112" i="1" s="1"/>
  <c r="J1113" i="1"/>
  <c r="K1113" i="1" l="1"/>
  <c r="L1113" i="1" s="1"/>
  <c r="J1114" i="1"/>
  <c r="K1114" i="1" l="1"/>
  <c r="L1114" i="1" s="1"/>
  <c r="J1115" i="1"/>
  <c r="K1115" i="1" l="1"/>
  <c r="L1115" i="1" s="1"/>
  <c r="J1116" i="1"/>
  <c r="K1116" i="1" l="1"/>
  <c r="L1116" i="1" s="1"/>
  <c r="J1117" i="1"/>
  <c r="K1117" i="1" l="1"/>
  <c r="L1117" i="1" s="1"/>
  <c r="J1118" i="1"/>
  <c r="K1118" i="1" l="1"/>
  <c r="L1118" i="1" s="1"/>
  <c r="J1119" i="1"/>
  <c r="K1119" i="1" l="1"/>
  <c r="L1119" i="1" s="1"/>
  <c r="J1120" i="1"/>
  <c r="K1120" i="1" l="1"/>
  <c r="L1120" i="1" s="1"/>
  <c r="J1121" i="1"/>
  <c r="K1121" i="1" l="1"/>
  <c r="L1121" i="1" s="1"/>
  <c r="J1122" i="1"/>
  <c r="K1122" i="1" l="1"/>
  <c r="L1122" i="1" s="1"/>
  <c r="J1123" i="1"/>
  <c r="K1123" i="1" l="1"/>
  <c r="L1123" i="1" s="1"/>
  <c r="J1124" i="1"/>
  <c r="K1124" i="1" l="1"/>
  <c r="L1124" i="1" s="1"/>
  <c r="J1125" i="1"/>
  <c r="K1125" i="1" l="1"/>
  <c r="L1125" i="1" s="1"/>
  <c r="J1126" i="1"/>
  <c r="K1126" i="1" l="1"/>
  <c r="L1126" i="1" s="1"/>
  <c r="J1127" i="1"/>
  <c r="K1127" i="1" l="1"/>
  <c r="L1127" i="1" s="1"/>
  <c r="J1128" i="1"/>
  <c r="K1128" i="1" l="1"/>
  <c r="L1128" i="1" s="1"/>
  <c r="J1129" i="1"/>
  <c r="K1129" i="1" l="1"/>
  <c r="L1129" i="1" s="1"/>
  <c r="J1130" i="1"/>
  <c r="K1130" i="1" l="1"/>
  <c r="L1130" i="1" s="1"/>
  <c r="J1131" i="1"/>
  <c r="K1131" i="1" l="1"/>
  <c r="L1131" i="1" s="1"/>
  <c r="J1132" i="1"/>
  <c r="K1132" i="1" l="1"/>
  <c r="L1132" i="1" s="1"/>
  <c r="J1133" i="1"/>
  <c r="K1133" i="1" l="1"/>
  <c r="L1133" i="1" s="1"/>
  <c r="J1134" i="1"/>
  <c r="K1134" i="1" l="1"/>
  <c r="L1134" i="1" s="1"/>
  <c r="J1135" i="1"/>
  <c r="K1135" i="1" l="1"/>
  <c r="L1135" i="1" s="1"/>
  <c r="J1136" i="1"/>
  <c r="K1136" i="1" l="1"/>
  <c r="L1136" i="1" s="1"/>
  <c r="J1137" i="1"/>
  <c r="K1137" i="1" l="1"/>
  <c r="L1137" i="1" s="1"/>
  <c r="J1138" i="1"/>
  <c r="K1138" i="1" l="1"/>
  <c r="L1138" i="1" s="1"/>
  <c r="J1139" i="1"/>
  <c r="K1139" i="1" l="1"/>
  <c r="L1139" i="1" s="1"/>
  <c r="J1140" i="1"/>
  <c r="K1140" i="1" l="1"/>
  <c r="L1140" i="1" s="1"/>
  <c r="J1141" i="1"/>
  <c r="K1141" i="1" l="1"/>
  <c r="L1141" i="1" s="1"/>
  <c r="J1142" i="1"/>
  <c r="K1142" i="1" l="1"/>
  <c r="L1142" i="1" s="1"/>
  <c r="J1143" i="1"/>
  <c r="K1143" i="1" l="1"/>
  <c r="L1143" i="1" s="1"/>
  <c r="J1144" i="1"/>
  <c r="K1144" i="1" l="1"/>
  <c r="L1144" i="1" s="1"/>
  <c r="J1145" i="1"/>
  <c r="K1145" i="1" l="1"/>
  <c r="L1145" i="1" s="1"/>
  <c r="J1146" i="1"/>
  <c r="K1146" i="1" l="1"/>
  <c r="L1146" i="1" s="1"/>
  <c r="J1147" i="1"/>
  <c r="K1147" i="1" l="1"/>
  <c r="L1147" i="1" s="1"/>
  <c r="J1148" i="1"/>
  <c r="K1148" i="1" l="1"/>
  <c r="L1148" i="1" s="1"/>
  <c r="J1149" i="1"/>
  <c r="K1149" i="1" l="1"/>
  <c r="L1149" i="1" s="1"/>
  <c r="J1150" i="1"/>
  <c r="K1150" i="1" l="1"/>
  <c r="L1150" i="1" s="1"/>
  <c r="J1151" i="1"/>
  <c r="K1151" i="1" l="1"/>
  <c r="L1151" i="1" s="1"/>
  <c r="J1152" i="1"/>
  <c r="K1152" i="1" l="1"/>
  <c r="L1152" i="1" s="1"/>
  <c r="J1153" i="1"/>
  <c r="K1153" i="1" l="1"/>
  <c r="L1153" i="1" s="1"/>
  <c r="J1154" i="1"/>
  <c r="K1154" i="1" l="1"/>
  <c r="L1154" i="1" s="1"/>
  <c r="J1155" i="1"/>
  <c r="K1155" i="1" l="1"/>
  <c r="L1155" i="1" s="1"/>
  <c r="J1156" i="1"/>
  <c r="K1156" i="1" l="1"/>
  <c r="L1156" i="1" s="1"/>
  <c r="J1157" i="1"/>
  <c r="K1157" i="1" l="1"/>
  <c r="L1157" i="1" s="1"/>
  <c r="J1158" i="1"/>
  <c r="K1158" i="1" l="1"/>
  <c r="L1158" i="1" s="1"/>
  <c r="J1159" i="1"/>
  <c r="K1159" i="1" l="1"/>
  <c r="L1159" i="1" s="1"/>
  <c r="J1160" i="1"/>
  <c r="K1160" i="1" l="1"/>
  <c r="L1160" i="1" s="1"/>
  <c r="J1161" i="1"/>
  <c r="K1161" i="1" l="1"/>
  <c r="L1161" i="1" s="1"/>
  <c r="J1162" i="1"/>
  <c r="K1162" i="1" s="1"/>
  <c r="L1162" i="1" s="1"/>
</calcChain>
</file>

<file path=xl/sharedStrings.xml><?xml version="1.0" encoding="utf-8"?>
<sst xmlns="http://schemas.openxmlformats.org/spreadsheetml/2006/main" count="5380" uniqueCount="1924">
  <si>
    <t>ABC</t>
  </si>
  <si>
    <t>Code article</t>
  </si>
  <si>
    <t>Libellé</t>
  </si>
  <si>
    <t>Nb de lignes</t>
  </si>
  <si>
    <t>Total lignes</t>
  </si>
  <si>
    <t>Adresse de picking</t>
  </si>
  <si>
    <t>Nouvelle classe ABC</t>
  </si>
  <si>
    <t>Zone actuel</t>
  </si>
  <si>
    <t>Catégorie théorique</t>
  </si>
  <si>
    <t>%</t>
  </si>
  <si>
    <t>cumul %</t>
  </si>
  <si>
    <t>NPPEC</t>
  </si>
  <si>
    <t>MOOVING Y/N</t>
  </si>
  <si>
    <t>Date de l'extraction</t>
  </si>
  <si>
    <t>4208</t>
  </si>
  <si>
    <t>CARROUSEL A BIERE KE</t>
  </si>
  <si>
    <t>R 10 0</t>
  </si>
  <si>
    <t>A</t>
  </si>
  <si>
    <t>WINE SAVER GIFTPACK</t>
  </si>
  <si>
    <t>R 43 0</t>
  </si>
  <si>
    <t>1510</t>
  </si>
  <si>
    <t>DEMI-METRE SILVIO BO</t>
  </si>
  <si>
    <t>R 15 0</t>
  </si>
  <si>
    <t>2839</t>
  </si>
  <si>
    <t>PORTE CLE DECAPSULEU</t>
  </si>
  <si>
    <t>S 20 0</t>
  </si>
  <si>
    <t>1914</t>
  </si>
  <si>
    <t>COFFRET INTERIEUR CA</t>
  </si>
  <si>
    <t>R 36 0</t>
  </si>
  <si>
    <t>2835</t>
  </si>
  <si>
    <t>1149</t>
  </si>
  <si>
    <t>FILM POLYPRO NEUTRE</t>
  </si>
  <si>
    <t>Q 09 0</t>
  </si>
  <si>
    <t>4281</t>
  </si>
  <si>
    <t>VALISETTE BUFFALO CA</t>
  </si>
  <si>
    <t>R 19 0</t>
  </si>
  <si>
    <t>1051</t>
  </si>
  <si>
    <t>Sac Naturel kraft br</t>
  </si>
  <si>
    <t>R 04 0</t>
  </si>
  <si>
    <t>2836</t>
  </si>
  <si>
    <t>S 19 0</t>
  </si>
  <si>
    <t>2823</t>
  </si>
  <si>
    <t>PRESENTOIR BOIS TEIN</t>
  </si>
  <si>
    <t>S 42 0</t>
  </si>
  <si>
    <t>PLV020</t>
  </si>
  <si>
    <t>SACHET CADEAU 22X35+</t>
  </si>
  <si>
    <t>Q 43 1</t>
  </si>
  <si>
    <t>2359</t>
  </si>
  <si>
    <t>SOMMELIER INNOVATION</t>
  </si>
  <si>
    <t>Q 09 1</t>
  </si>
  <si>
    <t>2841</t>
  </si>
  <si>
    <t>2728</t>
  </si>
  <si>
    <t>SUPPORT BOUTEILLE FE</t>
  </si>
  <si>
    <t>Q 47 0</t>
  </si>
  <si>
    <t>2838</t>
  </si>
  <si>
    <t>1052</t>
  </si>
  <si>
    <t>R 07 0</t>
  </si>
  <si>
    <t>4209</t>
  </si>
  <si>
    <t>CARROUSEL A BIERE RE</t>
  </si>
  <si>
    <t>R 21 0</t>
  </si>
  <si>
    <t>4331</t>
  </si>
  <si>
    <t>SAC TOTE BAG CHELSEA</t>
  </si>
  <si>
    <t>2840</t>
  </si>
  <si>
    <t>2608</t>
  </si>
  <si>
    <t>Q 23 0</t>
  </si>
  <si>
    <t>2322</t>
  </si>
  <si>
    <t>2805</t>
  </si>
  <si>
    <t>DECAPSULEUR 3 EN 1 M</t>
  </si>
  <si>
    <t>S 40 0</t>
  </si>
  <si>
    <t>2769</t>
  </si>
  <si>
    <t>BOUCHON VINOLOK X5</t>
  </si>
  <si>
    <t>Q 33 1</t>
  </si>
  <si>
    <t>2806</t>
  </si>
  <si>
    <t>S 39 0</t>
  </si>
  <si>
    <t>2606</t>
  </si>
  <si>
    <t>2827</t>
  </si>
  <si>
    <t>SUPPORT BOUTEILLE VA</t>
  </si>
  <si>
    <t>2733</t>
  </si>
  <si>
    <t>Q 41 0</t>
  </si>
  <si>
    <t>1957</t>
  </si>
  <si>
    <t>SAC RESERVE ANTHRACI</t>
  </si>
  <si>
    <t>R 01 0</t>
  </si>
  <si>
    <t>1136</t>
  </si>
  <si>
    <t>FIBRE DE CALAGE BOIS</t>
  </si>
  <si>
    <t>Q 27 0</t>
  </si>
  <si>
    <t>1491</t>
  </si>
  <si>
    <t>SAC COQUELICOT PLAST</t>
  </si>
  <si>
    <t>R 02 0</t>
  </si>
  <si>
    <t>1999</t>
  </si>
  <si>
    <t>VALISETTE ATLANTA CA</t>
  </si>
  <si>
    <t>R 08 0</t>
  </si>
  <si>
    <t>2807</t>
  </si>
  <si>
    <t>2551</t>
  </si>
  <si>
    <t>2668</t>
  </si>
  <si>
    <t>PERSOSAC</t>
  </si>
  <si>
    <t>SACS PERSONNALISES/L</t>
  </si>
  <si>
    <t/>
  </si>
  <si>
    <t>1053</t>
  </si>
  <si>
    <t>Sac Esprit Eco kraft</t>
  </si>
  <si>
    <t>2855</t>
  </si>
  <si>
    <t>TIRE BOUCHON SOMMELI</t>
  </si>
  <si>
    <t>2809</t>
  </si>
  <si>
    <t>S 43 0</t>
  </si>
  <si>
    <t>GARPEUG</t>
  </si>
  <si>
    <t>CARTE DE GARATIE PEU</t>
  </si>
  <si>
    <t>Q 07 1</t>
  </si>
  <si>
    <t>1059</t>
  </si>
  <si>
    <t>R 05 0</t>
  </si>
  <si>
    <t>1490</t>
  </si>
  <si>
    <t>2837</t>
  </si>
  <si>
    <t>S 21 0</t>
  </si>
  <si>
    <t>4324</t>
  </si>
  <si>
    <t>CARROUSEL A VIN OTTA</t>
  </si>
  <si>
    <t>S 36 0</t>
  </si>
  <si>
    <t>4330</t>
  </si>
  <si>
    <t>S 46 0</t>
  </si>
  <si>
    <t>2522</t>
  </si>
  <si>
    <t>2423</t>
  </si>
  <si>
    <t>S 22 0</t>
  </si>
  <si>
    <t>2611</t>
  </si>
  <si>
    <t>2810</t>
  </si>
  <si>
    <t>S 47 0</t>
  </si>
  <si>
    <t>2616</t>
  </si>
  <si>
    <t>2614</t>
  </si>
  <si>
    <t>2817</t>
  </si>
  <si>
    <t>4280</t>
  </si>
  <si>
    <t>R 28 0</t>
  </si>
  <si>
    <t>2428</t>
  </si>
  <si>
    <t>2808</t>
  </si>
  <si>
    <t>4350</t>
  </si>
  <si>
    <t>VALISETTE SAN DIEGO</t>
  </si>
  <si>
    <t>2734</t>
  </si>
  <si>
    <t>2402</t>
  </si>
  <si>
    <t>COFFRET BAPTISTE ALU</t>
  </si>
  <si>
    <t>S 38 0</t>
  </si>
  <si>
    <t>2342</t>
  </si>
  <si>
    <t>TIRE-BOUCHON FABRICE</t>
  </si>
  <si>
    <t>R 25 0</t>
  </si>
  <si>
    <t>4189</t>
  </si>
  <si>
    <t>VALISETTE PILS CARTO</t>
  </si>
  <si>
    <t>1056</t>
  </si>
  <si>
    <t>R 24 0</t>
  </si>
  <si>
    <t>2253</t>
  </si>
  <si>
    <t>2612</t>
  </si>
  <si>
    <t>S 45 0</t>
  </si>
  <si>
    <t>4322</t>
  </si>
  <si>
    <t>CARROUSEL A BIERE  D</t>
  </si>
  <si>
    <t>1511</t>
  </si>
  <si>
    <t>METRE ANTONIO BOIS/S</t>
  </si>
  <si>
    <t>Q 38 0</t>
  </si>
  <si>
    <t>2086</t>
  </si>
  <si>
    <t>WINE SAVER STOPPERS</t>
  </si>
  <si>
    <t>Q 24 0</t>
  </si>
  <si>
    <t>2804</t>
  </si>
  <si>
    <t>PRESENTOIR BOIS MARC</t>
  </si>
  <si>
    <t>2846</t>
  </si>
  <si>
    <t>BOUCHON VINOLOK EN C</t>
  </si>
  <si>
    <t>1764</t>
  </si>
  <si>
    <t>SAC IMPULSION PLASTI</t>
  </si>
  <si>
    <t>R 03 0</t>
  </si>
  <si>
    <t>1492</t>
  </si>
  <si>
    <t>1936</t>
  </si>
  <si>
    <t>PANIER JOSE METAL AN</t>
  </si>
  <si>
    <t>S 41 0</t>
  </si>
  <si>
    <t>4332</t>
  </si>
  <si>
    <t>4000</t>
  </si>
  <si>
    <t>R 18 0</t>
  </si>
  <si>
    <t>1060</t>
  </si>
  <si>
    <t>Sac Esprit Eco kratf</t>
  </si>
  <si>
    <t>R 14 0</t>
  </si>
  <si>
    <t>2828</t>
  </si>
  <si>
    <t>S 33 0</t>
  </si>
  <si>
    <t>2224</t>
  </si>
  <si>
    <t>S 44 0</t>
  </si>
  <si>
    <t>2814</t>
  </si>
  <si>
    <t>PERSOCARTON</t>
  </si>
  <si>
    <t>EMBALLAGE CARTON PER</t>
  </si>
  <si>
    <t>1763</t>
  </si>
  <si>
    <t>4333</t>
  </si>
  <si>
    <t>2803</t>
  </si>
  <si>
    <t>DECAPSULEUR/OUVRE BI</t>
  </si>
  <si>
    <t>S 37 0</t>
  </si>
  <si>
    <t>2811</t>
  </si>
  <si>
    <t>T 31 0</t>
  </si>
  <si>
    <t>1756</t>
  </si>
  <si>
    <t>CORBEILLE LORRIANE C</t>
  </si>
  <si>
    <t>R 34 0</t>
  </si>
  <si>
    <t>2395</t>
  </si>
  <si>
    <t>COFFRET BAMBOO SOMME</t>
  </si>
  <si>
    <t>1881</t>
  </si>
  <si>
    <t>VALISETTE MILAN CART</t>
  </si>
  <si>
    <t>R 23 0</t>
  </si>
  <si>
    <t>2813</t>
  </si>
  <si>
    <t>2699</t>
  </si>
  <si>
    <t>Q 45 1</t>
  </si>
  <si>
    <t>1935</t>
  </si>
  <si>
    <t>2357</t>
  </si>
  <si>
    <t>4247</t>
  </si>
  <si>
    <t>VALISETTE MANHATTAN</t>
  </si>
  <si>
    <t>4313</t>
  </si>
  <si>
    <t>CARROUSEL A BIERE EZ</t>
  </si>
  <si>
    <t>4325</t>
  </si>
  <si>
    <t>PANIER  BOIS TEINTE</t>
  </si>
  <si>
    <t>2795</t>
  </si>
  <si>
    <t>DISQUE ANTI-GOUTTE V</t>
  </si>
  <si>
    <t>R 42 0</t>
  </si>
  <si>
    <t>2818</t>
  </si>
  <si>
    <t>TIRE BOUCHON VERTICA</t>
  </si>
  <si>
    <t>S 24 0</t>
  </si>
  <si>
    <t>1192</t>
  </si>
  <si>
    <t>CORBEILLE RIHANA BAM</t>
  </si>
  <si>
    <t>R 30 0</t>
  </si>
  <si>
    <t>2856</t>
  </si>
  <si>
    <t>2706</t>
  </si>
  <si>
    <t>PIERRE A WHISKY RAFR</t>
  </si>
  <si>
    <t>R 06 0</t>
  </si>
  <si>
    <t>1310</t>
  </si>
  <si>
    <t>ETUI MILAN CARTON AS</t>
  </si>
  <si>
    <t>1154</t>
  </si>
  <si>
    <t>CAISSE TRADITION BOI</t>
  </si>
  <si>
    <t>Q 22 0</t>
  </si>
  <si>
    <t>2848</t>
  </si>
  <si>
    <t>Q 21 0</t>
  </si>
  <si>
    <t>4168</t>
  </si>
  <si>
    <t>SAC ESPERANCE KRAFT</t>
  </si>
  <si>
    <t>2857</t>
  </si>
  <si>
    <t>bouchon moki fun</t>
  </si>
  <si>
    <t>Q 15 0</t>
  </si>
  <si>
    <t>1044</t>
  </si>
  <si>
    <t>R 09 0</t>
  </si>
  <si>
    <t>1919</t>
  </si>
  <si>
    <t>POCHETTE ESPRIT ECO</t>
  </si>
  <si>
    <t>1043</t>
  </si>
  <si>
    <t>R 13 0</t>
  </si>
  <si>
    <t>2697</t>
  </si>
  <si>
    <t>4246</t>
  </si>
  <si>
    <t>R 29 0</t>
  </si>
  <si>
    <t>EMBDIVERS</t>
  </si>
  <si>
    <t>EMBALLAGE DIVERS (NO</t>
  </si>
  <si>
    <t>1120</t>
  </si>
  <si>
    <t>Ruban Adhésif Transp</t>
  </si>
  <si>
    <t>Q 03 1</t>
  </si>
  <si>
    <t>2844</t>
  </si>
  <si>
    <t>2658</t>
  </si>
  <si>
    <t>SET DE DEGUSTATION M</t>
  </si>
  <si>
    <t>2830</t>
  </si>
  <si>
    <t>COFFRET PETANQUE LEO</t>
  </si>
  <si>
    <t>4108</t>
  </si>
  <si>
    <t>CORBEILLE LOS ANGELE</t>
  </si>
  <si>
    <t>Q 16 0</t>
  </si>
  <si>
    <t>2816</t>
  </si>
  <si>
    <t>SOMMELIER DOUBLE APP</t>
  </si>
  <si>
    <t>S 25 0</t>
  </si>
  <si>
    <t>2816NOM01</t>
  </si>
  <si>
    <t>CARDBOARD BOXE FOR 1</t>
  </si>
  <si>
    <t>S 26 0</t>
  </si>
  <si>
    <t>2829</t>
  </si>
  <si>
    <t>1191</t>
  </si>
  <si>
    <t>1344</t>
  </si>
  <si>
    <t>COFFRET MILAN CARTON</t>
  </si>
  <si>
    <t>Q 42 0</t>
  </si>
  <si>
    <t>1119</t>
  </si>
  <si>
    <t>Poignée Hercule de t</t>
  </si>
  <si>
    <t>1153</t>
  </si>
  <si>
    <t>2604</t>
  </si>
  <si>
    <t>VERRE A WHISKY PATRI</t>
  </si>
  <si>
    <t>Q 36 0</t>
  </si>
  <si>
    <t>2771</t>
  </si>
  <si>
    <t>Q 35 1</t>
  </si>
  <si>
    <t>2778</t>
  </si>
  <si>
    <t>BOUCHON LOVE  X5</t>
  </si>
  <si>
    <t>2824</t>
  </si>
  <si>
    <t>CHAUSSETTE DE DEGUST</t>
  </si>
  <si>
    <t>T 27 0</t>
  </si>
  <si>
    <t>2617</t>
  </si>
  <si>
    <t>1755</t>
  </si>
  <si>
    <t>2684</t>
  </si>
  <si>
    <t>CARAFE ALICANTE BEC</t>
  </si>
  <si>
    <t>2419</t>
  </si>
  <si>
    <t>S 23 0</t>
  </si>
  <si>
    <t>1955</t>
  </si>
  <si>
    <t>SAC RESERVE KRAFT BR</t>
  </si>
  <si>
    <t>1375AN</t>
  </si>
  <si>
    <t>BOLDUC MAT ANIS (BOB</t>
  </si>
  <si>
    <t>Q 13 1</t>
  </si>
  <si>
    <t>2681</t>
  </si>
  <si>
    <t>VERRE A DECANTER BOU</t>
  </si>
  <si>
    <t>S 27 0</t>
  </si>
  <si>
    <t>4113</t>
  </si>
  <si>
    <t>VERRE ESTEBAN METAL</t>
  </si>
  <si>
    <t>2785</t>
  </si>
  <si>
    <t>2847</t>
  </si>
  <si>
    <t>2851</t>
  </si>
  <si>
    <t>2358NF</t>
  </si>
  <si>
    <t>1423</t>
  </si>
  <si>
    <t>PANIER ROSELINE OSIE</t>
  </si>
  <si>
    <t>S 48 0</t>
  </si>
  <si>
    <t>2532</t>
  </si>
  <si>
    <t>2543</t>
  </si>
  <si>
    <t>SUPPORT BIB MAXIBOUL</t>
  </si>
  <si>
    <t>T 25 0</t>
  </si>
  <si>
    <t>1882</t>
  </si>
  <si>
    <t>R 22 0</t>
  </si>
  <si>
    <t>1986</t>
  </si>
  <si>
    <t>FIBRE DE CALAGE PAPI</t>
  </si>
  <si>
    <t>2511</t>
  </si>
  <si>
    <t>4225</t>
  </si>
  <si>
    <t>SAC KRAFT NOIR 2 BTL</t>
  </si>
  <si>
    <t>Q 46 0</t>
  </si>
  <si>
    <t>4107</t>
  </si>
  <si>
    <t>2770</t>
  </si>
  <si>
    <t>3060</t>
  </si>
  <si>
    <t>BOUCHON TONNELET PLA</t>
  </si>
  <si>
    <t>R 38 0</t>
  </si>
  <si>
    <t>2474</t>
  </si>
  <si>
    <t>VERRE A BIERE BRASSE</t>
  </si>
  <si>
    <t>Q 25 0</t>
  </si>
  <si>
    <t>1375RO</t>
  </si>
  <si>
    <t>BOLDUC MAT ROUGE (BO</t>
  </si>
  <si>
    <t>Q 25 1</t>
  </si>
  <si>
    <t>1289</t>
  </si>
  <si>
    <t>SAC ESPRIT ECO KRAFT</t>
  </si>
  <si>
    <t>R 20 0</t>
  </si>
  <si>
    <t>1765</t>
  </si>
  <si>
    <t>1013</t>
  </si>
  <si>
    <t>Sac Tendance papier</t>
  </si>
  <si>
    <t>R 50 0</t>
  </si>
  <si>
    <t>1047</t>
  </si>
  <si>
    <t>R 32 0</t>
  </si>
  <si>
    <t>1048</t>
  </si>
  <si>
    <t>1152</t>
  </si>
  <si>
    <t>1155</t>
  </si>
  <si>
    <t>S 35 0</t>
  </si>
  <si>
    <t>1424</t>
  </si>
  <si>
    <t>2819</t>
  </si>
  <si>
    <t>TIRE BOUCHON MILLESI</t>
  </si>
  <si>
    <t>2845</t>
  </si>
  <si>
    <t>2457</t>
  </si>
  <si>
    <t>AERATEUR/VERSEUR ANT</t>
  </si>
  <si>
    <t>2761</t>
  </si>
  <si>
    <t>2694</t>
  </si>
  <si>
    <t>Q 41 1</t>
  </si>
  <si>
    <t>4224</t>
  </si>
  <si>
    <t>SAC KRAFT NOIR 1 BTL</t>
  </si>
  <si>
    <t>4226</t>
  </si>
  <si>
    <t>SAC KRAFT NOIR 3 BTL</t>
  </si>
  <si>
    <t>S 49 0</t>
  </si>
  <si>
    <t>4351</t>
  </si>
  <si>
    <t>S 30 0</t>
  </si>
  <si>
    <t>4001</t>
  </si>
  <si>
    <t>R 16 0</t>
  </si>
  <si>
    <t>1131OR</t>
  </si>
  <si>
    <t>BOLDUC BRILLANT OR (</t>
  </si>
  <si>
    <t>Q 23 1</t>
  </si>
  <si>
    <t>2676</t>
  </si>
  <si>
    <t>2735</t>
  </si>
  <si>
    <t>CARAFE LIVAL BEC DRO</t>
  </si>
  <si>
    <t>S 29 0</t>
  </si>
  <si>
    <t>1958</t>
  </si>
  <si>
    <t>2853</t>
  </si>
  <si>
    <t>4227</t>
  </si>
  <si>
    <t>SAC KRAFT NOIR TERRO</t>
  </si>
  <si>
    <t>T 33 0</t>
  </si>
  <si>
    <t>1129EC</t>
  </si>
  <si>
    <t>RAPHIA BASIC SYNTHET</t>
  </si>
  <si>
    <t>4031</t>
  </si>
  <si>
    <t>SAC ALBERTO TOILE IN</t>
  </si>
  <si>
    <t>4049</t>
  </si>
  <si>
    <t>ETIQUETTE ADHESIVE C</t>
  </si>
  <si>
    <t>Q 47 1</t>
  </si>
  <si>
    <t>4059</t>
  </si>
  <si>
    <t>CARTES DE VOEUX BRIL</t>
  </si>
  <si>
    <t>4167</t>
  </si>
  <si>
    <t>2649</t>
  </si>
  <si>
    <t>VERRE A DECANTER MUS</t>
  </si>
  <si>
    <t>2655</t>
  </si>
  <si>
    <t>CARAFE ROUSSETTE BEC</t>
  </si>
  <si>
    <t>2662</t>
  </si>
  <si>
    <t>PRESENTOIR PLEXI TRA</t>
  </si>
  <si>
    <t>2432</t>
  </si>
  <si>
    <t>COFFRET FLASQUE VIRG</t>
  </si>
  <si>
    <t>1797</t>
  </si>
  <si>
    <t>DEMI-METRE MATTEO BO</t>
  </si>
  <si>
    <t>Q 28 0</t>
  </si>
  <si>
    <t>1822</t>
  </si>
  <si>
    <t>SAC NUANCE KRAFT NOI</t>
  </si>
  <si>
    <t>T 49 0</t>
  </si>
  <si>
    <t>1837</t>
  </si>
  <si>
    <t>CORBEILLE AMELIE OSI</t>
  </si>
  <si>
    <t>T 47 0</t>
  </si>
  <si>
    <t>1902</t>
  </si>
  <si>
    <t>CARTON EXPEDITION BA</t>
  </si>
  <si>
    <t>2064</t>
  </si>
  <si>
    <t>VERRE A PIED DE DEGU</t>
  </si>
  <si>
    <t>R 35 0</t>
  </si>
  <si>
    <t>2074</t>
  </si>
  <si>
    <t>CRACHOIR BACCHUS PLA</t>
  </si>
  <si>
    <t>1370</t>
  </si>
  <si>
    <t>1008</t>
  </si>
  <si>
    <t>1058</t>
  </si>
  <si>
    <t>4272</t>
  </si>
  <si>
    <t>CORBEILLE JADE OSIER</t>
  </si>
  <si>
    <t>T 41 0</t>
  </si>
  <si>
    <t>4284</t>
  </si>
  <si>
    <t>ETIQUETTE ADHESIVE M</t>
  </si>
  <si>
    <t>Q 01 1</t>
  </si>
  <si>
    <t>4286</t>
  </si>
  <si>
    <t>4359</t>
  </si>
  <si>
    <t>4169</t>
  </si>
  <si>
    <t>1584</t>
  </si>
  <si>
    <t>POCHETTE POLYNEUTRE</t>
  </si>
  <si>
    <t>R 17 0</t>
  </si>
  <si>
    <t>2754</t>
  </si>
  <si>
    <t>CAISSE COLLECTOR BOI</t>
  </si>
  <si>
    <t>R 48 0</t>
  </si>
  <si>
    <t>2610</t>
  </si>
  <si>
    <t>1872</t>
  </si>
  <si>
    <t>CORBEILLE ROMANE CAR</t>
  </si>
  <si>
    <t>T 40 0</t>
  </si>
  <si>
    <t>1531</t>
  </si>
  <si>
    <t>SAC TENDANCE PAPIER</t>
  </si>
  <si>
    <t>R 47 0</t>
  </si>
  <si>
    <t>2831</t>
  </si>
  <si>
    <t>4223</t>
  </si>
  <si>
    <t>SAC NATUREL  KRAFT B</t>
  </si>
  <si>
    <t>Q 30 0</t>
  </si>
  <si>
    <t>1212</t>
  </si>
  <si>
    <t>VALISETTE ROME CARTO</t>
  </si>
  <si>
    <t>R 26 0</t>
  </si>
  <si>
    <t>4090</t>
  </si>
  <si>
    <t>CHEQUE CADEAU X10</t>
  </si>
  <si>
    <t>2854</t>
  </si>
  <si>
    <t>PRESENTOIR DE COMPTO</t>
  </si>
  <si>
    <t>2080</t>
  </si>
  <si>
    <t>ACTIVE COOLER WINE G</t>
  </si>
  <si>
    <t>Q 45 0</t>
  </si>
  <si>
    <t>2084</t>
  </si>
  <si>
    <t>WINE SAVER BLISTER P</t>
  </si>
  <si>
    <t>2093</t>
  </si>
  <si>
    <t>CHAMPAGNE SAVER VERS</t>
  </si>
  <si>
    <t>2344</t>
  </si>
  <si>
    <t>AERATEUR/VERSEUR VIC</t>
  </si>
  <si>
    <t>T 17 0</t>
  </si>
  <si>
    <t>2396</t>
  </si>
  <si>
    <t>T 43 0</t>
  </si>
  <si>
    <t>2424</t>
  </si>
  <si>
    <t>Q 49 0</t>
  </si>
  <si>
    <t>2431</t>
  </si>
  <si>
    <t>SET A VIN BAMBOO SOM</t>
  </si>
  <si>
    <t>2530</t>
  </si>
  <si>
    <t>BOUCHON VIN X5</t>
  </si>
  <si>
    <t>1901</t>
  </si>
  <si>
    <t>1956</t>
  </si>
  <si>
    <t>1309</t>
  </si>
  <si>
    <t>1422</t>
  </si>
  <si>
    <t>T 23 0</t>
  </si>
  <si>
    <t>1006</t>
  </si>
  <si>
    <t>Q 14 0</t>
  </si>
  <si>
    <t>1009</t>
  </si>
  <si>
    <t>1054</t>
  </si>
  <si>
    <t>4337</t>
  </si>
  <si>
    <t>SAC PAPIER PELL</t>
  </si>
  <si>
    <t>PERSOVINO1</t>
  </si>
  <si>
    <t>1131AR</t>
  </si>
  <si>
    <t>BOLDUC BRILLANT ARGE</t>
  </si>
  <si>
    <t>2768</t>
  </si>
  <si>
    <t>Q 31 1</t>
  </si>
  <si>
    <t>2780</t>
  </si>
  <si>
    <t>2781</t>
  </si>
  <si>
    <t>BOUCHON NOIR DECO X5</t>
  </si>
  <si>
    <t>2656</t>
  </si>
  <si>
    <t>CARAFE DURAS BEC DRO</t>
  </si>
  <si>
    <t>2689</t>
  </si>
  <si>
    <t>2759</t>
  </si>
  <si>
    <t>S 50 0</t>
  </si>
  <si>
    <t>2762</t>
  </si>
  <si>
    <t>2092</t>
  </si>
  <si>
    <t>WINE SERVER CRISTAL</t>
  </si>
  <si>
    <t>1903</t>
  </si>
  <si>
    <t>1917</t>
  </si>
  <si>
    <t>1937</t>
  </si>
  <si>
    <t>1990</t>
  </si>
  <si>
    <t>T 24 0</t>
  </si>
  <si>
    <t>2035</t>
  </si>
  <si>
    <t>SOMMELIER PREMIUM DO</t>
  </si>
  <si>
    <t>1586</t>
  </si>
  <si>
    <t>S 18 0</t>
  </si>
  <si>
    <t>4199</t>
  </si>
  <si>
    <t>VERRE A PIED ALBAN M</t>
  </si>
  <si>
    <t>T 18 0</t>
  </si>
  <si>
    <t>4228</t>
  </si>
  <si>
    <t>Q 10 0</t>
  </si>
  <si>
    <t>1308</t>
  </si>
  <si>
    <t>R 46 0</t>
  </si>
  <si>
    <t>4245</t>
  </si>
  <si>
    <t>4335</t>
  </si>
  <si>
    <t>SAC  PAPIER PELL</t>
  </si>
  <si>
    <t>3061</t>
  </si>
  <si>
    <t>ROBINET TONNELET PLA</t>
  </si>
  <si>
    <t>4032</t>
  </si>
  <si>
    <t>4112</t>
  </si>
  <si>
    <t>S 34 0</t>
  </si>
  <si>
    <t>2777</t>
  </si>
  <si>
    <t>2637</t>
  </si>
  <si>
    <t>TIRE BOUCHON BORIS L</t>
  </si>
  <si>
    <t>2651</t>
  </si>
  <si>
    <t>CARAFE TANNAT BEC BI</t>
  </si>
  <si>
    <t>T 45 0</t>
  </si>
  <si>
    <t>2698</t>
  </si>
  <si>
    <t>2731</t>
  </si>
  <si>
    <t>T 37 0</t>
  </si>
  <si>
    <t>2516</t>
  </si>
  <si>
    <t>2539</t>
  </si>
  <si>
    <t>Q 35 0</t>
  </si>
  <si>
    <t>2541</t>
  </si>
  <si>
    <t>1873</t>
  </si>
  <si>
    <t>PANIER ROMANE CARTON</t>
  </si>
  <si>
    <t>1880</t>
  </si>
  <si>
    <t>R 41 0</t>
  </si>
  <si>
    <t>1884</t>
  </si>
  <si>
    <t>VALISETTE DALLAS CAR</t>
  </si>
  <si>
    <t>R 27 0</t>
  </si>
  <si>
    <t>1916</t>
  </si>
  <si>
    <t>1953B</t>
  </si>
  <si>
    <t>CASIER TIMEO BOIS NA</t>
  </si>
  <si>
    <t>T 39 0</t>
  </si>
  <si>
    <t>1969</t>
  </si>
  <si>
    <t>VALISETTE BERLIN CAR</t>
  </si>
  <si>
    <t>1970</t>
  </si>
  <si>
    <t>1375BL</t>
  </si>
  <si>
    <t>BOLDUC MAT BLANC (BO</t>
  </si>
  <si>
    <t>1624</t>
  </si>
  <si>
    <t>R 31 0</t>
  </si>
  <si>
    <t>1664</t>
  </si>
  <si>
    <t>PAPIER CADEAU CEPAGE</t>
  </si>
  <si>
    <t>Q 51 0</t>
  </si>
  <si>
    <t>1784</t>
  </si>
  <si>
    <t>CORBEILLE LUCILE OSI</t>
  </si>
  <si>
    <t>1010</t>
  </si>
  <si>
    <t>1055</t>
  </si>
  <si>
    <t>R 40 0</t>
  </si>
  <si>
    <t>4244</t>
  </si>
  <si>
    <t>ETUI MANHATTAN CARTO</t>
  </si>
  <si>
    <t>Q 18 0</t>
  </si>
  <si>
    <t>PERSOSOMMELIER</t>
  </si>
  <si>
    <t>SOMMELIERS PERSONNAL</t>
  </si>
  <si>
    <t>1282</t>
  </si>
  <si>
    <t>ICE.BAG DESIGN BASIC</t>
  </si>
  <si>
    <t>4255</t>
  </si>
  <si>
    <t>VALISETTE HELSINKI C</t>
  </si>
  <si>
    <t>Q 34 0</t>
  </si>
  <si>
    <t>4285</t>
  </si>
  <si>
    <t>4334</t>
  </si>
  <si>
    <t>SAC PAPIER PELLICULE</t>
  </si>
  <si>
    <t>4336</t>
  </si>
  <si>
    <t>T 26 0</t>
  </si>
  <si>
    <t>4353</t>
  </si>
  <si>
    <t>CAGETTE ODESSA CARTO</t>
  </si>
  <si>
    <t>4358</t>
  </si>
  <si>
    <t>T 21 0</t>
  </si>
  <si>
    <t>3272</t>
  </si>
  <si>
    <t>FUT BIB MATHIEU BOIS</t>
  </si>
  <si>
    <t>4002</t>
  </si>
  <si>
    <t>R 33 0</t>
  </si>
  <si>
    <t>4110</t>
  </si>
  <si>
    <t>4126</t>
  </si>
  <si>
    <t>PANIER DIEGO BOIS/SA</t>
  </si>
  <si>
    <t>4127</t>
  </si>
  <si>
    <t>SAC LORRIANE PAPIER</t>
  </si>
  <si>
    <t>4136</t>
  </si>
  <si>
    <t>VALISETTE LORRIANE C</t>
  </si>
  <si>
    <t>4137</t>
  </si>
  <si>
    <t>4171</t>
  </si>
  <si>
    <t>BOURRICHE BOIS/PEUPL</t>
  </si>
  <si>
    <t>4215</t>
  </si>
  <si>
    <t>SAC MANHATTAN PAPIER</t>
  </si>
  <si>
    <t>2763</t>
  </si>
  <si>
    <t>2773</t>
  </si>
  <si>
    <t>2774</t>
  </si>
  <si>
    <t>2625</t>
  </si>
  <si>
    <t>SET A VIN ACAJOU BOI</t>
  </si>
  <si>
    <t>T 30 0</t>
  </si>
  <si>
    <t>2635</t>
  </si>
  <si>
    <t>TIRE BOUCHON J-HOOK</t>
  </si>
  <si>
    <t>U 31 0</t>
  </si>
  <si>
    <t>2644</t>
  </si>
  <si>
    <t>AERATEUR/DECANTEUR/V</t>
  </si>
  <si>
    <t>2674</t>
  </si>
  <si>
    <t>TIRE-BOUCHON A LEVIE</t>
  </si>
  <si>
    <t>2704</t>
  </si>
  <si>
    <t>2727</t>
  </si>
  <si>
    <t>COFFRET FLASQUE YERO</t>
  </si>
  <si>
    <t>T 22 0</t>
  </si>
  <si>
    <t>2087</t>
  </si>
  <si>
    <t>TWISTER GIFTPACK TIR</t>
  </si>
  <si>
    <t>Q 43 0</t>
  </si>
  <si>
    <t>2178</t>
  </si>
  <si>
    <t>2233</t>
  </si>
  <si>
    <t>TIRE-BOUCHON LUZENCO</t>
  </si>
  <si>
    <t>2285</t>
  </si>
  <si>
    <t>T 36 0</t>
  </si>
  <si>
    <t>2597</t>
  </si>
  <si>
    <t>SET A WHISKY DOUGLAS</t>
  </si>
  <si>
    <t>T 35 0</t>
  </si>
  <si>
    <t>1885</t>
  </si>
  <si>
    <t>1900</t>
  </si>
  <si>
    <t>Q 44 0</t>
  </si>
  <si>
    <t>1913</t>
  </si>
  <si>
    <t>1375BO</t>
  </si>
  <si>
    <t>BOLDUC MAT BORDEAUX</t>
  </si>
  <si>
    <t>1465</t>
  </si>
  <si>
    <t>CAISSE PAULO BOIS/SA</t>
  </si>
  <si>
    <t>1551</t>
  </si>
  <si>
    <t>1561</t>
  </si>
  <si>
    <t>PANIER MARCELLO BOIS</t>
  </si>
  <si>
    <t>1046</t>
  </si>
  <si>
    <t>1098</t>
  </si>
  <si>
    <t>Valisette Toronto ca</t>
  </si>
  <si>
    <t>T 16 0</t>
  </si>
  <si>
    <t>1130AN</t>
  </si>
  <si>
    <t>BOLDUC BASIC ANIS (B</t>
  </si>
  <si>
    <t>Q 15 1</t>
  </si>
  <si>
    <t>1193F</t>
  </si>
  <si>
    <t>T 13 0</t>
  </si>
  <si>
    <t>4234</t>
  </si>
  <si>
    <t>Q 32 0</t>
  </si>
  <si>
    <t>4346</t>
  </si>
  <si>
    <t xml:space="preserve">PAPIER CADEAU TANIN </t>
  </si>
  <si>
    <t>U 39 0</t>
  </si>
  <si>
    <t>4352</t>
  </si>
  <si>
    <t>FIBRE DE CALAGE POLY</t>
  </si>
  <si>
    <t>U 40 0</t>
  </si>
  <si>
    <t>CADDIVERS</t>
  </si>
  <si>
    <t>ACCESSOIRE CADEAU (N</t>
  </si>
  <si>
    <t>4053</t>
  </si>
  <si>
    <t>4060</t>
  </si>
  <si>
    <t>CARTES DE VOEUX CART</t>
  </si>
  <si>
    <t>4109</t>
  </si>
  <si>
    <t>4165</t>
  </si>
  <si>
    <t>4166</t>
  </si>
  <si>
    <t>4170</t>
  </si>
  <si>
    <t>4201</t>
  </si>
  <si>
    <t>CORBEILLE BIANCA OSI</t>
  </si>
  <si>
    <t>T 48 0</t>
  </si>
  <si>
    <t>2772</t>
  </si>
  <si>
    <t>2815</t>
  </si>
  <si>
    <t>SOMMELIER FLAVEUR DO</t>
  </si>
  <si>
    <t>3054NF</t>
  </si>
  <si>
    <t>Tonnelet plastique 5</t>
  </si>
  <si>
    <t>2657</t>
  </si>
  <si>
    <t>CARAFE A WHISKY BLEN</t>
  </si>
  <si>
    <t>2678</t>
  </si>
  <si>
    <t>2685</t>
  </si>
  <si>
    <t>CARAFE CHATUS BEC DR</t>
  </si>
  <si>
    <t>T 19 0</t>
  </si>
  <si>
    <t>2703</t>
  </si>
  <si>
    <t>2732</t>
  </si>
  <si>
    <t>Q 39 0</t>
  </si>
  <si>
    <t>2758</t>
  </si>
  <si>
    <t>2188</t>
  </si>
  <si>
    <t>ACTIVE COOLER WINE.</t>
  </si>
  <si>
    <t>T 32 0</t>
  </si>
  <si>
    <t>2343</t>
  </si>
  <si>
    <t>AERATEUR/DECANTEUR B</t>
  </si>
  <si>
    <t>T 14 0</t>
  </si>
  <si>
    <t>2351</t>
  </si>
  <si>
    <t>TIRE-BOUCHON GILLES</t>
  </si>
  <si>
    <t>T 50 0</t>
  </si>
  <si>
    <t>1820</t>
  </si>
  <si>
    <t>1821</t>
  </si>
  <si>
    <t>SAC ESPRIT ECO BIERE</t>
  </si>
  <si>
    <t>1883</t>
  </si>
  <si>
    <t>1951</t>
  </si>
  <si>
    <t>PANIER LUCILE OSIER/</t>
  </si>
  <si>
    <t>1952</t>
  </si>
  <si>
    <t>CORBEILLE AMANDINE O</t>
  </si>
  <si>
    <t>1324</t>
  </si>
  <si>
    <t>R 45 0</t>
  </si>
  <si>
    <t>1375ANTH</t>
  </si>
  <si>
    <t>BOLDUC MAT ANTHRACIT</t>
  </si>
  <si>
    <t>1375AR</t>
  </si>
  <si>
    <t>BOLDUC MAT ARGENT (B</t>
  </si>
  <si>
    <t>1375ORA</t>
  </si>
  <si>
    <t>BOLDUC MAT ORANGE (B</t>
  </si>
  <si>
    <t>1387</t>
  </si>
  <si>
    <t>1437</t>
  </si>
  <si>
    <t>PANIER NINO BOIS/SAP</t>
  </si>
  <si>
    <t>1585</t>
  </si>
  <si>
    <t>U 14 0</t>
  </si>
  <si>
    <t>1701</t>
  </si>
  <si>
    <t>VALISETTE NEW YORK C</t>
  </si>
  <si>
    <t>1011</t>
  </si>
  <si>
    <t>1114</t>
  </si>
  <si>
    <t>CORBEILLE ROME CARTO</t>
  </si>
  <si>
    <t>R 44 0</t>
  </si>
  <si>
    <t>1115</t>
  </si>
  <si>
    <t>Corbeille Rome carto</t>
  </si>
  <si>
    <t>1129AN</t>
  </si>
  <si>
    <t>1129BO</t>
  </si>
  <si>
    <t>1276</t>
  </si>
  <si>
    <t>Q 05 1</t>
  </si>
  <si>
    <t>1280</t>
  </si>
  <si>
    <t>4233</t>
  </si>
  <si>
    <t>1211</t>
  </si>
  <si>
    <t>4243</t>
  </si>
  <si>
    <t>Q 50 0</t>
  </si>
  <si>
    <t>4249</t>
  </si>
  <si>
    <t>CORBEILLE MANHATTAN</t>
  </si>
  <si>
    <t>Q 04 0</t>
  </si>
  <si>
    <t>4288</t>
  </si>
  <si>
    <t>Q 49 1</t>
  </si>
  <si>
    <t>4357</t>
  </si>
  <si>
    <t>BOLDUC BRILLANT NOIR</t>
  </si>
  <si>
    <t>4023</t>
  </si>
  <si>
    <t>SAC BERLIN PAPIER PE</t>
  </si>
  <si>
    <t>4030</t>
  </si>
  <si>
    <t>4035</t>
  </si>
  <si>
    <t>FIBRE SYNTHETIQUE MA</t>
  </si>
  <si>
    <t>T 28 0</t>
  </si>
  <si>
    <t>4055</t>
  </si>
  <si>
    <t>CARTES DE VOEU BRILL</t>
  </si>
  <si>
    <t>4089</t>
  </si>
  <si>
    <t>4091</t>
  </si>
  <si>
    <t>CHEQUE CADEAU CURA C</t>
  </si>
  <si>
    <t>4094</t>
  </si>
  <si>
    <t>SACHET ORGANZA BLANC</t>
  </si>
  <si>
    <t>4122</t>
  </si>
  <si>
    <t>LANTERNE MILAN CARTO</t>
  </si>
  <si>
    <t>4151</t>
  </si>
  <si>
    <t>VALISETTE MELBOURNE</t>
  </si>
  <si>
    <t>R 39 0</t>
  </si>
  <si>
    <t>4181</t>
  </si>
  <si>
    <t>4194</t>
  </si>
  <si>
    <t>COUPE OLIVIA METAL N</t>
  </si>
  <si>
    <t>4202</t>
  </si>
  <si>
    <t>U 43 0</t>
  </si>
  <si>
    <t>4218</t>
  </si>
  <si>
    <t>2767</t>
  </si>
  <si>
    <t>BOUCHON/SUPPORT X12</t>
  </si>
  <si>
    <t>2779</t>
  </si>
  <si>
    <t>BOUCHON VINOLOKX5</t>
  </si>
  <si>
    <t>2613</t>
  </si>
  <si>
    <t>VERRE A BIERE BAVIER</t>
  </si>
  <si>
    <t>2650</t>
  </si>
  <si>
    <t>CARAFE CHENIN BEC BI</t>
  </si>
  <si>
    <t>2726</t>
  </si>
  <si>
    <t>SET A VIN YERO BOIS</t>
  </si>
  <si>
    <t>S 31 0</t>
  </si>
  <si>
    <t>2757</t>
  </si>
  <si>
    <t>2269</t>
  </si>
  <si>
    <t>FLASQUE ARMAGNAC INO</t>
  </si>
  <si>
    <t>T 15 0</t>
  </si>
  <si>
    <t>2330</t>
  </si>
  <si>
    <t>COFFRET ACAJOU SOMME</t>
  </si>
  <si>
    <t>2374</t>
  </si>
  <si>
    <t>WINE AERATOR GRIS AE</t>
  </si>
  <si>
    <t>2495</t>
  </si>
  <si>
    <t>COFFRET GERARD CHASS</t>
  </si>
  <si>
    <t>U 28 0</t>
  </si>
  <si>
    <t>2512</t>
  </si>
  <si>
    <t>2580</t>
  </si>
  <si>
    <t>VERRE A BIERE CERVOI</t>
  </si>
  <si>
    <t>1907</t>
  </si>
  <si>
    <t>1910</t>
  </si>
  <si>
    <t>PANIER PASCAL BOIS/S</t>
  </si>
  <si>
    <t>T 38 0</t>
  </si>
  <si>
    <t>2062</t>
  </si>
  <si>
    <t>EGOUTTOIR A CARAFE M</t>
  </si>
  <si>
    <t>T 34 0</t>
  </si>
  <si>
    <t>1325A</t>
  </si>
  <si>
    <t>1368</t>
  </si>
  <si>
    <t>PAPIER MOUSSELINE AS</t>
  </si>
  <si>
    <t>Q 31 0</t>
  </si>
  <si>
    <t>1375NO</t>
  </si>
  <si>
    <t>BOLDUC MAT NOIR (BOB</t>
  </si>
  <si>
    <t>1533</t>
  </si>
  <si>
    <t>1778</t>
  </si>
  <si>
    <t>PANIER MARCEL METAL</t>
  </si>
  <si>
    <t>1057</t>
  </si>
  <si>
    <t>1129ANTH</t>
  </si>
  <si>
    <t>1129RO</t>
  </si>
  <si>
    <t>1130AR</t>
  </si>
  <si>
    <t>BOLDUC BASIC ARGENT</t>
  </si>
  <si>
    <t>1130BO</t>
  </si>
  <si>
    <t>BOLDUC BASIC BORDEAU</t>
  </si>
  <si>
    <t>4242</t>
  </si>
  <si>
    <t>PLV010</t>
  </si>
  <si>
    <t>SACHET CADEAU 30X35+</t>
  </si>
  <si>
    <t>1278</t>
  </si>
  <si>
    <t>4232</t>
  </si>
  <si>
    <t>4235</t>
  </si>
  <si>
    <t>SAC ECOLO PLASTIQUE</t>
  </si>
  <si>
    <t>4236</t>
  </si>
  <si>
    <t>4248</t>
  </si>
  <si>
    <t>4254</t>
  </si>
  <si>
    <t>U 42 0</t>
  </si>
  <si>
    <t>4256</t>
  </si>
  <si>
    <t>Q 26 0</t>
  </si>
  <si>
    <t>4265</t>
  </si>
  <si>
    <t>CORBEILLE HELSINKI C</t>
  </si>
  <si>
    <t>4273</t>
  </si>
  <si>
    <t>PANIER JADE OSIER/BO</t>
  </si>
  <si>
    <t>U 44 0</t>
  </si>
  <si>
    <t>4340</t>
  </si>
  <si>
    <t>VALISETTE  CARTO</t>
  </si>
  <si>
    <t>S 32 0</t>
  </si>
  <si>
    <t>4354</t>
  </si>
  <si>
    <t>T 42 0</t>
  </si>
  <si>
    <t>4007</t>
  </si>
  <si>
    <t>SAC TENDANCE x20</t>
  </si>
  <si>
    <t>Q 06 0</t>
  </si>
  <si>
    <t>4073</t>
  </si>
  <si>
    <t>CARTE QUARTZ PENDITI</t>
  </si>
  <si>
    <t>4123</t>
  </si>
  <si>
    <t>Q 48 0</t>
  </si>
  <si>
    <t>4135</t>
  </si>
  <si>
    <t>4175</t>
  </si>
  <si>
    <t>PAPIER CADEAU DIAMY</t>
  </si>
  <si>
    <t>U 38 0</t>
  </si>
  <si>
    <t>2852</t>
  </si>
  <si>
    <t>3057NF</t>
  </si>
  <si>
    <t>Tonnelet plastique 1</t>
  </si>
  <si>
    <t>T 29 0</t>
  </si>
  <si>
    <t>2620</t>
  </si>
  <si>
    <t>COUTEAU/COUTEAU TIRE</t>
  </si>
  <si>
    <t>2653</t>
  </si>
  <si>
    <t>CARAFE CAPTAINE MARS</t>
  </si>
  <si>
    <t>2654</t>
  </si>
  <si>
    <t>CARAFE PINOT BEC BIS</t>
  </si>
  <si>
    <t>U 29 0</t>
  </si>
  <si>
    <t>2677</t>
  </si>
  <si>
    <t>VERRE A WHISKY THOMA</t>
  </si>
  <si>
    <t>2695</t>
  </si>
  <si>
    <t>2696</t>
  </si>
  <si>
    <t>2715</t>
  </si>
  <si>
    <t>VERRE A BIERE HARRY</t>
  </si>
  <si>
    <t>2239</t>
  </si>
  <si>
    <t>SOMMELIER CAPDENAC M</t>
  </si>
  <si>
    <t>2346</t>
  </si>
  <si>
    <t>AERATEUR/DECANTEUR F</t>
  </si>
  <si>
    <t>2422</t>
  </si>
  <si>
    <t>2540</t>
  </si>
  <si>
    <t>2584</t>
  </si>
  <si>
    <t>BCHON VIN CR COUP X5</t>
  </si>
  <si>
    <t>2598</t>
  </si>
  <si>
    <t>SET DE DEGUSTATION L</t>
  </si>
  <si>
    <t>1790</t>
  </si>
  <si>
    <t>PANIER MARIA OSIER/B</t>
  </si>
  <si>
    <t>U 17 0</t>
  </si>
  <si>
    <t>1792</t>
  </si>
  <si>
    <t>CORBEILLE MARIA OSIE</t>
  </si>
  <si>
    <t>1824</t>
  </si>
  <si>
    <t>1825</t>
  </si>
  <si>
    <t>1894</t>
  </si>
  <si>
    <t>SAC DALLAS PAPIER PE</t>
  </si>
  <si>
    <t>1905</t>
  </si>
  <si>
    <t>1918</t>
  </si>
  <si>
    <t>1920</t>
  </si>
  <si>
    <t>1987</t>
  </si>
  <si>
    <t>U 22 0</t>
  </si>
  <si>
    <t>1373AR</t>
  </si>
  <si>
    <t>PAPIER CADEAU OFFSET</t>
  </si>
  <si>
    <t>U 13 0</t>
  </si>
  <si>
    <t>1375IV</t>
  </si>
  <si>
    <t>BOLDUC MAT IVOIRE (B</t>
  </si>
  <si>
    <t>1375MA</t>
  </si>
  <si>
    <t>BOLDUC MAT MAGENTA (</t>
  </si>
  <si>
    <t>1538</t>
  </si>
  <si>
    <t>1539</t>
  </si>
  <si>
    <t>1587</t>
  </si>
  <si>
    <t>1700</t>
  </si>
  <si>
    <t>1129ORA</t>
  </si>
  <si>
    <t>1131RO</t>
  </si>
  <si>
    <t>BOLDUC BRILLANT ROUG</t>
  </si>
  <si>
    <t>1148M40</t>
  </si>
  <si>
    <t>FILM POLYPRO DECORE</t>
  </si>
  <si>
    <t>Q 05 0</t>
  </si>
  <si>
    <t>1148M47</t>
  </si>
  <si>
    <t>1194C</t>
  </si>
  <si>
    <t>1197N</t>
  </si>
  <si>
    <t>TUBE DINO BAMBOU AJO</t>
  </si>
  <si>
    <t>4219</t>
  </si>
  <si>
    <t>SAC HELSINKI PAPIER</t>
  </si>
  <si>
    <t>1130JA</t>
  </si>
  <si>
    <t>BOLDUC BASIC JAUNE (</t>
  </si>
  <si>
    <t>1130OR</t>
  </si>
  <si>
    <t>BOLDUC BASIC OR (BOB</t>
  </si>
  <si>
    <t>1130ORA</t>
  </si>
  <si>
    <t>BOLDUC BASIC ORANGE</t>
  </si>
  <si>
    <t>1156</t>
  </si>
  <si>
    <t>1194A</t>
  </si>
  <si>
    <t>PLV015</t>
  </si>
  <si>
    <t>SACHET CADEAU 10X25+</t>
  </si>
  <si>
    <t>4241</t>
  </si>
  <si>
    <t>4263</t>
  </si>
  <si>
    <t>4264</t>
  </si>
  <si>
    <t>4271</t>
  </si>
  <si>
    <t>4274</t>
  </si>
  <si>
    <t>4326</t>
  </si>
  <si>
    <t>4339</t>
  </si>
  <si>
    <t>4003</t>
  </si>
  <si>
    <t>4005</t>
  </si>
  <si>
    <t>R 49 0</t>
  </si>
  <si>
    <t>4013</t>
  </si>
  <si>
    <t>VALISETTE MEXICO CAR</t>
  </si>
  <si>
    <t>4021</t>
  </si>
  <si>
    <t>4128</t>
  </si>
  <si>
    <t>4130</t>
  </si>
  <si>
    <t>U 36 0</t>
  </si>
  <si>
    <t>4152</t>
  </si>
  <si>
    <t>4158</t>
  </si>
  <si>
    <t>CORBEILLE MELBOURNE</t>
  </si>
  <si>
    <t>4162</t>
  </si>
  <si>
    <t>COFFRET ATLANTA CART</t>
  </si>
  <si>
    <t>4163</t>
  </si>
  <si>
    <t>U 37 0</t>
  </si>
  <si>
    <t>4186</t>
  </si>
  <si>
    <t>4190</t>
  </si>
  <si>
    <t>2783</t>
  </si>
  <si>
    <t>2834</t>
  </si>
  <si>
    <t>SOUS-BOCK PACO ROND</t>
  </si>
  <si>
    <t>U 33 0</t>
  </si>
  <si>
    <t>2647</t>
  </si>
  <si>
    <t>BOUCHON/POMPE VIDE D</t>
  </si>
  <si>
    <t>2679</t>
  </si>
  <si>
    <t>VERRE A COGNAC PAUL</t>
  </si>
  <si>
    <t>2682</t>
  </si>
  <si>
    <t>CARAFE MERLOT BEC DR</t>
  </si>
  <si>
    <t>2691</t>
  </si>
  <si>
    <t>2692</t>
  </si>
  <si>
    <t>2717</t>
  </si>
  <si>
    <t>2749</t>
  </si>
  <si>
    <t>VERRE A WHISKY DYLAN</t>
  </si>
  <si>
    <t>2750</t>
  </si>
  <si>
    <t>VERRE A VIN SERGIO S</t>
  </si>
  <si>
    <t>2753</t>
  </si>
  <si>
    <t>U 30 0</t>
  </si>
  <si>
    <t>2760</t>
  </si>
  <si>
    <t>2261</t>
  </si>
  <si>
    <t>U 24 0</t>
  </si>
  <si>
    <t>2268</t>
  </si>
  <si>
    <t>2329</t>
  </si>
  <si>
    <t>SUPPORT PIROGUE EQUI</t>
  </si>
  <si>
    <t>U 25 0</t>
  </si>
  <si>
    <t>2500</t>
  </si>
  <si>
    <t>BROSSE BARBARA NETTO</t>
  </si>
  <si>
    <t>2509</t>
  </si>
  <si>
    <t>2542</t>
  </si>
  <si>
    <t>1788</t>
  </si>
  <si>
    <t>1819</t>
  </si>
  <si>
    <t>1854</t>
  </si>
  <si>
    <t>PANIER KENZA NOIR LA</t>
  </si>
  <si>
    <t>1870</t>
  </si>
  <si>
    <t>1893</t>
  </si>
  <si>
    <t>COFFRET DALLAS CARTO</t>
  </si>
  <si>
    <t>1897</t>
  </si>
  <si>
    <t>1913NOM01</t>
  </si>
  <si>
    <t>ENVELOPPE EXTERIEURE</t>
  </si>
  <si>
    <t>1915</t>
  </si>
  <si>
    <t>1928</t>
  </si>
  <si>
    <t>CORBEILLE MADRID EN</t>
  </si>
  <si>
    <t>U 18 0</t>
  </si>
  <si>
    <t>1929</t>
  </si>
  <si>
    <t>1944</t>
  </si>
  <si>
    <t>CORBEILLE AUDREY MET</t>
  </si>
  <si>
    <t>U 20 0</t>
  </si>
  <si>
    <t>1978</t>
  </si>
  <si>
    <t>U 21 0</t>
  </si>
  <si>
    <t>1321</t>
  </si>
  <si>
    <t>FILM A PALETTISER TR</t>
  </si>
  <si>
    <t>1322</t>
  </si>
  <si>
    <t>FILM A PALETTISER NO</t>
  </si>
  <si>
    <t>1325C</t>
  </si>
  <si>
    <t>1375CA</t>
  </si>
  <si>
    <t>BOLDUC MAT CACAO (BO</t>
  </si>
  <si>
    <t>1375JA</t>
  </si>
  <si>
    <t>BOLDUC MAT JAUNE (BO</t>
  </si>
  <si>
    <t>1375LA</t>
  </si>
  <si>
    <t>BOLDUC MAT LAVANDE (</t>
  </si>
  <si>
    <t>1375OR</t>
  </si>
  <si>
    <t>BOLDUC MAT OR (BOBIN</t>
  </si>
  <si>
    <t>1375VI</t>
  </si>
  <si>
    <t>BOLDUC MAT VIOLET (B</t>
  </si>
  <si>
    <t>1436</t>
  </si>
  <si>
    <t>BANNETON RIHANA BAMB</t>
  </si>
  <si>
    <t>1534</t>
  </si>
  <si>
    <t>1679</t>
  </si>
  <si>
    <t>SEAU LUCAS ZINC LAQU</t>
  </si>
  <si>
    <t>1691</t>
  </si>
  <si>
    <t>VALISETTE HOUBLON CA</t>
  </si>
  <si>
    <t>1775</t>
  </si>
  <si>
    <t>U 15 0</t>
  </si>
  <si>
    <t>1777</t>
  </si>
  <si>
    <t>1005</t>
  </si>
  <si>
    <t>1116</t>
  </si>
  <si>
    <t>1129JA</t>
  </si>
  <si>
    <t>1129NO</t>
  </si>
  <si>
    <t>1130BL</t>
  </si>
  <si>
    <t>BOLDUC BASIC BLANC (</t>
  </si>
  <si>
    <t>1130FU</t>
  </si>
  <si>
    <t>BOLDUC BASIC FUSCHIA</t>
  </si>
  <si>
    <t>1130RO</t>
  </si>
  <si>
    <t>BOLDUC BASIC ROUGE (</t>
  </si>
  <si>
    <t>1148M3</t>
  </si>
  <si>
    <t>Q 03 0</t>
  </si>
  <si>
    <t>1194F</t>
  </si>
  <si>
    <t>1281</t>
  </si>
  <si>
    <t>1373AG</t>
  </si>
  <si>
    <t>1375CU</t>
  </si>
  <si>
    <t>BOLDUC MAT CUIVRE (B</t>
  </si>
  <si>
    <t>1563</t>
  </si>
  <si>
    <t>DEMI-METRE FABIO XXL</t>
  </si>
  <si>
    <t>1595</t>
  </si>
  <si>
    <t>CORBEILLE RIO OSIER/</t>
  </si>
  <si>
    <t>1699</t>
  </si>
  <si>
    <t>1702</t>
  </si>
  <si>
    <t>1704</t>
  </si>
  <si>
    <t>ETUI NEW YORK CARTON</t>
  </si>
  <si>
    <t>T 44 0</t>
  </si>
  <si>
    <t>1776</t>
  </si>
  <si>
    <t>1823</t>
  </si>
  <si>
    <t>1906</t>
  </si>
  <si>
    <t>1964</t>
  </si>
  <si>
    <t>METRE JULIO BOIS/SAP</t>
  </si>
  <si>
    <t>1983</t>
  </si>
  <si>
    <t>VALISETTE GOURMANDE</t>
  </si>
  <si>
    <t>1991</t>
  </si>
  <si>
    <t>2082</t>
  </si>
  <si>
    <t>ACTIVE COOLER CHAMPA</t>
  </si>
  <si>
    <t>2262</t>
  </si>
  <si>
    <t>GLASS MARKER CLASSIC</t>
  </si>
  <si>
    <t>2349</t>
  </si>
  <si>
    <t>TIRE-BOUCHON EOLE PO</t>
  </si>
  <si>
    <t>2411</t>
  </si>
  <si>
    <t>COFFRET CESAR PETANQ</t>
  </si>
  <si>
    <t>2442</t>
  </si>
  <si>
    <t>TIRE-BOUCHON MATHUS</t>
  </si>
  <si>
    <t>U 26 0</t>
  </si>
  <si>
    <t>2451</t>
  </si>
  <si>
    <t>U 27 0</t>
  </si>
  <si>
    <t>2473</t>
  </si>
  <si>
    <t>VERRE A BIERE CAPRI</t>
  </si>
  <si>
    <t>2534</t>
  </si>
  <si>
    <t>2623</t>
  </si>
  <si>
    <t>SOMMELIER ARX FINITI</t>
  </si>
  <si>
    <t>2652</t>
  </si>
  <si>
    <t>CARAFE PICPOUL BEC B</t>
  </si>
  <si>
    <t>2683</t>
  </si>
  <si>
    <t>CARAFE CAPITAINE MOU</t>
  </si>
  <si>
    <t>U 32 0</t>
  </si>
  <si>
    <t>2686</t>
  </si>
  <si>
    <t>CARAFE A WHISKY JACK</t>
  </si>
  <si>
    <t>2716</t>
  </si>
  <si>
    <t>2723</t>
  </si>
  <si>
    <t>2724</t>
  </si>
  <si>
    <t>COFFRET YERO SOMMELI</t>
  </si>
  <si>
    <t>2747</t>
  </si>
  <si>
    <t>SOMMELIER BEE FINITI</t>
  </si>
  <si>
    <t>T 46 0</t>
  </si>
  <si>
    <t>2849</t>
  </si>
  <si>
    <t>4027</t>
  </si>
  <si>
    <t>SAC MEXICO PAPIER PE</t>
  </si>
  <si>
    <t>4028</t>
  </si>
  <si>
    <t>4063</t>
  </si>
  <si>
    <t>4082</t>
  </si>
  <si>
    <t>4087</t>
  </si>
  <si>
    <t>CHEQUE CADEAU RO X10</t>
  </si>
  <si>
    <t>4093</t>
  </si>
  <si>
    <t>FILM A BULLES (ROULE</t>
  </si>
  <si>
    <t>4105</t>
  </si>
  <si>
    <t>CORBEILLE CLARA BAMB</t>
  </si>
  <si>
    <t>4119</t>
  </si>
  <si>
    <t>CORBEILLE ATLANTA CA</t>
  </si>
  <si>
    <t>4129</t>
  </si>
  <si>
    <t>4164</t>
  </si>
  <si>
    <t>4197</t>
  </si>
  <si>
    <t>4200</t>
  </si>
  <si>
    <t>4220</t>
  </si>
  <si>
    <t>4222</t>
  </si>
  <si>
    <t>Q 20 0</t>
  </si>
  <si>
    <t>4230</t>
  </si>
  <si>
    <t>R 37 0</t>
  </si>
  <si>
    <t>4237</t>
  </si>
  <si>
    <t>4240</t>
  </si>
  <si>
    <t>POCHETTE POLYMETAL O</t>
  </si>
  <si>
    <t>4293</t>
  </si>
  <si>
    <t>4294</t>
  </si>
  <si>
    <t>U 41 0</t>
  </si>
  <si>
    <t>4308</t>
  </si>
  <si>
    <t>RUBAN FICELLE 10MMX2</t>
  </si>
  <si>
    <t>4315</t>
  </si>
  <si>
    <t>CAISSE DECOUVERTE/CA</t>
  </si>
  <si>
    <t>4342</t>
  </si>
  <si>
    <t>4343</t>
  </si>
  <si>
    <t>4355</t>
  </si>
  <si>
    <t>BOLDUC BRILLANT OR P</t>
  </si>
  <si>
    <t>4088</t>
  </si>
  <si>
    <t>4098</t>
  </si>
  <si>
    <t>ETUI ATLANTA CARTON</t>
  </si>
  <si>
    <t>4103</t>
  </si>
  <si>
    <t>U 34 0</t>
  </si>
  <si>
    <t>4118</t>
  </si>
  <si>
    <t>4145</t>
  </si>
  <si>
    <t>SAC MELBOURNE PAPIER</t>
  </si>
  <si>
    <t>Q 02 0</t>
  </si>
  <si>
    <t>4179</t>
  </si>
  <si>
    <t>4182</t>
  </si>
  <si>
    <t>4183</t>
  </si>
  <si>
    <t>4198</t>
  </si>
  <si>
    <t>VERRE A PIED ALBAN</t>
  </si>
  <si>
    <t>4203</t>
  </si>
  <si>
    <t>PANIER BIANCA OSIER/</t>
  </si>
  <si>
    <t>4207</t>
  </si>
  <si>
    <t>CORBEILLE GIN  BAMBO</t>
  </si>
  <si>
    <t>4213</t>
  </si>
  <si>
    <t>CORBEILLE SANTORINI</t>
  </si>
  <si>
    <t>4239</t>
  </si>
  <si>
    <t>Q 40 0</t>
  </si>
  <si>
    <t>4251</t>
  </si>
  <si>
    <t>ETUI HELSINKI CARTON</t>
  </si>
  <si>
    <t>4260</t>
  </si>
  <si>
    <t>COFFRET HELSINKI CAR</t>
  </si>
  <si>
    <t>4266</t>
  </si>
  <si>
    <t>4287</t>
  </si>
  <si>
    <t>4303</t>
  </si>
  <si>
    <t>FILM POLYPRO CHAI OR</t>
  </si>
  <si>
    <t>4312</t>
  </si>
  <si>
    <t>CALENDRIER DE L AVEN</t>
  </si>
  <si>
    <t>4327</t>
  </si>
  <si>
    <t>4344</t>
  </si>
  <si>
    <t>4345</t>
  </si>
  <si>
    <t>PAPIER CADEAU SYRAH</t>
  </si>
  <si>
    <t>4356</t>
  </si>
  <si>
    <t>PERSOVERRERIE</t>
  </si>
  <si>
    <t>VERRERIE PERSONNALIS</t>
  </si>
  <si>
    <t>PLV011</t>
  </si>
  <si>
    <t>SACHET CADEAU 45X47+</t>
  </si>
  <si>
    <t>1045</t>
  </si>
  <si>
    <t>1097</t>
  </si>
  <si>
    <t>Etui Toronto carton</t>
  </si>
  <si>
    <t>1109</t>
  </si>
  <si>
    <t>CARTON MANUTENTION B</t>
  </si>
  <si>
    <t>1129LA</t>
  </si>
  <si>
    <t>1130LA</t>
  </si>
  <si>
    <t>BOLDUC BASIC LAVANDE</t>
  </si>
  <si>
    <t>1130NO</t>
  </si>
  <si>
    <t>BOLDUC BASIC NOIR (B</t>
  </si>
  <si>
    <t>1148M15</t>
  </si>
  <si>
    <t>1151PO6</t>
  </si>
  <si>
    <t>ETIQUETTE ADHESIVE O</t>
  </si>
  <si>
    <t>1193V</t>
  </si>
  <si>
    <t>1195</t>
  </si>
  <si>
    <t>1277</t>
  </si>
  <si>
    <t>1532</t>
  </si>
  <si>
    <t>1676</t>
  </si>
  <si>
    <t>1697</t>
  </si>
  <si>
    <t>COFFRET NEW YORK CAR</t>
  </si>
  <si>
    <t>1698</t>
  </si>
  <si>
    <t>1703</t>
  </si>
  <si>
    <t>1789</t>
  </si>
  <si>
    <t>1871</t>
  </si>
  <si>
    <t>1886</t>
  </si>
  <si>
    <t>ETUI DALLAS CARTON D</t>
  </si>
  <si>
    <t>1921</t>
  </si>
  <si>
    <t>1922</t>
  </si>
  <si>
    <t>DEVIDOIR MANUEL POUR</t>
  </si>
  <si>
    <t>1931</t>
  </si>
  <si>
    <t>PANIER MADRID EN CAR</t>
  </si>
  <si>
    <t>1950</t>
  </si>
  <si>
    <t>1954</t>
  </si>
  <si>
    <t>CASIER TIAGO BOIS NA</t>
  </si>
  <si>
    <t>1959</t>
  </si>
  <si>
    <t>SAC NATUREL KRAFT BR</t>
  </si>
  <si>
    <t>1971</t>
  </si>
  <si>
    <t>ETUI BERLIN CARTON D</t>
  </si>
  <si>
    <t>2211T</t>
  </si>
  <si>
    <t>VASQUE ICE BUCKET AC</t>
  </si>
  <si>
    <t>2274</t>
  </si>
  <si>
    <t>SOMMELIER BAUDIGNAN</t>
  </si>
  <si>
    <t>2294</t>
  </si>
  <si>
    <t>2354N</t>
  </si>
  <si>
    <t>CRACHOIR MINI BACCHU</t>
  </si>
  <si>
    <t>2360</t>
  </si>
  <si>
    <t>TIRE-BOUCHON SALMA B</t>
  </si>
  <si>
    <t>2365</t>
  </si>
  <si>
    <t>WINE SAVER GIFTSET S</t>
  </si>
  <si>
    <t>2415</t>
  </si>
  <si>
    <t>MARQUE-VERRE FISH FO</t>
  </si>
  <si>
    <t>2456</t>
  </si>
  <si>
    <t>TIRE-BOUCHON STRESS</t>
  </si>
  <si>
    <t>2461</t>
  </si>
  <si>
    <t>DECAPSULEURS/COLLECT</t>
  </si>
  <si>
    <t>2492</t>
  </si>
  <si>
    <t>FLASQUE BRANDY INOX/</t>
  </si>
  <si>
    <t>2510</t>
  </si>
  <si>
    <t>2526</t>
  </si>
  <si>
    <t>AERATEUR/VERSEUR/REF</t>
  </si>
  <si>
    <t>2529</t>
  </si>
  <si>
    <t>2559</t>
  </si>
  <si>
    <t>SUPPORT BOUTEILLE ZE</t>
  </si>
  <si>
    <t>2566</t>
  </si>
  <si>
    <t>SUPPORT BOUTEILLE SO</t>
  </si>
  <si>
    <t>2593</t>
  </si>
  <si>
    <t>SEAU A GLACONS ICEBO</t>
  </si>
  <si>
    <t>Q 33 0</t>
  </si>
  <si>
    <t>2636</t>
  </si>
  <si>
    <t>TIRE BOUCHON ALDO LE</t>
  </si>
  <si>
    <t>2638</t>
  </si>
  <si>
    <t>CHAMPAGNE OPENER GRI</t>
  </si>
  <si>
    <t>2645</t>
  </si>
  <si>
    <t>MARQUE-VERRE JACKY F</t>
  </si>
  <si>
    <t>2675</t>
  </si>
  <si>
    <t>TIRE-BOUCHON ELECTRI</t>
  </si>
  <si>
    <t>2705</t>
  </si>
  <si>
    <t>2707</t>
  </si>
  <si>
    <t>SET BOUTEILLE NOAH P</t>
  </si>
  <si>
    <t>2718</t>
  </si>
  <si>
    <t>2725</t>
  </si>
  <si>
    <t>2729</t>
  </si>
  <si>
    <t>2736</t>
  </si>
  <si>
    <t>CARAFE ALTESSE BEC B</t>
  </si>
  <si>
    <t>2737</t>
  </si>
  <si>
    <t>CARAFE MARSELAN BEC</t>
  </si>
  <si>
    <t>2739</t>
  </si>
  <si>
    <t>CARAFE ALEATICO ANSE</t>
  </si>
  <si>
    <t>2832</t>
  </si>
  <si>
    <t>SEAU A GLACE ROSS EN</t>
  </si>
  <si>
    <t>3109</t>
  </si>
  <si>
    <t>BOUCHON CONIQUE LIEG</t>
  </si>
  <si>
    <t>4037</t>
  </si>
  <si>
    <t>4043</t>
  </si>
  <si>
    <t>4052</t>
  </si>
  <si>
    <t>PRESENTOIR SAVANNE P</t>
  </si>
  <si>
    <t>4056</t>
  </si>
  <si>
    <t>CARTES DEVOEUX  BRIL</t>
  </si>
  <si>
    <t>4057</t>
  </si>
  <si>
    <t>4067</t>
  </si>
  <si>
    <t>4072</t>
  </si>
  <si>
    <t>PRESENTOIR LOUNGEXL</t>
  </si>
  <si>
    <t>4076</t>
  </si>
  <si>
    <t>2786</t>
  </si>
  <si>
    <t>3029</t>
  </si>
  <si>
    <t>TIRE-BOUCHON DE CAVE</t>
  </si>
  <si>
    <t>3253</t>
  </si>
  <si>
    <t>BOUCHON SLOW FLOW PL</t>
  </si>
  <si>
    <t>4006</t>
  </si>
  <si>
    <t>Q 08 0</t>
  </si>
  <si>
    <t>4022</t>
  </si>
  <si>
    <t>4047</t>
  </si>
  <si>
    <t>4058</t>
  </si>
  <si>
    <t>4068</t>
  </si>
  <si>
    <t>4075</t>
  </si>
  <si>
    <t>4077</t>
  </si>
  <si>
    <t>4080</t>
  </si>
  <si>
    <t>4084</t>
  </si>
  <si>
    <t>4086</t>
  </si>
  <si>
    <t>CHEQUE CADEAU ROCOCO</t>
  </si>
  <si>
    <t>4092</t>
  </si>
  <si>
    <t>FIBRE SULFURISEE CRE</t>
  </si>
  <si>
    <t>U 35 0</t>
  </si>
  <si>
    <t>4115</t>
  </si>
  <si>
    <t>CORBEILLE MARCEL MET</t>
  </si>
  <si>
    <t>4149</t>
  </si>
  <si>
    <t>ETUI MELBOURNE CARTO</t>
  </si>
  <si>
    <t>4161</t>
  </si>
  <si>
    <t>RAPHIA BASIC BICOLOR</t>
  </si>
  <si>
    <t>4185</t>
  </si>
  <si>
    <t>4191</t>
  </si>
  <si>
    <t>CHAPEAU GASPARD FEUT</t>
  </si>
  <si>
    <t>4214</t>
  </si>
  <si>
    <t>CORBEILLE  SANTORINI</t>
  </si>
  <si>
    <t>4216</t>
  </si>
  <si>
    <t>4221</t>
  </si>
  <si>
    <t>4250</t>
  </si>
  <si>
    <t>4252</t>
  </si>
  <si>
    <t>4257</t>
  </si>
  <si>
    <t>4259</t>
  </si>
  <si>
    <t>4295</t>
  </si>
  <si>
    <t>4301</t>
  </si>
  <si>
    <t>FILM POLYPRO PERLE O</t>
  </si>
  <si>
    <t>4307</t>
  </si>
  <si>
    <t>RUBAN FICELLE 3MMX10</t>
  </si>
  <si>
    <t>4317</t>
  </si>
  <si>
    <t>4318</t>
  </si>
  <si>
    <t>PERSOCADDIV</t>
  </si>
  <si>
    <t>ACCESSOIRE CADEAU DI</t>
  </si>
  <si>
    <t>PERSOEMBDIV</t>
  </si>
  <si>
    <t>EMBALLAGE DIVERS PER</t>
  </si>
  <si>
    <t>1001</t>
  </si>
  <si>
    <t>1003</t>
  </si>
  <si>
    <t>1096</t>
  </si>
  <si>
    <t>Coffret Toronto cart</t>
  </si>
  <si>
    <t>1110</t>
  </si>
  <si>
    <t>Carton Manutention b</t>
  </si>
  <si>
    <t>1113</t>
  </si>
  <si>
    <t>1117</t>
  </si>
  <si>
    <t>Corbeille Toronto ca</t>
  </si>
  <si>
    <t>1129BL</t>
  </si>
  <si>
    <t>Q 13 0</t>
  </si>
  <si>
    <t>1129CA</t>
  </si>
  <si>
    <t>1130CH</t>
  </si>
  <si>
    <t>BOLDUC BASIC CHOCOLA</t>
  </si>
  <si>
    <t>1130IV</t>
  </si>
  <si>
    <t>BOLDUC BASIC IVOIRE</t>
  </si>
  <si>
    <t>1148M20</t>
  </si>
  <si>
    <t>1148M27</t>
  </si>
  <si>
    <t>1148M51</t>
  </si>
  <si>
    <t>FILM POLYPRO SYRAH T</t>
  </si>
  <si>
    <t>1151BF2</t>
  </si>
  <si>
    <t>ETIQUETTE ADHESIVE R</t>
  </si>
  <si>
    <t>1193A</t>
  </si>
  <si>
    <t>1193C</t>
  </si>
  <si>
    <t>1372FU</t>
  </si>
  <si>
    <t>PAPIER CADEAU KRAFT</t>
  </si>
  <si>
    <t>Q 11 0</t>
  </si>
  <si>
    <t>1372NO</t>
  </si>
  <si>
    <t>1373FA</t>
  </si>
  <si>
    <t>1596</t>
  </si>
  <si>
    <t>PANIER RIO OSIER/BOI</t>
  </si>
  <si>
    <t>1696</t>
  </si>
  <si>
    <t>1780</t>
  </si>
  <si>
    <t>1781</t>
  </si>
  <si>
    <t>U 16 0</t>
  </si>
  <si>
    <t>1786</t>
  </si>
  <si>
    <t>CORBEILLE ROSANNE OS</t>
  </si>
  <si>
    <t>1787</t>
  </si>
  <si>
    <t>1818RO</t>
  </si>
  <si>
    <t>BOLDUC MAT LARGE ROU</t>
  </si>
  <si>
    <t>1826</t>
  </si>
  <si>
    <t>1895</t>
  </si>
  <si>
    <t>1923</t>
  </si>
  <si>
    <t>CORBEILLE MEXICO EN</t>
  </si>
  <si>
    <t>1938</t>
  </si>
  <si>
    <t>CORBEILLE LINA METAL</t>
  </si>
  <si>
    <t>1941</t>
  </si>
  <si>
    <t>PANIER LINA METAL NO</t>
  </si>
  <si>
    <t>1942</t>
  </si>
  <si>
    <t>1947</t>
  </si>
  <si>
    <t>PANIER AUDREY METAL</t>
  </si>
  <si>
    <t>1972</t>
  </si>
  <si>
    <t>1974</t>
  </si>
  <si>
    <t>1975</t>
  </si>
  <si>
    <t>2077</t>
  </si>
  <si>
    <t>2133</t>
  </si>
  <si>
    <t>BOUCHON GRIP A EXPAN</t>
  </si>
  <si>
    <t>U 23 0</t>
  </si>
  <si>
    <t>2139</t>
  </si>
  <si>
    <t>CARAFE DIAMANTE EN C</t>
  </si>
  <si>
    <t>2191</t>
  </si>
  <si>
    <t>2240</t>
  </si>
  <si>
    <t>COUTEAU TIRE-BOUCHON</t>
  </si>
  <si>
    <t>2267</t>
  </si>
  <si>
    <t>2309</t>
  </si>
  <si>
    <t>GAINE RAFRAICHISSANT</t>
  </si>
  <si>
    <t>2325</t>
  </si>
  <si>
    <t>VASQUE DOLCE ACRYLIQ</t>
  </si>
  <si>
    <t>2382NF</t>
  </si>
  <si>
    <t>COFFRET SACHA BOIS S</t>
  </si>
  <si>
    <t>2385NF</t>
  </si>
  <si>
    <t>2405</t>
  </si>
  <si>
    <t>2475</t>
  </si>
  <si>
    <t>VERRE A WHISKY DUKE</t>
  </si>
  <si>
    <t>2527</t>
  </si>
  <si>
    <t>THERMOMETRE A VIN XA</t>
  </si>
  <si>
    <t>2528</t>
  </si>
  <si>
    <t>BOUCHON L ARDECHE X5</t>
  </si>
  <si>
    <t>2557</t>
  </si>
  <si>
    <t>2588</t>
  </si>
  <si>
    <t>2591</t>
  </si>
  <si>
    <t>COFFRET CASIMIR DEGU</t>
  </si>
  <si>
    <t>2592</t>
  </si>
  <si>
    <t>2640</t>
  </si>
  <si>
    <t>SNAP THERMOMETER THE</t>
  </si>
  <si>
    <t>2680</t>
  </si>
  <si>
    <t>VERRE A WHISKY ELEGA</t>
  </si>
  <si>
    <t>2687</t>
  </si>
  <si>
    <t>2714</t>
  </si>
  <si>
    <t>2720</t>
  </si>
  <si>
    <t>TIRE-BOUCHONS BOIS A</t>
  </si>
  <si>
    <t>2755</t>
  </si>
  <si>
    <t>2766</t>
  </si>
  <si>
    <t>2775</t>
  </si>
  <si>
    <t>2776</t>
  </si>
  <si>
    <t>2782</t>
  </si>
  <si>
    <t>BOUCHON CR TRANS X5</t>
  </si>
  <si>
    <t>4328</t>
  </si>
  <si>
    <t>4361</t>
  </si>
  <si>
    <t>COFPET</t>
  </si>
  <si>
    <t>COFFRET PETANQUE BOI</t>
  </si>
  <si>
    <t>CONSO006</t>
  </si>
  <si>
    <t>CARTON DE SUREMBALLA</t>
  </si>
  <si>
    <t>2621</t>
  </si>
  <si>
    <t>2688</t>
  </si>
  <si>
    <t>2719</t>
  </si>
  <si>
    <t>2722</t>
  </si>
  <si>
    <t>2730</t>
  </si>
  <si>
    <t>2743</t>
  </si>
  <si>
    <t>2746</t>
  </si>
  <si>
    <t>TIRE-BOUCHON DE COMP</t>
  </si>
  <si>
    <t>2748</t>
  </si>
  <si>
    <t>TIRE-BOUCHON LA CROU</t>
  </si>
  <si>
    <t>2756</t>
  </si>
  <si>
    <t>2784</t>
  </si>
  <si>
    <t>BCHON VINI TRADI X5</t>
  </si>
  <si>
    <t>2787</t>
  </si>
  <si>
    <t>THERMOMETRE/HYGROMET</t>
  </si>
  <si>
    <t>2793</t>
  </si>
  <si>
    <t>VERRE JAMES 35CL LIV</t>
  </si>
  <si>
    <t>2794</t>
  </si>
  <si>
    <t>GLACONS A WHISKY MAX</t>
  </si>
  <si>
    <t>2796</t>
  </si>
  <si>
    <t>2797</t>
  </si>
  <si>
    <t>2833</t>
  </si>
  <si>
    <t>VERRE A WHISKY SCOT</t>
  </si>
  <si>
    <t>2842</t>
  </si>
  <si>
    <t>FLUTE A CHAMPAGNE AR</t>
  </si>
  <si>
    <t>2850</t>
  </si>
  <si>
    <t>3110</t>
  </si>
  <si>
    <t>3111</t>
  </si>
  <si>
    <t>BOUCHON COGNAC LIEGE</t>
  </si>
  <si>
    <t>3164</t>
  </si>
  <si>
    <t>THERMOMETRE A VIN JU</t>
  </si>
  <si>
    <t>3258</t>
  </si>
  <si>
    <t>4009</t>
  </si>
  <si>
    <t>COFFRET MEXICO CARTO</t>
  </si>
  <si>
    <t>4010</t>
  </si>
  <si>
    <t>4011</t>
  </si>
  <si>
    <t>4012</t>
  </si>
  <si>
    <t>4026</t>
  </si>
  <si>
    <t>4029</t>
  </si>
  <si>
    <t>4033</t>
  </si>
  <si>
    <t>4050</t>
  </si>
  <si>
    <t>4064</t>
  </si>
  <si>
    <t>CARTES DE VOEUX  CAR</t>
  </si>
  <si>
    <t>4065</t>
  </si>
  <si>
    <t>4066</t>
  </si>
  <si>
    <t>4079</t>
  </si>
  <si>
    <t>4081</t>
  </si>
  <si>
    <t>4083</t>
  </si>
  <si>
    <t>4096</t>
  </si>
  <si>
    <t>4097</t>
  </si>
  <si>
    <t>4101</t>
  </si>
  <si>
    <t>4102</t>
  </si>
  <si>
    <t>4104</t>
  </si>
  <si>
    <t>4114</t>
  </si>
  <si>
    <t>4120</t>
  </si>
  <si>
    <t>4124</t>
  </si>
  <si>
    <t>COUPELLE CARTON UNI</t>
  </si>
  <si>
    <t>4134</t>
  </si>
  <si>
    <t>ETUI LORRIANE CARTON</t>
  </si>
  <si>
    <t>4140</t>
  </si>
  <si>
    <t>COFFRET LORRIANE CAR</t>
  </si>
  <si>
    <t>4141</t>
  </si>
  <si>
    <t>4142</t>
  </si>
  <si>
    <t>4146</t>
  </si>
  <si>
    <t>4147</t>
  </si>
  <si>
    <t>4150</t>
  </si>
  <si>
    <t>4157</t>
  </si>
  <si>
    <t>4160</t>
  </si>
  <si>
    <t>4178</t>
  </si>
  <si>
    <t>4184</t>
  </si>
  <si>
    <t>4195</t>
  </si>
  <si>
    <t>4217</t>
  </si>
  <si>
    <t>4231</t>
  </si>
  <si>
    <t>4253</t>
  </si>
  <si>
    <t>4258</t>
  </si>
  <si>
    <t>4261</t>
  </si>
  <si>
    <t>4275</t>
  </si>
  <si>
    <t>4279</t>
  </si>
  <si>
    <t>4302</t>
  </si>
  <si>
    <t>FILM POLYPRO PERLE A</t>
  </si>
  <si>
    <t>1004</t>
  </si>
  <si>
    <t>1094</t>
  </si>
  <si>
    <t>COFFRET TORONTO CART</t>
  </si>
  <si>
    <t>1095</t>
  </si>
  <si>
    <t>1111</t>
  </si>
  <si>
    <t>1118</t>
  </si>
  <si>
    <t>1129AR</t>
  </si>
  <si>
    <t>1129CU</t>
  </si>
  <si>
    <t>1129MA</t>
  </si>
  <si>
    <t>1129OR</t>
  </si>
  <si>
    <t>1131BL</t>
  </si>
  <si>
    <t>BOLDUC BRILLANT BLEU</t>
  </si>
  <si>
    <t>1131FU</t>
  </si>
  <si>
    <t>BOLDUC BRILLANT FUCH</t>
  </si>
  <si>
    <t>1135BL</t>
  </si>
  <si>
    <t>PAPIER MOUSSELINE BL</t>
  </si>
  <si>
    <t>1135BO</t>
  </si>
  <si>
    <t>PAPIER MOUSSELINE BO</t>
  </si>
  <si>
    <t>1135RO</t>
  </si>
  <si>
    <t>PAPIER MOUSSELINE RO</t>
  </si>
  <si>
    <t>1148M2</t>
  </si>
  <si>
    <t>Q 01 0</t>
  </si>
  <si>
    <t>1148M48</t>
  </si>
  <si>
    <t>Q 07 0</t>
  </si>
  <si>
    <t>1197C</t>
  </si>
  <si>
    <t>1306</t>
  </si>
  <si>
    <t>1307</t>
  </si>
  <si>
    <t>1371CH</t>
  </si>
  <si>
    <t>1371NO</t>
  </si>
  <si>
    <t>1372LV</t>
  </si>
  <si>
    <t>1372RO</t>
  </si>
  <si>
    <t>1571</t>
  </si>
  <si>
    <t>ICE.BAG DESIGN KING</t>
  </si>
  <si>
    <t>1597</t>
  </si>
  <si>
    <t>1599</t>
  </si>
  <si>
    <t>BANNETON RIO OSIER/B</t>
  </si>
  <si>
    <t>1695</t>
  </si>
  <si>
    <t>1705</t>
  </si>
  <si>
    <t>CORBEILLE NEW YORK C</t>
  </si>
  <si>
    <t>1708</t>
  </si>
  <si>
    <t>1713</t>
  </si>
  <si>
    <t>CORBEILLE ROMANCE BA</t>
  </si>
  <si>
    <t>1734</t>
  </si>
  <si>
    <t>1735</t>
  </si>
  <si>
    <t>1779</t>
  </si>
  <si>
    <t>BANNETON MARCEL META</t>
  </si>
  <si>
    <t>1850</t>
  </si>
  <si>
    <t>PANIER KENZA NATUREL</t>
  </si>
  <si>
    <t>1869</t>
  </si>
  <si>
    <t>COFFRET CAMILLE BOIS</t>
  </si>
  <si>
    <t>1888</t>
  </si>
  <si>
    <t>1899</t>
  </si>
  <si>
    <t>1908</t>
  </si>
  <si>
    <t>1911</t>
  </si>
  <si>
    <t>FIBRE DE CALAGE SULF</t>
  </si>
  <si>
    <t>1939</t>
  </si>
  <si>
    <t>1940</t>
  </si>
  <si>
    <t>BANNETON LINA METAL</t>
  </si>
  <si>
    <t>1943</t>
  </si>
  <si>
    <t>1968</t>
  </si>
  <si>
    <t>COFFRET BERLIN CARTO</t>
  </si>
  <si>
    <t>1973</t>
  </si>
  <si>
    <t>1989</t>
  </si>
  <si>
    <t>2032</t>
  </si>
  <si>
    <t>SOMMELIER AXEL MANCH</t>
  </si>
  <si>
    <t>2090</t>
  </si>
  <si>
    <t>GLASS MARKER PARTY P</t>
  </si>
  <si>
    <t>2094</t>
  </si>
  <si>
    <t>FOIL CUTTER DECOUPE</t>
  </si>
  <si>
    <t>2226</t>
  </si>
  <si>
    <t>SUPPORT BOUTEILLE ME</t>
  </si>
  <si>
    <t>2236</t>
  </si>
  <si>
    <t>TIRE-BOUCHON CALANQU</t>
  </si>
  <si>
    <t>2278</t>
  </si>
  <si>
    <t>SABRE A CHAMPAGNE LA</t>
  </si>
  <si>
    <t>2328</t>
  </si>
  <si>
    <t>GLACE PILEE ICEBERG</t>
  </si>
  <si>
    <t>2347</t>
  </si>
  <si>
    <t>DISQUE WINE DROP ANT</t>
  </si>
  <si>
    <t>2348</t>
  </si>
  <si>
    <t>THERMOMETRE A VIN TI</t>
  </si>
  <si>
    <t>2398</t>
  </si>
  <si>
    <t>VASQUE FIDJI ACRYLIQ</t>
  </si>
  <si>
    <t>2399</t>
  </si>
  <si>
    <t>BOUCHON MEDAILLON BO</t>
  </si>
  <si>
    <t>2439</t>
  </si>
  <si>
    <t>TIRE-BOUCHON SALMA N</t>
  </si>
  <si>
    <t>2441</t>
  </si>
  <si>
    <t>TIRE-BOUCHON MELCHIO</t>
  </si>
  <si>
    <t>2462</t>
  </si>
  <si>
    <t>2469</t>
  </si>
  <si>
    <t>2554</t>
  </si>
  <si>
    <t>2558</t>
  </si>
  <si>
    <t>2563</t>
  </si>
  <si>
    <t>2596</t>
  </si>
  <si>
    <t>2765</t>
  </si>
  <si>
    <t>2790</t>
  </si>
  <si>
    <t>2798</t>
  </si>
  <si>
    <t>2831NOM01</t>
  </si>
  <si>
    <t>2843</t>
  </si>
  <si>
    <t>BOUCHON MAXIME A EXP</t>
  </si>
  <si>
    <t>3106</t>
  </si>
  <si>
    <t>BOUCHON CYLINDRIQUE</t>
  </si>
  <si>
    <t>3259</t>
  </si>
  <si>
    <t>4013B</t>
  </si>
  <si>
    <t>Valisette Mexico car</t>
  </si>
  <si>
    <t>4024</t>
  </si>
  <si>
    <t>4025</t>
  </si>
  <si>
    <t>4040</t>
  </si>
  <si>
    <t>4048</t>
  </si>
  <si>
    <t>4054</t>
  </si>
  <si>
    <t>4061</t>
  </si>
  <si>
    <t>4069</t>
  </si>
  <si>
    <t>4078</t>
  </si>
  <si>
    <t>4085</t>
  </si>
  <si>
    <t>PRESENTOIR MULTIMADE</t>
  </si>
  <si>
    <t>4116</t>
  </si>
  <si>
    <t>COFFRE LINA METAL NO</t>
  </si>
  <si>
    <t>4117</t>
  </si>
  <si>
    <t>4131</t>
  </si>
  <si>
    <t>4139</t>
  </si>
  <si>
    <t>4143</t>
  </si>
  <si>
    <t>4144</t>
  </si>
  <si>
    <t>4156</t>
  </si>
  <si>
    <t>COFFRET MELBOURNE CA</t>
  </si>
  <si>
    <t>4159</t>
  </si>
  <si>
    <t>4188</t>
  </si>
  <si>
    <t>PRESENTOIR LOUNGEM N</t>
  </si>
  <si>
    <t>4204</t>
  </si>
  <si>
    <t>4229</t>
  </si>
  <si>
    <t>4238</t>
  </si>
  <si>
    <t>4270</t>
  </si>
  <si>
    <t>COFFRET BERNE AVEC V</t>
  </si>
  <si>
    <t>4292</t>
  </si>
  <si>
    <t>4304</t>
  </si>
  <si>
    <t>FILM POLYPRO CHAI AR</t>
  </si>
  <si>
    <t>4305</t>
  </si>
  <si>
    <t>4309</t>
  </si>
  <si>
    <t>RUBAN FICELLE 70MMX1</t>
  </si>
  <si>
    <t>4316</t>
  </si>
  <si>
    <t>4319</t>
  </si>
  <si>
    <t>BOUCHON NOEL X5</t>
  </si>
  <si>
    <t>4338</t>
  </si>
  <si>
    <t>4348</t>
  </si>
  <si>
    <t>BOLDUC BRILLANT  LAR</t>
  </si>
  <si>
    <t>4349</t>
  </si>
  <si>
    <t>BID10L</t>
  </si>
  <si>
    <t>BIDON 10 L NATUREL</t>
  </si>
  <si>
    <t>PERSOBOIS</t>
  </si>
  <si>
    <t>EMBALLAGE BOIS PERSO</t>
  </si>
  <si>
    <t>1099</t>
  </si>
  <si>
    <t>1102</t>
  </si>
  <si>
    <t>1113NF</t>
  </si>
  <si>
    <t>carton de manutentio</t>
  </si>
  <si>
    <t>1113NOM01</t>
  </si>
  <si>
    <t>intercalaire pour ca</t>
  </si>
  <si>
    <t>1135CH</t>
  </si>
  <si>
    <t>PAPIER MOUSSELINE CH</t>
  </si>
  <si>
    <t>1135FU</t>
  </si>
  <si>
    <t>PAPIER MOUSSELINE FU</t>
  </si>
  <si>
    <t>1325F</t>
  </si>
  <si>
    <t>Q 29 0</t>
  </si>
  <si>
    <t>1372CH</t>
  </si>
  <si>
    <t>1524</t>
  </si>
  <si>
    <t>DEROULEUR ZAC DE TAB</t>
  </si>
  <si>
    <t>1525</t>
  </si>
  <si>
    <t>DEROULEUR ZAC MURAL</t>
  </si>
  <si>
    <t>1598</t>
  </si>
  <si>
    <t>1694</t>
  </si>
  <si>
    <t>1706</t>
  </si>
  <si>
    <t>1710</t>
  </si>
  <si>
    <t>LANTERNE NEW YORK CA</t>
  </si>
  <si>
    <t>1711</t>
  </si>
  <si>
    <t>1774</t>
  </si>
  <si>
    <t>1793</t>
  </si>
  <si>
    <t>BANNETON MARIA OSIER</t>
  </si>
  <si>
    <t>1818AN</t>
  </si>
  <si>
    <t>BOLDUC MAT LARGE ANI</t>
  </si>
  <si>
    <t>1818AR</t>
  </si>
  <si>
    <t>BOLDUC MAT LARGE ARG</t>
  </si>
  <si>
    <t>1818OR</t>
  </si>
  <si>
    <t>BOLDUC MAT LARGE OR</t>
  </si>
  <si>
    <t>1887</t>
  </si>
  <si>
    <t>1889</t>
  </si>
  <si>
    <t>1891</t>
  </si>
  <si>
    <t>1896</t>
  </si>
  <si>
    <t>1904</t>
  </si>
  <si>
    <t>1909</t>
  </si>
  <si>
    <t>CAISSE COLIS GOURMAN</t>
  </si>
  <si>
    <t>1926</t>
  </si>
  <si>
    <t>PANIER MEXICO EN CAR</t>
  </si>
  <si>
    <t>1927</t>
  </si>
  <si>
    <t>1930</t>
  </si>
  <si>
    <t>1945</t>
  </si>
  <si>
    <t>1946</t>
  </si>
  <si>
    <t>1948</t>
  </si>
  <si>
    <t>1960</t>
  </si>
  <si>
    <t>POCHETTE ECO KRAFT N</t>
  </si>
  <si>
    <t>1962</t>
  </si>
  <si>
    <t>1965</t>
  </si>
  <si>
    <t>1967</t>
  </si>
  <si>
    <t>1981</t>
  </si>
  <si>
    <t>CORBEILLE ALICE CART</t>
  </si>
  <si>
    <t>1985</t>
  </si>
  <si>
    <t>1988</t>
  </si>
  <si>
    <t>1993</t>
  </si>
  <si>
    <t>2091</t>
  </si>
  <si>
    <t>CARAFE COOLING RAFRA</t>
  </si>
  <si>
    <t>2270</t>
  </si>
  <si>
    <t>COFFRET FLASQUE CHAR</t>
  </si>
  <si>
    <t>2296</t>
  </si>
  <si>
    <t>2303</t>
  </si>
  <si>
    <t>BILLES BILBO NETTOYA</t>
  </si>
  <si>
    <t>2305</t>
  </si>
  <si>
    <t>CARAFE IBIS MAGNUM 1</t>
  </si>
  <si>
    <t>2350</t>
  </si>
  <si>
    <t>COUPE-CAPSULE LUC ME</t>
  </si>
  <si>
    <t>2383</t>
  </si>
  <si>
    <t>SUPPORT BIB EVOLUTIO</t>
  </si>
  <si>
    <t>2392</t>
  </si>
  <si>
    <t>BROSSE EMILIE NETTOY</t>
  </si>
  <si>
    <t>2394</t>
  </si>
  <si>
    <t>2408</t>
  </si>
  <si>
    <t>TIRE-BOUCHON ALTAR B</t>
  </si>
  <si>
    <t>2446</t>
  </si>
  <si>
    <t>VERRE A DEGUST X4</t>
  </si>
  <si>
    <t>2448</t>
  </si>
  <si>
    <t>2468</t>
  </si>
  <si>
    <t>2472</t>
  </si>
  <si>
    <t>FLUTE A CHAMPANGNE A</t>
  </si>
  <si>
    <t>2590</t>
  </si>
  <si>
    <t>COFFRET SYLVESTRE DE</t>
  </si>
  <si>
    <t>2594</t>
  </si>
  <si>
    <t>2597NOM02</t>
  </si>
  <si>
    <t>Présentoir de compto</t>
  </si>
  <si>
    <t>2615</t>
  </si>
  <si>
    <t>2673</t>
  </si>
  <si>
    <t>SOMMELIER OLIVE FINI</t>
  </si>
  <si>
    <t>2693</t>
  </si>
  <si>
    <t>2721</t>
  </si>
  <si>
    <t>2744</t>
  </si>
  <si>
    <t>FLASQUE CORK FINITIO</t>
  </si>
  <si>
    <t>2752</t>
  </si>
  <si>
    <t>CARAFON GAMARET COL</t>
  </si>
  <si>
    <t>2764</t>
  </si>
  <si>
    <t>BOUCHON VINOLOK WOOD</t>
  </si>
  <si>
    <t>2634</t>
  </si>
  <si>
    <t>CARAFE SWIRLING AVEC</t>
  </si>
  <si>
    <t>2659</t>
  </si>
  <si>
    <t>SET A VIN BASTIAN AV</t>
  </si>
  <si>
    <t>2669</t>
  </si>
  <si>
    <t>2690</t>
  </si>
  <si>
    <t>2700</t>
  </si>
  <si>
    <t>2701</t>
  </si>
  <si>
    <t>2702</t>
  </si>
  <si>
    <t>2711</t>
  </si>
  <si>
    <t>2740</t>
  </si>
  <si>
    <t>SOMMELIER CORK FINIT</t>
  </si>
  <si>
    <t>2742</t>
  </si>
  <si>
    <t>VERSEUR/BOUCHON CORK</t>
  </si>
  <si>
    <t>2745</t>
  </si>
  <si>
    <t>SET SOUS-VERRE CORK</t>
  </si>
  <si>
    <t>2758NOM03</t>
  </si>
  <si>
    <t>BOTTLE  HOLDER  SIZE</t>
  </si>
  <si>
    <t>2788</t>
  </si>
  <si>
    <t>2789</t>
  </si>
  <si>
    <t>2791</t>
  </si>
  <si>
    <t>2792</t>
  </si>
  <si>
    <t>VASQUE ASTI ACRYLIQU</t>
  </si>
  <si>
    <t>2830NOM01</t>
  </si>
  <si>
    <t>2865</t>
  </si>
  <si>
    <t>3101</t>
  </si>
  <si>
    <t>3135</t>
  </si>
  <si>
    <t>CAPSULE MONOMATIERE</t>
  </si>
  <si>
    <t>3266</t>
  </si>
  <si>
    <t>FUT BIB GUILLAUME BO</t>
  </si>
  <si>
    <t>4014</t>
  </si>
  <si>
    <t>ETUI MEXICO CARTON D</t>
  </si>
  <si>
    <t>4015</t>
  </si>
  <si>
    <t>4018</t>
  </si>
  <si>
    <t>SAC ALICE PAPIER PEL</t>
  </si>
  <si>
    <t>4041</t>
  </si>
  <si>
    <t>4045</t>
  </si>
  <si>
    <t>4046</t>
  </si>
  <si>
    <t>4062</t>
  </si>
  <si>
    <t>4074</t>
  </si>
  <si>
    <t>4099</t>
  </si>
  <si>
    <t>4106</t>
  </si>
  <si>
    <t>4121</t>
  </si>
  <si>
    <t>4125</t>
  </si>
  <si>
    <t>4132</t>
  </si>
  <si>
    <t>4133</t>
  </si>
  <si>
    <t>4148</t>
  </si>
  <si>
    <t>4176</t>
  </si>
  <si>
    <t>4196</t>
  </si>
  <si>
    <t>4211</t>
  </si>
  <si>
    <t>VALISETTE SANTORINI</t>
  </si>
  <si>
    <t>4212</t>
  </si>
  <si>
    <t>4267</t>
  </si>
  <si>
    <t>BOITE A COUVERCLE MI</t>
  </si>
  <si>
    <t>4269</t>
  </si>
  <si>
    <t>4282</t>
  </si>
  <si>
    <t>CARTE DE VOEUX BRILL</t>
  </si>
  <si>
    <t>4283</t>
  </si>
  <si>
    <t>CARTE DE VOEUx BRILL</t>
  </si>
  <si>
    <t>4296</t>
  </si>
  <si>
    <t>PAPIER CADEAU NUIT R</t>
  </si>
  <si>
    <t>4314</t>
  </si>
  <si>
    <t>4314NOM01</t>
  </si>
  <si>
    <t>4314NOM02</t>
  </si>
  <si>
    <t>CALAGE POUR CALENDRI</t>
  </si>
  <si>
    <t>4320</t>
  </si>
  <si>
    <t>4347</t>
  </si>
  <si>
    <t>BOIS002</t>
  </si>
  <si>
    <t>Présentoir bois</t>
  </si>
  <si>
    <t>BOITE1</t>
  </si>
  <si>
    <t>BOITE TRANSPARENTE A</t>
  </si>
  <si>
    <t>KITACC</t>
  </si>
  <si>
    <t>KIT ACCESSOIRES - CA</t>
  </si>
  <si>
    <t>PERSODISQUE</t>
  </si>
  <si>
    <t>DISQUE ANTI-GOUTTE P</t>
  </si>
  <si>
    <t>PERSOVINO2</t>
  </si>
  <si>
    <t>1050</t>
  </si>
  <si>
    <t>1101</t>
  </si>
  <si>
    <t>VALISETTE TORONTO CA</t>
  </si>
  <si>
    <t>1135NO</t>
  </si>
  <si>
    <t>PAPIER MOUSSELINE NO</t>
  </si>
  <si>
    <t>1135OR</t>
  </si>
  <si>
    <t>PAPIER MOUSSELINE OR</t>
  </si>
  <si>
    <t>1135VP</t>
  </si>
  <si>
    <t>PAPIER MOUSSELINE VE</t>
  </si>
  <si>
    <t>1148M1</t>
  </si>
  <si>
    <t>1151JF8</t>
  </si>
  <si>
    <t>1194V</t>
  </si>
  <si>
    <t>1226</t>
  </si>
  <si>
    <t>PAPIER CADEAU COUCHE</t>
  </si>
  <si>
    <t>1235</t>
  </si>
  <si>
    <t>1237</t>
  </si>
  <si>
    <t>1238</t>
  </si>
  <si>
    <t>1357</t>
  </si>
  <si>
    <t>1371FU</t>
  </si>
  <si>
    <t>1371LV</t>
  </si>
  <si>
    <t>1371RO</t>
  </si>
  <si>
    <t>1371VE</t>
  </si>
  <si>
    <t>1372VE</t>
  </si>
  <si>
    <t>1523F</t>
  </si>
  <si>
    <t>DEROULEUR ZAC KIT 2</t>
  </si>
  <si>
    <t>1526</t>
  </si>
  <si>
    <t>DEROULEUR ZAC SUPERP</t>
  </si>
  <si>
    <t>1540</t>
  </si>
  <si>
    <t>1671</t>
  </si>
  <si>
    <t>1677</t>
  </si>
  <si>
    <t>1707</t>
  </si>
  <si>
    <t>1709</t>
  </si>
  <si>
    <t>1867</t>
  </si>
  <si>
    <t>CORBEILLE CAMILLE BO</t>
  </si>
  <si>
    <t>1879</t>
  </si>
  <si>
    <t>1890</t>
  </si>
  <si>
    <t>1925</t>
  </si>
  <si>
    <t>1932</t>
  </si>
  <si>
    <t>1949</t>
  </si>
  <si>
    <t>1966</t>
  </si>
  <si>
    <t>1982</t>
  </si>
  <si>
    <t>1984</t>
  </si>
  <si>
    <t>2089</t>
  </si>
  <si>
    <t>WINE SET ESSENTIALS</t>
  </si>
  <si>
    <t>2134</t>
  </si>
  <si>
    <t>CHAUSSETTE DEGUSTATI</t>
  </si>
  <si>
    <t>2307</t>
  </si>
  <si>
    <t>CARAFE CAPITAINE MAG</t>
  </si>
  <si>
    <t>2308</t>
  </si>
  <si>
    <t>POMPE EPIVAC DUO AVE</t>
  </si>
  <si>
    <t>2352</t>
  </si>
  <si>
    <t>BOUCHON A CHAMPAGNE</t>
  </si>
  <si>
    <t>2401</t>
  </si>
  <si>
    <t>SEAU DIAMANT ICE REF</t>
  </si>
  <si>
    <t>2407</t>
  </si>
  <si>
    <t>TIRE-BOUCHON ALTAR N</t>
  </si>
  <si>
    <t>2427</t>
  </si>
  <si>
    <t>2429</t>
  </si>
  <si>
    <t>COFFRET EVOLUTION SO</t>
  </si>
  <si>
    <t>2445</t>
  </si>
  <si>
    <t>VERRE A DEGUSTATION</t>
  </si>
  <si>
    <t>2447</t>
  </si>
  <si>
    <t>2452</t>
  </si>
  <si>
    <t>2460</t>
  </si>
  <si>
    <t>BOUCHON LYS SILICONE</t>
  </si>
  <si>
    <t>2463</t>
  </si>
  <si>
    <t>BOUCHON SCEAU SILICO</t>
  </si>
  <si>
    <t>2465</t>
  </si>
  <si>
    <t>POMPE FLAIR VIDE D A</t>
  </si>
  <si>
    <t>2466</t>
  </si>
  <si>
    <t>BOUCHON ELITE VIDE D</t>
  </si>
  <si>
    <t>2497</t>
  </si>
  <si>
    <t>CARAFE VARIATION FOR</t>
  </si>
  <si>
    <t>2498</t>
  </si>
  <si>
    <t>CARAFE IBIS AVEC BOU</t>
  </si>
  <si>
    <t>2531</t>
  </si>
  <si>
    <t>2533</t>
  </si>
  <si>
    <t>2549</t>
  </si>
  <si>
    <t>2560</t>
  </si>
  <si>
    <t>2562</t>
  </si>
  <si>
    <t>2571</t>
  </si>
  <si>
    <t>2576</t>
  </si>
  <si>
    <t>2582</t>
  </si>
  <si>
    <t>2586</t>
  </si>
  <si>
    <t>BCHON PANNEAU VIN X5</t>
  </si>
  <si>
    <t>2589</t>
  </si>
  <si>
    <t>2595</t>
  </si>
  <si>
    <t>2627</t>
  </si>
  <si>
    <t>VERRE DE DEGUSTATION</t>
  </si>
  <si>
    <t>2418NOM01</t>
  </si>
  <si>
    <t>2420</t>
  </si>
  <si>
    <t>2502</t>
  </si>
  <si>
    <t>CARAFE GRENACHE BEC</t>
  </si>
  <si>
    <t>2738</t>
  </si>
  <si>
    <t>CARAFE RIBOL BEC BIS</t>
  </si>
  <si>
    <t>2741</t>
  </si>
  <si>
    <t>COLLIER CORK FINITIO</t>
  </si>
  <si>
    <t>2817NOM01</t>
  </si>
  <si>
    <t>BOTTLE OPENER KEYCHA</t>
  </si>
  <si>
    <t>2825</t>
  </si>
  <si>
    <t>FUT BIB BASILE BOIS/</t>
  </si>
  <si>
    <t>Creation de picking</t>
  </si>
  <si>
    <t>Référence</t>
  </si>
  <si>
    <t>désignation</t>
  </si>
  <si>
    <t>Catégorie</t>
  </si>
  <si>
    <t>nombre de sorties</t>
  </si>
  <si>
    <t>Adresse de picking à créer</t>
  </si>
  <si>
    <t>CARTONNAGE</t>
  </si>
  <si>
    <t>PANIER/CORBEILLE</t>
  </si>
  <si>
    <t>AUTRES</t>
  </si>
  <si>
    <t>U 45 0</t>
  </si>
  <si>
    <t>U 46 0</t>
  </si>
  <si>
    <t>U 47 0</t>
  </si>
  <si>
    <t>U 48 0</t>
  </si>
  <si>
    <t>VERRERIE</t>
  </si>
  <si>
    <t>U 49 0</t>
  </si>
  <si>
    <t>Q 17 0</t>
  </si>
  <si>
    <t>U 50 0</t>
  </si>
  <si>
    <t>Adresse</t>
  </si>
  <si>
    <t>Zone</t>
  </si>
  <si>
    <t>nombre de picking</t>
  </si>
  <si>
    <t>picking libre</t>
  </si>
  <si>
    <t>picking libre valeur</t>
  </si>
  <si>
    <t>0</t>
  </si>
  <si>
    <t>BIDON</t>
  </si>
  <si>
    <t>BOIS</t>
  </si>
  <si>
    <t>BOURRICHE</t>
  </si>
  <si>
    <t>COFFRET</t>
  </si>
  <si>
    <t>ETAGERES</t>
  </si>
  <si>
    <t>FIBRE DE CALAGE</t>
  </si>
  <si>
    <t>S 28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</si>
</sst>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u/>
      <sz val="40"/>
      <color theme="0"/>
      <name val="Calibri"/>
      <family val="2"/>
      <scheme val="minor"/>
    </font>
    <font>
      <u/>
      <sz val="12"/>
      <color theme="0"/>
      <name val="Calibri"/>
      <family val="2"/>
      <scheme val="minor"/>
    </font>
    <font>
      <sz val="10"/>
      <color theme="0"/>
      <name val="Arial"/>
      <family val="2"/>
    </font>
    <font>
      <u/>
      <sz val="4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640F"/>
        <bgColor indexed="64"/>
      </patternFill>
    </fill>
    <fill>
      <patternFill patternType="solid">
        <fgColor rgb="FF14338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4" fontId="1" fillId="3" borderId="4" xfId="0" applyNumberFormat="1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10" fontId="1" fillId="3" borderId="4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0" fillId="0" borderId="6" xfId="0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10" fontId="0" fillId="0" borderId="6" xfId="0" applyNumberFormat="1" applyBorder="1" applyAlignment="1" applyProtection="1">
      <alignment horizontal="center"/>
      <protection locked="0"/>
    </xf>
    <xf numFmtId="14" fontId="5" fillId="0" borderId="0" xfId="0" applyNumberFormat="1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4" fontId="1" fillId="3" borderId="9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11" xfId="0" applyFont="1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 vertical="center"/>
    </xf>
    <xf numFmtId="0" fontId="0" fillId="5" borderId="13" xfId="0" applyFill="1" applyBorder="1" applyAlignment="1" applyProtection="1">
      <alignment horizontal="center"/>
      <protection locked="0"/>
    </xf>
    <xf numFmtId="0" fontId="0" fillId="0" borderId="14" xfId="0" applyBorder="1" applyAlignment="1">
      <alignment horizontal="center" vertical="center"/>
    </xf>
    <xf numFmtId="0" fontId="2" fillId="5" borderId="13" xfId="0" applyFont="1" applyFill="1" applyBorder="1" applyAlignment="1" applyProtection="1">
      <alignment horizontal="center"/>
      <protection locked="0"/>
    </xf>
    <xf numFmtId="0" fontId="0" fillId="5" borderId="15" xfId="0" applyFill="1" applyBorder="1" applyAlignment="1" applyProtection="1">
      <alignment horizontal="center"/>
      <protection locked="0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1009650</xdr:colOff>
          <xdr:row>0</xdr:row>
          <xdr:rowOff>19050</xdr:rowOff>
        </xdr:from>
        <xdr:to>
          <xdr:col>5</xdr:col>
          <xdr:colOff>1238250</xdr:colOff>
          <xdr:row>0</xdr:row>
          <xdr:rowOff>571500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397EFB9-6D55-49F6-AF2E-034E795ED4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ABC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OUZIN\Users\Amelioration%20continue\abc\ABC%20CAV%20SERVI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ger"/>
      <sheetName val="Adresses libres"/>
      <sheetName val="Fiche article"/>
      <sheetName val="Plan d'adressage"/>
      <sheetName val="Famille par article"/>
      <sheetName val="Synthèse"/>
      <sheetName val="changer une ref de famille"/>
      <sheetName val="ABC"/>
      <sheetName val="picking à supprimer"/>
      <sheetName val="Création picking"/>
      <sheetName val="mooving"/>
      <sheetName val="mooving zone à zone"/>
    </sheetNames>
    <definedNames>
      <definedName name="exe"/>
    </definedNames>
    <sheetDataSet>
      <sheetData sheetId="0"/>
      <sheetData sheetId="1">
        <row r="1">
          <cell r="D1" t="str">
            <v>Code adresse</v>
          </cell>
          <cell r="E1" t="str">
            <v>Nb emplacements libres</v>
          </cell>
        </row>
        <row r="2">
          <cell r="D2" t="str">
            <v>B 02 0</v>
          </cell>
          <cell r="E2">
            <v>2</v>
          </cell>
        </row>
        <row r="3">
          <cell r="D3" t="str">
            <v>B 04 0</v>
          </cell>
          <cell r="E3">
            <v>2</v>
          </cell>
        </row>
        <row r="4">
          <cell r="D4" t="str">
            <v>B 09 0</v>
          </cell>
          <cell r="E4">
            <v>2</v>
          </cell>
        </row>
        <row r="5">
          <cell r="D5" t="str">
            <v>B 10 0</v>
          </cell>
          <cell r="E5">
            <v>2</v>
          </cell>
        </row>
        <row r="6">
          <cell r="D6" t="str">
            <v>B 12 0</v>
          </cell>
          <cell r="E6">
            <v>1</v>
          </cell>
        </row>
        <row r="7">
          <cell r="D7" t="str">
            <v>B 13 0</v>
          </cell>
          <cell r="E7">
            <v>1</v>
          </cell>
        </row>
        <row r="8">
          <cell r="D8" t="str">
            <v>B 14 0</v>
          </cell>
          <cell r="E8">
            <v>1</v>
          </cell>
        </row>
        <row r="9">
          <cell r="D9" t="str">
            <v>B 15 0</v>
          </cell>
          <cell r="E9">
            <v>2</v>
          </cell>
        </row>
        <row r="10">
          <cell r="D10" t="str">
            <v>B 16 0</v>
          </cell>
          <cell r="E10">
            <v>1</v>
          </cell>
        </row>
        <row r="11">
          <cell r="D11" t="str">
            <v>B 17 0</v>
          </cell>
          <cell r="E11">
            <v>2</v>
          </cell>
        </row>
        <row r="12">
          <cell r="D12" t="str">
            <v>B 18 0</v>
          </cell>
          <cell r="E12">
            <v>2</v>
          </cell>
        </row>
        <row r="13">
          <cell r="D13" t="str">
            <v>B 19 0</v>
          </cell>
          <cell r="E13">
            <v>1</v>
          </cell>
        </row>
        <row r="14">
          <cell r="D14" t="str">
            <v>B 20 0</v>
          </cell>
          <cell r="E14">
            <v>1</v>
          </cell>
        </row>
        <row r="15">
          <cell r="D15" t="str">
            <v>B 23 0 02</v>
          </cell>
          <cell r="E15">
            <v>2</v>
          </cell>
        </row>
        <row r="16">
          <cell r="D16" t="str">
            <v>B 23 0 03</v>
          </cell>
          <cell r="E16">
            <v>3</v>
          </cell>
        </row>
        <row r="17">
          <cell r="D17" t="str">
            <v>B 23 0 04</v>
          </cell>
          <cell r="E17">
            <v>3</v>
          </cell>
        </row>
        <row r="18">
          <cell r="D18" t="str">
            <v>B 23 0 05</v>
          </cell>
          <cell r="E18">
            <v>3</v>
          </cell>
        </row>
        <row r="19">
          <cell r="D19" t="str">
            <v>B 23 0 06</v>
          </cell>
          <cell r="E19">
            <v>2</v>
          </cell>
        </row>
        <row r="20">
          <cell r="D20" t="str">
            <v>B 23 1 01</v>
          </cell>
          <cell r="E20">
            <v>2</v>
          </cell>
        </row>
        <row r="21">
          <cell r="D21" t="str">
            <v>B 23 1 02</v>
          </cell>
          <cell r="E21">
            <v>2</v>
          </cell>
        </row>
        <row r="22">
          <cell r="D22" t="str">
            <v>B 23 1 04</v>
          </cell>
          <cell r="E22">
            <v>2</v>
          </cell>
        </row>
        <row r="23">
          <cell r="D23" t="str">
            <v>B 23 1 05</v>
          </cell>
          <cell r="E23">
            <v>2</v>
          </cell>
        </row>
        <row r="24">
          <cell r="D24" t="str">
            <v>B 23 1 06</v>
          </cell>
          <cell r="E24">
            <v>2</v>
          </cell>
        </row>
        <row r="25">
          <cell r="D25" t="str">
            <v>B 23 2 01</v>
          </cell>
          <cell r="E25">
            <v>3</v>
          </cell>
        </row>
        <row r="26">
          <cell r="D26" t="str">
            <v>B 23 2 02</v>
          </cell>
          <cell r="E26">
            <v>1</v>
          </cell>
        </row>
        <row r="27">
          <cell r="D27" t="str">
            <v>B 23 2 06</v>
          </cell>
          <cell r="E27">
            <v>2</v>
          </cell>
        </row>
        <row r="28">
          <cell r="D28" t="str">
            <v>B 24 0 01</v>
          </cell>
          <cell r="E28">
            <v>2</v>
          </cell>
        </row>
        <row r="29">
          <cell r="D29" t="str">
            <v>B 24 0 02</v>
          </cell>
          <cell r="E29">
            <v>2</v>
          </cell>
        </row>
        <row r="30">
          <cell r="D30" t="str">
            <v>B 24 0 03</v>
          </cell>
          <cell r="E30">
            <v>2</v>
          </cell>
        </row>
        <row r="31">
          <cell r="D31" t="str">
            <v>B 24 0 04</v>
          </cell>
          <cell r="E31">
            <v>2</v>
          </cell>
        </row>
        <row r="32">
          <cell r="D32" t="str">
            <v>B 24 0 05</v>
          </cell>
          <cell r="E32">
            <v>2</v>
          </cell>
        </row>
        <row r="33">
          <cell r="D33" t="str">
            <v>B 24 0 06</v>
          </cell>
          <cell r="E33">
            <v>2</v>
          </cell>
        </row>
        <row r="34">
          <cell r="D34" t="str">
            <v>B 24 1 01</v>
          </cell>
          <cell r="E34">
            <v>2</v>
          </cell>
        </row>
        <row r="35">
          <cell r="D35" t="str">
            <v>B 24 1 02</v>
          </cell>
          <cell r="E35">
            <v>1</v>
          </cell>
        </row>
        <row r="36">
          <cell r="D36" t="str">
            <v>B 24 1 03</v>
          </cell>
          <cell r="E36">
            <v>2</v>
          </cell>
        </row>
        <row r="37">
          <cell r="D37" t="str">
            <v>B 24 1 04</v>
          </cell>
          <cell r="E37">
            <v>2</v>
          </cell>
        </row>
        <row r="38">
          <cell r="D38" t="str">
            <v>B 24 1 05</v>
          </cell>
          <cell r="E38">
            <v>2</v>
          </cell>
        </row>
        <row r="39">
          <cell r="D39" t="str">
            <v>B 24 1 06</v>
          </cell>
          <cell r="E39">
            <v>2</v>
          </cell>
        </row>
        <row r="40">
          <cell r="D40" t="str">
            <v>B 24 2 01</v>
          </cell>
          <cell r="E40">
            <v>2</v>
          </cell>
        </row>
        <row r="41">
          <cell r="D41" t="str">
            <v>B 24 2 02</v>
          </cell>
          <cell r="E41">
            <v>2</v>
          </cell>
        </row>
        <row r="42">
          <cell r="D42" t="str">
            <v>B 24 2 03</v>
          </cell>
          <cell r="E42">
            <v>2</v>
          </cell>
        </row>
        <row r="43">
          <cell r="D43" t="str">
            <v>B 24 2 04</v>
          </cell>
          <cell r="E43">
            <v>2</v>
          </cell>
        </row>
        <row r="44">
          <cell r="D44" t="str">
            <v>B 24 2 05</v>
          </cell>
          <cell r="E44">
            <v>2</v>
          </cell>
        </row>
        <row r="45">
          <cell r="D45" t="str">
            <v>B 24 2 06</v>
          </cell>
          <cell r="E45">
            <v>2</v>
          </cell>
        </row>
        <row r="46">
          <cell r="D46" t="str">
            <v>B 25 0 01</v>
          </cell>
          <cell r="E46">
            <v>2</v>
          </cell>
        </row>
        <row r="47">
          <cell r="D47" t="str">
            <v>B 25 0 02</v>
          </cell>
          <cell r="E47">
            <v>3</v>
          </cell>
        </row>
        <row r="48">
          <cell r="D48" t="str">
            <v>B 25 0 03</v>
          </cell>
          <cell r="E48">
            <v>2</v>
          </cell>
        </row>
        <row r="49">
          <cell r="D49" t="str">
            <v>B 25 0 04</v>
          </cell>
          <cell r="E49">
            <v>2</v>
          </cell>
        </row>
        <row r="50">
          <cell r="D50" t="str">
            <v>B 25 0 05</v>
          </cell>
          <cell r="E50">
            <v>3</v>
          </cell>
        </row>
        <row r="51">
          <cell r="D51" t="str">
            <v>B 25 0 06</v>
          </cell>
          <cell r="E51">
            <v>2</v>
          </cell>
        </row>
        <row r="52">
          <cell r="D52" t="str">
            <v>B 25 1 01</v>
          </cell>
          <cell r="E52">
            <v>2</v>
          </cell>
        </row>
        <row r="53">
          <cell r="D53" t="str">
            <v>B 25 1 04</v>
          </cell>
          <cell r="E53">
            <v>2</v>
          </cell>
        </row>
        <row r="54">
          <cell r="D54" t="str">
            <v>B 25 1 05</v>
          </cell>
          <cell r="E54">
            <v>2</v>
          </cell>
        </row>
        <row r="55">
          <cell r="D55" t="str">
            <v>B 25 1 06</v>
          </cell>
          <cell r="E55">
            <v>3</v>
          </cell>
        </row>
        <row r="56">
          <cell r="D56" t="str">
            <v>B 25 2 01</v>
          </cell>
          <cell r="E56">
            <v>2</v>
          </cell>
        </row>
        <row r="57">
          <cell r="D57" t="str">
            <v>B 25 2 02</v>
          </cell>
          <cell r="E57">
            <v>3</v>
          </cell>
        </row>
        <row r="58">
          <cell r="D58" t="str">
            <v>B 25 2 03</v>
          </cell>
          <cell r="E58">
            <v>2</v>
          </cell>
        </row>
        <row r="59">
          <cell r="D59" t="str">
            <v>B 25 2 04</v>
          </cell>
          <cell r="E59">
            <v>3</v>
          </cell>
        </row>
        <row r="60">
          <cell r="D60" t="str">
            <v>B 25 2 05</v>
          </cell>
          <cell r="E60">
            <v>2</v>
          </cell>
        </row>
        <row r="61">
          <cell r="D61" t="str">
            <v>B 25 2 06</v>
          </cell>
          <cell r="E61">
            <v>2</v>
          </cell>
        </row>
        <row r="62">
          <cell r="D62" t="str">
            <v>B 26 0 01</v>
          </cell>
          <cell r="E62">
            <v>2</v>
          </cell>
        </row>
        <row r="63">
          <cell r="D63" t="str">
            <v>B 26 0 02</v>
          </cell>
          <cell r="E63">
            <v>2</v>
          </cell>
        </row>
        <row r="64">
          <cell r="D64" t="str">
            <v>B 26 0 03</v>
          </cell>
          <cell r="E64">
            <v>2</v>
          </cell>
        </row>
        <row r="65">
          <cell r="D65" t="str">
            <v>B 26 0 04</v>
          </cell>
          <cell r="E65">
            <v>2</v>
          </cell>
        </row>
        <row r="66">
          <cell r="D66" t="str">
            <v>B 26 0 05</v>
          </cell>
          <cell r="E66">
            <v>2</v>
          </cell>
        </row>
        <row r="67">
          <cell r="D67" t="str">
            <v>B 26 0 06</v>
          </cell>
          <cell r="E67">
            <v>2</v>
          </cell>
        </row>
        <row r="68">
          <cell r="D68" t="str">
            <v>B 26 1 01</v>
          </cell>
          <cell r="E68">
            <v>2</v>
          </cell>
        </row>
        <row r="69">
          <cell r="D69" t="str">
            <v>B 26 1 02</v>
          </cell>
          <cell r="E69">
            <v>2</v>
          </cell>
        </row>
        <row r="70">
          <cell r="D70" t="str">
            <v>B 26 1 03</v>
          </cell>
          <cell r="E70">
            <v>2</v>
          </cell>
        </row>
        <row r="71">
          <cell r="D71" t="str">
            <v>B 26 1 04</v>
          </cell>
          <cell r="E71">
            <v>2</v>
          </cell>
        </row>
        <row r="72">
          <cell r="D72" t="str">
            <v>B 26 1 05</v>
          </cell>
          <cell r="E72">
            <v>2</v>
          </cell>
        </row>
        <row r="73">
          <cell r="D73" t="str">
            <v>B 26 1 06</v>
          </cell>
          <cell r="E73">
            <v>2</v>
          </cell>
        </row>
        <row r="74">
          <cell r="D74" t="str">
            <v>B 26 2 01</v>
          </cell>
          <cell r="E74">
            <v>2</v>
          </cell>
        </row>
        <row r="75">
          <cell r="D75" t="str">
            <v>B 26 2 02</v>
          </cell>
          <cell r="E75">
            <v>2</v>
          </cell>
        </row>
        <row r="76">
          <cell r="D76" t="str">
            <v>B 26 2 03</v>
          </cell>
          <cell r="E76">
            <v>2</v>
          </cell>
        </row>
        <row r="77">
          <cell r="D77" t="str">
            <v>B 26 2 04</v>
          </cell>
          <cell r="E77">
            <v>2</v>
          </cell>
        </row>
        <row r="78">
          <cell r="D78" t="str">
            <v>B 26 2 05</v>
          </cell>
          <cell r="E78">
            <v>2</v>
          </cell>
        </row>
        <row r="79">
          <cell r="D79" t="str">
            <v>B 26 2 06</v>
          </cell>
          <cell r="E79">
            <v>2</v>
          </cell>
        </row>
        <row r="80">
          <cell r="D80" t="str">
            <v>B 27 1 03</v>
          </cell>
          <cell r="E80">
            <v>2</v>
          </cell>
        </row>
        <row r="81">
          <cell r="D81" t="str">
            <v>B 27 1 04</v>
          </cell>
          <cell r="E81">
            <v>3</v>
          </cell>
        </row>
        <row r="82">
          <cell r="D82" t="str">
            <v>B 27 1 05</v>
          </cell>
          <cell r="E82">
            <v>2</v>
          </cell>
        </row>
        <row r="83">
          <cell r="D83" t="str">
            <v>B 27 1 06</v>
          </cell>
          <cell r="E83">
            <v>2</v>
          </cell>
        </row>
        <row r="84">
          <cell r="D84" t="str">
            <v>B 27 2 01</v>
          </cell>
          <cell r="E84">
            <v>3</v>
          </cell>
        </row>
        <row r="85">
          <cell r="D85" t="str">
            <v>B 27 2 02</v>
          </cell>
          <cell r="E85">
            <v>3</v>
          </cell>
        </row>
        <row r="86">
          <cell r="D86" t="str">
            <v>B 27 2 03</v>
          </cell>
          <cell r="E86">
            <v>2</v>
          </cell>
        </row>
        <row r="87">
          <cell r="D87" t="str">
            <v>B 27 2 04</v>
          </cell>
          <cell r="E87">
            <v>3</v>
          </cell>
        </row>
        <row r="88">
          <cell r="D88" t="str">
            <v>B 27 2 05</v>
          </cell>
          <cell r="E88">
            <v>3</v>
          </cell>
        </row>
        <row r="89">
          <cell r="D89" t="str">
            <v>B 28 1 01</v>
          </cell>
          <cell r="E89">
            <v>2</v>
          </cell>
        </row>
        <row r="90">
          <cell r="D90" t="str">
            <v>B 28 1 02</v>
          </cell>
          <cell r="E90">
            <v>2</v>
          </cell>
        </row>
        <row r="91">
          <cell r="D91" t="str">
            <v>B 28 1 03</v>
          </cell>
          <cell r="E91">
            <v>2</v>
          </cell>
        </row>
        <row r="92">
          <cell r="D92" t="str">
            <v>B 28 1 04</v>
          </cell>
          <cell r="E92">
            <v>2</v>
          </cell>
        </row>
        <row r="93">
          <cell r="D93" t="str">
            <v>B 28 1 05</v>
          </cell>
          <cell r="E93">
            <v>2</v>
          </cell>
        </row>
        <row r="94">
          <cell r="D94" t="str">
            <v>B 28 1 06</v>
          </cell>
          <cell r="E94">
            <v>2</v>
          </cell>
        </row>
        <row r="95">
          <cell r="D95" t="str">
            <v>B 28 2 01</v>
          </cell>
          <cell r="E95">
            <v>2</v>
          </cell>
        </row>
        <row r="96">
          <cell r="D96" t="str">
            <v>B 28 2 02</v>
          </cell>
          <cell r="E96">
            <v>2</v>
          </cell>
        </row>
        <row r="97">
          <cell r="D97" t="str">
            <v>B 28 2 03</v>
          </cell>
          <cell r="E97">
            <v>1</v>
          </cell>
        </row>
        <row r="98">
          <cell r="D98" t="str">
            <v>B 28 2 04</v>
          </cell>
          <cell r="E98">
            <v>2</v>
          </cell>
        </row>
        <row r="99">
          <cell r="D99" t="str">
            <v>B 28 2 05</v>
          </cell>
          <cell r="E99">
            <v>2</v>
          </cell>
        </row>
        <row r="100">
          <cell r="D100" t="str">
            <v>B 28 2 06</v>
          </cell>
          <cell r="E100">
            <v>2</v>
          </cell>
        </row>
        <row r="101">
          <cell r="D101" t="str">
            <v>B 29 0 01</v>
          </cell>
          <cell r="E101">
            <v>3</v>
          </cell>
        </row>
        <row r="102">
          <cell r="D102" t="str">
            <v>B 29 0 02</v>
          </cell>
          <cell r="E102">
            <v>2</v>
          </cell>
        </row>
        <row r="103">
          <cell r="D103" t="str">
            <v>B 29 0 04</v>
          </cell>
          <cell r="E103">
            <v>3</v>
          </cell>
        </row>
        <row r="104">
          <cell r="D104" t="str">
            <v>B 29 1 01</v>
          </cell>
          <cell r="E104">
            <v>2</v>
          </cell>
        </row>
        <row r="105">
          <cell r="D105" t="str">
            <v>B 29 1 02</v>
          </cell>
          <cell r="E105">
            <v>3</v>
          </cell>
        </row>
        <row r="106">
          <cell r="D106" t="str">
            <v>B 29 1 03</v>
          </cell>
          <cell r="E106">
            <v>2</v>
          </cell>
        </row>
        <row r="107">
          <cell r="D107" t="str">
            <v>B 29 1 04</v>
          </cell>
          <cell r="E107">
            <v>3</v>
          </cell>
        </row>
        <row r="108">
          <cell r="D108" t="str">
            <v>B 29 1 05</v>
          </cell>
          <cell r="E108">
            <v>2</v>
          </cell>
        </row>
        <row r="109">
          <cell r="D109" t="str">
            <v>B 29 1 06</v>
          </cell>
          <cell r="E109">
            <v>2</v>
          </cell>
        </row>
        <row r="110">
          <cell r="D110" t="str">
            <v>B 30 1 01</v>
          </cell>
          <cell r="E110">
            <v>2</v>
          </cell>
        </row>
        <row r="111">
          <cell r="D111" t="str">
            <v>B 30 1 02</v>
          </cell>
          <cell r="E111">
            <v>2</v>
          </cell>
        </row>
        <row r="112">
          <cell r="D112" t="str">
            <v>B 30 1 03</v>
          </cell>
          <cell r="E112">
            <v>2</v>
          </cell>
        </row>
        <row r="113">
          <cell r="D113" t="str">
            <v>B 30 1 04</v>
          </cell>
          <cell r="E113">
            <v>2</v>
          </cell>
        </row>
        <row r="114">
          <cell r="D114" t="str">
            <v>B 30 1 05</v>
          </cell>
          <cell r="E114">
            <v>2</v>
          </cell>
        </row>
        <row r="115">
          <cell r="D115" t="str">
            <v>B 30 1 06</v>
          </cell>
          <cell r="E115">
            <v>2</v>
          </cell>
        </row>
        <row r="116">
          <cell r="D116" t="str">
            <v>B 34 0</v>
          </cell>
          <cell r="E116">
            <v>1</v>
          </cell>
        </row>
        <row r="117">
          <cell r="D117" t="str">
            <v>B 35 0</v>
          </cell>
          <cell r="E117">
            <v>1</v>
          </cell>
        </row>
        <row r="118">
          <cell r="D118" t="str">
            <v>B 36 0</v>
          </cell>
          <cell r="E118">
            <v>1</v>
          </cell>
        </row>
        <row r="119">
          <cell r="D119" t="str">
            <v>B 37 0</v>
          </cell>
          <cell r="E119">
            <v>2</v>
          </cell>
        </row>
        <row r="120">
          <cell r="D120" t="str">
            <v>B 38 0</v>
          </cell>
          <cell r="E120">
            <v>1</v>
          </cell>
        </row>
        <row r="121">
          <cell r="D121" t="str">
            <v>B 41 0</v>
          </cell>
          <cell r="E121">
            <v>1</v>
          </cell>
        </row>
        <row r="122">
          <cell r="D122" t="str">
            <v>B 42 0</v>
          </cell>
          <cell r="E122">
            <v>3</v>
          </cell>
        </row>
        <row r="123">
          <cell r="D123" t="str">
            <v>B 43 0</v>
          </cell>
          <cell r="E123">
            <v>3</v>
          </cell>
        </row>
        <row r="124">
          <cell r="D124" t="str">
            <v>B 44 0</v>
          </cell>
          <cell r="E124">
            <v>3</v>
          </cell>
        </row>
        <row r="125">
          <cell r="D125" t="str">
            <v>E 02 0</v>
          </cell>
          <cell r="E125">
            <v>3</v>
          </cell>
        </row>
        <row r="126">
          <cell r="D126" t="str">
            <v>E 03 0</v>
          </cell>
          <cell r="E126">
            <v>1</v>
          </cell>
        </row>
        <row r="127">
          <cell r="D127" t="str">
            <v>E 04 0</v>
          </cell>
          <cell r="E127">
            <v>3</v>
          </cell>
        </row>
        <row r="128">
          <cell r="D128" t="str">
            <v>E 05 0</v>
          </cell>
          <cell r="E128">
            <v>2</v>
          </cell>
        </row>
        <row r="129">
          <cell r="D129" t="str">
            <v>E 06 0</v>
          </cell>
          <cell r="E129">
            <v>1</v>
          </cell>
        </row>
        <row r="130">
          <cell r="D130" t="str">
            <v>E 07 0</v>
          </cell>
          <cell r="E130">
            <v>3</v>
          </cell>
        </row>
        <row r="131">
          <cell r="D131" t="str">
            <v>G 03 0 01</v>
          </cell>
          <cell r="E131">
            <v>2</v>
          </cell>
        </row>
        <row r="132">
          <cell r="D132" t="str">
            <v>G 03 0 02</v>
          </cell>
          <cell r="E132">
            <v>2</v>
          </cell>
        </row>
        <row r="133">
          <cell r="D133" t="str">
            <v>G 03 0 03</v>
          </cell>
          <cell r="E133">
            <v>2</v>
          </cell>
        </row>
        <row r="134">
          <cell r="D134" t="str">
            <v>G 03 0 04</v>
          </cell>
          <cell r="E134">
            <v>2</v>
          </cell>
        </row>
        <row r="135">
          <cell r="D135" t="str">
            <v>G 03 0 05</v>
          </cell>
          <cell r="E135">
            <v>2</v>
          </cell>
        </row>
        <row r="136">
          <cell r="D136" t="str">
            <v>G 03 0 06</v>
          </cell>
          <cell r="E136">
            <v>1</v>
          </cell>
        </row>
        <row r="137">
          <cell r="D137" t="str">
            <v>G 03 0 07</v>
          </cell>
          <cell r="E137">
            <v>3</v>
          </cell>
        </row>
        <row r="138">
          <cell r="D138" t="str">
            <v>G 03 0 08</v>
          </cell>
          <cell r="E138">
            <v>3</v>
          </cell>
        </row>
        <row r="139">
          <cell r="D139" t="str">
            <v>G 03 0 09</v>
          </cell>
          <cell r="E139">
            <v>3</v>
          </cell>
        </row>
        <row r="140">
          <cell r="D140" t="str">
            <v>G 03 0 10</v>
          </cell>
          <cell r="E140">
            <v>3</v>
          </cell>
        </row>
        <row r="141">
          <cell r="D141" t="str">
            <v>G 03 0 11</v>
          </cell>
          <cell r="E141">
            <v>3</v>
          </cell>
        </row>
        <row r="142">
          <cell r="D142" t="str">
            <v>G 03 0 12</v>
          </cell>
          <cell r="E142">
            <v>3</v>
          </cell>
        </row>
        <row r="143">
          <cell r="D143" t="str">
            <v>G 03 0 13</v>
          </cell>
          <cell r="E143">
            <v>3</v>
          </cell>
        </row>
        <row r="144">
          <cell r="D144" t="str">
            <v>G 03 0 14</v>
          </cell>
          <cell r="E144">
            <v>3</v>
          </cell>
        </row>
        <row r="145">
          <cell r="D145" t="str">
            <v>G 03 0 15</v>
          </cell>
          <cell r="E145">
            <v>3</v>
          </cell>
        </row>
        <row r="146">
          <cell r="D146" t="str">
            <v>G 03 0 16</v>
          </cell>
          <cell r="E146">
            <v>3</v>
          </cell>
        </row>
        <row r="147">
          <cell r="D147" t="str">
            <v>G 03 0 17</v>
          </cell>
          <cell r="E147">
            <v>3</v>
          </cell>
        </row>
        <row r="148">
          <cell r="D148" t="str">
            <v>G 03 0 18</v>
          </cell>
          <cell r="E148">
            <v>3</v>
          </cell>
        </row>
        <row r="149">
          <cell r="D149" t="str">
            <v>G 03 1 01</v>
          </cell>
          <cell r="E149">
            <v>2</v>
          </cell>
        </row>
        <row r="150">
          <cell r="D150" t="str">
            <v>G 03 1 02</v>
          </cell>
          <cell r="E150">
            <v>2</v>
          </cell>
        </row>
        <row r="151">
          <cell r="D151" t="str">
            <v>G 03 1 03</v>
          </cell>
          <cell r="E151">
            <v>2</v>
          </cell>
        </row>
        <row r="152">
          <cell r="D152" t="str">
            <v>G 03 1 04</v>
          </cell>
          <cell r="E152">
            <v>2</v>
          </cell>
        </row>
        <row r="153">
          <cell r="D153" t="str">
            <v>G 03 1 05</v>
          </cell>
          <cell r="E153">
            <v>2</v>
          </cell>
        </row>
        <row r="154">
          <cell r="D154" t="str">
            <v>G 03 1 06</v>
          </cell>
          <cell r="E154">
            <v>2</v>
          </cell>
        </row>
        <row r="155">
          <cell r="D155" t="str">
            <v>G 03 1 07</v>
          </cell>
          <cell r="E155">
            <v>3</v>
          </cell>
        </row>
        <row r="156">
          <cell r="D156" t="str">
            <v>G 03 1 08</v>
          </cell>
          <cell r="E156">
            <v>3</v>
          </cell>
        </row>
        <row r="157">
          <cell r="D157" t="str">
            <v>G 03 1 09</v>
          </cell>
          <cell r="E157">
            <v>3</v>
          </cell>
        </row>
        <row r="158">
          <cell r="D158" t="str">
            <v>G 03 1 10</v>
          </cell>
          <cell r="E158">
            <v>3</v>
          </cell>
        </row>
        <row r="159">
          <cell r="D159" t="str">
            <v>G 03 1 11</v>
          </cell>
          <cell r="E159">
            <v>3</v>
          </cell>
        </row>
        <row r="160">
          <cell r="D160" t="str">
            <v>G 03 1 12</v>
          </cell>
          <cell r="E160">
            <v>3</v>
          </cell>
        </row>
        <row r="161">
          <cell r="D161" t="str">
            <v>G 03 1 13</v>
          </cell>
          <cell r="E161">
            <v>3</v>
          </cell>
        </row>
        <row r="162">
          <cell r="D162" t="str">
            <v>G 03 1 14</v>
          </cell>
          <cell r="E162">
            <v>3</v>
          </cell>
        </row>
        <row r="163">
          <cell r="D163" t="str">
            <v>G 03 1 15</v>
          </cell>
          <cell r="E163">
            <v>3</v>
          </cell>
        </row>
        <row r="164">
          <cell r="D164" t="str">
            <v>G 03 1 16</v>
          </cell>
          <cell r="E164">
            <v>3</v>
          </cell>
        </row>
        <row r="165">
          <cell r="D165" t="str">
            <v>G 03 1 17</v>
          </cell>
          <cell r="E165">
            <v>3</v>
          </cell>
        </row>
        <row r="166">
          <cell r="D166" t="str">
            <v>G 03 1 18</v>
          </cell>
          <cell r="E166">
            <v>3</v>
          </cell>
        </row>
        <row r="167">
          <cell r="D167" t="str">
            <v>G 03 2 01</v>
          </cell>
          <cell r="E167">
            <v>2</v>
          </cell>
        </row>
        <row r="168">
          <cell r="D168" t="str">
            <v>G 03 2 02</v>
          </cell>
          <cell r="E168">
            <v>2</v>
          </cell>
        </row>
        <row r="169">
          <cell r="D169" t="str">
            <v>G 03 2 03</v>
          </cell>
          <cell r="E169">
            <v>2</v>
          </cell>
        </row>
        <row r="170">
          <cell r="D170" t="str">
            <v>G 03 2 04</v>
          </cell>
          <cell r="E170">
            <v>2</v>
          </cell>
        </row>
        <row r="171">
          <cell r="D171" t="str">
            <v>G 03 2 05</v>
          </cell>
          <cell r="E171">
            <v>1</v>
          </cell>
        </row>
        <row r="172">
          <cell r="D172" t="str">
            <v>G 03 2 06</v>
          </cell>
          <cell r="E172">
            <v>2</v>
          </cell>
        </row>
        <row r="173">
          <cell r="D173" t="str">
            <v>G 03 2 07</v>
          </cell>
          <cell r="E173">
            <v>3</v>
          </cell>
        </row>
        <row r="174">
          <cell r="D174" t="str">
            <v>G 03 2 08</v>
          </cell>
          <cell r="E174">
            <v>3</v>
          </cell>
        </row>
        <row r="175">
          <cell r="D175" t="str">
            <v>G 03 2 09</v>
          </cell>
          <cell r="E175">
            <v>3</v>
          </cell>
        </row>
        <row r="176">
          <cell r="D176" t="str">
            <v>G 03 2 10</v>
          </cell>
          <cell r="E176">
            <v>3</v>
          </cell>
        </row>
        <row r="177">
          <cell r="D177" t="str">
            <v>G 03 2 11</v>
          </cell>
          <cell r="E177">
            <v>3</v>
          </cell>
        </row>
        <row r="178">
          <cell r="D178" t="str">
            <v>G 03 2 12</v>
          </cell>
          <cell r="E178">
            <v>3</v>
          </cell>
        </row>
        <row r="179">
          <cell r="D179" t="str">
            <v>G 03 2 13</v>
          </cell>
          <cell r="E179">
            <v>3</v>
          </cell>
        </row>
        <row r="180">
          <cell r="D180" t="str">
            <v>G 03 2 14</v>
          </cell>
          <cell r="E180">
            <v>3</v>
          </cell>
        </row>
        <row r="181">
          <cell r="D181" t="str">
            <v>G 03 2 15</v>
          </cell>
          <cell r="E181">
            <v>3</v>
          </cell>
        </row>
        <row r="182">
          <cell r="D182" t="str">
            <v>G 03 2 16</v>
          </cell>
          <cell r="E182">
            <v>3</v>
          </cell>
        </row>
        <row r="183">
          <cell r="D183" t="str">
            <v>G 03 2 17</v>
          </cell>
          <cell r="E183">
            <v>3</v>
          </cell>
        </row>
        <row r="184">
          <cell r="D184" t="str">
            <v>G 03 2 18</v>
          </cell>
          <cell r="E184">
            <v>3</v>
          </cell>
        </row>
        <row r="185">
          <cell r="D185" t="str">
            <v>G 05 0 01</v>
          </cell>
          <cell r="E185">
            <v>2</v>
          </cell>
        </row>
        <row r="186">
          <cell r="D186" t="str">
            <v>G 05 0 02</v>
          </cell>
          <cell r="E186">
            <v>2</v>
          </cell>
        </row>
        <row r="187">
          <cell r="D187" t="str">
            <v>G 05 0 03</v>
          </cell>
          <cell r="E187">
            <v>2</v>
          </cell>
        </row>
        <row r="188">
          <cell r="D188" t="str">
            <v>G 05 0 04</v>
          </cell>
          <cell r="E188">
            <v>2</v>
          </cell>
        </row>
        <row r="189">
          <cell r="D189" t="str">
            <v>G 05 0 05</v>
          </cell>
          <cell r="E189">
            <v>2</v>
          </cell>
        </row>
        <row r="190">
          <cell r="D190" t="str">
            <v>G 05 0 06</v>
          </cell>
          <cell r="E190">
            <v>2</v>
          </cell>
        </row>
        <row r="191">
          <cell r="D191" t="str">
            <v>G 05 0 07</v>
          </cell>
          <cell r="E191">
            <v>3</v>
          </cell>
        </row>
        <row r="192">
          <cell r="D192" t="str">
            <v>G 05 0 08</v>
          </cell>
          <cell r="E192">
            <v>3</v>
          </cell>
        </row>
        <row r="193">
          <cell r="D193" t="str">
            <v>G 05 0 09</v>
          </cell>
          <cell r="E193">
            <v>3</v>
          </cell>
        </row>
        <row r="194">
          <cell r="D194" t="str">
            <v>G 05 0 10</v>
          </cell>
          <cell r="E194">
            <v>3</v>
          </cell>
        </row>
        <row r="195">
          <cell r="D195" t="str">
            <v>G 05 0 11</v>
          </cell>
          <cell r="E195">
            <v>3</v>
          </cell>
        </row>
        <row r="196">
          <cell r="D196" t="str">
            <v>G 05 0 12</v>
          </cell>
          <cell r="E196">
            <v>3</v>
          </cell>
        </row>
        <row r="197">
          <cell r="D197" t="str">
            <v>G 05 1 01</v>
          </cell>
          <cell r="E197">
            <v>2</v>
          </cell>
        </row>
        <row r="198">
          <cell r="D198" t="str">
            <v>G 05 1 02</v>
          </cell>
          <cell r="E198">
            <v>2</v>
          </cell>
        </row>
        <row r="199">
          <cell r="D199" t="str">
            <v>G 05 1 03</v>
          </cell>
          <cell r="E199">
            <v>2</v>
          </cell>
        </row>
        <row r="200">
          <cell r="D200" t="str">
            <v>G 05 1 04</v>
          </cell>
          <cell r="E200">
            <v>2</v>
          </cell>
        </row>
        <row r="201">
          <cell r="D201" t="str">
            <v>G 05 1 05</v>
          </cell>
          <cell r="E201">
            <v>2</v>
          </cell>
        </row>
        <row r="202">
          <cell r="D202" t="str">
            <v>G 05 1 06</v>
          </cell>
          <cell r="E202">
            <v>2</v>
          </cell>
        </row>
        <row r="203">
          <cell r="D203" t="str">
            <v>G 05 1 07</v>
          </cell>
          <cell r="E203">
            <v>3</v>
          </cell>
        </row>
        <row r="204">
          <cell r="D204" t="str">
            <v>G 05 1 08</v>
          </cell>
          <cell r="E204">
            <v>3</v>
          </cell>
        </row>
        <row r="205">
          <cell r="D205" t="str">
            <v>G 05 1 09</v>
          </cell>
          <cell r="E205">
            <v>3</v>
          </cell>
        </row>
        <row r="206">
          <cell r="D206" t="str">
            <v>G 05 1 10</v>
          </cell>
          <cell r="E206">
            <v>3</v>
          </cell>
        </row>
        <row r="207">
          <cell r="D207" t="str">
            <v>G 05 1 11</v>
          </cell>
          <cell r="E207">
            <v>3</v>
          </cell>
        </row>
        <row r="208">
          <cell r="D208" t="str">
            <v>G 05 1 12</v>
          </cell>
          <cell r="E208">
            <v>3</v>
          </cell>
        </row>
        <row r="209">
          <cell r="D209" t="str">
            <v>G 05 2 01</v>
          </cell>
          <cell r="E209">
            <v>2</v>
          </cell>
        </row>
        <row r="210">
          <cell r="D210" t="str">
            <v>G 05 2 02</v>
          </cell>
          <cell r="E210">
            <v>2</v>
          </cell>
        </row>
        <row r="211">
          <cell r="D211" t="str">
            <v>G 05 2 03</v>
          </cell>
          <cell r="E211">
            <v>2</v>
          </cell>
        </row>
        <row r="212">
          <cell r="D212" t="str">
            <v>G 05 2 04</v>
          </cell>
          <cell r="E212">
            <v>2</v>
          </cell>
        </row>
        <row r="213">
          <cell r="D213" t="str">
            <v>G 05 2 05</v>
          </cell>
          <cell r="E213">
            <v>2</v>
          </cell>
        </row>
        <row r="214">
          <cell r="D214" t="str">
            <v>G 05 2 06</v>
          </cell>
          <cell r="E214">
            <v>1</v>
          </cell>
        </row>
        <row r="215">
          <cell r="D215" t="str">
            <v>G 05 2 07</v>
          </cell>
          <cell r="E215">
            <v>3</v>
          </cell>
        </row>
        <row r="216">
          <cell r="D216" t="str">
            <v>G 05 2 08</v>
          </cell>
          <cell r="E216">
            <v>3</v>
          </cell>
        </row>
        <row r="217">
          <cell r="D217" t="str">
            <v>G 05 2 09</v>
          </cell>
          <cell r="E217">
            <v>3</v>
          </cell>
        </row>
        <row r="218">
          <cell r="D218" t="str">
            <v>G 05 2 10</v>
          </cell>
          <cell r="E218">
            <v>3</v>
          </cell>
        </row>
        <row r="219">
          <cell r="D219" t="str">
            <v>G 05 2 11</v>
          </cell>
          <cell r="E219">
            <v>3</v>
          </cell>
        </row>
        <row r="220">
          <cell r="D220" t="str">
            <v>G 05 2 12</v>
          </cell>
          <cell r="E220">
            <v>3</v>
          </cell>
        </row>
        <row r="221">
          <cell r="D221" t="str">
            <v>G 09 0</v>
          </cell>
          <cell r="E221">
            <v>2</v>
          </cell>
        </row>
        <row r="222">
          <cell r="D222" t="str">
            <v>G 19 0 01</v>
          </cell>
          <cell r="E222">
            <v>2</v>
          </cell>
        </row>
        <row r="223">
          <cell r="D223" t="str">
            <v>G 19 0 02</v>
          </cell>
          <cell r="E223">
            <v>2</v>
          </cell>
        </row>
        <row r="224">
          <cell r="D224" t="str">
            <v>G 19 0 03</v>
          </cell>
          <cell r="E224">
            <v>2</v>
          </cell>
        </row>
        <row r="225">
          <cell r="D225" t="str">
            <v>G 19 0 04</v>
          </cell>
          <cell r="E225">
            <v>2</v>
          </cell>
        </row>
        <row r="226">
          <cell r="D226" t="str">
            <v>G 19 0 05</v>
          </cell>
          <cell r="E226">
            <v>2</v>
          </cell>
        </row>
        <row r="227">
          <cell r="D227" t="str">
            <v>G 19 0 06</v>
          </cell>
          <cell r="E227">
            <v>3</v>
          </cell>
        </row>
        <row r="228">
          <cell r="D228" t="str">
            <v>G 19 1 01</v>
          </cell>
          <cell r="E228">
            <v>2</v>
          </cell>
        </row>
        <row r="229">
          <cell r="D229" t="str">
            <v>G 19 1 02</v>
          </cell>
          <cell r="E229">
            <v>2</v>
          </cell>
        </row>
        <row r="230">
          <cell r="D230" t="str">
            <v>G 19 1 03</v>
          </cell>
          <cell r="E230">
            <v>2</v>
          </cell>
        </row>
        <row r="231">
          <cell r="D231" t="str">
            <v>G 19 1 04</v>
          </cell>
          <cell r="E231">
            <v>2</v>
          </cell>
        </row>
        <row r="232">
          <cell r="D232" t="str">
            <v>G 19 2 01</v>
          </cell>
          <cell r="E232">
            <v>2</v>
          </cell>
        </row>
        <row r="233">
          <cell r="D233" t="str">
            <v>G 19 2 02</v>
          </cell>
          <cell r="E233">
            <v>2</v>
          </cell>
        </row>
        <row r="234">
          <cell r="D234" t="str">
            <v>G 19 2 03</v>
          </cell>
          <cell r="E234">
            <v>2</v>
          </cell>
        </row>
        <row r="235">
          <cell r="D235" t="str">
            <v>G 19 2 04</v>
          </cell>
          <cell r="E235">
            <v>2</v>
          </cell>
        </row>
        <row r="236">
          <cell r="D236" t="str">
            <v>G 19 2 05</v>
          </cell>
          <cell r="E236">
            <v>2</v>
          </cell>
        </row>
        <row r="237">
          <cell r="D237" t="str">
            <v>G 19 2 06</v>
          </cell>
          <cell r="E237">
            <v>2</v>
          </cell>
        </row>
        <row r="238">
          <cell r="D238" t="str">
            <v>G 23 0</v>
          </cell>
          <cell r="E238">
            <v>3</v>
          </cell>
        </row>
        <row r="239">
          <cell r="D239" t="str">
            <v>G 23 0 01</v>
          </cell>
          <cell r="E239">
            <v>2</v>
          </cell>
        </row>
        <row r="240">
          <cell r="D240" t="str">
            <v>G 23 0 02</v>
          </cell>
          <cell r="E240">
            <v>2</v>
          </cell>
        </row>
        <row r="241">
          <cell r="D241" t="str">
            <v>G 23 0 03</v>
          </cell>
          <cell r="E241">
            <v>2</v>
          </cell>
        </row>
        <row r="242">
          <cell r="D242" t="str">
            <v>G 23 0 04</v>
          </cell>
          <cell r="E242">
            <v>2</v>
          </cell>
        </row>
        <row r="243">
          <cell r="D243" t="str">
            <v>G 23 0 05</v>
          </cell>
          <cell r="E243">
            <v>2</v>
          </cell>
        </row>
        <row r="244">
          <cell r="D244" t="str">
            <v>G 23 0 06</v>
          </cell>
          <cell r="E244">
            <v>2</v>
          </cell>
        </row>
        <row r="245">
          <cell r="D245" t="str">
            <v>G 23 1</v>
          </cell>
          <cell r="E245">
            <v>3</v>
          </cell>
        </row>
        <row r="246">
          <cell r="D246" t="str">
            <v>G 23 1 01</v>
          </cell>
          <cell r="E246">
            <v>2</v>
          </cell>
        </row>
        <row r="247">
          <cell r="D247" t="str">
            <v>G 23 1 02</v>
          </cell>
          <cell r="E247">
            <v>2</v>
          </cell>
        </row>
        <row r="248">
          <cell r="D248" t="str">
            <v>G 23 1 03</v>
          </cell>
          <cell r="E248">
            <v>2</v>
          </cell>
        </row>
        <row r="249">
          <cell r="D249" t="str">
            <v>G 23 1 04</v>
          </cell>
          <cell r="E249">
            <v>2</v>
          </cell>
        </row>
        <row r="250">
          <cell r="D250" t="str">
            <v>G 23 1 05</v>
          </cell>
          <cell r="E250">
            <v>2</v>
          </cell>
        </row>
        <row r="251">
          <cell r="D251" t="str">
            <v>G 23 1 06</v>
          </cell>
          <cell r="E251">
            <v>2</v>
          </cell>
        </row>
        <row r="252">
          <cell r="D252" t="str">
            <v>G 23 2</v>
          </cell>
          <cell r="E252">
            <v>3</v>
          </cell>
        </row>
        <row r="253">
          <cell r="D253" t="str">
            <v>G 23 2 01</v>
          </cell>
          <cell r="E253">
            <v>2</v>
          </cell>
        </row>
        <row r="254">
          <cell r="D254" t="str">
            <v>G 23 2 02</v>
          </cell>
          <cell r="E254">
            <v>2</v>
          </cell>
        </row>
        <row r="255">
          <cell r="D255" t="str">
            <v>G 23 2 03</v>
          </cell>
          <cell r="E255">
            <v>3</v>
          </cell>
        </row>
        <row r="256">
          <cell r="D256" t="str">
            <v>G 23 2 04</v>
          </cell>
          <cell r="E256">
            <v>2</v>
          </cell>
        </row>
        <row r="257">
          <cell r="D257" t="str">
            <v>G 23 2 05</v>
          </cell>
          <cell r="E257">
            <v>2</v>
          </cell>
        </row>
        <row r="258">
          <cell r="D258" t="str">
            <v>G 23 2 06</v>
          </cell>
          <cell r="E258">
            <v>2</v>
          </cell>
        </row>
        <row r="259">
          <cell r="D259" t="str">
            <v>G 24 0</v>
          </cell>
          <cell r="E259">
            <v>3</v>
          </cell>
        </row>
        <row r="260">
          <cell r="D260" t="str">
            <v>G 24 0 01</v>
          </cell>
          <cell r="E260">
            <v>2</v>
          </cell>
        </row>
        <row r="261">
          <cell r="D261" t="str">
            <v>G 24 0 02</v>
          </cell>
          <cell r="E261">
            <v>2</v>
          </cell>
        </row>
        <row r="262">
          <cell r="D262" t="str">
            <v>G 24 0 03</v>
          </cell>
          <cell r="E262">
            <v>2</v>
          </cell>
        </row>
        <row r="263">
          <cell r="D263" t="str">
            <v>G 24 0 04</v>
          </cell>
          <cell r="E263">
            <v>2</v>
          </cell>
        </row>
        <row r="264">
          <cell r="D264" t="str">
            <v>G 24 0 05</v>
          </cell>
          <cell r="E264">
            <v>2</v>
          </cell>
        </row>
        <row r="265">
          <cell r="D265" t="str">
            <v>G 24 0 06</v>
          </cell>
          <cell r="E265">
            <v>2</v>
          </cell>
        </row>
        <row r="266">
          <cell r="D266" t="str">
            <v>G 24 1</v>
          </cell>
          <cell r="E266">
            <v>3</v>
          </cell>
        </row>
        <row r="267">
          <cell r="D267" t="str">
            <v>G 24 1 01</v>
          </cell>
          <cell r="E267">
            <v>2</v>
          </cell>
        </row>
        <row r="268">
          <cell r="D268" t="str">
            <v>G 24 1 02</v>
          </cell>
          <cell r="E268">
            <v>2</v>
          </cell>
        </row>
        <row r="269">
          <cell r="D269" t="str">
            <v>G 24 1 03</v>
          </cell>
          <cell r="E269">
            <v>2</v>
          </cell>
        </row>
        <row r="270">
          <cell r="D270" t="str">
            <v>G 24 1 04</v>
          </cell>
          <cell r="E270">
            <v>2</v>
          </cell>
        </row>
        <row r="271">
          <cell r="D271" t="str">
            <v>G 24 1 05</v>
          </cell>
          <cell r="E271">
            <v>2</v>
          </cell>
        </row>
        <row r="272">
          <cell r="D272" t="str">
            <v>G 24 1 06</v>
          </cell>
          <cell r="E272">
            <v>2</v>
          </cell>
        </row>
        <row r="273">
          <cell r="D273" t="str">
            <v>G 24 2</v>
          </cell>
          <cell r="E273">
            <v>3</v>
          </cell>
        </row>
        <row r="274">
          <cell r="D274" t="str">
            <v>G 24 2 01</v>
          </cell>
          <cell r="E274">
            <v>2</v>
          </cell>
        </row>
        <row r="275">
          <cell r="D275" t="str">
            <v>G 24 2 02</v>
          </cell>
          <cell r="E275">
            <v>2</v>
          </cell>
        </row>
        <row r="276">
          <cell r="D276" t="str">
            <v>G 24 2 03</v>
          </cell>
          <cell r="E276">
            <v>2</v>
          </cell>
        </row>
        <row r="277">
          <cell r="D277" t="str">
            <v>G 24 2 04</v>
          </cell>
          <cell r="E277">
            <v>3</v>
          </cell>
        </row>
        <row r="278">
          <cell r="D278" t="str">
            <v>G 24 2 05</v>
          </cell>
          <cell r="E278">
            <v>2</v>
          </cell>
        </row>
        <row r="279">
          <cell r="D279" t="str">
            <v>G 24 2 06</v>
          </cell>
          <cell r="E279">
            <v>2</v>
          </cell>
        </row>
        <row r="280">
          <cell r="D280" t="str">
            <v>G 25 0</v>
          </cell>
          <cell r="E280">
            <v>3</v>
          </cell>
        </row>
        <row r="281">
          <cell r="D281" t="str">
            <v>G 25 0 01</v>
          </cell>
          <cell r="E281">
            <v>2</v>
          </cell>
        </row>
        <row r="282">
          <cell r="D282" t="str">
            <v>G 25 0 02</v>
          </cell>
          <cell r="E282">
            <v>2</v>
          </cell>
        </row>
        <row r="283">
          <cell r="D283" t="str">
            <v>G 25 0 03</v>
          </cell>
          <cell r="E283">
            <v>2</v>
          </cell>
        </row>
        <row r="284">
          <cell r="D284" t="str">
            <v>G 25 0 04</v>
          </cell>
          <cell r="E284">
            <v>2</v>
          </cell>
        </row>
        <row r="285">
          <cell r="D285" t="str">
            <v>G 25 0 05</v>
          </cell>
          <cell r="E285">
            <v>2</v>
          </cell>
        </row>
        <row r="286">
          <cell r="D286" t="str">
            <v>G 25 0 06</v>
          </cell>
          <cell r="E286">
            <v>2</v>
          </cell>
        </row>
        <row r="287">
          <cell r="D287" t="str">
            <v>G 25 1</v>
          </cell>
          <cell r="E287">
            <v>3</v>
          </cell>
        </row>
        <row r="288">
          <cell r="D288" t="str">
            <v>G 25 1 01</v>
          </cell>
          <cell r="E288">
            <v>2</v>
          </cell>
        </row>
        <row r="289">
          <cell r="D289" t="str">
            <v>G 25 1 02</v>
          </cell>
          <cell r="E289">
            <v>2</v>
          </cell>
        </row>
        <row r="290">
          <cell r="D290" t="str">
            <v>G 25 1 03</v>
          </cell>
          <cell r="E290">
            <v>2</v>
          </cell>
        </row>
        <row r="291">
          <cell r="D291" t="str">
            <v>G 25 1 04</v>
          </cell>
          <cell r="E291">
            <v>3</v>
          </cell>
        </row>
        <row r="292">
          <cell r="D292" t="str">
            <v>G 25 1 05</v>
          </cell>
          <cell r="E292">
            <v>2</v>
          </cell>
        </row>
        <row r="293">
          <cell r="D293" t="str">
            <v>G 25 1 06</v>
          </cell>
          <cell r="E293">
            <v>2</v>
          </cell>
        </row>
        <row r="294">
          <cell r="D294" t="str">
            <v>G 25 2</v>
          </cell>
          <cell r="E294">
            <v>3</v>
          </cell>
        </row>
        <row r="295">
          <cell r="D295" t="str">
            <v>G 25 2 01</v>
          </cell>
          <cell r="E295">
            <v>2</v>
          </cell>
        </row>
        <row r="296">
          <cell r="D296" t="str">
            <v>G 25 2 02</v>
          </cell>
          <cell r="E296">
            <v>2</v>
          </cell>
        </row>
        <row r="297">
          <cell r="D297" t="str">
            <v>G 25 2 03</v>
          </cell>
          <cell r="E297">
            <v>2</v>
          </cell>
        </row>
        <row r="298">
          <cell r="D298" t="str">
            <v>G 25 2 04</v>
          </cell>
          <cell r="E298">
            <v>2</v>
          </cell>
        </row>
        <row r="299">
          <cell r="D299" t="str">
            <v>G 25 2 05</v>
          </cell>
          <cell r="E299">
            <v>2</v>
          </cell>
        </row>
        <row r="300">
          <cell r="D300" t="str">
            <v>G 25 2 06</v>
          </cell>
          <cell r="E300">
            <v>2</v>
          </cell>
        </row>
        <row r="301">
          <cell r="D301" t="str">
            <v>G 26 0</v>
          </cell>
          <cell r="E301">
            <v>3</v>
          </cell>
        </row>
        <row r="302">
          <cell r="D302" t="str">
            <v>G 26 0 01</v>
          </cell>
          <cell r="E302">
            <v>2</v>
          </cell>
        </row>
        <row r="303">
          <cell r="D303" t="str">
            <v>G 26 0 02</v>
          </cell>
          <cell r="E303">
            <v>2</v>
          </cell>
        </row>
        <row r="304">
          <cell r="D304" t="str">
            <v>G 26 0 03</v>
          </cell>
          <cell r="E304">
            <v>2</v>
          </cell>
        </row>
        <row r="305">
          <cell r="D305" t="str">
            <v>G 26 0 04</v>
          </cell>
          <cell r="E305">
            <v>2</v>
          </cell>
        </row>
        <row r="306">
          <cell r="D306" t="str">
            <v>G 26 0 05</v>
          </cell>
          <cell r="E306">
            <v>2</v>
          </cell>
        </row>
        <row r="307">
          <cell r="D307" t="str">
            <v>G 26 0 06</v>
          </cell>
          <cell r="E307">
            <v>2</v>
          </cell>
        </row>
        <row r="308">
          <cell r="D308" t="str">
            <v>G 26 1</v>
          </cell>
          <cell r="E308">
            <v>3</v>
          </cell>
        </row>
        <row r="309">
          <cell r="D309" t="str">
            <v>G 26 1 01</v>
          </cell>
          <cell r="E309">
            <v>2</v>
          </cell>
        </row>
        <row r="310">
          <cell r="D310" t="str">
            <v>G 26 1 02</v>
          </cell>
          <cell r="E310">
            <v>2</v>
          </cell>
        </row>
        <row r="311">
          <cell r="D311" t="str">
            <v>G 26 1 03</v>
          </cell>
          <cell r="E311">
            <v>2</v>
          </cell>
        </row>
        <row r="312">
          <cell r="D312" t="str">
            <v>G 26 1 04</v>
          </cell>
          <cell r="E312">
            <v>2</v>
          </cell>
        </row>
        <row r="313">
          <cell r="D313" t="str">
            <v>G 26 1 05</v>
          </cell>
          <cell r="E313">
            <v>2</v>
          </cell>
        </row>
        <row r="314">
          <cell r="D314" t="str">
            <v>G 26 1 06</v>
          </cell>
          <cell r="E314">
            <v>2</v>
          </cell>
        </row>
        <row r="315">
          <cell r="D315" t="str">
            <v>G 26 2</v>
          </cell>
          <cell r="E315">
            <v>3</v>
          </cell>
        </row>
        <row r="316">
          <cell r="D316" t="str">
            <v>G 26 2 01</v>
          </cell>
          <cell r="E316">
            <v>2</v>
          </cell>
        </row>
        <row r="317">
          <cell r="D317" t="str">
            <v>G 26 2 02</v>
          </cell>
          <cell r="E317">
            <v>2</v>
          </cell>
        </row>
        <row r="318">
          <cell r="D318" t="str">
            <v>G 26 2 03</v>
          </cell>
          <cell r="E318">
            <v>2</v>
          </cell>
        </row>
        <row r="319">
          <cell r="D319" t="str">
            <v>G 26 2 04</v>
          </cell>
          <cell r="E319">
            <v>3</v>
          </cell>
        </row>
        <row r="320">
          <cell r="D320" t="str">
            <v>G 26 2 05</v>
          </cell>
          <cell r="E320">
            <v>3</v>
          </cell>
        </row>
        <row r="321">
          <cell r="D321" t="str">
            <v>G 26 2 06</v>
          </cell>
          <cell r="E321">
            <v>2</v>
          </cell>
        </row>
        <row r="322">
          <cell r="D322" t="str">
            <v>G 27 0</v>
          </cell>
          <cell r="E322">
            <v>3</v>
          </cell>
        </row>
        <row r="323">
          <cell r="D323" t="str">
            <v>G 27 0 01</v>
          </cell>
          <cell r="E323">
            <v>2</v>
          </cell>
        </row>
        <row r="324">
          <cell r="D324" t="str">
            <v>G 27 0 02</v>
          </cell>
          <cell r="E324">
            <v>2</v>
          </cell>
        </row>
        <row r="325">
          <cell r="D325" t="str">
            <v>G 27 0 03</v>
          </cell>
          <cell r="E325">
            <v>2</v>
          </cell>
        </row>
        <row r="326">
          <cell r="D326" t="str">
            <v>G 27 0 04</v>
          </cell>
          <cell r="E326">
            <v>2</v>
          </cell>
        </row>
        <row r="327">
          <cell r="D327" t="str">
            <v>G 27 0 05</v>
          </cell>
          <cell r="E327">
            <v>2</v>
          </cell>
        </row>
        <row r="328">
          <cell r="D328" t="str">
            <v>G 27 0 06</v>
          </cell>
          <cell r="E328">
            <v>2</v>
          </cell>
        </row>
        <row r="329">
          <cell r="D329" t="str">
            <v>G 27 1</v>
          </cell>
          <cell r="E329">
            <v>3</v>
          </cell>
        </row>
        <row r="330">
          <cell r="D330" t="str">
            <v>G 27 1 01</v>
          </cell>
          <cell r="E330">
            <v>2</v>
          </cell>
        </row>
        <row r="331">
          <cell r="D331" t="str">
            <v>G 27 1 02</v>
          </cell>
          <cell r="E331">
            <v>2</v>
          </cell>
        </row>
        <row r="332">
          <cell r="D332" t="str">
            <v>G 27 1 03</v>
          </cell>
          <cell r="E332">
            <v>2</v>
          </cell>
        </row>
        <row r="333">
          <cell r="D333" t="str">
            <v>G 27 1 04</v>
          </cell>
          <cell r="E333">
            <v>2</v>
          </cell>
        </row>
        <row r="334">
          <cell r="D334" t="str">
            <v>G 27 1 05</v>
          </cell>
          <cell r="E334">
            <v>2</v>
          </cell>
        </row>
        <row r="335">
          <cell r="D335" t="str">
            <v>G 27 1 06</v>
          </cell>
          <cell r="E335">
            <v>2</v>
          </cell>
        </row>
        <row r="336">
          <cell r="D336" t="str">
            <v>G 27 2</v>
          </cell>
          <cell r="E336">
            <v>3</v>
          </cell>
        </row>
        <row r="337">
          <cell r="D337" t="str">
            <v>G 27 2 01</v>
          </cell>
          <cell r="E337">
            <v>2</v>
          </cell>
        </row>
        <row r="338">
          <cell r="D338" t="str">
            <v>G 27 2 02</v>
          </cell>
          <cell r="E338">
            <v>2</v>
          </cell>
        </row>
        <row r="339">
          <cell r="D339" t="str">
            <v>G 27 2 03</v>
          </cell>
          <cell r="E339">
            <v>2</v>
          </cell>
        </row>
        <row r="340">
          <cell r="D340" t="str">
            <v>G 27 2 04</v>
          </cell>
          <cell r="E340">
            <v>2</v>
          </cell>
        </row>
        <row r="341">
          <cell r="D341" t="str">
            <v>G 27 2 05</v>
          </cell>
          <cell r="E341">
            <v>2</v>
          </cell>
        </row>
        <row r="342">
          <cell r="D342" t="str">
            <v>G 27 2 06</v>
          </cell>
          <cell r="E342">
            <v>2</v>
          </cell>
        </row>
        <row r="343">
          <cell r="D343" t="str">
            <v>G 28 0</v>
          </cell>
          <cell r="E343">
            <v>3</v>
          </cell>
        </row>
        <row r="344">
          <cell r="D344" t="str">
            <v>G 28 0 01</v>
          </cell>
          <cell r="E344">
            <v>3</v>
          </cell>
        </row>
        <row r="345">
          <cell r="D345" t="str">
            <v>G 28 0 02</v>
          </cell>
          <cell r="E345">
            <v>2</v>
          </cell>
        </row>
        <row r="346">
          <cell r="D346" t="str">
            <v>G 28 0 03</v>
          </cell>
          <cell r="E346">
            <v>2</v>
          </cell>
        </row>
        <row r="347">
          <cell r="D347" t="str">
            <v>G 28 0 04</v>
          </cell>
          <cell r="E347">
            <v>2</v>
          </cell>
        </row>
        <row r="348">
          <cell r="D348" t="str">
            <v>G 28 0 05</v>
          </cell>
          <cell r="E348">
            <v>2</v>
          </cell>
        </row>
        <row r="349">
          <cell r="D349" t="str">
            <v>G 28 0 06</v>
          </cell>
          <cell r="E349">
            <v>2</v>
          </cell>
        </row>
        <row r="350">
          <cell r="D350" t="str">
            <v>G 28 1</v>
          </cell>
          <cell r="E350">
            <v>3</v>
          </cell>
        </row>
        <row r="351">
          <cell r="D351" t="str">
            <v>G 28 1 01</v>
          </cell>
          <cell r="E351">
            <v>2</v>
          </cell>
        </row>
        <row r="352">
          <cell r="D352" t="str">
            <v>G 28 1 02</v>
          </cell>
          <cell r="E352">
            <v>2</v>
          </cell>
        </row>
        <row r="353">
          <cell r="D353" t="str">
            <v>G 28 1 03</v>
          </cell>
          <cell r="E353">
            <v>2</v>
          </cell>
        </row>
        <row r="354">
          <cell r="D354" t="str">
            <v>G 28 1 04</v>
          </cell>
          <cell r="E354">
            <v>3</v>
          </cell>
        </row>
        <row r="355">
          <cell r="D355" t="str">
            <v>G 28 1 05</v>
          </cell>
          <cell r="E355">
            <v>2</v>
          </cell>
        </row>
        <row r="356">
          <cell r="D356" t="str">
            <v>G 28 1 06</v>
          </cell>
          <cell r="E356">
            <v>2</v>
          </cell>
        </row>
        <row r="357">
          <cell r="D357" t="str">
            <v>G 28 2</v>
          </cell>
          <cell r="E357">
            <v>3</v>
          </cell>
        </row>
        <row r="358">
          <cell r="D358" t="str">
            <v>G 28 2 01</v>
          </cell>
          <cell r="E358">
            <v>2</v>
          </cell>
        </row>
        <row r="359">
          <cell r="D359" t="str">
            <v>G 28 2 02</v>
          </cell>
          <cell r="E359">
            <v>2</v>
          </cell>
        </row>
        <row r="360">
          <cell r="D360" t="str">
            <v>G 28 2 03</v>
          </cell>
          <cell r="E360">
            <v>2</v>
          </cell>
        </row>
        <row r="361">
          <cell r="D361" t="str">
            <v>G 28 2 04</v>
          </cell>
          <cell r="E361">
            <v>2</v>
          </cell>
        </row>
        <row r="362">
          <cell r="D362" t="str">
            <v>G 28 2 05</v>
          </cell>
          <cell r="E362">
            <v>2</v>
          </cell>
        </row>
        <row r="363">
          <cell r="D363" t="str">
            <v>G 28 2 06</v>
          </cell>
          <cell r="E363">
            <v>2</v>
          </cell>
        </row>
        <row r="364">
          <cell r="D364" t="str">
            <v>G 29 0</v>
          </cell>
          <cell r="E364">
            <v>1</v>
          </cell>
        </row>
        <row r="365">
          <cell r="D365" t="str">
            <v>G 31 0</v>
          </cell>
          <cell r="E365">
            <v>1</v>
          </cell>
        </row>
        <row r="366">
          <cell r="D366" t="str">
            <v>G 34 0</v>
          </cell>
          <cell r="E366">
            <v>1</v>
          </cell>
        </row>
        <row r="367">
          <cell r="D367" t="str">
            <v>G 37 0</v>
          </cell>
          <cell r="E367">
            <v>1</v>
          </cell>
        </row>
        <row r="368">
          <cell r="D368" t="str">
            <v>G 38 0</v>
          </cell>
          <cell r="E368">
            <v>2</v>
          </cell>
        </row>
        <row r="369">
          <cell r="D369" t="str">
            <v>G 39 0</v>
          </cell>
          <cell r="E369">
            <v>1</v>
          </cell>
        </row>
        <row r="370">
          <cell r="D370" t="str">
            <v>G 40 0</v>
          </cell>
          <cell r="E370">
            <v>1</v>
          </cell>
        </row>
        <row r="371">
          <cell r="D371" t="str">
            <v>G 42 0</v>
          </cell>
          <cell r="E371">
            <v>1</v>
          </cell>
        </row>
        <row r="372">
          <cell r="D372" t="str">
            <v>G 44 0</v>
          </cell>
          <cell r="E372">
            <v>1</v>
          </cell>
        </row>
        <row r="373">
          <cell r="D373" t="str">
            <v>G 45 0</v>
          </cell>
          <cell r="E373">
            <v>2</v>
          </cell>
        </row>
        <row r="374">
          <cell r="D374" t="str">
            <v>G 47 0</v>
          </cell>
          <cell r="E374">
            <v>1</v>
          </cell>
        </row>
        <row r="375">
          <cell r="D375" t="str">
            <v>G 50 0</v>
          </cell>
          <cell r="E375">
            <v>1</v>
          </cell>
        </row>
        <row r="376">
          <cell r="D376" t="str">
            <v>G 52 0</v>
          </cell>
          <cell r="E376">
            <v>1</v>
          </cell>
        </row>
        <row r="377">
          <cell r="D377" t="str">
            <v>G 55 0</v>
          </cell>
          <cell r="E377">
            <v>2</v>
          </cell>
        </row>
        <row r="378">
          <cell r="D378" t="str">
            <v>G 57 0</v>
          </cell>
          <cell r="E378">
            <v>1</v>
          </cell>
        </row>
        <row r="379">
          <cell r="D379" t="str">
            <v>H 01 0</v>
          </cell>
          <cell r="E379">
            <v>3</v>
          </cell>
        </row>
        <row r="380">
          <cell r="D380" t="str">
            <v>H 03 0</v>
          </cell>
          <cell r="E380">
            <v>2</v>
          </cell>
        </row>
        <row r="381">
          <cell r="D381" t="str">
            <v>H 05 0</v>
          </cell>
          <cell r="E381">
            <v>3</v>
          </cell>
        </row>
        <row r="382">
          <cell r="D382" t="str">
            <v>H 06 0</v>
          </cell>
          <cell r="E382">
            <v>3</v>
          </cell>
        </row>
        <row r="383">
          <cell r="D383" t="str">
            <v>H 07 0</v>
          </cell>
          <cell r="E383">
            <v>3</v>
          </cell>
        </row>
        <row r="384">
          <cell r="D384" t="str">
            <v>H 08 0</v>
          </cell>
          <cell r="E384">
            <v>3</v>
          </cell>
        </row>
        <row r="385">
          <cell r="D385" t="str">
            <v>H 15 0</v>
          </cell>
          <cell r="E385">
            <v>1</v>
          </cell>
        </row>
        <row r="386">
          <cell r="D386" t="str">
            <v>H 16 0</v>
          </cell>
          <cell r="E386">
            <v>1</v>
          </cell>
        </row>
        <row r="387">
          <cell r="D387" t="str">
            <v>H 20 0</v>
          </cell>
          <cell r="E387">
            <v>1</v>
          </cell>
        </row>
        <row r="388">
          <cell r="D388" t="str">
            <v>H 22 0</v>
          </cell>
          <cell r="E388">
            <v>1</v>
          </cell>
        </row>
        <row r="389">
          <cell r="D389" t="str">
            <v>Q 05 0</v>
          </cell>
          <cell r="E389">
            <v>1</v>
          </cell>
        </row>
        <row r="390">
          <cell r="D390" t="str">
            <v>Q 17 0</v>
          </cell>
          <cell r="E390">
            <v>3</v>
          </cell>
        </row>
        <row r="391">
          <cell r="D391" t="str">
            <v>Q 29 0</v>
          </cell>
          <cell r="E391">
            <v>2</v>
          </cell>
        </row>
        <row r="392">
          <cell r="D392" t="str">
            <v>Q 39 0</v>
          </cell>
          <cell r="E392">
            <v>2</v>
          </cell>
        </row>
        <row r="393">
          <cell r="D393" t="str">
            <v>Q 50 0</v>
          </cell>
          <cell r="E393">
            <v>1</v>
          </cell>
        </row>
        <row r="394">
          <cell r="D394" t="str">
            <v>R 36 0</v>
          </cell>
          <cell r="E394">
            <v>1</v>
          </cell>
        </row>
        <row r="395">
          <cell r="D395" t="str">
            <v>R 49 0</v>
          </cell>
          <cell r="E395">
            <v>1</v>
          </cell>
        </row>
        <row r="396">
          <cell r="D396" t="str">
            <v>S 07 0 01</v>
          </cell>
          <cell r="E396">
            <v>2</v>
          </cell>
        </row>
        <row r="397">
          <cell r="D397" t="str">
            <v>S 07 0 02</v>
          </cell>
          <cell r="E397">
            <v>3</v>
          </cell>
        </row>
        <row r="398">
          <cell r="D398" t="str">
            <v>S 07 0 03</v>
          </cell>
          <cell r="E398">
            <v>3</v>
          </cell>
        </row>
        <row r="399">
          <cell r="D399" t="str">
            <v>S 07 0 04</v>
          </cell>
          <cell r="E399">
            <v>3</v>
          </cell>
        </row>
        <row r="400">
          <cell r="D400" t="str">
            <v>S 07 0 05</v>
          </cell>
          <cell r="E400">
            <v>3</v>
          </cell>
        </row>
        <row r="401">
          <cell r="D401" t="str">
            <v>S 07 0 06</v>
          </cell>
          <cell r="E401">
            <v>3</v>
          </cell>
        </row>
        <row r="402">
          <cell r="D402" t="str">
            <v>S 07 1 01</v>
          </cell>
          <cell r="E402">
            <v>2</v>
          </cell>
        </row>
        <row r="403">
          <cell r="D403" t="str">
            <v>S 07 1 02</v>
          </cell>
          <cell r="E403">
            <v>2</v>
          </cell>
        </row>
        <row r="404">
          <cell r="D404" t="str">
            <v>S 07 1 03</v>
          </cell>
          <cell r="E404">
            <v>2</v>
          </cell>
        </row>
        <row r="405">
          <cell r="D405" t="str">
            <v>S 07 1 04</v>
          </cell>
          <cell r="E405">
            <v>1</v>
          </cell>
        </row>
        <row r="406">
          <cell r="D406" t="str">
            <v>S 07 1 05</v>
          </cell>
          <cell r="E406">
            <v>2</v>
          </cell>
        </row>
        <row r="407">
          <cell r="D407" t="str">
            <v>S 07 1 06</v>
          </cell>
          <cell r="E407">
            <v>2</v>
          </cell>
        </row>
        <row r="408">
          <cell r="D408" t="str">
            <v>S 08 0 01</v>
          </cell>
          <cell r="E408">
            <v>3</v>
          </cell>
        </row>
        <row r="409">
          <cell r="D409" t="str">
            <v>S 08 0 02</v>
          </cell>
          <cell r="E409">
            <v>3</v>
          </cell>
        </row>
        <row r="410">
          <cell r="D410" t="str">
            <v>S 08 0 03</v>
          </cell>
          <cell r="E410">
            <v>3</v>
          </cell>
        </row>
        <row r="411">
          <cell r="D411" t="str">
            <v>S 08 0 04</v>
          </cell>
          <cell r="E411">
            <v>3</v>
          </cell>
        </row>
        <row r="412">
          <cell r="D412" t="str">
            <v>S 08 0 05</v>
          </cell>
          <cell r="E412">
            <v>3</v>
          </cell>
        </row>
        <row r="413">
          <cell r="D413" t="str">
            <v>S 08 0 06</v>
          </cell>
          <cell r="E413">
            <v>2</v>
          </cell>
        </row>
        <row r="414">
          <cell r="D414" t="str">
            <v>S 08 1 01</v>
          </cell>
          <cell r="E414">
            <v>2</v>
          </cell>
        </row>
        <row r="415">
          <cell r="D415" t="str">
            <v>S 08 1 02</v>
          </cell>
          <cell r="E415">
            <v>1</v>
          </cell>
        </row>
        <row r="416">
          <cell r="D416" t="str">
            <v>S 08 1 03</v>
          </cell>
          <cell r="E416">
            <v>1</v>
          </cell>
        </row>
        <row r="417">
          <cell r="D417" t="str">
            <v>S 08 1 04</v>
          </cell>
          <cell r="E417">
            <v>2</v>
          </cell>
        </row>
        <row r="418">
          <cell r="D418" t="str">
            <v>S 08 1 05</v>
          </cell>
          <cell r="E418">
            <v>2</v>
          </cell>
        </row>
        <row r="419">
          <cell r="D419" t="str">
            <v>S 08 1 06</v>
          </cell>
          <cell r="E419">
            <v>2</v>
          </cell>
        </row>
        <row r="420">
          <cell r="D420" t="str">
            <v>S 09 0 01</v>
          </cell>
          <cell r="E420">
            <v>3</v>
          </cell>
        </row>
        <row r="421">
          <cell r="D421" t="str">
            <v>S 09 0 02</v>
          </cell>
          <cell r="E421">
            <v>3</v>
          </cell>
        </row>
        <row r="422">
          <cell r="D422" t="str">
            <v>S 09 0 03</v>
          </cell>
          <cell r="E422">
            <v>2</v>
          </cell>
        </row>
        <row r="423">
          <cell r="D423" t="str">
            <v>S 09 0 04</v>
          </cell>
          <cell r="E423">
            <v>2</v>
          </cell>
        </row>
        <row r="424">
          <cell r="D424" t="str">
            <v>S 09 0 05</v>
          </cell>
          <cell r="E424">
            <v>2</v>
          </cell>
        </row>
        <row r="425">
          <cell r="D425" t="str">
            <v>S 09 0 06</v>
          </cell>
          <cell r="E425">
            <v>2</v>
          </cell>
        </row>
        <row r="426">
          <cell r="D426" t="str">
            <v>S 09 1 01</v>
          </cell>
          <cell r="E426">
            <v>2</v>
          </cell>
        </row>
        <row r="427">
          <cell r="D427" t="str">
            <v>S 09 1 02</v>
          </cell>
          <cell r="E427">
            <v>2</v>
          </cell>
        </row>
        <row r="428">
          <cell r="D428" t="str">
            <v>S 09 1 03</v>
          </cell>
          <cell r="E428">
            <v>2</v>
          </cell>
        </row>
        <row r="429">
          <cell r="D429" t="str">
            <v>S 09 1 04</v>
          </cell>
          <cell r="E429">
            <v>2</v>
          </cell>
        </row>
        <row r="430">
          <cell r="D430" t="str">
            <v>S 09 1 05</v>
          </cell>
          <cell r="E430">
            <v>2</v>
          </cell>
        </row>
        <row r="431">
          <cell r="D431" t="str">
            <v>S 09 1 06</v>
          </cell>
          <cell r="E431">
            <v>2</v>
          </cell>
        </row>
        <row r="432">
          <cell r="D432" t="str">
            <v>S 10 0 01</v>
          </cell>
          <cell r="E432">
            <v>2</v>
          </cell>
        </row>
        <row r="433">
          <cell r="D433" t="str">
            <v>S 10 0 02</v>
          </cell>
          <cell r="E433">
            <v>2</v>
          </cell>
        </row>
        <row r="434">
          <cell r="D434" t="str">
            <v>S 10 0 03</v>
          </cell>
          <cell r="E434">
            <v>2</v>
          </cell>
        </row>
        <row r="435">
          <cell r="D435" t="str">
            <v>S 10 0 04</v>
          </cell>
          <cell r="E435">
            <v>2</v>
          </cell>
        </row>
        <row r="436">
          <cell r="D436" t="str">
            <v>S 10 0 05</v>
          </cell>
          <cell r="E436">
            <v>2</v>
          </cell>
        </row>
        <row r="437">
          <cell r="D437" t="str">
            <v>S 10 0 06</v>
          </cell>
          <cell r="E437">
            <v>2</v>
          </cell>
        </row>
        <row r="438">
          <cell r="D438" t="str">
            <v>S 10 1 01</v>
          </cell>
          <cell r="E438">
            <v>2</v>
          </cell>
        </row>
        <row r="439">
          <cell r="D439" t="str">
            <v>S 10 1 02</v>
          </cell>
          <cell r="E439">
            <v>1</v>
          </cell>
        </row>
        <row r="440">
          <cell r="D440" t="str">
            <v>S 10 1 03</v>
          </cell>
          <cell r="E440">
            <v>3</v>
          </cell>
        </row>
        <row r="441">
          <cell r="D441" t="str">
            <v>S 10 1 04</v>
          </cell>
          <cell r="E441">
            <v>3</v>
          </cell>
        </row>
        <row r="442">
          <cell r="D442" t="str">
            <v>S 10 1 05</v>
          </cell>
          <cell r="E442">
            <v>2</v>
          </cell>
        </row>
        <row r="443">
          <cell r="D443" t="str">
            <v>S 10 1 06</v>
          </cell>
          <cell r="E443">
            <v>2</v>
          </cell>
        </row>
        <row r="444">
          <cell r="D444" t="str">
            <v>S 14 0 01</v>
          </cell>
          <cell r="E444">
            <v>2</v>
          </cell>
        </row>
        <row r="445">
          <cell r="D445" t="str">
            <v>S 14 0 02</v>
          </cell>
          <cell r="E445">
            <v>2</v>
          </cell>
        </row>
        <row r="446">
          <cell r="D446" t="str">
            <v>S 14 0 03</v>
          </cell>
          <cell r="E446">
            <v>2</v>
          </cell>
        </row>
        <row r="447">
          <cell r="D447" t="str">
            <v>S 14 0 04</v>
          </cell>
          <cell r="E447">
            <v>2</v>
          </cell>
        </row>
        <row r="448">
          <cell r="D448" t="str">
            <v>S 14 0 05</v>
          </cell>
          <cell r="E448">
            <v>2</v>
          </cell>
        </row>
        <row r="449">
          <cell r="D449" t="str">
            <v>S 14 0 06</v>
          </cell>
          <cell r="E449">
            <v>2</v>
          </cell>
        </row>
        <row r="450">
          <cell r="D450" t="str">
            <v>S 14 1 01</v>
          </cell>
          <cell r="E450">
            <v>2</v>
          </cell>
        </row>
        <row r="451">
          <cell r="D451" t="str">
            <v>S 14 1 02</v>
          </cell>
          <cell r="E451">
            <v>2</v>
          </cell>
        </row>
        <row r="452">
          <cell r="D452" t="str">
            <v>S 14 1 03</v>
          </cell>
          <cell r="E452">
            <v>2</v>
          </cell>
        </row>
        <row r="453">
          <cell r="D453" t="str">
            <v>S 14 1 04</v>
          </cell>
          <cell r="E453">
            <v>2</v>
          </cell>
        </row>
        <row r="454">
          <cell r="D454" t="str">
            <v>S 14 1 05</v>
          </cell>
          <cell r="E454">
            <v>2</v>
          </cell>
        </row>
        <row r="455">
          <cell r="D455" t="str">
            <v>S 14 1 06</v>
          </cell>
          <cell r="E455">
            <v>2</v>
          </cell>
        </row>
        <row r="456">
          <cell r="D456" t="str">
            <v>S 18 0</v>
          </cell>
          <cell r="E456">
            <v>1</v>
          </cell>
        </row>
        <row r="457">
          <cell r="D457" t="str">
            <v>S 32 0</v>
          </cell>
          <cell r="E457">
            <v>2</v>
          </cell>
        </row>
        <row r="458">
          <cell r="D458" t="str">
            <v>S 38 0</v>
          </cell>
          <cell r="E458">
            <v>1</v>
          </cell>
        </row>
        <row r="459">
          <cell r="D459" t="str">
            <v>T 06 1</v>
          </cell>
          <cell r="E459">
            <v>2</v>
          </cell>
        </row>
        <row r="460">
          <cell r="D460" t="str">
            <v>T 07 0</v>
          </cell>
          <cell r="E460">
            <v>3</v>
          </cell>
        </row>
        <row r="461">
          <cell r="D461" t="str">
            <v>T 07 1</v>
          </cell>
          <cell r="E461">
            <v>3</v>
          </cell>
        </row>
        <row r="462">
          <cell r="D462" t="str">
            <v>T 08 0</v>
          </cell>
          <cell r="E462">
            <v>3</v>
          </cell>
        </row>
        <row r="463">
          <cell r="D463" t="str">
            <v>T 09 1</v>
          </cell>
          <cell r="E463">
            <v>3</v>
          </cell>
        </row>
        <row r="464">
          <cell r="D464" t="str">
            <v>T 10 0</v>
          </cell>
          <cell r="E464">
            <v>3</v>
          </cell>
        </row>
        <row r="465">
          <cell r="D465" t="str">
            <v>T 10 1</v>
          </cell>
          <cell r="E465">
            <v>3</v>
          </cell>
        </row>
        <row r="466">
          <cell r="D466" t="str">
            <v>U 10 0</v>
          </cell>
          <cell r="E466">
            <v>2</v>
          </cell>
        </row>
        <row r="467">
          <cell r="D467" t="str">
            <v>U 16 0</v>
          </cell>
          <cell r="E467">
            <v>1</v>
          </cell>
        </row>
        <row r="468">
          <cell r="D468" t="str">
            <v>U 45 0</v>
          </cell>
          <cell r="E468">
            <v>3</v>
          </cell>
        </row>
        <row r="469">
          <cell r="D469" t="str">
            <v>U 46 0</v>
          </cell>
          <cell r="E469">
            <v>3</v>
          </cell>
        </row>
        <row r="470">
          <cell r="D470" t="str">
            <v>U 47 0</v>
          </cell>
          <cell r="E470">
            <v>3</v>
          </cell>
        </row>
        <row r="471">
          <cell r="D471" t="str">
            <v>U 48 0</v>
          </cell>
          <cell r="E471">
            <v>3</v>
          </cell>
        </row>
        <row r="472">
          <cell r="D472" t="str">
            <v>U 49 0</v>
          </cell>
          <cell r="E472">
            <v>3</v>
          </cell>
        </row>
        <row r="473">
          <cell r="D473" t="str">
            <v>U 50 0</v>
          </cell>
          <cell r="E473">
            <v>3</v>
          </cell>
        </row>
        <row r="474">
          <cell r="D474" t="str">
            <v>V 10 0</v>
          </cell>
          <cell r="E474">
            <v>1</v>
          </cell>
        </row>
        <row r="475">
          <cell r="D475" t="str">
            <v>V 13 0</v>
          </cell>
          <cell r="E475">
            <v>1</v>
          </cell>
        </row>
        <row r="476">
          <cell r="D476" t="str">
            <v>V 19 0</v>
          </cell>
          <cell r="E476">
            <v>1</v>
          </cell>
        </row>
        <row r="477">
          <cell r="D477" t="str">
            <v>V 43 0 01</v>
          </cell>
          <cell r="E477">
            <v>2</v>
          </cell>
        </row>
        <row r="478">
          <cell r="D478" t="str">
            <v>V 43 0 02</v>
          </cell>
          <cell r="E478">
            <v>3</v>
          </cell>
        </row>
        <row r="479">
          <cell r="D479" t="str">
            <v>V 43 0 03</v>
          </cell>
          <cell r="E479">
            <v>2</v>
          </cell>
        </row>
        <row r="480">
          <cell r="D480" t="str">
            <v>V 43 0 04</v>
          </cell>
          <cell r="E480">
            <v>3</v>
          </cell>
        </row>
        <row r="481">
          <cell r="D481" t="str">
            <v>V 43 0 05</v>
          </cell>
          <cell r="E481">
            <v>2</v>
          </cell>
        </row>
        <row r="482">
          <cell r="D482" t="str">
            <v>V 43 0 06</v>
          </cell>
          <cell r="E482">
            <v>3</v>
          </cell>
        </row>
        <row r="483">
          <cell r="D483" t="str">
            <v>V 43 1 01</v>
          </cell>
          <cell r="E483">
            <v>2</v>
          </cell>
        </row>
        <row r="484">
          <cell r="D484" t="str">
            <v>V 43 1 02</v>
          </cell>
          <cell r="E484">
            <v>3</v>
          </cell>
        </row>
        <row r="485">
          <cell r="D485" t="str">
            <v>V 43 1 03</v>
          </cell>
          <cell r="E485">
            <v>2</v>
          </cell>
        </row>
        <row r="486">
          <cell r="D486" t="str">
            <v>V 43 1 04</v>
          </cell>
          <cell r="E486">
            <v>3</v>
          </cell>
        </row>
        <row r="487">
          <cell r="D487" t="str">
            <v>V 43 1 05</v>
          </cell>
          <cell r="E487">
            <v>2</v>
          </cell>
        </row>
        <row r="488">
          <cell r="D488" t="str">
            <v>V 43 1 06</v>
          </cell>
          <cell r="E488">
            <v>3</v>
          </cell>
        </row>
        <row r="489">
          <cell r="D489" t="str">
            <v>V 43 2 01</v>
          </cell>
          <cell r="E489">
            <v>2</v>
          </cell>
        </row>
        <row r="490">
          <cell r="D490" t="str">
            <v>V 43 2 02</v>
          </cell>
          <cell r="E490">
            <v>3</v>
          </cell>
        </row>
        <row r="491">
          <cell r="D491" t="str">
            <v>V 43 2 03</v>
          </cell>
          <cell r="E491">
            <v>2</v>
          </cell>
        </row>
        <row r="492">
          <cell r="D492" t="str">
            <v>V 43 2 04</v>
          </cell>
          <cell r="E492">
            <v>3</v>
          </cell>
        </row>
        <row r="493">
          <cell r="D493" t="str">
            <v>V 43 2 05</v>
          </cell>
          <cell r="E493">
            <v>3</v>
          </cell>
        </row>
        <row r="494">
          <cell r="D494" t="str">
            <v>V 43 2 06</v>
          </cell>
          <cell r="E494">
            <v>3</v>
          </cell>
        </row>
        <row r="495">
          <cell r="D495" t="str">
            <v>V 44 0 01</v>
          </cell>
          <cell r="E495">
            <v>2</v>
          </cell>
        </row>
        <row r="496">
          <cell r="D496" t="str">
            <v>V 44 0 02</v>
          </cell>
          <cell r="E496">
            <v>2</v>
          </cell>
        </row>
        <row r="497">
          <cell r="D497" t="str">
            <v>V 44 0 03</v>
          </cell>
          <cell r="E497">
            <v>2</v>
          </cell>
        </row>
        <row r="498">
          <cell r="D498" t="str">
            <v>V 44 0 04</v>
          </cell>
          <cell r="E498">
            <v>3</v>
          </cell>
        </row>
        <row r="499">
          <cell r="D499" t="str">
            <v>V 44 0 05</v>
          </cell>
          <cell r="E499">
            <v>3</v>
          </cell>
        </row>
        <row r="500">
          <cell r="D500" t="str">
            <v>V 44 0 06</v>
          </cell>
          <cell r="E500">
            <v>3</v>
          </cell>
        </row>
        <row r="501">
          <cell r="D501" t="str">
            <v>V 44 1 01</v>
          </cell>
          <cell r="E501">
            <v>3</v>
          </cell>
        </row>
        <row r="502">
          <cell r="D502" t="str">
            <v>V 44 1 02</v>
          </cell>
          <cell r="E502">
            <v>3</v>
          </cell>
        </row>
        <row r="503">
          <cell r="D503" t="str">
            <v>V 44 1 03</v>
          </cell>
          <cell r="E503">
            <v>2</v>
          </cell>
        </row>
        <row r="504">
          <cell r="D504" t="str">
            <v>V 44 1 04</v>
          </cell>
          <cell r="E504">
            <v>2</v>
          </cell>
        </row>
        <row r="505">
          <cell r="D505" t="str">
            <v>V 44 1 05</v>
          </cell>
          <cell r="E505">
            <v>2</v>
          </cell>
        </row>
        <row r="506">
          <cell r="D506" t="str">
            <v>V 44 1 06</v>
          </cell>
          <cell r="E506">
            <v>2</v>
          </cell>
        </row>
        <row r="507">
          <cell r="D507" t="str">
            <v>V 44 2 01</v>
          </cell>
          <cell r="E507">
            <v>3</v>
          </cell>
        </row>
        <row r="508">
          <cell r="D508" t="str">
            <v>V 44 2 02</v>
          </cell>
          <cell r="E508">
            <v>3</v>
          </cell>
        </row>
        <row r="509">
          <cell r="D509" t="str">
            <v>V 44 2 03</v>
          </cell>
          <cell r="E509">
            <v>3</v>
          </cell>
        </row>
        <row r="510">
          <cell r="D510" t="str">
            <v>V 44 2 04</v>
          </cell>
          <cell r="E510">
            <v>2</v>
          </cell>
        </row>
        <row r="511">
          <cell r="D511" t="str">
            <v>V 44 2 05</v>
          </cell>
          <cell r="E511">
            <v>3</v>
          </cell>
        </row>
        <row r="512">
          <cell r="D512" t="str">
            <v>V 44 2 06</v>
          </cell>
          <cell r="E512">
            <v>1</v>
          </cell>
        </row>
        <row r="513">
          <cell r="D513" t="str">
            <v>V 45 0 01</v>
          </cell>
          <cell r="E513">
            <v>2</v>
          </cell>
        </row>
        <row r="514">
          <cell r="D514" t="str">
            <v>V 45 0 02</v>
          </cell>
          <cell r="E514">
            <v>2</v>
          </cell>
        </row>
        <row r="515">
          <cell r="D515" t="str">
            <v>V 45 0 03</v>
          </cell>
          <cell r="E515">
            <v>2</v>
          </cell>
        </row>
        <row r="516">
          <cell r="D516" t="str">
            <v>V 45 0 04</v>
          </cell>
          <cell r="E516">
            <v>2</v>
          </cell>
        </row>
        <row r="517">
          <cell r="D517" t="str">
            <v>V 45 0 05</v>
          </cell>
          <cell r="E517">
            <v>2</v>
          </cell>
        </row>
        <row r="518">
          <cell r="D518" t="str">
            <v>V 45 0 06</v>
          </cell>
          <cell r="E518">
            <v>3</v>
          </cell>
        </row>
        <row r="519">
          <cell r="D519" t="str">
            <v>V 45 1 01</v>
          </cell>
          <cell r="E519">
            <v>3</v>
          </cell>
        </row>
        <row r="520">
          <cell r="D520" t="str">
            <v>V 45 1 02</v>
          </cell>
          <cell r="E520">
            <v>2</v>
          </cell>
        </row>
        <row r="521">
          <cell r="D521" t="str">
            <v>V 45 1 03</v>
          </cell>
          <cell r="E521">
            <v>2</v>
          </cell>
        </row>
        <row r="522">
          <cell r="D522" t="str">
            <v>V 45 1 04</v>
          </cell>
          <cell r="E522">
            <v>2</v>
          </cell>
        </row>
        <row r="523">
          <cell r="D523" t="str">
            <v>V 45 1 05</v>
          </cell>
          <cell r="E523">
            <v>2</v>
          </cell>
        </row>
        <row r="524">
          <cell r="D524" t="str">
            <v>V 45 1 06</v>
          </cell>
          <cell r="E524">
            <v>2</v>
          </cell>
        </row>
        <row r="525">
          <cell r="D525" t="str">
            <v>V 45 2 01</v>
          </cell>
          <cell r="E525">
            <v>2</v>
          </cell>
        </row>
        <row r="526">
          <cell r="D526" t="str">
            <v>V 45 2 02</v>
          </cell>
          <cell r="E526">
            <v>2</v>
          </cell>
        </row>
        <row r="527">
          <cell r="D527" t="str">
            <v>V 45 2 03</v>
          </cell>
          <cell r="E527">
            <v>2</v>
          </cell>
        </row>
        <row r="528">
          <cell r="D528" t="str">
            <v>V 45 2 04</v>
          </cell>
          <cell r="E528">
            <v>2</v>
          </cell>
        </row>
        <row r="529">
          <cell r="D529" t="str">
            <v>V 45 2 05</v>
          </cell>
          <cell r="E529">
            <v>2</v>
          </cell>
        </row>
        <row r="530">
          <cell r="D530" t="str">
            <v>V 45 2 06</v>
          </cell>
          <cell r="E530">
            <v>2</v>
          </cell>
        </row>
        <row r="531">
          <cell r="D531" t="str">
            <v>V 46 0 01</v>
          </cell>
          <cell r="E531">
            <v>1</v>
          </cell>
        </row>
        <row r="532">
          <cell r="D532" t="str">
            <v>V 46 0 02</v>
          </cell>
          <cell r="E532">
            <v>3</v>
          </cell>
        </row>
        <row r="533">
          <cell r="D533" t="str">
            <v>V 46 0 03</v>
          </cell>
          <cell r="E533">
            <v>3</v>
          </cell>
        </row>
        <row r="534">
          <cell r="D534" t="str">
            <v>V 46 0 04</v>
          </cell>
          <cell r="E534">
            <v>3</v>
          </cell>
        </row>
        <row r="535">
          <cell r="D535" t="str">
            <v>V 46 0 05</v>
          </cell>
          <cell r="E535">
            <v>2</v>
          </cell>
        </row>
        <row r="536">
          <cell r="D536" t="str">
            <v>V 46 0 06</v>
          </cell>
          <cell r="E536">
            <v>3</v>
          </cell>
        </row>
        <row r="537">
          <cell r="D537" t="str">
            <v>V 46 1 01</v>
          </cell>
          <cell r="E537">
            <v>3</v>
          </cell>
        </row>
        <row r="538">
          <cell r="D538" t="str">
            <v>V 46 1 02</v>
          </cell>
          <cell r="E538">
            <v>3</v>
          </cell>
        </row>
        <row r="539">
          <cell r="D539" t="str">
            <v>V 46 1 03</v>
          </cell>
          <cell r="E539">
            <v>3</v>
          </cell>
        </row>
        <row r="540">
          <cell r="D540" t="str">
            <v>V 46 1 04</v>
          </cell>
          <cell r="E540">
            <v>3</v>
          </cell>
        </row>
        <row r="541">
          <cell r="D541" t="str">
            <v>V 46 1 05</v>
          </cell>
          <cell r="E541">
            <v>3</v>
          </cell>
        </row>
        <row r="542">
          <cell r="D542" t="str">
            <v>V 46 1 06</v>
          </cell>
          <cell r="E542">
            <v>3</v>
          </cell>
        </row>
        <row r="543">
          <cell r="D543" t="str">
            <v>V 46 2 01</v>
          </cell>
          <cell r="E543">
            <v>3</v>
          </cell>
        </row>
        <row r="544">
          <cell r="D544" t="str">
            <v>V 46 2 02</v>
          </cell>
          <cell r="E544">
            <v>2</v>
          </cell>
        </row>
        <row r="545">
          <cell r="D545" t="str">
            <v>V 46 2 03</v>
          </cell>
          <cell r="E545">
            <v>3</v>
          </cell>
        </row>
        <row r="546">
          <cell r="D546" t="str">
            <v>V 46 2 04</v>
          </cell>
          <cell r="E546">
            <v>2</v>
          </cell>
        </row>
        <row r="547">
          <cell r="D547" t="str">
            <v>V 46 2 05</v>
          </cell>
          <cell r="E547">
            <v>2</v>
          </cell>
        </row>
        <row r="548">
          <cell r="D548" t="str">
            <v>V 46 2 06</v>
          </cell>
          <cell r="E548">
            <v>2</v>
          </cell>
        </row>
        <row r="549">
          <cell r="D549" t="str">
            <v>V 47 0 01</v>
          </cell>
          <cell r="E549">
            <v>2</v>
          </cell>
        </row>
        <row r="550">
          <cell r="D550" t="str">
            <v>V 47 0 02</v>
          </cell>
          <cell r="E550">
            <v>2</v>
          </cell>
        </row>
        <row r="551">
          <cell r="D551" t="str">
            <v>V 47 0 03</v>
          </cell>
          <cell r="E551">
            <v>3</v>
          </cell>
        </row>
        <row r="552">
          <cell r="D552" t="str">
            <v>V 47 0 04</v>
          </cell>
          <cell r="E552">
            <v>2</v>
          </cell>
        </row>
        <row r="553">
          <cell r="D553" t="str">
            <v>V 47 0 05</v>
          </cell>
          <cell r="E553">
            <v>3</v>
          </cell>
        </row>
        <row r="554">
          <cell r="D554" t="str">
            <v>V 47 0 06</v>
          </cell>
          <cell r="E554">
            <v>3</v>
          </cell>
        </row>
        <row r="555">
          <cell r="D555" t="str">
            <v>V 47 1 01</v>
          </cell>
          <cell r="E555">
            <v>3</v>
          </cell>
        </row>
        <row r="556">
          <cell r="D556" t="str">
            <v>V 47 1 02</v>
          </cell>
          <cell r="E556">
            <v>1</v>
          </cell>
        </row>
        <row r="557">
          <cell r="D557" t="str">
            <v>V 47 1 03</v>
          </cell>
          <cell r="E557">
            <v>3</v>
          </cell>
        </row>
        <row r="558">
          <cell r="D558" t="str">
            <v>V 47 1 04</v>
          </cell>
          <cell r="E558">
            <v>3</v>
          </cell>
        </row>
        <row r="559">
          <cell r="D559" t="str">
            <v>V 47 1 05</v>
          </cell>
          <cell r="E559">
            <v>3</v>
          </cell>
        </row>
        <row r="560">
          <cell r="D560" t="str">
            <v>V 47 1 06</v>
          </cell>
          <cell r="E560">
            <v>2</v>
          </cell>
        </row>
        <row r="561">
          <cell r="D561" t="str">
            <v>V 47 2 01</v>
          </cell>
          <cell r="E561">
            <v>3</v>
          </cell>
        </row>
        <row r="562">
          <cell r="D562" t="str">
            <v>V 47 2 02</v>
          </cell>
          <cell r="E562">
            <v>3</v>
          </cell>
        </row>
        <row r="563">
          <cell r="D563" t="str">
            <v>V 47 2 03</v>
          </cell>
          <cell r="E563">
            <v>2</v>
          </cell>
        </row>
        <row r="564">
          <cell r="D564" t="str">
            <v>V 47 2 04</v>
          </cell>
          <cell r="E564">
            <v>3</v>
          </cell>
        </row>
        <row r="565">
          <cell r="D565" t="str">
            <v>V 47 2 05</v>
          </cell>
          <cell r="E565">
            <v>3</v>
          </cell>
        </row>
        <row r="566">
          <cell r="D566" t="str">
            <v>V 47 2 06</v>
          </cell>
          <cell r="E566">
            <v>3</v>
          </cell>
        </row>
        <row r="567">
          <cell r="D567" t="str">
            <v>V 48 0 01</v>
          </cell>
          <cell r="E567">
            <v>2</v>
          </cell>
        </row>
        <row r="568">
          <cell r="D568" t="str">
            <v>V 48 0 02</v>
          </cell>
          <cell r="E568">
            <v>3</v>
          </cell>
        </row>
        <row r="569">
          <cell r="D569" t="str">
            <v>V 48 0 03</v>
          </cell>
          <cell r="E569">
            <v>3</v>
          </cell>
        </row>
        <row r="570">
          <cell r="D570" t="str">
            <v>V 48 0 04</v>
          </cell>
          <cell r="E570">
            <v>3</v>
          </cell>
        </row>
        <row r="571">
          <cell r="D571" t="str">
            <v>V 48 0 05</v>
          </cell>
          <cell r="E571">
            <v>3</v>
          </cell>
        </row>
        <row r="572">
          <cell r="D572" t="str">
            <v>V 48 0 06</v>
          </cell>
          <cell r="E572">
            <v>3</v>
          </cell>
        </row>
        <row r="573">
          <cell r="D573" t="str">
            <v>V 48 1 01</v>
          </cell>
          <cell r="E573">
            <v>3</v>
          </cell>
        </row>
        <row r="574">
          <cell r="D574" t="str">
            <v>V 48 1 02</v>
          </cell>
          <cell r="E574">
            <v>3</v>
          </cell>
        </row>
        <row r="575">
          <cell r="D575" t="str">
            <v>V 48 1 03</v>
          </cell>
          <cell r="E575">
            <v>3</v>
          </cell>
        </row>
        <row r="576">
          <cell r="D576" t="str">
            <v>V 48 1 04</v>
          </cell>
          <cell r="E576">
            <v>3</v>
          </cell>
        </row>
        <row r="577">
          <cell r="D577" t="str">
            <v>V 48 1 05</v>
          </cell>
          <cell r="E577">
            <v>3</v>
          </cell>
        </row>
        <row r="578">
          <cell r="D578" t="str">
            <v>V 48 1 06</v>
          </cell>
          <cell r="E578">
            <v>3</v>
          </cell>
        </row>
        <row r="579">
          <cell r="D579" t="str">
            <v>V 48 2 01</v>
          </cell>
          <cell r="E579">
            <v>3</v>
          </cell>
        </row>
        <row r="580">
          <cell r="D580" t="str">
            <v>V 48 2 02</v>
          </cell>
          <cell r="E580">
            <v>3</v>
          </cell>
        </row>
        <row r="581">
          <cell r="D581" t="str">
            <v>V 48 2 03</v>
          </cell>
          <cell r="E581">
            <v>2</v>
          </cell>
        </row>
        <row r="582">
          <cell r="D582" t="str">
            <v>V 48 2 04</v>
          </cell>
          <cell r="E582">
            <v>2</v>
          </cell>
        </row>
        <row r="583">
          <cell r="D583" t="str">
            <v>V 48 2 05</v>
          </cell>
          <cell r="E583">
            <v>2</v>
          </cell>
        </row>
        <row r="584">
          <cell r="D584" t="str">
            <v>V 48 2 06</v>
          </cell>
          <cell r="E584">
            <v>2</v>
          </cell>
        </row>
        <row r="585">
          <cell r="D585" t="str">
            <v>V 49 0 01</v>
          </cell>
          <cell r="E585">
            <v>2</v>
          </cell>
        </row>
        <row r="586">
          <cell r="D586" t="str">
            <v>V 49 0 02</v>
          </cell>
          <cell r="E586">
            <v>3</v>
          </cell>
        </row>
        <row r="587">
          <cell r="D587" t="str">
            <v>V 49 0 03</v>
          </cell>
          <cell r="E587">
            <v>2</v>
          </cell>
        </row>
        <row r="588">
          <cell r="D588" t="str">
            <v>V 49 0 04</v>
          </cell>
          <cell r="E588">
            <v>2</v>
          </cell>
        </row>
        <row r="589">
          <cell r="D589" t="str">
            <v>V 49 0 05</v>
          </cell>
          <cell r="E589">
            <v>3</v>
          </cell>
        </row>
        <row r="590">
          <cell r="D590" t="str">
            <v>V 49 0 06</v>
          </cell>
          <cell r="E590">
            <v>2</v>
          </cell>
        </row>
        <row r="591">
          <cell r="D591" t="str">
            <v>V 49 1 01</v>
          </cell>
          <cell r="E591">
            <v>2</v>
          </cell>
        </row>
        <row r="592">
          <cell r="D592" t="str">
            <v>V 49 1 02</v>
          </cell>
          <cell r="E592">
            <v>3</v>
          </cell>
        </row>
        <row r="593">
          <cell r="D593" t="str">
            <v>V 49 1 03</v>
          </cell>
          <cell r="E593">
            <v>3</v>
          </cell>
        </row>
        <row r="594">
          <cell r="D594" t="str">
            <v>V 49 1 04</v>
          </cell>
          <cell r="E594">
            <v>3</v>
          </cell>
        </row>
        <row r="595">
          <cell r="D595" t="str">
            <v>V 49 1 05</v>
          </cell>
          <cell r="E595">
            <v>3</v>
          </cell>
        </row>
        <row r="596">
          <cell r="D596" t="str">
            <v>V 49 1 06</v>
          </cell>
          <cell r="E596">
            <v>3</v>
          </cell>
        </row>
        <row r="597">
          <cell r="D597" t="str">
            <v>V 49 2 01</v>
          </cell>
          <cell r="E597">
            <v>2</v>
          </cell>
        </row>
        <row r="598">
          <cell r="D598" t="str">
            <v>V 49 2 02</v>
          </cell>
          <cell r="E598">
            <v>3</v>
          </cell>
        </row>
        <row r="599">
          <cell r="D599" t="str">
            <v>V 49 2 03</v>
          </cell>
          <cell r="E599">
            <v>2</v>
          </cell>
        </row>
        <row r="600">
          <cell r="D600" t="str">
            <v>V 49 2 04</v>
          </cell>
          <cell r="E600">
            <v>3</v>
          </cell>
        </row>
        <row r="601">
          <cell r="D601" t="str">
            <v>V 49 2 05</v>
          </cell>
          <cell r="E601">
            <v>3</v>
          </cell>
        </row>
        <row r="602">
          <cell r="D602" t="str">
            <v>V 49 2 06</v>
          </cell>
          <cell r="E602">
            <v>3</v>
          </cell>
        </row>
        <row r="603">
          <cell r="D603" t="str">
            <v>W 23 0</v>
          </cell>
          <cell r="E603">
            <v>3</v>
          </cell>
        </row>
        <row r="604">
          <cell r="D604" t="str">
            <v>W 24 0</v>
          </cell>
          <cell r="E604">
            <v>3</v>
          </cell>
        </row>
        <row r="605">
          <cell r="D605" t="str">
            <v>W 25 0</v>
          </cell>
          <cell r="E605">
            <v>3</v>
          </cell>
        </row>
        <row r="606">
          <cell r="D606" t="str">
            <v>W 26 0</v>
          </cell>
          <cell r="E606">
            <v>3</v>
          </cell>
        </row>
        <row r="607">
          <cell r="D607" t="str">
            <v>W 27 0</v>
          </cell>
          <cell r="E607">
            <v>3</v>
          </cell>
        </row>
        <row r="608">
          <cell r="D608" t="str">
            <v>W 28 0</v>
          </cell>
          <cell r="E608">
            <v>3</v>
          </cell>
        </row>
        <row r="609">
          <cell r="D609" t="str">
            <v>W 29 0</v>
          </cell>
          <cell r="E609">
            <v>3</v>
          </cell>
        </row>
        <row r="610">
          <cell r="D610" t="str">
            <v>W 30 0</v>
          </cell>
          <cell r="E610">
            <v>3</v>
          </cell>
        </row>
        <row r="611">
          <cell r="D611" t="str">
            <v>W 31 0</v>
          </cell>
          <cell r="E611">
            <v>3</v>
          </cell>
        </row>
        <row r="612">
          <cell r="D612" t="str">
            <v>W 32 0</v>
          </cell>
          <cell r="E612">
            <v>3</v>
          </cell>
        </row>
        <row r="613">
          <cell r="D613" t="str">
            <v>W 33 0</v>
          </cell>
          <cell r="E613">
            <v>3</v>
          </cell>
        </row>
        <row r="614">
          <cell r="D614" t="str">
            <v>W 34 0</v>
          </cell>
          <cell r="E614">
            <v>3</v>
          </cell>
        </row>
        <row r="615">
          <cell r="D615" t="str">
            <v>W 35 0</v>
          </cell>
          <cell r="E615">
            <v>3</v>
          </cell>
        </row>
        <row r="616">
          <cell r="D616" t="str">
            <v>W 36 0</v>
          </cell>
          <cell r="E616">
            <v>3</v>
          </cell>
        </row>
        <row r="617">
          <cell r="D617" t="str">
            <v>W 37 0</v>
          </cell>
          <cell r="E617">
            <v>3</v>
          </cell>
        </row>
        <row r="618">
          <cell r="D618" t="str">
            <v>W 38 0</v>
          </cell>
          <cell r="E618">
            <v>3</v>
          </cell>
        </row>
        <row r="619">
          <cell r="D619" t="str">
            <v>W 39 0</v>
          </cell>
          <cell r="E619">
            <v>3</v>
          </cell>
        </row>
        <row r="620">
          <cell r="D620" t="str">
            <v>W 40 0</v>
          </cell>
          <cell r="E620">
            <v>3</v>
          </cell>
        </row>
        <row r="621">
          <cell r="D621" t="str">
            <v>W 41 0</v>
          </cell>
          <cell r="E621">
            <v>3</v>
          </cell>
        </row>
        <row r="622">
          <cell r="D622" t="str">
            <v>W 42 0</v>
          </cell>
          <cell r="E622">
            <v>3</v>
          </cell>
        </row>
        <row r="623">
          <cell r="D623" t="str">
            <v>W 43 0</v>
          </cell>
          <cell r="E623">
            <v>3</v>
          </cell>
        </row>
        <row r="624">
          <cell r="D624" t="str">
            <v>W 45 0</v>
          </cell>
          <cell r="E624">
            <v>3</v>
          </cell>
        </row>
        <row r="625">
          <cell r="D625" t="str">
            <v>W 47 0</v>
          </cell>
          <cell r="E625">
            <v>3</v>
          </cell>
        </row>
        <row r="626">
          <cell r="D626" t="str">
            <v>Y 01 0</v>
          </cell>
          <cell r="E626">
            <v>1</v>
          </cell>
        </row>
        <row r="627">
          <cell r="D627" t="str">
            <v>Y 02 0</v>
          </cell>
          <cell r="E627">
            <v>1</v>
          </cell>
        </row>
        <row r="628">
          <cell r="D628" t="str">
            <v>Y 03 0</v>
          </cell>
          <cell r="E628">
            <v>1</v>
          </cell>
        </row>
        <row r="629">
          <cell r="D629" t="str">
            <v>Y 04 0</v>
          </cell>
          <cell r="E629">
            <v>1</v>
          </cell>
        </row>
        <row r="630">
          <cell r="D630" t="str">
            <v>Y 05 0</v>
          </cell>
          <cell r="E630">
            <v>1</v>
          </cell>
        </row>
      </sheetData>
      <sheetData sheetId="2"/>
      <sheetData sheetId="3">
        <row r="1">
          <cell r="A1" t="str">
            <v>Adresse</v>
          </cell>
          <cell r="B1" t="str">
            <v>Zone</v>
          </cell>
        </row>
        <row r="2">
          <cell r="A2" t="str">
            <v>Q 01 0</v>
          </cell>
          <cell r="B2" t="str">
            <v>VERRERIE</v>
          </cell>
        </row>
        <row r="3">
          <cell r="A3" t="str">
            <v>Q 02 0</v>
          </cell>
          <cell r="B3" t="str">
            <v>VERRERIE</v>
          </cell>
        </row>
        <row r="4">
          <cell r="A4" t="str">
            <v>Q 03 0</v>
          </cell>
          <cell r="B4" t="str">
            <v>VERRERIE</v>
          </cell>
        </row>
        <row r="5">
          <cell r="A5" t="str">
            <v>Q 04 0</v>
          </cell>
          <cell r="B5" t="str">
            <v>VERRERIE</v>
          </cell>
        </row>
        <row r="6">
          <cell r="A6" t="str">
            <v>Q 05 0</v>
          </cell>
          <cell r="B6" t="str">
            <v>VERRERIE</v>
          </cell>
        </row>
        <row r="7">
          <cell r="A7" t="str">
            <v>Q 06 0</v>
          </cell>
          <cell r="B7" t="str">
            <v>VERRERIE</v>
          </cell>
        </row>
        <row r="8">
          <cell r="A8" t="str">
            <v>Q 07 0</v>
          </cell>
          <cell r="B8" t="str">
            <v>VERRERIE</v>
          </cell>
        </row>
        <row r="9">
          <cell r="A9" t="str">
            <v>Q 08 0</v>
          </cell>
          <cell r="B9" t="str">
            <v>VERRERIE</v>
          </cell>
        </row>
        <row r="10">
          <cell r="A10" t="str">
            <v>Q 09 0</v>
          </cell>
          <cell r="B10" t="str">
            <v>VERRERIE</v>
          </cell>
        </row>
        <row r="11">
          <cell r="A11" t="str">
            <v>Q 10 0</v>
          </cell>
          <cell r="B11" t="str">
            <v>VERRERIE</v>
          </cell>
        </row>
        <row r="12">
          <cell r="A12" t="str">
            <v>Q 11 0</v>
          </cell>
          <cell r="B12" t="str">
            <v>VERRERIE</v>
          </cell>
        </row>
        <row r="13">
          <cell r="A13" t="str">
            <v>Q 13 0</v>
          </cell>
          <cell r="B13" t="str">
            <v>VERRERIE</v>
          </cell>
        </row>
        <row r="14">
          <cell r="A14" t="str">
            <v>Q 14 0</v>
          </cell>
          <cell r="B14" t="str">
            <v>VERRERIE</v>
          </cell>
        </row>
        <row r="15">
          <cell r="A15" t="str">
            <v>Q 15 0</v>
          </cell>
          <cell r="B15" t="str">
            <v>VERRERIE</v>
          </cell>
        </row>
        <row r="16">
          <cell r="A16" t="str">
            <v>Q 16 0</v>
          </cell>
          <cell r="B16" t="str">
            <v>VERRERIE</v>
          </cell>
        </row>
        <row r="17">
          <cell r="A17" t="str">
            <v>Q 17 0</v>
          </cell>
          <cell r="B17" t="str">
            <v>VERRERIE</v>
          </cell>
        </row>
        <row r="18">
          <cell r="A18" t="str">
            <v>Q 18 0</v>
          </cell>
          <cell r="B18" t="str">
            <v>VERRERIE</v>
          </cell>
        </row>
        <row r="19">
          <cell r="A19" t="str">
            <v>Q 20 0</v>
          </cell>
          <cell r="B19" t="str">
            <v>AUTRES</v>
          </cell>
        </row>
        <row r="20">
          <cell r="A20" t="str">
            <v>Q 21 0</v>
          </cell>
          <cell r="B20" t="str">
            <v>AUTRES</v>
          </cell>
        </row>
        <row r="21">
          <cell r="A21" t="str">
            <v>Q 22 0</v>
          </cell>
          <cell r="B21" t="str">
            <v>AUTRES</v>
          </cell>
        </row>
        <row r="22">
          <cell r="A22" t="str">
            <v>Q 23 0</v>
          </cell>
          <cell r="B22" t="str">
            <v>AUTRES</v>
          </cell>
        </row>
        <row r="23">
          <cell r="A23" t="str">
            <v>Q 24 0</v>
          </cell>
          <cell r="B23" t="str">
            <v>AUTRES</v>
          </cell>
        </row>
        <row r="24">
          <cell r="A24" t="str">
            <v>Q 25 0</v>
          </cell>
          <cell r="B24" t="str">
            <v>AUTRES</v>
          </cell>
        </row>
        <row r="25">
          <cell r="A25" t="str">
            <v>Q 26 0</v>
          </cell>
          <cell r="B25" t="str">
            <v>AUTRES</v>
          </cell>
        </row>
        <row r="26">
          <cell r="A26" t="str">
            <v>Q 27 0</v>
          </cell>
          <cell r="B26" t="str">
            <v>AUTRES</v>
          </cell>
        </row>
        <row r="27">
          <cell r="A27" t="str">
            <v>Q 28 0</v>
          </cell>
          <cell r="B27" t="str">
            <v>AUTRES</v>
          </cell>
        </row>
        <row r="28">
          <cell r="A28" t="str">
            <v>Q 29 0</v>
          </cell>
          <cell r="B28" t="str">
            <v>AUTRES</v>
          </cell>
        </row>
        <row r="29">
          <cell r="A29" t="str">
            <v>Q 30 0</v>
          </cell>
          <cell r="B29" t="str">
            <v>AUTRES</v>
          </cell>
        </row>
        <row r="30">
          <cell r="A30" t="str">
            <v>Q 31 0</v>
          </cell>
          <cell r="B30" t="str">
            <v>AUTRES</v>
          </cell>
        </row>
        <row r="31">
          <cell r="A31" t="str">
            <v>Q 32 0</v>
          </cell>
          <cell r="B31" t="str">
            <v>AUTRES</v>
          </cell>
        </row>
        <row r="32">
          <cell r="A32" t="str">
            <v>Q 33 0</v>
          </cell>
          <cell r="B32" t="str">
            <v>AUTRES</v>
          </cell>
        </row>
        <row r="33">
          <cell r="A33" t="str">
            <v>Q 34 0</v>
          </cell>
          <cell r="B33" t="str">
            <v>AUTRES</v>
          </cell>
        </row>
        <row r="34">
          <cell r="A34" t="str">
            <v>Q 35 0</v>
          </cell>
          <cell r="B34" t="str">
            <v>AUTRES</v>
          </cell>
        </row>
        <row r="35">
          <cell r="A35" t="str">
            <v>Q 36 0</v>
          </cell>
          <cell r="B35" t="str">
            <v>AUTRES</v>
          </cell>
        </row>
        <row r="36">
          <cell r="A36" t="str">
            <v>Q 38 0</v>
          </cell>
          <cell r="B36" t="str">
            <v>AUTRES</v>
          </cell>
        </row>
        <row r="37">
          <cell r="A37" t="str">
            <v>Q 39 0</v>
          </cell>
          <cell r="B37" t="str">
            <v>AUTRES</v>
          </cell>
        </row>
        <row r="38">
          <cell r="A38" t="str">
            <v>Q 40 0</v>
          </cell>
          <cell r="B38" t="str">
            <v>AUTRES</v>
          </cell>
        </row>
        <row r="39">
          <cell r="A39" t="str">
            <v>Q 41 0</v>
          </cell>
          <cell r="B39" t="str">
            <v>AUTRES</v>
          </cell>
        </row>
        <row r="40">
          <cell r="A40" t="str">
            <v>Q 42 0</v>
          </cell>
          <cell r="B40" t="str">
            <v>AUTRES</v>
          </cell>
        </row>
        <row r="41">
          <cell r="A41" t="str">
            <v>Q 43 0</v>
          </cell>
          <cell r="B41" t="str">
            <v>AUTRES</v>
          </cell>
        </row>
        <row r="42">
          <cell r="A42" t="str">
            <v>Q 44 0</v>
          </cell>
          <cell r="B42" t="str">
            <v>AUTRES</v>
          </cell>
        </row>
        <row r="43">
          <cell r="A43" t="str">
            <v>Q 45 0</v>
          </cell>
          <cell r="B43" t="str">
            <v>AUTRES</v>
          </cell>
        </row>
        <row r="44">
          <cell r="A44" t="str">
            <v>Q 46 0</v>
          </cell>
          <cell r="B44" t="str">
            <v>AUTRES</v>
          </cell>
        </row>
        <row r="45">
          <cell r="A45" t="str">
            <v>Q 47 0</v>
          </cell>
          <cell r="B45" t="str">
            <v>AUTRES</v>
          </cell>
        </row>
        <row r="46">
          <cell r="A46" t="str">
            <v>Q 48 0</v>
          </cell>
          <cell r="B46" t="str">
            <v>AUTRES</v>
          </cell>
        </row>
        <row r="47">
          <cell r="A47" t="str">
            <v>Q 49 0</v>
          </cell>
          <cell r="B47" t="str">
            <v>AUTRES</v>
          </cell>
        </row>
        <row r="48">
          <cell r="A48" t="str">
            <v>Q 50 0</v>
          </cell>
          <cell r="B48" t="str">
            <v>AUTRES</v>
          </cell>
        </row>
        <row r="49">
          <cell r="A49" t="str">
            <v>Q 51 0</v>
          </cell>
          <cell r="B49" t="str">
            <v>AUTRES</v>
          </cell>
        </row>
        <row r="50">
          <cell r="A50" t="str">
            <v>R 01 0</v>
          </cell>
          <cell r="B50" t="str">
            <v>COFFRET</v>
          </cell>
        </row>
        <row r="51">
          <cell r="A51" t="str">
            <v>R 02 0</v>
          </cell>
          <cell r="B51" t="str">
            <v>COFFRET</v>
          </cell>
        </row>
        <row r="52">
          <cell r="A52" t="str">
            <v>R 03 0</v>
          </cell>
          <cell r="B52" t="str">
            <v>COFFRET</v>
          </cell>
        </row>
        <row r="53">
          <cell r="A53" t="str">
            <v>R 01 0</v>
          </cell>
          <cell r="B53" t="str">
            <v>COFFRET</v>
          </cell>
        </row>
        <row r="54">
          <cell r="A54" t="str">
            <v>R 02 0</v>
          </cell>
          <cell r="B54" t="str">
            <v>COFFRET</v>
          </cell>
        </row>
        <row r="55">
          <cell r="A55" t="str">
            <v>R 03 0</v>
          </cell>
          <cell r="B55" t="str">
            <v>COFFRET</v>
          </cell>
        </row>
        <row r="56">
          <cell r="A56" t="str">
            <v>R 04 0</v>
          </cell>
          <cell r="B56" t="str">
            <v>COFFRET</v>
          </cell>
        </row>
        <row r="57">
          <cell r="A57" t="str">
            <v>R 05 0</v>
          </cell>
          <cell r="B57" t="str">
            <v>COFFRET</v>
          </cell>
        </row>
        <row r="58">
          <cell r="A58" t="str">
            <v>R 06 0</v>
          </cell>
          <cell r="B58" t="str">
            <v>COFFRET</v>
          </cell>
        </row>
        <row r="59">
          <cell r="A59" t="str">
            <v>R 07 0</v>
          </cell>
          <cell r="B59" t="str">
            <v>COFFRET</v>
          </cell>
        </row>
        <row r="60">
          <cell r="A60" t="str">
            <v>R 08 0</v>
          </cell>
          <cell r="B60" t="str">
            <v>COFFRET</v>
          </cell>
        </row>
        <row r="61">
          <cell r="A61" t="str">
            <v>R 09 0</v>
          </cell>
          <cell r="B61" t="str">
            <v>COFFRET</v>
          </cell>
        </row>
        <row r="62">
          <cell r="A62" t="str">
            <v>R 10 0</v>
          </cell>
          <cell r="B62" t="str">
            <v>COFFRET</v>
          </cell>
        </row>
        <row r="63">
          <cell r="A63" t="str">
            <v>R 13 0</v>
          </cell>
          <cell r="B63" t="str">
            <v>COFFRET</v>
          </cell>
        </row>
        <row r="64">
          <cell r="A64" t="str">
            <v>R 14 0</v>
          </cell>
          <cell r="B64" t="str">
            <v>COFFRET</v>
          </cell>
        </row>
        <row r="65">
          <cell r="A65" t="str">
            <v>R 15 0</v>
          </cell>
          <cell r="B65" t="str">
            <v>COFFRET</v>
          </cell>
        </row>
        <row r="66">
          <cell r="A66" t="str">
            <v>R 16 0</v>
          </cell>
          <cell r="B66" t="str">
            <v>COFFRET</v>
          </cell>
        </row>
        <row r="67">
          <cell r="A67" t="str">
            <v>R 17 0</v>
          </cell>
          <cell r="B67" t="str">
            <v>COFFRET</v>
          </cell>
        </row>
        <row r="68">
          <cell r="A68" t="str">
            <v>R 18 0</v>
          </cell>
          <cell r="B68" t="str">
            <v>COFFRET</v>
          </cell>
        </row>
        <row r="69">
          <cell r="A69" t="str">
            <v>R 19 0</v>
          </cell>
          <cell r="B69" t="str">
            <v>COFFRET</v>
          </cell>
        </row>
        <row r="70">
          <cell r="A70" t="str">
            <v>R 20 0</v>
          </cell>
          <cell r="B70" t="str">
            <v>COFFRET</v>
          </cell>
        </row>
        <row r="71">
          <cell r="A71" t="str">
            <v>R 21 0</v>
          </cell>
          <cell r="B71" t="str">
            <v>COFFRET</v>
          </cell>
        </row>
        <row r="72">
          <cell r="A72" t="str">
            <v>R 22 0</v>
          </cell>
          <cell r="B72" t="str">
            <v>COFFRET</v>
          </cell>
        </row>
        <row r="73">
          <cell r="A73" t="str">
            <v>R 23 0</v>
          </cell>
          <cell r="B73" t="str">
            <v>COFFRET</v>
          </cell>
        </row>
        <row r="74">
          <cell r="A74" t="str">
            <v>R 24 0</v>
          </cell>
          <cell r="B74" t="str">
            <v>COFFRET</v>
          </cell>
        </row>
        <row r="75">
          <cell r="A75" t="str">
            <v>R 25 0</v>
          </cell>
          <cell r="B75" t="str">
            <v>COFFRET</v>
          </cell>
        </row>
        <row r="76">
          <cell r="A76" t="str">
            <v>R 26 0</v>
          </cell>
          <cell r="B76" t="str">
            <v>COFFRET</v>
          </cell>
        </row>
        <row r="77">
          <cell r="A77" t="str">
            <v>R 27 0</v>
          </cell>
          <cell r="B77" t="str">
            <v>COFFRET</v>
          </cell>
        </row>
        <row r="78">
          <cell r="A78" t="str">
            <v>R 28 0</v>
          </cell>
          <cell r="B78" t="str">
            <v>COFFRET</v>
          </cell>
        </row>
        <row r="79">
          <cell r="A79" t="str">
            <v>R 29 0</v>
          </cell>
          <cell r="B79" t="str">
            <v>COFFRET</v>
          </cell>
        </row>
        <row r="80">
          <cell r="A80" t="str">
            <v>R 30 0</v>
          </cell>
          <cell r="B80" t="str">
            <v>COFFRET</v>
          </cell>
        </row>
        <row r="81">
          <cell r="A81" t="str">
            <v>R 31 0</v>
          </cell>
          <cell r="B81" t="str">
            <v>COFFRET</v>
          </cell>
        </row>
        <row r="82">
          <cell r="A82" t="str">
            <v>R 32 0</v>
          </cell>
          <cell r="B82" t="str">
            <v>COFFRET</v>
          </cell>
        </row>
        <row r="83">
          <cell r="A83" t="str">
            <v>R 33 0</v>
          </cell>
          <cell r="B83" t="str">
            <v>COFFRET</v>
          </cell>
        </row>
        <row r="84">
          <cell r="A84" t="str">
            <v>R 34 0</v>
          </cell>
          <cell r="B84" t="str">
            <v>COFFRET</v>
          </cell>
        </row>
        <row r="85">
          <cell r="A85" t="str">
            <v>R 35 0</v>
          </cell>
          <cell r="B85" t="str">
            <v>BOURRICHE</v>
          </cell>
        </row>
        <row r="86">
          <cell r="A86" t="str">
            <v>R 36 0</v>
          </cell>
          <cell r="B86" t="str">
            <v>AUTRES</v>
          </cell>
        </row>
        <row r="87">
          <cell r="A87" t="str">
            <v>R 37 0</v>
          </cell>
          <cell r="B87" t="str">
            <v>AUTRES</v>
          </cell>
        </row>
        <row r="88">
          <cell r="A88" t="str">
            <v>R 38 0</v>
          </cell>
          <cell r="B88" t="str">
            <v>AUTRES</v>
          </cell>
        </row>
        <row r="89">
          <cell r="A89" t="str">
            <v>R 39 0</v>
          </cell>
          <cell r="B89" t="str">
            <v>AUTRES</v>
          </cell>
        </row>
        <row r="90">
          <cell r="A90" t="str">
            <v>R 40 0</v>
          </cell>
          <cell r="B90" t="str">
            <v>AUTRES</v>
          </cell>
        </row>
        <row r="91">
          <cell r="A91" t="str">
            <v>R 41 0</v>
          </cell>
          <cell r="B91" t="str">
            <v>AUTRES</v>
          </cell>
        </row>
        <row r="92">
          <cell r="A92" t="str">
            <v>R 42 0</v>
          </cell>
          <cell r="B92" t="str">
            <v>AUTRES</v>
          </cell>
        </row>
        <row r="93">
          <cell r="A93" t="str">
            <v>R 43 0</v>
          </cell>
          <cell r="B93" t="str">
            <v>AUTRES</v>
          </cell>
        </row>
        <row r="94">
          <cell r="A94" t="str">
            <v>R 44 0</v>
          </cell>
          <cell r="B94" t="str">
            <v>AUTRES</v>
          </cell>
        </row>
        <row r="95">
          <cell r="A95" t="str">
            <v>R 45 0</v>
          </cell>
          <cell r="B95" t="str">
            <v>AUTRES</v>
          </cell>
        </row>
        <row r="96">
          <cell r="A96" t="str">
            <v>R 46 0</v>
          </cell>
          <cell r="B96" t="str">
            <v>AUTRES</v>
          </cell>
        </row>
        <row r="97">
          <cell r="A97" t="str">
            <v>R 47 0</v>
          </cell>
          <cell r="B97" t="str">
            <v>AUTRES</v>
          </cell>
        </row>
        <row r="98">
          <cell r="A98" t="str">
            <v>R 48 0</v>
          </cell>
          <cell r="B98" t="str">
            <v>AUTRES</v>
          </cell>
        </row>
        <row r="99">
          <cell r="A99" t="str">
            <v>R 49 0</v>
          </cell>
          <cell r="B99" t="str">
            <v>AUTRES</v>
          </cell>
        </row>
        <row r="100">
          <cell r="A100" t="str">
            <v>R 50 0</v>
          </cell>
          <cell r="B100" t="str">
            <v>CARTONNAGE</v>
          </cell>
        </row>
        <row r="101">
          <cell r="A101" t="str">
            <v>S 19 0</v>
          </cell>
          <cell r="B101" t="str">
            <v>CARTONNAGE</v>
          </cell>
        </row>
        <row r="102">
          <cell r="A102" t="str">
            <v>S 20 0</v>
          </cell>
          <cell r="B102" t="str">
            <v>CARTONNAGE</v>
          </cell>
        </row>
        <row r="103">
          <cell r="A103" t="str">
            <v>S 21 0</v>
          </cell>
          <cell r="B103" t="str">
            <v>CARTONNAGE</v>
          </cell>
        </row>
        <row r="104">
          <cell r="A104" t="str">
            <v>S 22 0</v>
          </cell>
          <cell r="B104" t="str">
            <v>CARTONNAGE</v>
          </cell>
        </row>
        <row r="105">
          <cell r="A105" t="str">
            <v>S 23 0</v>
          </cell>
          <cell r="B105" t="str">
            <v>CARTONNAGE</v>
          </cell>
        </row>
        <row r="106">
          <cell r="A106" t="str">
            <v>S 24 0</v>
          </cell>
          <cell r="B106" t="str">
            <v>CARTONNAGE</v>
          </cell>
        </row>
        <row r="107">
          <cell r="A107" t="str">
            <v>S 25 0</v>
          </cell>
          <cell r="B107" t="str">
            <v>CARTONNAGE</v>
          </cell>
        </row>
        <row r="108">
          <cell r="A108" t="str">
            <v>S 26 0</v>
          </cell>
          <cell r="B108" t="str">
            <v>CARTONNAGE</v>
          </cell>
        </row>
        <row r="109">
          <cell r="A109" t="str">
            <v>S 27 0</v>
          </cell>
          <cell r="B109" t="str">
            <v>CARTONNAGE</v>
          </cell>
        </row>
        <row r="110">
          <cell r="A110" t="str">
            <v>S 28 0</v>
          </cell>
          <cell r="B110" t="str">
            <v>CARTONNAGE</v>
          </cell>
        </row>
        <row r="111">
          <cell r="A111" t="str">
            <v>S 29 0</v>
          </cell>
          <cell r="B111" t="str">
            <v>CARTONNAGE</v>
          </cell>
        </row>
        <row r="112">
          <cell r="A112" t="str">
            <v>S 30 0</v>
          </cell>
          <cell r="B112" t="str">
            <v>CARTONNAGE</v>
          </cell>
        </row>
        <row r="113">
          <cell r="A113" t="str">
            <v>S 31 0</v>
          </cell>
          <cell r="B113" t="str">
            <v>CARTONNAGE</v>
          </cell>
        </row>
        <row r="114">
          <cell r="A114" t="str">
            <v>S 32 0</v>
          </cell>
          <cell r="B114" t="str">
            <v>CARTONNAGE</v>
          </cell>
        </row>
        <row r="115">
          <cell r="A115" t="str">
            <v>S 33 0</v>
          </cell>
          <cell r="B115" t="str">
            <v>CARTONNAGE</v>
          </cell>
        </row>
        <row r="116">
          <cell r="A116" t="str">
            <v>S 34 0</v>
          </cell>
          <cell r="B116" t="str">
            <v>CARTONNAGE</v>
          </cell>
        </row>
        <row r="117">
          <cell r="A117" t="str">
            <v>S 35 0</v>
          </cell>
          <cell r="B117" t="str">
            <v>CARTONNAGE</v>
          </cell>
        </row>
        <row r="118">
          <cell r="A118" t="str">
            <v>S 36 0</v>
          </cell>
          <cell r="B118" t="str">
            <v>CARTONNAGE</v>
          </cell>
        </row>
        <row r="119">
          <cell r="A119" t="str">
            <v>S 37 0</v>
          </cell>
          <cell r="B119" t="str">
            <v>CARTONNAGE</v>
          </cell>
        </row>
        <row r="120">
          <cell r="A120" t="str">
            <v>S 38 0</v>
          </cell>
          <cell r="B120" t="str">
            <v>CARTONNAGE</v>
          </cell>
        </row>
        <row r="121">
          <cell r="A121" t="str">
            <v>S 39 0</v>
          </cell>
          <cell r="B121" t="str">
            <v>CARTONNAGE</v>
          </cell>
        </row>
        <row r="122">
          <cell r="A122" t="str">
            <v>S 40 0</v>
          </cell>
          <cell r="B122" t="str">
            <v>CARTONNAGE</v>
          </cell>
        </row>
        <row r="123">
          <cell r="A123" t="str">
            <v>S 41 0</v>
          </cell>
          <cell r="B123" t="str">
            <v>CARTONNAGE</v>
          </cell>
        </row>
        <row r="124">
          <cell r="A124" t="str">
            <v>S 42 0</v>
          </cell>
          <cell r="B124" t="str">
            <v>CARTONNAGE</v>
          </cell>
        </row>
        <row r="125">
          <cell r="A125" t="str">
            <v>S 43 0</v>
          </cell>
          <cell r="B125" t="str">
            <v>CARTONNAGE</v>
          </cell>
        </row>
        <row r="126">
          <cell r="A126" t="str">
            <v>S 44 0</v>
          </cell>
          <cell r="B126" t="str">
            <v>CARTONNAGE</v>
          </cell>
        </row>
        <row r="127">
          <cell r="A127" t="str">
            <v>S 45 0</v>
          </cell>
          <cell r="B127" t="str">
            <v>CARTONNAGE</v>
          </cell>
        </row>
        <row r="128">
          <cell r="A128" t="str">
            <v>S 46 0</v>
          </cell>
          <cell r="B128" t="str">
            <v>CARTONNAGE</v>
          </cell>
        </row>
        <row r="129">
          <cell r="A129" t="str">
            <v>S 47 0</v>
          </cell>
          <cell r="B129" t="str">
            <v>CARTONNAGE</v>
          </cell>
        </row>
        <row r="130">
          <cell r="A130" t="str">
            <v>S 48 0</v>
          </cell>
          <cell r="B130" t="str">
            <v>CARTONNAGE</v>
          </cell>
        </row>
        <row r="131">
          <cell r="A131" t="str">
            <v>S 49 0</v>
          </cell>
          <cell r="B131" t="str">
            <v>CARTONNAGE</v>
          </cell>
        </row>
        <row r="132">
          <cell r="A132" t="str">
            <v>S 50 0</v>
          </cell>
          <cell r="B132" t="str">
            <v>CARTONNAGE</v>
          </cell>
        </row>
        <row r="133">
          <cell r="A133" t="str">
            <v>T 13 0</v>
          </cell>
          <cell r="B133" t="str">
            <v>BOIS</v>
          </cell>
        </row>
        <row r="134">
          <cell r="A134" t="str">
            <v>T 14 0</v>
          </cell>
          <cell r="B134" t="str">
            <v>BOIS</v>
          </cell>
        </row>
        <row r="135">
          <cell r="A135" t="str">
            <v>T 15 0</v>
          </cell>
          <cell r="B135" t="str">
            <v>BOIS</v>
          </cell>
        </row>
        <row r="136">
          <cell r="A136" t="str">
            <v>T 16 0</v>
          </cell>
          <cell r="B136" t="str">
            <v>BOIS</v>
          </cell>
        </row>
        <row r="137">
          <cell r="A137" t="str">
            <v>T 17 0</v>
          </cell>
          <cell r="B137" t="str">
            <v>FIBRE DE CALAGE</v>
          </cell>
        </row>
        <row r="138">
          <cell r="A138" t="str">
            <v>T 18 0</v>
          </cell>
          <cell r="B138" t="str">
            <v>FIBRE DE CALAGE</v>
          </cell>
        </row>
        <row r="139">
          <cell r="A139" t="str">
            <v>T 19 0</v>
          </cell>
          <cell r="B139" t="str">
            <v>CARTONNAGE</v>
          </cell>
        </row>
        <row r="140">
          <cell r="A140" t="str">
            <v>T 21 0</v>
          </cell>
          <cell r="B140" t="str">
            <v>CARTONNAGE</v>
          </cell>
        </row>
        <row r="141">
          <cell r="A141" t="str">
            <v>T 22 0</v>
          </cell>
          <cell r="B141" t="str">
            <v>CARTONNAGE</v>
          </cell>
        </row>
        <row r="142">
          <cell r="A142" t="str">
            <v>T 23 0</v>
          </cell>
          <cell r="B142" t="str">
            <v>CARTONNAGE</v>
          </cell>
        </row>
        <row r="143">
          <cell r="A143" t="str">
            <v>T 24 0</v>
          </cell>
          <cell r="B143" t="str">
            <v>CARTONNAGE</v>
          </cell>
        </row>
        <row r="144">
          <cell r="A144" t="str">
            <v>T 25 0</v>
          </cell>
          <cell r="B144" t="str">
            <v>CARTONNAGE</v>
          </cell>
        </row>
        <row r="145">
          <cell r="A145" t="str">
            <v>T 26 0</v>
          </cell>
          <cell r="B145" t="str">
            <v>CARTONNAGE</v>
          </cell>
        </row>
        <row r="146">
          <cell r="A146" t="str">
            <v>T 27 0</v>
          </cell>
          <cell r="B146" t="str">
            <v>CARTONNAGE</v>
          </cell>
        </row>
        <row r="147">
          <cell r="A147" t="str">
            <v>T 28 0</v>
          </cell>
          <cell r="B147" t="str">
            <v>CARTONNAGE</v>
          </cell>
        </row>
        <row r="148">
          <cell r="A148" t="str">
            <v>T 29 0</v>
          </cell>
          <cell r="B148" t="str">
            <v>CARTONNAGE</v>
          </cell>
        </row>
        <row r="149">
          <cell r="A149" t="str">
            <v>T 30 0</v>
          </cell>
          <cell r="B149" t="str">
            <v>CARTONNAGE</v>
          </cell>
        </row>
        <row r="150">
          <cell r="A150" t="str">
            <v>T 31 0</v>
          </cell>
          <cell r="B150" t="str">
            <v>CARTONNAGE</v>
          </cell>
        </row>
        <row r="151">
          <cell r="A151" t="str">
            <v>T 32 0</v>
          </cell>
          <cell r="B151" t="str">
            <v>CARTONNAGE</v>
          </cell>
        </row>
        <row r="152">
          <cell r="A152" t="str">
            <v>T 33 0</v>
          </cell>
          <cell r="B152" t="str">
            <v>CARTONNAGE</v>
          </cell>
        </row>
        <row r="153">
          <cell r="A153" t="str">
            <v>T 34 0</v>
          </cell>
          <cell r="B153" t="str">
            <v>CARTONNAGE</v>
          </cell>
        </row>
        <row r="154">
          <cell r="A154" t="str">
            <v>T 35 0</v>
          </cell>
          <cell r="B154" t="str">
            <v>CARTONNAGE</v>
          </cell>
        </row>
        <row r="155">
          <cell r="A155" t="str">
            <v>T 36 0</v>
          </cell>
          <cell r="B155" t="str">
            <v>CARTONNAGE</v>
          </cell>
        </row>
        <row r="156">
          <cell r="A156" t="str">
            <v>T 37 0</v>
          </cell>
          <cell r="B156" t="str">
            <v>PANIER/CORBEILLE</v>
          </cell>
        </row>
        <row r="157">
          <cell r="A157" t="str">
            <v>T 38 0</v>
          </cell>
          <cell r="B157" t="str">
            <v>PANIER/CORBEILLE</v>
          </cell>
        </row>
        <row r="158">
          <cell r="A158" t="str">
            <v>T 39 0</v>
          </cell>
          <cell r="B158" t="str">
            <v>PANIER/CORBEILLE</v>
          </cell>
        </row>
        <row r="159">
          <cell r="A159" t="str">
            <v>T 40 0</v>
          </cell>
          <cell r="B159" t="str">
            <v>PANIER/CORBEILLE</v>
          </cell>
        </row>
        <row r="160">
          <cell r="A160" t="str">
            <v>T 41 0</v>
          </cell>
          <cell r="B160" t="str">
            <v>PANIER/CORBEILLE</v>
          </cell>
        </row>
        <row r="161">
          <cell r="A161" t="str">
            <v>T 42 0</v>
          </cell>
          <cell r="B161" t="str">
            <v>PANIER/CORBEILLE</v>
          </cell>
        </row>
        <row r="162">
          <cell r="A162" t="str">
            <v>T 43 0</v>
          </cell>
          <cell r="B162" t="str">
            <v>PANIER/CORBEILLE</v>
          </cell>
        </row>
        <row r="163">
          <cell r="A163" t="str">
            <v>T 44 0</v>
          </cell>
          <cell r="B163" t="str">
            <v>PANIER/CORBEILLE</v>
          </cell>
        </row>
        <row r="164">
          <cell r="A164" t="str">
            <v>T 45 0</v>
          </cell>
          <cell r="B164" t="str">
            <v>PANIER/CORBEILLE</v>
          </cell>
        </row>
        <row r="165">
          <cell r="A165" t="str">
            <v>T 46 0</v>
          </cell>
          <cell r="B165" t="str">
            <v>PANIER/CORBEILLE</v>
          </cell>
        </row>
        <row r="166">
          <cell r="A166" t="str">
            <v>T 47 0</v>
          </cell>
          <cell r="B166" t="str">
            <v>PANIER/CORBEILLE</v>
          </cell>
        </row>
        <row r="167">
          <cell r="A167" t="str">
            <v>T 48 0</v>
          </cell>
          <cell r="B167" t="str">
            <v>PANIER/CORBEILLE</v>
          </cell>
        </row>
        <row r="168">
          <cell r="A168" t="str">
            <v>T 49 0</v>
          </cell>
          <cell r="B168" t="str">
            <v>PANIER/CORBEILLE</v>
          </cell>
        </row>
        <row r="169">
          <cell r="A169" t="str">
            <v>T 50 0</v>
          </cell>
          <cell r="B169" t="str">
            <v>PANIER/CORBEILLE</v>
          </cell>
        </row>
        <row r="170">
          <cell r="A170" t="str">
            <v>U 13 0</v>
          </cell>
          <cell r="B170" t="str">
            <v>PANIER/CORBEILLE</v>
          </cell>
        </row>
        <row r="171">
          <cell r="A171" t="str">
            <v>U 14 0</v>
          </cell>
          <cell r="B171" t="str">
            <v>PANIER/CORBEILLE</v>
          </cell>
        </row>
        <row r="172">
          <cell r="A172" t="str">
            <v>U 15 0</v>
          </cell>
          <cell r="B172" t="str">
            <v>PANIER/CORBEILLE</v>
          </cell>
        </row>
        <row r="173">
          <cell r="A173" t="str">
            <v>U 16 0</v>
          </cell>
          <cell r="B173" t="str">
            <v>PANIER/CORBEILLE</v>
          </cell>
        </row>
        <row r="174">
          <cell r="A174" t="str">
            <v>U 17 0</v>
          </cell>
          <cell r="B174" t="str">
            <v>PANIER/CORBEILLE</v>
          </cell>
        </row>
        <row r="175">
          <cell r="A175" t="str">
            <v>U 18 0</v>
          </cell>
          <cell r="B175" t="str">
            <v>PANIER/CORBEILLE</v>
          </cell>
        </row>
        <row r="176">
          <cell r="A176" t="str">
            <v>U 20 0</v>
          </cell>
          <cell r="B176" t="str">
            <v>PANIER/CORBEILLE</v>
          </cell>
        </row>
        <row r="177">
          <cell r="A177" t="str">
            <v>U 21 0</v>
          </cell>
          <cell r="B177" t="str">
            <v>PANIER/CORBEILLE</v>
          </cell>
        </row>
        <row r="178">
          <cell r="A178" t="str">
            <v>U 22 0</v>
          </cell>
          <cell r="B178" t="str">
            <v>PANIER/CORBEILLE</v>
          </cell>
        </row>
        <row r="179">
          <cell r="A179" t="str">
            <v>U 23 0</v>
          </cell>
          <cell r="B179" t="str">
            <v>PANIER/CORBEILLE</v>
          </cell>
        </row>
        <row r="180">
          <cell r="A180" t="str">
            <v>U 24 0</v>
          </cell>
          <cell r="B180" t="str">
            <v>PANIER/CORBEILLE</v>
          </cell>
        </row>
        <row r="181">
          <cell r="A181" t="str">
            <v>U 25 0</v>
          </cell>
          <cell r="B181" t="str">
            <v>PANIER/CORBEILLE</v>
          </cell>
        </row>
        <row r="182">
          <cell r="A182" t="str">
            <v>U 26 0</v>
          </cell>
          <cell r="B182" t="str">
            <v>PANIER/CORBEILLE</v>
          </cell>
        </row>
        <row r="183">
          <cell r="A183" t="str">
            <v>U 27 0</v>
          </cell>
          <cell r="B183" t="str">
            <v>PANIER/CORBEILLE</v>
          </cell>
        </row>
        <row r="184">
          <cell r="A184" t="str">
            <v>U 28 0</v>
          </cell>
          <cell r="B184" t="str">
            <v>PANIER/CORBEILLE</v>
          </cell>
        </row>
        <row r="185">
          <cell r="A185" t="str">
            <v>U 29 0</v>
          </cell>
          <cell r="B185" t="str">
            <v>PANIER/CORBEILLE</v>
          </cell>
        </row>
        <row r="186">
          <cell r="A186" t="str">
            <v>U 30 0</v>
          </cell>
          <cell r="B186" t="str">
            <v>PANIER/CORBEILLE</v>
          </cell>
        </row>
        <row r="187">
          <cell r="A187" t="str">
            <v>U 31 0</v>
          </cell>
          <cell r="B187" t="str">
            <v>PANIER/CORBEILLE</v>
          </cell>
        </row>
        <row r="188">
          <cell r="A188" t="str">
            <v>U 32 0</v>
          </cell>
          <cell r="B188" t="str">
            <v>PANIER/CORBEILLE</v>
          </cell>
        </row>
        <row r="189">
          <cell r="A189" t="str">
            <v>U 33 0</v>
          </cell>
          <cell r="B189" t="str">
            <v>PANIER/CORBEILLE</v>
          </cell>
        </row>
        <row r="190">
          <cell r="A190" t="str">
            <v>U 34 0</v>
          </cell>
          <cell r="B190" t="str">
            <v>PANIER/CORBEILLE</v>
          </cell>
        </row>
        <row r="191">
          <cell r="A191" t="str">
            <v>U 35 0</v>
          </cell>
          <cell r="B191" t="str">
            <v>PANIER/CORBEILLE</v>
          </cell>
        </row>
        <row r="192">
          <cell r="A192" t="str">
            <v>U 36 0</v>
          </cell>
          <cell r="B192" t="str">
            <v>PANIER/CORBEILLE</v>
          </cell>
        </row>
        <row r="193">
          <cell r="A193" t="str">
            <v>U 37 0</v>
          </cell>
          <cell r="B193" t="str">
            <v>PANIER/CORBEILLE</v>
          </cell>
        </row>
        <row r="194">
          <cell r="A194" t="str">
            <v>U 38 0</v>
          </cell>
          <cell r="B194" t="str">
            <v>PANIER/CORBEILLE</v>
          </cell>
        </row>
        <row r="195">
          <cell r="A195" t="str">
            <v>U 39 0</v>
          </cell>
          <cell r="B195" t="str">
            <v>PANIER/CORBEILLE</v>
          </cell>
        </row>
        <row r="196">
          <cell r="A196" t="str">
            <v>U 40 0</v>
          </cell>
          <cell r="B196" t="str">
            <v>PANIER/CORBEILLE</v>
          </cell>
        </row>
        <row r="197">
          <cell r="A197" t="str">
            <v>U 41 0</v>
          </cell>
          <cell r="B197" t="str">
            <v>PANIER/CORBEILLE</v>
          </cell>
        </row>
        <row r="198">
          <cell r="A198" t="str">
            <v>U 42 0</v>
          </cell>
          <cell r="B198" t="str">
            <v>PANIER/CORBEILLE</v>
          </cell>
        </row>
        <row r="199">
          <cell r="A199" t="str">
            <v>U 43 0</v>
          </cell>
          <cell r="B199" t="str">
            <v>PANIER/CORBEILLE</v>
          </cell>
        </row>
        <row r="200">
          <cell r="A200" t="str">
            <v>U 44 0</v>
          </cell>
          <cell r="B200" t="str">
            <v>PANIER/CORBEILLE</v>
          </cell>
        </row>
        <row r="201">
          <cell r="A201" t="str">
            <v>U 45 0</v>
          </cell>
          <cell r="B201" t="str">
            <v>PANIER/CORBEILLE</v>
          </cell>
        </row>
        <row r="202">
          <cell r="A202" t="str">
            <v>U 46 0</v>
          </cell>
          <cell r="B202" t="str">
            <v>PANIER/CORBEILLE</v>
          </cell>
        </row>
        <row r="203">
          <cell r="A203" t="str">
            <v>U 47 0</v>
          </cell>
          <cell r="B203" t="str">
            <v>PANIER/CORBEILLE</v>
          </cell>
        </row>
        <row r="204">
          <cell r="A204" t="str">
            <v>U 48 0</v>
          </cell>
          <cell r="B204" t="str">
            <v>PANIER/CORBEILLE</v>
          </cell>
        </row>
        <row r="205">
          <cell r="A205" t="str">
            <v>U 49 0</v>
          </cell>
          <cell r="B205" t="str">
            <v>PANIER/CORBEILLE</v>
          </cell>
        </row>
        <row r="206">
          <cell r="A206" t="str">
            <v>U 50 0</v>
          </cell>
          <cell r="B206" t="str">
            <v>PANIER/CORBEILLE</v>
          </cell>
        </row>
      </sheetData>
      <sheetData sheetId="4">
        <row r="1">
          <cell r="A1" t="str">
            <v>Référence</v>
          </cell>
          <cell r="B1" t="str">
            <v>ancienne famille</v>
          </cell>
          <cell r="C1" t="str">
            <v>modifié par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09A2-E181-4166-A8A1-5ADE8C809815}">
  <sheetPr codeName="Feuil1"/>
  <dimension ref="A1:R1162"/>
  <sheetViews>
    <sheetView workbookViewId="0">
      <selection activeCell="E16" sqref="E16"/>
    </sheetView>
  </sheetViews>
  <sheetFormatPr baseColWidth="10" defaultRowHeight="15" x14ac:dyDescent="0.25"/>
  <cols>
    <col min="1" max="1" width="18.85546875" style="1" bestFit="1" customWidth="1"/>
    <col min="2" max="2" width="26.85546875" style="1" bestFit="1" customWidth="1"/>
    <col min="3" max="3" width="11.28515625" style="1" bestFit="1" customWidth="1"/>
    <col min="4" max="4" width="12" style="1" customWidth="1"/>
    <col min="5" max="5" width="17" style="1" bestFit="1" customWidth="1"/>
    <col min="6" max="6" width="20.7109375" style="1" customWidth="1"/>
    <col min="7" max="7" width="20.140625" style="1" bestFit="1" customWidth="1"/>
    <col min="8" max="8" width="18.85546875" style="1" bestFit="1" customWidth="1"/>
    <col min="9" max="9" width="12.42578125" style="5" customWidth="1"/>
    <col min="10" max="10" width="11.42578125" style="5"/>
    <col min="11" max="16" width="11.42578125" style="1"/>
    <col min="17" max="17" width="19.42578125" style="1" bestFit="1" customWidth="1"/>
    <col min="18" max="18" width="14" style="1" customWidth="1"/>
    <col min="19" max="20" width="11.42578125" style="1"/>
    <col min="21" max="21" width="22.140625" style="1" customWidth="1"/>
    <col min="22" max="22" width="13" style="1" customWidth="1"/>
    <col min="23" max="16384" width="11.42578125" style="1"/>
  </cols>
  <sheetData>
    <row r="1" spans="1:18" ht="56.25" customHeight="1" thickBot="1" x14ac:dyDescent="0.3">
      <c r="B1" s="2" t="s">
        <v>0</v>
      </c>
      <c r="C1" s="3"/>
      <c r="D1" s="4"/>
    </row>
    <row r="2" spans="1:18" ht="39.75" customHeight="1" thickBot="1" x14ac:dyDescent="0.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6" t="s">
        <v>8</v>
      </c>
      <c r="I2" s="8" t="s">
        <v>9</v>
      </c>
      <c r="J2" s="8" t="s">
        <v>10</v>
      </c>
      <c r="K2" s="9" t="s">
        <v>11</v>
      </c>
      <c r="L2" s="7" t="s">
        <v>12</v>
      </c>
      <c r="Q2" s="10" t="s">
        <v>13</v>
      </c>
      <c r="R2" s="11">
        <v>43617</v>
      </c>
    </row>
    <row r="3" spans="1:18" x14ac:dyDescent="0.25">
      <c r="A3" s="12" t="s">
        <v>14</v>
      </c>
      <c r="B3" s="12" t="s">
        <v>15</v>
      </c>
      <c r="C3" s="12">
        <v>105</v>
      </c>
      <c r="D3" s="12">
        <v>1126</v>
      </c>
      <c r="E3" s="12" t="s">
        <v>16</v>
      </c>
      <c r="F3" s="12" t="s">
        <v>17</v>
      </c>
      <c r="G3" s="12" t="str">
        <f>IF(ISNA(VLOOKUP(E3,'[1]Plan d''adressage'!A:B,2,0)),"aucune",VLOOKUP(E3,'[1]Plan d''adressage'!A:B,2,0))</f>
        <v>COFFRET</v>
      </c>
      <c r="H3" s="13" t="str">
        <f>IF(ISNA(VLOOKUP(A3,'[1]Famille par article'!A:C,3,0)),IF(AND(ISNUMBER(SEARCH("FIBRE",B3)),ISNUMBER(SEARCH("calage",B3))),"FIBRE DE CALAGE",IF(OR(ISNUMBER(SEARCH("panier",B3)),ISNUMBER(SEARCH("corbeille",B3)),ISNUMBER(SEARCH("banneton",B3)),ISNUMBER(SEARCH("support",B3))),"PANIER/CORBEILLE",IF(ISNUMBER(SEARCH("Bidon",B3)),"BIDON",IF(ISNUMBER(SEARCH("bourriche",B3)),"BOURRICHE",IF(OR(ISNUMBER(SEARCH("coffre",B3)),ISNUMBER(SEARCH("valisette",B3)),ISNUMBER(SEARCH("caisse",B3))),"COFFRET",IF(OR(ISNUMBER(SEARCH("VERRE",B3)),ISNUMBER(SEARCH("carafe",B3))),"VERRERIE",IF(ISNUMBER(SEARCH("BOIS",B3)),"BOIS",IF(OR(ISNUMBER(SEARCH("BOLDUC",B3)),ISNUMBER(SEARCH("RAPHIA",B3)),ISNUMBER(SEARCH("etiquette",B3)),ISNUMBER(SEARCH("Bouchon",B3)),ISNUMBER(SEARCH("tire",B3)),ISNUMBER(SEARCH("decapsuleur",B3)),ISNUMBER(SEARCH("carte",B3)),ISNUMBER(SEARCH("cheque",B3))),"ETAGERES",IF(OR(ISNUMBER(SEARCH("papier",B3)),ISNUMBER(SEARCH("sac",B3)),ISNUMBER(SEARCH("carton",B3)),ISNUMBER(SEARCH("pochette",B3)),ISNUMBER(SEARCH("polypr",B3)),ISNUMBER(SEARCH("FIBRE",B3))),"CARTONNAGE","AUTRES"))))))))),VLOOKUP(A3,'[1]Famille par article'!A:C,3,0))</f>
        <v>AUTRES</v>
      </c>
      <c r="I3" s="14">
        <f t="shared" ref="I3:I66" si="0">C3/SUM(C$3:C$1048576)</f>
        <v>9.71682398667407E-3</v>
      </c>
      <c r="J3" s="14">
        <f>I3</f>
        <v>9.71682398667407E-3</v>
      </c>
      <c r="K3" s="12" t="str">
        <f>IF(J3&lt;90%,"","NPPEC")</f>
        <v/>
      </c>
      <c r="L3" s="12" t="str">
        <f>IF(AND(G3&lt;&gt;H3,K3=""),"Y","N")</f>
        <v>Y</v>
      </c>
      <c r="P3" s="15">
        <f ca="1">TODAY()</f>
        <v>43706</v>
      </c>
    </row>
    <row r="4" spans="1:18" x14ac:dyDescent="0.25">
      <c r="A4" s="12">
        <v>2085</v>
      </c>
      <c r="B4" s="12" t="s">
        <v>18</v>
      </c>
      <c r="C4" s="12">
        <v>70</v>
      </c>
      <c r="D4" s="12">
        <v>1126</v>
      </c>
      <c r="E4" s="12" t="s">
        <v>19</v>
      </c>
      <c r="F4" s="12" t="s">
        <v>17</v>
      </c>
      <c r="G4" s="12" t="str">
        <f>IF(ISNA(VLOOKUP(E4,'[1]Plan d''adressage'!A:B,2,0)),"aucune",VLOOKUP(E4,'[1]Plan d''adressage'!A:B,2,0))</f>
        <v>AUTRES</v>
      </c>
      <c r="H4" s="13" t="str">
        <f>IF(ISNA(VLOOKUP(A4,'[1]Famille par article'!A:C,3,0)),IF(AND(ISNUMBER(SEARCH("FIBRE",B4)),ISNUMBER(SEARCH("calage",B4))),"FIBRE DE CALAGE",IF(OR(ISNUMBER(SEARCH("panier",B4)),ISNUMBER(SEARCH("corbeille",B4)),ISNUMBER(SEARCH("banneton",B4)),ISNUMBER(SEARCH("support",B4))),"PANIER/CORBEILLE",IF(ISNUMBER(SEARCH("Bidon",B4)),"BIDON",IF(ISNUMBER(SEARCH("bourriche",B4)),"BOURRICHE",IF(OR(ISNUMBER(SEARCH("coffre",B4)),ISNUMBER(SEARCH("valisette",B4)),ISNUMBER(SEARCH("caisse",B4))),"COFFRET",IF(OR(ISNUMBER(SEARCH("VERRE",B4)),ISNUMBER(SEARCH("carafe",B4))),"VERRERIE",IF(ISNUMBER(SEARCH("BOIS",B4)),"BOIS",IF(OR(ISNUMBER(SEARCH("BOLDUC",B4)),ISNUMBER(SEARCH("RAPHIA",B4)),ISNUMBER(SEARCH("etiquette",B4)),ISNUMBER(SEARCH("Bouchon",B4)),ISNUMBER(SEARCH("tire",B4)),ISNUMBER(SEARCH("decapsuleur",B4)),ISNUMBER(SEARCH("carte",B4)),ISNUMBER(SEARCH("cheque",B4))),"ETAGERES",IF(OR(ISNUMBER(SEARCH("papier",B4)),ISNUMBER(SEARCH("sac",B4)),ISNUMBER(SEARCH("carton",B4)),ISNUMBER(SEARCH("pochette",B4)),ISNUMBER(SEARCH("polypr",B4)),ISNUMBER(SEARCH("FIBRE",B4))),"CARTONNAGE","AUTRES"))))))))),VLOOKUP(A4,'[1]Famille par article'!A:C,3,0))</f>
        <v>AUTRES</v>
      </c>
      <c r="I4" s="14">
        <f t="shared" si="0"/>
        <v>6.4778826577827136E-3</v>
      </c>
      <c r="J4" s="14">
        <f>I4+J3</f>
        <v>1.6194706644456783E-2</v>
      </c>
      <c r="K4" s="12" t="str">
        <f t="shared" ref="K4:K67" si="1">IF(J4&lt;90%,"","NPPEC")</f>
        <v/>
      </c>
      <c r="L4" s="12" t="str">
        <f t="shared" ref="L4:L67" si="2">IF(AND(G4&lt;&gt;H4,K4=""),"Y","N")</f>
        <v>N</v>
      </c>
    </row>
    <row r="5" spans="1:18" x14ac:dyDescent="0.25">
      <c r="A5" s="12" t="s">
        <v>20</v>
      </c>
      <c r="B5" s="12" t="s">
        <v>21</v>
      </c>
      <c r="C5" s="12">
        <v>69</v>
      </c>
      <c r="D5" s="12">
        <v>1126</v>
      </c>
      <c r="E5" s="12" t="s">
        <v>22</v>
      </c>
      <c r="F5" s="12" t="s">
        <v>17</v>
      </c>
      <c r="G5" s="12" t="str">
        <f>IF(ISNA(VLOOKUP(E5,'[1]Plan d''adressage'!A:B,2,0)),"aucune",VLOOKUP(E5,'[1]Plan d''adressage'!A:B,2,0))</f>
        <v>COFFRET</v>
      </c>
      <c r="H5" s="13" t="str">
        <f>IF(ISNA(VLOOKUP(A5,'[1]Famille par article'!A:C,3,0)),IF(AND(ISNUMBER(SEARCH("FIBRE",B5)),ISNUMBER(SEARCH("calage",B5))),"FIBRE DE CALAGE",IF(OR(ISNUMBER(SEARCH("panier",B5)),ISNUMBER(SEARCH("corbeille",B5)),ISNUMBER(SEARCH("banneton",B5)),ISNUMBER(SEARCH("support",B5))),"PANIER/CORBEILLE",IF(ISNUMBER(SEARCH("Bidon",B5)),"BIDON",IF(ISNUMBER(SEARCH("bourriche",B5)),"BOURRICHE",IF(OR(ISNUMBER(SEARCH("coffre",B5)),ISNUMBER(SEARCH("valisette",B5)),ISNUMBER(SEARCH("caisse",B5))),"COFFRET",IF(OR(ISNUMBER(SEARCH("VERRE",B5)),ISNUMBER(SEARCH("carafe",B5))),"VERRERIE",IF(ISNUMBER(SEARCH("BOIS",B5)),"BOIS",IF(OR(ISNUMBER(SEARCH("BOLDUC",B5)),ISNUMBER(SEARCH("RAPHIA",B5)),ISNUMBER(SEARCH("etiquette",B5)),ISNUMBER(SEARCH("Bouchon",B5)),ISNUMBER(SEARCH("tire",B5)),ISNUMBER(SEARCH("decapsuleur",B5)),ISNUMBER(SEARCH("carte",B5)),ISNUMBER(SEARCH("cheque",B5))),"ETAGERES",IF(OR(ISNUMBER(SEARCH("papier",B5)),ISNUMBER(SEARCH("sac",B5)),ISNUMBER(SEARCH("carton",B5)),ISNUMBER(SEARCH("pochette",B5)),ISNUMBER(SEARCH("polypr",B5)),ISNUMBER(SEARCH("FIBRE",B5))),"CARTONNAGE","AUTRES"))))))))),VLOOKUP(A5,'[1]Famille par article'!A:C,3,0))</f>
        <v>AUTRES</v>
      </c>
      <c r="I5" s="14">
        <f t="shared" si="0"/>
        <v>6.3853414769572464E-3</v>
      </c>
      <c r="J5" s="14">
        <f t="shared" ref="J5:J68" si="3">I5+J4</f>
        <v>2.258004812141403E-2</v>
      </c>
      <c r="K5" s="12" t="str">
        <f t="shared" si="1"/>
        <v/>
      </c>
      <c r="L5" s="12" t="str">
        <f t="shared" si="2"/>
        <v>Y</v>
      </c>
    </row>
    <row r="6" spans="1:18" x14ac:dyDescent="0.25">
      <c r="A6" s="12" t="s">
        <v>23</v>
      </c>
      <c r="B6" s="12" t="s">
        <v>24</v>
      </c>
      <c r="C6" s="12">
        <v>66</v>
      </c>
      <c r="D6" s="12">
        <v>1126</v>
      </c>
      <c r="E6" s="12" t="s">
        <v>25</v>
      </c>
      <c r="F6" s="12" t="s">
        <v>17</v>
      </c>
      <c r="G6" s="12" t="str">
        <f>IF(ISNA(VLOOKUP(E6,'[1]Plan d''adressage'!A:B,2,0)),"aucune",VLOOKUP(E6,'[1]Plan d''adressage'!A:B,2,0))</f>
        <v>CARTONNAGE</v>
      </c>
      <c r="H6" s="13" t="str">
        <f>IF(ISNA(VLOOKUP(A6,'[1]Famille par article'!A:C,3,0)),IF(AND(ISNUMBER(SEARCH("FIBRE",B6)),ISNUMBER(SEARCH("calage",B6))),"FIBRE DE CALAGE",IF(OR(ISNUMBER(SEARCH("panier",B6)),ISNUMBER(SEARCH("corbeille",B6)),ISNUMBER(SEARCH("banneton",B6)),ISNUMBER(SEARCH("support",B6))),"PANIER/CORBEILLE",IF(ISNUMBER(SEARCH("Bidon",B6)),"BIDON",IF(ISNUMBER(SEARCH("bourriche",B6)),"BOURRICHE",IF(OR(ISNUMBER(SEARCH("coffre",B6)),ISNUMBER(SEARCH("valisette",B6)),ISNUMBER(SEARCH("caisse",B6))),"COFFRET",IF(OR(ISNUMBER(SEARCH("VERRE",B6)),ISNUMBER(SEARCH("carafe",B6))),"VERRERIE",IF(ISNUMBER(SEARCH("BOIS",B6)),"BOIS",IF(OR(ISNUMBER(SEARCH("BOLDUC",B6)),ISNUMBER(SEARCH("RAPHIA",B6)),ISNUMBER(SEARCH("etiquette",B6)),ISNUMBER(SEARCH("Bouchon",B6)),ISNUMBER(SEARCH("tire",B6)),ISNUMBER(SEARCH("decapsuleur",B6)),ISNUMBER(SEARCH("carte",B6)),ISNUMBER(SEARCH("cheque",B6))),"ETAGERES",IF(OR(ISNUMBER(SEARCH("papier",B6)),ISNUMBER(SEARCH("sac",B6)),ISNUMBER(SEARCH("carton",B6)),ISNUMBER(SEARCH("pochette",B6)),ISNUMBER(SEARCH("polypr",B6)),ISNUMBER(SEARCH("FIBRE",B6))),"CARTONNAGE","AUTRES"))))))))),VLOOKUP(A6,'[1]Famille par article'!A:C,3,0))</f>
        <v>AUTRES</v>
      </c>
      <c r="I6" s="14">
        <f t="shared" si="0"/>
        <v>6.1077179344808438E-3</v>
      </c>
      <c r="J6" s="14">
        <f t="shared" si="3"/>
        <v>2.8687766055894875E-2</v>
      </c>
      <c r="K6" s="12" t="str">
        <f t="shared" si="1"/>
        <v/>
      </c>
      <c r="L6" s="12" t="str">
        <f t="shared" si="2"/>
        <v>Y</v>
      </c>
    </row>
    <row r="7" spans="1:18" x14ac:dyDescent="0.25">
      <c r="A7" s="12" t="s">
        <v>26</v>
      </c>
      <c r="B7" s="12" t="s">
        <v>27</v>
      </c>
      <c r="C7" s="12">
        <v>59</v>
      </c>
      <c r="D7" s="12">
        <v>1126</v>
      </c>
      <c r="E7" s="12" t="s">
        <v>28</v>
      </c>
      <c r="F7" s="12" t="s">
        <v>17</v>
      </c>
      <c r="G7" s="12" t="str">
        <f>IF(ISNA(VLOOKUP(E7,'[1]Plan d''adressage'!A:B,2,0)),"aucune",VLOOKUP(E7,'[1]Plan d''adressage'!A:B,2,0))</f>
        <v>AUTRES</v>
      </c>
      <c r="H7" s="13" t="str">
        <f>IF(ISNA(VLOOKUP(A7,'[1]Famille par article'!A:C,3,0)),IF(AND(ISNUMBER(SEARCH("FIBRE",B7)),ISNUMBER(SEARCH("calage",B7))),"FIBRE DE CALAGE",IF(OR(ISNUMBER(SEARCH("panier",B7)),ISNUMBER(SEARCH("corbeille",B7)),ISNUMBER(SEARCH("banneton",B7)),ISNUMBER(SEARCH("support",B7))),"PANIER/CORBEILLE",IF(ISNUMBER(SEARCH("Bidon",B7)),"BIDON",IF(ISNUMBER(SEARCH("bourriche",B7)),"BOURRICHE",IF(OR(ISNUMBER(SEARCH("coffre",B7)),ISNUMBER(SEARCH("valisette",B7)),ISNUMBER(SEARCH("caisse",B7))),"COFFRET",IF(OR(ISNUMBER(SEARCH("VERRE",B7)),ISNUMBER(SEARCH("carafe",B7))),"VERRERIE",IF(ISNUMBER(SEARCH("BOIS",B7)),"BOIS",IF(OR(ISNUMBER(SEARCH("BOLDUC",B7)),ISNUMBER(SEARCH("RAPHIA",B7)),ISNUMBER(SEARCH("etiquette",B7)),ISNUMBER(SEARCH("Bouchon",B7)),ISNUMBER(SEARCH("tire",B7)),ISNUMBER(SEARCH("decapsuleur",B7)),ISNUMBER(SEARCH("carte",B7)),ISNUMBER(SEARCH("cheque",B7))),"ETAGERES",IF(OR(ISNUMBER(SEARCH("papier",B7)),ISNUMBER(SEARCH("sac",B7)),ISNUMBER(SEARCH("carton",B7)),ISNUMBER(SEARCH("pochette",B7)),ISNUMBER(SEARCH("polypr",B7)),ISNUMBER(SEARCH("FIBRE",B7))),"CARTONNAGE","AUTRES"))))))))),VLOOKUP(A7,'[1]Famille par article'!A:C,3,0))</f>
        <v>COFFRET</v>
      </c>
      <c r="I7" s="14">
        <f t="shared" si="0"/>
        <v>5.459929668702573E-3</v>
      </c>
      <c r="J7" s="14">
        <f t="shared" si="3"/>
        <v>3.414769572459745E-2</v>
      </c>
      <c r="K7" s="12" t="str">
        <f t="shared" si="1"/>
        <v/>
      </c>
      <c r="L7" s="12" t="str">
        <f t="shared" si="2"/>
        <v>Y</v>
      </c>
    </row>
    <row r="8" spans="1:18" x14ac:dyDescent="0.25">
      <c r="A8" s="12" t="s">
        <v>29</v>
      </c>
      <c r="B8" s="12" t="s">
        <v>24</v>
      </c>
      <c r="C8" s="12">
        <v>58</v>
      </c>
      <c r="D8" s="12">
        <v>1126</v>
      </c>
      <c r="E8" s="12" t="s">
        <v>25</v>
      </c>
      <c r="F8" s="12" t="s">
        <v>17</v>
      </c>
      <c r="G8" s="12" t="str">
        <f>IF(ISNA(VLOOKUP(E8,'[1]Plan d''adressage'!A:B,2,0)),"aucune",VLOOKUP(E8,'[1]Plan d''adressage'!A:B,2,0))</f>
        <v>CARTONNAGE</v>
      </c>
      <c r="H8" s="13" t="str">
        <f>IF(ISNA(VLOOKUP(A8,'[1]Famille par article'!A:C,3,0)),IF(AND(ISNUMBER(SEARCH("FIBRE",B8)),ISNUMBER(SEARCH("calage",B8))),"FIBRE DE CALAGE",IF(OR(ISNUMBER(SEARCH("panier",B8)),ISNUMBER(SEARCH("corbeille",B8)),ISNUMBER(SEARCH("banneton",B8)),ISNUMBER(SEARCH("support",B8))),"PANIER/CORBEILLE",IF(ISNUMBER(SEARCH("Bidon",B8)),"BIDON",IF(ISNUMBER(SEARCH("bourriche",B8)),"BOURRICHE",IF(OR(ISNUMBER(SEARCH("coffre",B8)),ISNUMBER(SEARCH("valisette",B8)),ISNUMBER(SEARCH("caisse",B8))),"COFFRET",IF(OR(ISNUMBER(SEARCH("VERRE",B8)),ISNUMBER(SEARCH("carafe",B8))),"VERRERIE",IF(ISNUMBER(SEARCH("BOIS",B8)),"BOIS",IF(OR(ISNUMBER(SEARCH("BOLDUC",B8)),ISNUMBER(SEARCH("RAPHIA",B8)),ISNUMBER(SEARCH("etiquette",B8)),ISNUMBER(SEARCH("Bouchon",B8)),ISNUMBER(SEARCH("tire",B8)),ISNUMBER(SEARCH("decapsuleur",B8)),ISNUMBER(SEARCH("carte",B8)),ISNUMBER(SEARCH("cheque",B8))),"ETAGERES",IF(OR(ISNUMBER(SEARCH("papier",B8)),ISNUMBER(SEARCH("sac",B8)),ISNUMBER(SEARCH("carton",B8)),ISNUMBER(SEARCH("pochette",B8)),ISNUMBER(SEARCH("polypr",B8)),ISNUMBER(SEARCH("FIBRE",B8))),"CARTONNAGE","AUTRES"))))))))),VLOOKUP(A8,'[1]Famille par article'!A:C,3,0))</f>
        <v>AUTRES</v>
      </c>
      <c r="I8" s="14">
        <f t="shared" si="0"/>
        <v>5.3673884878771049E-3</v>
      </c>
      <c r="J8" s="14">
        <f t="shared" si="3"/>
        <v>3.9515084212474558E-2</v>
      </c>
      <c r="K8" s="12" t="str">
        <f t="shared" si="1"/>
        <v/>
      </c>
      <c r="L8" s="12" t="str">
        <f t="shared" si="2"/>
        <v>Y</v>
      </c>
    </row>
    <row r="9" spans="1:18" x14ac:dyDescent="0.25">
      <c r="A9" s="12" t="s">
        <v>30</v>
      </c>
      <c r="B9" s="12" t="s">
        <v>31</v>
      </c>
      <c r="C9" s="12">
        <v>56</v>
      </c>
      <c r="D9" s="12">
        <v>1126</v>
      </c>
      <c r="E9" s="12" t="s">
        <v>32</v>
      </c>
      <c r="F9" s="12" t="s">
        <v>17</v>
      </c>
      <c r="G9" s="12" t="str">
        <f>IF(ISNA(VLOOKUP(E9,'[1]Plan d''adressage'!A:B,2,0)),"aucune",VLOOKUP(E9,'[1]Plan d''adressage'!A:B,2,0))</f>
        <v>VERRERIE</v>
      </c>
      <c r="H9" s="13" t="str">
        <f>IF(ISNA(VLOOKUP(A9,'[1]Famille par article'!A:C,3,0)),IF(AND(ISNUMBER(SEARCH("FIBRE",B9)),ISNUMBER(SEARCH("calage",B9))),"FIBRE DE CALAGE",IF(OR(ISNUMBER(SEARCH("panier",B9)),ISNUMBER(SEARCH("corbeille",B9)),ISNUMBER(SEARCH("banneton",B9)),ISNUMBER(SEARCH("support",B9))),"PANIER/CORBEILLE",IF(ISNUMBER(SEARCH("Bidon",B9)),"BIDON",IF(ISNUMBER(SEARCH("bourriche",B9)),"BOURRICHE",IF(OR(ISNUMBER(SEARCH("coffre",B9)),ISNUMBER(SEARCH("valisette",B9)),ISNUMBER(SEARCH("caisse",B9))),"COFFRET",IF(OR(ISNUMBER(SEARCH("VERRE",B9)),ISNUMBER(SEARCH("carafe",B9))),"VERRERIE",IF(ISNUMBER(SEARCH("BOIS",B9)),"BOIS",IF(OR(ISNUMBER(SEARCH("BOLDUC",B9)),ISNUMBER(SEARCH("RAPHIA",B9)),ISNUMBER(SEARCH("etiquette",B9)),ISNUMBER(SEARCH("Bouchon",B9)),ISNUMBER(SEARCH("tire",B9)),ISNUMBER(SEARCH("decapsuleur",B9)),ISNUMBER(SEARCH("carte",B9)),ISNUMBER(SEARCH("cheque",B9))),"ETAGERES",IF(OR(ISNUMBER(SEARCH("papier",B9)),ISNUMBER(SEARCH("sac",B9)),ISNUMBER(SEARCH("carton",B9)),ISNUMBER(SEARCH("pochette",B9)),ISNUMBER(SEARCH("polypr",B9)),ISNUMBER(SEARCH("FIBRE",B9))),"CARTONNAGE","AUTRES"))))))))),VLOOKUP(A9,'[1]Famille par article'!A:C,3,0))</f>
        <v>CARTONNAGE</v>
      </c>
      <c r="I9" s="14">
        <f t="shared" si="0"/>
        <v>5.1823061262261704E-3</v>
      </c>
      <c r="J9" s="14">
        <f t="shared" si="3"/>
        <v>4.4697390338700731E-2</v>
      </c>
      <c r="K9" s="12" t="str">
        <f t="shared" si="1"/>
        <v/>
      </c>
      <c r="L9" s="12" t="str">
        <f t="shared" si="2"/>
        <v>Y</v>
      </c>
    </row>
    <row r="10" spans="1:18" x14ac:dyDescent="0.25">
      <c r="A10" s="12" t="s">
        <v>33</v>
      </c>
      <c r="B10" s="12" t="s">
        <v>34</v>
      </c>
      <c r="C10" s="12">
        <v>55</v>
      </c>
      <c r="D10" s="12">
        <v>1126</v>
      </c>
      <c r="E10" s="12" t="s">
        <v>35</v>
      </c>
      <c r="F10" s="12" t="s">
        <v>17</v>
      </c>
      <c r="G10" s="12" t="str">
        <f>IF(ISNA(VLOOKUP(E10,'[1]Plan d''adressage'!A:B,2,0)),"aucune",VLOOKUP(E10,'[1]Plan d''adressage'!A:B,2,0))</f>
        <v>COFFRET</v>
      </c>
      <c r="H10" s="13" t="str">
        <f>IF(ISNA(VLOOKUP(A10,'[1]Famille par article'!A:C,3,0)),IF(AND(ISNUMBER(SEARCH("FIBRE",B10)),ISNUMBER(SEARCH("calage",B10))),"FIBRE DE CALAGE",IF(OR(ISNUMBER(SEARCH("panier",B10)),ISNUMBER(SEARCH("corbeille",B10)),ISNUMBER(SEARCH("banneton",B10)),ISNUMBER(SEARCH("support",B10))),"PANIER/CORBEILLE",IF(ISNUMBER(SEARCH("Bidon",B10)),"BIDON",IF(ISNUMBER(SEARCH("bourriche",B10)),"BOURRICHE",IF(OR(ISNUMBER(SEARCH("coffre",B10)),ISNUMBER(SEARCH("valisette",B10)),ISNUMBER(SEARCH("caisse",B10))),"COFFRET",IF(OR(ISNUMBER(SEARCH("VERRE",B10)),ISNUMBER(SEARCH("carafe",B10))),"VERRERIE",IF(ISNUMBER(SEARCH("BOIS",B10)),"BOIS",IF(OR(ISNUMBER(SEARCH("BOLDUC",B10)),ISNUMBER(SEARCH("RAPHIA",B10)),ISNUMBER(SEARCH("etiquette",B10)),ISNUMBER(SEARCH("Bouchon",B10)),ISNUMBER(SEARCH("tire",B10)),ISNUMBER(SEARCH("decapsuleur",B10)),ISNUMBER(SEARCH("carte",B10)),ISNUMBER(SEARCH("cheque",B10))),"ETAGERES",IF(OR(ISNUMBER(SEARCH("papier",B10)),ISNUMBER(SEARCH("sac",B10)),ISNUMBER(SEARCH("carton",B10)),ISNUMBER(SEARCH("pochette",B10)),ISNUMBER(SEARCH("polypr",B10)),ISNUMBER(SEARCH("FIBRE",B10))),"CARTONNAGE","AUTRES"))))))))),VLOOKUP(A10,'[1]Famille par article'!A:C,3,0))</f>
        <v>COFFRET</v>
      </c>
      <c r="I10" s="14">
        <f t="shared" si="0"/>
        <v>5.0897649454007031E-3</v>
      </c>
      <c r="J10" s="14">
        <f t="shared" si="3"/>
        <v>4.9787155284101436E-2</v>
      </c>
      <c r="K10" s="12" t="str">
        <f t="shared" si="1"/>
        <v/>
      </c>
      <c r="L10" s="12" t="str">
        <f t="shared" si="2"/>
        <v>N</v>
      </c>
    </row>
    <row r="11" spans="1:18" x14ac:dyDescent="0.25">
      <c r="A11" s="12" t="s">
        <v>36</v>
      </c>
      <c r="B11" s="12" t="s">
        <v>37</v>
      </c>
      <c r="C11" s="12">
        <v>55</v>
      </c>
      <c r="D11" s="12">
        <v>1126</v>
      </c>
      <c r="E11" s="12" t="s">
        <v>38</v>
      </c>
      <c r="F11" s="12" t="s">
        <v>17</v>
      </c>
      <c r="G11" s="12" t="str">
        <f>IF(ISNA(VLOOKUP(E11,'[1]Plan d''adressage'!A:B,2,0)),"aucune",VLOOKUP(E11,'[1]Plan d''adressage'!A:B,2,0))</f>
        <v>COFFRET</v>
      </c>
      <c r="H11" s="13" t="str">
        <f>IF(ISNA(VLOOKUP(A11,'[1]Famille par article'!A:C,3,0)),IF(AND(ISNUMBER(SEARCH("FIBRE",B11)),ISNUMBER(SEARCH("calage",B11))),"FIBRE DE CALAGE",IF(OR(ISNUMBER(SEARCH("panier",B11)),ISNUMBER(SEARCH("corbeille",B11)),ISNUMBER(SEARCH("banneton",B11)),ISNUMBER(SEARCH("support",B11))),"PANIER/CORBEILLE",IF(ISNUMBER(SEARCH("Bidon",B11)),"BIDON",IF(ISNUMBER(SEARCH("bourriche",B11)),"BOURRICHE",IF(OR(ISNUMBER(SEARCH("coffre",B11)),ISNUMBER(SEARCH("valisette",B11)),ISNUMBER(SEARCH("caisse",B11))),"COFFRET",IF(OR(ISNUMBER(SEARCH("VERRE",B11)),ISNUMBER(SEARCH("carafe",B11))),"VERRERIE",IF(ISNUMBER(SEARCH("BOIS",B11)),"BOIS",IF(OR(ISNUMBER(SEARCH("BOLDUC",B11)),ISNUMBER(SEARCH("RAPHIA",B11)),ISNUMBER(SEARCH("etiquette",B11)),ISNUMBER(SEARCH("Bouchon",B11)),ISNUMBER(SEARCH("tire",B11)),ISNUMBER(SEARCH("decapsuleur",B11)),ISNUMBER(SEARCH("carte",B11)),ISNUMBER(SEARCH("cheque",B11))),"ETAGERES",IF(OR(ISNUMBER(SEARCH("papier",B11)),ISNUMBER(SEARCH("sac",B11)),ISNUMBER(SEARCH("carton",B11)),ISNUMBER(SEARCH("pochette",B11)),ISNUMBER(SEARCH("polypr",B11)),ISNUMBER(SEARCH("FIBRE",B11))),"CARTONNAGE","AUTRES"))))))))),VLOOKUP(A11,'[1]Famille par article'!A:C,3,0))</f>
        <v>CARTONNAGE</v>
      </c>
      <c r="I11" s="14">
        <f t="shared" si="0"/>
        <v>5.0897649454007031E-3</v>
      </c>
      <c r="J11" s="14">
        <f t="shared" si="3"/>
        <v>5.4876920229502142E-2</v>
      </c>
      <c r="K11" s="12" t="str">
        <f t="shared" si="1"/>
        <v/>
      </c>
      <c r="L11" s="12" t="str">
        <f t="shared" si="2"/>
        <v>Y</v>
      </c>
    </row>
    <row r="12" spans="1:18" x14ac:dyDescent="0.25">
      <c r="A12" s="12" t="s">
        <v>39</v>
      </c>
      <c r="B12" s="12" t="s">
        <v>24</v>
      </c>
      <c r="C12" s="12">
        <v>55</v>
      </c>
      <c r="D12" s="12">
        <v>1126</v>
      </c>
      <c r="E12" s="12" t="s">
        <v>40</v>
      </c>
      <c r="F12" s="12" t="s">
        <v>17</v>
      </c>
      <c r="G12" s="12" t="str">
        <f>IF(ISNA(VLOOKUP(E12,'[1]Plan d''adressage'!A:B,2,0)),"aucune",VLOOKUP(E12,'[1]Plan d''adressage'!A:B,2,0))</f>
        <v>CARTONNAGE</v>
      </c>
      <c r="H12" s="13" t="str">
        <f>IF(ISNA(VLOOKUP(A12,'[1]Famille par article'!A:C,3,0)),IF(AND(ISNUMBER(SEARCH("FIBRE",B12)),ISNUMBER(SEARCH("calage",B12))),"FIBRE DE CALAGE",IF(OR(ISNUMBER(SEARCH("panier",B12)),ISNUMBER(SEARCH("corbeille",B12)),ISNUMBER(SEARCH("banneton",B12)),ISNUMBER(SEARCH("support",B12))),"PANIER/CORBEILLE",IF(ISNUMBER(SEARCH("Bidon",B12)),"BIDON",IF(ISNUMBER(SEARCH("bourriche",B12)),"BOURRICHE",IF(OR(ISNUMBER(SEARCH("coffre",B12)),ISNUMBER(SEARCH("valisette",B12)),ISNUMBER(SEARCH("caisse",B12))),"COFFRET",IF(OR(ISNUMBER(SEARCH("VERRE",B12)),ISNUMBER(SEARCH("carafe",B12))),"VERRERIE",IF(ISNUMBER(SEARCH("BOIS",B12)),"BOIS",IF(OR(ISNUMBER(SEARCH("BOLDUC",B12)),ISNUMBER(SEARCH("RAPHIA",B12)),ISNUMBER(SEARCH("etiquette",B12)),ISNUMBER(SEARCH("Bouchon",B12)),ISNUMBER(SEARCH("tire",B12)),ISNUMBER(SEARCH("decapsuleur",B12)),ISNUMBER(SEARCH("carte",B12)),ISNUMBER(SEARCH("cheque",B12))),"ETAGERES",IF(OR(ISNUMBER(SEARCH("papier",B12)),ISNUMBER(SEARCH("sac",B12)),ISNUMBER(SEARCH("carton",B12)),ISNUMBER(SEARCH("pochette",B12)),ISNUMBER(SEARCH("polypr",B12)),ISNUMBER(SEARCH("FIBRE",B12))),"CARTONNAGE","AUTRES"))))))))),VLOOKUP(A12,'[1]Famille par article'!A:C,3,0))</f>
        <v>AUTRES</v>
      </c>
      <c r="I12" s="14">
        <f t="shared" si="0"/>
        <v>5.0897649454007031E-3</v>
      </c>
      <c r="J12" s="14">
        <f t="shared" si="3"/>
        <v>5.9966685174902848E-2</v>
      </c>
      <c r="K12" s="12" t="str">
        <f t="shared" si="1"/>
        <v/>
      </c>
      <c r="L12" s="12" t="str">
        <f t="shared" si="2"/>
        <v>Y</v>
      </c>
    </row>
    <row r="13" spans="1:18" x14ac:dyDescent="0.25">
      <c r="A13" s="12" t="s">
        <v>41</v>
      </c>
      <c r="B13" s="12" t="s">
        <v>42</v>
      </c>
      <c r="C13" s="12">
        <v>55</v>
      </c>
      <c r="D13" s="12">
        <v>1126</v>
      </c>
      <c r="E13" s="12" t="s">
        <v>43</v>
      </c>
      <c r="F13" s="12" t="s">
        <v>17</v>
      </c>
      <c r="G13" s="12" t="str">
        <f>IF(ISNA(VLOOKUP(E13,'[1]Plan d''adressage'!A:B,2,0)),"aucune",VLOOKUP(E13,'[1]Plan d''adressage'!A:B,2,0))</f>
        <v>CARTONNAGE</v>
      </c>
      <c r="H13" s="13" t="str">
        <f>IF(ISNA(VLOOKUP(A13,'[1]Famille par article'!A:C,3,0)),IF(AND(ISNUMBER(SEARCH("FIBRE",B13)),ISNUMBER(SEARCH("calage",B13))),"FIBRE DE CALAGE",IF(OR(ISNUMBER(SEARCH("panier",B13)),ISNUMBER(SEARCH("corbeille",B13)),ISNUMBER(SEARCH("banneton",B13)),ISNUMBER(SEARCH("support",B13))),"PANIER/CORBEILLE",IF(ISNUMBER(SEARCH("Bidon",B13)),"BIDON",IF(ISNUMBER(SEARCH("bourriche",B13)),"BOURRICHE",IF(OR(ISNUMBER(SEARCH("coffre",B13)),ISNUMBER(SEARCH("valisette",B13)),ISNUMBER(SEARCH("caisse",B13))),"COFFRET",IF(OR(ISNUMBER(SEARCH("VERRE",B13)),ISNUMBER(SEARCH("carafe",B13))),"VERRERIE",IF(ISNUMBER(SEARCH("BOIS",B13)),"BOIS",IF(OR(ISNUMBER(SEARCH("BOLDUC",B13)),ISNUMBER(SEARCH("RAPHIA",B13)),ISNUMBER(SEARCH("etiquette",B13)),ISNUMBER(SEARCH("Bouchon",B13)),ISNUMBER(SEARCH("tire",B13)),ISNUMBER(SEARCH("decapsuleur",B13)),ISNUMBER(SEARCH("carte",B13)),ISNUMBER(SEARCH("cheque",B13))),"ETAGERES",IF(OR(ISNUMBER(SEARCH("papier",B13)),ISNUMBER(SEARCH("sac",B13)),ISNUMBER(SEARCH("carton",B13)),ISNUMBER(SEARCH("pochette",B13)),ISNUMBER(SEARCH("polypr",B13)),ISNUMBER(SEARCH("FIBRE",B13))),"CARTONNAGE","AUTRES"))))))))),VLOOKUP(A13,'[1]Famille par article'!A:C,3,0))</f>
        <v>BOIS</v>
      </c>
      <c r="I13" s="14">
        <f t="shared" si="0"/>
        <v>5.0897649454007031E-3</v>
      </c>
      <c r="J13" s="14">
        <f t="shared" si="3"/>
        <v>6.5056450120303547E-2</v>
      </c>
      <c r="K13" s="12" t="str">
        <f t="shared" si="1"/>
        <v/>
      </c>
      <c r="L13" s="12" t="str">
        <f t="shared" si="2"/>
        <v>Y</v>
      </c>
    </row>
    <row r="14" spans="1:18" x14ac:dyDescent="0.25">
      <c r="A14" s="12" t="s">
        <v>44</v>
      </c>
      <c r="B14" s="12" t="s">
        <v>45</v>
      </c>
      <c r="C14" s="12">
        <v>54</v>
      </c>
      <c r="D14" s="12">
        <v>1126</v>
      </c>
      <c r="E14" s="12" t="s">
        <v>46</v>
      </c>
      <c r="F14" s="12" t="s">
        <v>17</v>
      </c>
      <c r="G14" s="12" t="str">
        <f>IF(ISNA(VLOOKUP(E14,'[1]Plan d''adressage'!A:B,2,0)),"aucune",VLOOKUP(E14,'[1]Plan d''adressage'!A:B,2,0))</f>
        <v>aucune</v>
      </c>
      <c r="H14" s="13" t="str">
        <f>IF(ISNA(VLOOKUP(A14,'[1]Famille par article'!A:C,3,0)),IF(AND(ISNUMBER(SEARCH("FIBRE",B14)),ISNUMBER(SEARCH("calage",B14))),"FIBRE DE CALAGE",IF(OR(ISNUMBER(SEARCH("panier",B14)),ISNUMBER(SEARCH("corbeille",B14)),ISNUMBER(SEARCH("banneton",B14)),ISNUMBER(SEARCH("support",B14))),"PANIER/CORBEILLE",IF(ISNUMBER(SEARCH("Bidon",B14)),"BIDON",IF(ISNUMBER(SEARCH("bourriche",B14)),"BOURRICHE",IF(OR(ISNUMBER(SEARCH("coffre",B14)),ISNUMBER(SEARCH("valisette",B14)),ISNUMBER(SEARCH("caisse",B14))),"COFFRET",IF(OR(ISNUMBER(SEARCH("VERRE",B14)),ISNUMBER(SEARCH("carafe",B14))),"VERRERIE",IF(ISNUMBER(SEARCH("BOIS",B14)),"BOIS",IF(OR(ISNUMBER(SEARCH("BOLDUC",B14)),ISNUMBER(SEARCH("RAPHIA",B14)),ISNUMBER(SEARCH("etiquette",B14)),ISNUMBER(SEARCH("Bouchon",B14)),ISNUMBER(SEARCH("tire",B14)),ISNUMBER(SEARCH("decapsuleur",B14)),ISNUMBER(SEARCH("carte",B14)),ISNUMBER(SEARCH("cheque",B14))),"ETAGERES",IF(OR(ISNUMBER(SEARCH("papier",B14)),ISNUMBER(SEARCH("sac",B14)),ISNUMBER(SEARCH("carton",B14)),ISNUMBER(SEARCH("pochette",B14)),ISNUMBER(SEARCH("polypr",B14)),ISNUMBER(SEARCH("FIBRE",B14))),"CARTONNAGE","AUTRES"))))))))),VLOOKUP(A14,'[1]Famille par article'!A:C,3,0))</f>
        <v>CARTONNAGE</v>
      </c>
      <c r="I14" s="14">
        <f t="shared" si="0"/>
        <v>4.9972237645752359E-3</v>
      </c>
      <c r="J14" s="14">
        <f t="shared" si="3"/>
        <v>7.0053673884878778E-2</v>
      </c>
      <c r="K14" s="12" t="str">
        <f t="shared" si="1"/>
        <v/>
      </c>
      <c r="L14" s="12" t="str">
        <f t="shared" si="2"/>
        <v>Y</v>
      </c>
    </row>
    <row r="15" spans="1:18" x14ac:dyDescent="0.25">
      <c r="A15" s="12" t="s">
        <v>47</v>
      </c>
      <c r="B15" s="12" t="s">
        <v>48</v>
      </c>
      <c r="C15" s="12">
        <v>54</v>
      </c>
      <c r="D15" s="12">
        <v>1126</v>
      </c>
      <c r="E15" s="12" t="s">
        <v>49</v>
      </c>
      <c r="F15" s="12" t="s">
        <v>17</v>
      </c>
      <c r="G15" s="12" t="str">
        <f>IF(ISNA(VLOOKUP(E15,'[1]Plan d''adressage'!A:B,2,0)),"aucune",VLOOKUP(E15,'[1]Plan d''adressage'!A:B,2,0))</f>
        <v>aucune</v>
      </c>
      <c r="H15" s="13" t="str">
        <f>IF(ISNA(VLOOKUP(A15,'[1]Famille par article'!A:C,3,0)),IF(AND(ISNUMBER(SEARCH("FIBRE",B15)),ISNUMBER(SEARCH("calage",B15))),"FIBRE DE CALAGE",IF(OR(ISNUMBER(SEARCH("panier",B15)),ISNUMBER(SEARCH("corbeille",B15)),ISNUMBER(SEARCH("banneton",B15)),ISNUMBER(SEARCH("support",B15))),"PANIER/CORBEILLE",IF(ISNUMBER(SEARCH("Bidon",B15)),"BIDON",IF(ISNUMBER(SEARCH("bourriche",B15)),"BOURRICHE",IF(OR(ISNUMBER(SEARCH("coffre",B15)),ISNUMBER(SEARCH("valisette",B15)),ISNUMBER(SEARCH("caisse",B15))),"COFFRET",IF(OR(ISNUMBER(SEARCH("VERRE",B15)),ISNUMBER(SEARCH("carafe",B15))),"VERRERIE",IF(ISNUMBER(SEARCH("BOIS",B15)),"BOIS",IF(OR(ISNUMBER(SEARCH("BOLDUC",B15)),ISNUMBER(SEARCH("RAPHIA",B15)),ISNUMBER(SEARCH("etiquette",B15)),ISNUMBER(SEARCH("Bouchon",B15)),ISNUMBER(SEARCH("tire",B15)),ISNUMBER(SEARCH("decapsuleur",B15)),ISNUMBER(SEARCH("carte",B15)),ISNUMBER(SEARCH("cheque",B15))),"ETAGERES",IF(OR(ISNUMBER(SEARCH("papier",B15)),ISNUMBER(SEARCH("sac",B15)),ISNUMBER(SEARCH("carton",B15)),ISNUMBER(SEARCH("pochette",B15)),ISNUMBER(SEARCH("polypr",B15)),ISNUMBER(SEARCH("FIBRE",B15))),"CARTONNAGE","AUTRES"))))))))),VLOOKUP(A15,'[1]Famille par article'!A:C,3,0))</f>
        <v>AUTRES</v>
      </c>
      <c r="I15" s="14">
        <f t="shared" si="0"/>
        <v>4.9972237645752359E-3</v>
      </c>
      <c r="J15" s="14">
        <f t="shared" si="3"/>
        <v>7.505089764945401E-2</v>
      </c>
      <c r="K15" s="12" t="str">
        <f t="shared" si="1"/>
        <v/>
      </c>
      <c r="L15" s="12" t="str">
        <f t="shared" si="2"/>
        <v>Y</v>
      </c>
    </row>
    <row r="16" spans="1:18" x14ac:dyDescent="0.25">
      <c r="A16" s="12" t="s">
        <v>50</v>
      </c>
      <c r="B16" s="12" t="s">
        <v>24</v>
      </c>
      <c r="C16" s="12">
        <v>54</v>
      </c>
      <c r="D16" s="12">
        <v>1126</v>
      </c>
      <c r="E16" s="12" t="s">
        <v>25</v>
      </c>
      <c r="F16" s="12" t="s">
        <v>17</v>
      </c>
      <c r="G16" s="12" t="str">
        <f>IF(ISNA(VLOOKUP(E16,'[1]Plan d''adressage'!A:B,2,0)),"aucune",VLOOKUP(E16,'[1]Plan d''adressage'!A:B,2,0))</f>
        <v>CARTONNAGE</v>
      </c>
      <c r="H16" s="13" t="str">
        <f>IF(ISNA(VLOOKUP(A16,'[1]Famille par article'!A:C,3,0)),IF(AND(ISNUMBER(SEARCH("FIBRE",B16)),ISNUMBER(SEARCH("calage",B16))),"FIBRE DE CALAGE",IF(OR(ISNUMBER(SEARCH("panier",B16)),ISNUMBER(SEARCH("corbeille",B16)),ISNUMBER(SEARCH("banneton",B16)),ISNUMBER(SEARCH("support",B16))),"PANIER/CORBEILLE",IF(ISNUMBER(SEARCH("Bidon",B16)),"BIDON",IF(ISNUMBER(SEARCH("bourriche",B16)),"BOURRICHE",IF(OR(ISNUMBER(SEARCH("coffre",B16)),ISNUMBER(SEARCH("valisette",B16)),ISNUMBER(SEARCH("caisse",B16))),"COFFRET",IF(OR(ISNUMBER(SEARCH("VERRE",B16)),ISNUMBER(SEARCH("carafe",B16))),"VERRERIE",IF(ISNUMBER(SEARCH("BOIS",B16)),"BOIS",IF(OR(ISNUMBER(SEARCH("BOLDUC",B16)),ISNUMBER(SEARCH("RAPHIA",B16)),ISNUMBER(SEARCH("etiquette",B16)),ISNUMBER(SEARCH("Bouchon",B16)),ISNUMBER(SEARCH("tire",B16)),ISNUMBER(SEARCH("decapsuleur",B16)),ISNUMBER(SEARCH("carte",B16)),ISNUMBER(SEARCH("cheque",B16))),"ETAGERES",IF(OR(ISNUMBER(SEARCH("papier",B16)),ISNUMBER(SEARCH("sac",B16)),ISNUMBER(SEARCH("carton",B16)),ISNUMBER(SEARCH("pochette",B16)),ISNUMBER(SEARCH("polypr",B16)),ISNUMBER(SEARCH("FIBRE",B16))),"CARTONNAGE","AUTRES"))))))))),VLOOKUP(A16,'[1]Famille par article'!A:C,3,0))</f>
        <v>AUTRES</v>
      </c>
      <c r="I16" s="14">
        <f t="shared" si="0"/>
        <v>4.9972237645752359E-3</v>
      </c>
      <c r="J16" s="14">
        <f t="shared" si="3"/>
        <v>8.0048121414029241E-2</v>
      </c>
      <c r="K16" s="12" t="str">
        <f t="shared" si="1"/>
        <v/>
      </c>
      <c r="L16" s="12" t="str">
        <f t="shared" si="2"/>
        <v>Y</v>
      </c>
    </row>
    <row r="17" spans="1:12" x14ac:dyDescent="0.25">
      <c r="A17" s="12" t="s">
        <v>51</v>
      </c>
      <c r="B17" s="12" t="s">
        <v>52</v>
      </c>
      <c r="C17" s="12">
        <v>52</v>
      </c>
      <c r="D17" s="12">
        <v>1126</v>
      </c>
      <c r="E17" s="12" t="s">
        <v>53</v>
      </c>
      <c r="F17" s="12" t="s">
        <v>17</v>
      </c>
      <c r="G17" s="12" t="str">
        <f>IF(ISNA(VLOOKUP(E17,'[1]Plan d''adressage'!A:B,2,0)),"aucune",VLOOKUP(E17,'[1]Plan d''adressage'!A:B,2,0))</f>
        <v>AUTRES</v>
      </c>
      <c r="H17" s="13" t="str">
        <f>IF(ISNA(VLOOKUP(A17,'[1]Famille par article'!A:C,3,0)),IF(AND(ISNUMBER(SEARCH("FIBRE",B17)),ISNUMBER(SEARCH("calage",B17))),"FIBRE DE CALAGE",IF(OR(ISNUMBER(SEARCH("panier",B17)),ISNUMBER(SEARCH("corbeille",B17)),ISNUMBER(SEARCH("banneton",B17)),ISNUMBER(SEARCH("support",B17))),"PANIER/CORBEILLE",IF(ISNUMBER(SEARCH("Bidon",B17)),"BIDON",IF(ISNUMBER(SEARCH("bourriche",B17)),"BOURRICHE",IF(OR(ISNUMBER(SEARCH("coffre",B17)),ISNUMBER(SEARCH("valisette",B17)),ISNUMBER(SEARCH("caisse",B17))),"COFFRET",IF(OR(ISNUMBER(SEARCH("VERRE",B17)),ISNUMBER(SEARCH("carafe",B17))),"VERRERIE",IF(ISNUMBER(SEARCH("BOIS",B17)),"BOIS",IF(OR(ISNUMBER(SEARCH("BOLDUC",B17)),ISNUMBER(SEARCH("RAPHIA",B17)),ISNUMBER(SEARCH("etiquette",B17)),ISNUMBER(SEARCH("Bouchon",B17)),ISNUMBER(SEARCH("tire",B17)),ISNUMBER(SEARCH("decapsuleur",B17)),ISNUMBER(SEARCH("carte",B17)),ISNUMBER(SEARCH("cheque",B17))),"ETAGERES",IF(OR(ISNUMBER(SEARCH("papier",B17)),ISNUMBER(SEARCH("sac",B17)),ISNUMBER(SEARCH("carton",B17)),ISNUMBER(SEARCH("pochette",B17)),ISNUMBER(SEARCH("polypr",B17)),ISNUMBER(SEARCH("FIBRE",B17))),"CARTONNAGE","AUTRES"))))))))),VLOOKUP(A17,'[1]Famille par article'!A:C,3,0))</f>
        <v>PANIER/CORBEILLE</v>
      </c>
      <c r="I17" s="14">
        <f t="shared" si="0"/>
        <v>4.8121414029243014E-3</v>
      </c>
      <c r="J17" s="14">
        <f t="shared" si="3"/>
        <v>8.4860262816953538E-2</v>
      </c>
      <c r="K17" s="12" t="str">
        <f t="shared" si="1"/>
        <v/>
      </c>
      <c r="L17" s="12" t="str">
        <f t="shared" si="2"/>
        <v>Y</v>
      </c>
    </row>
    <row r="18" spans="1:12" x14ac:dyDescent="0.25">
      <c r="A18" s="12" t="s">
        <v>54</v>
      </c>
      <c r="B18" s="12" t="s">
        <v>24</v>
      </c>
      <c r="C18" s="12">
        <v>52</v>
      </c>
      <c r="D18" s="12">
        <v>1126</v>
      </c>
      <c r="E18" s="12" t="s">
        <v>25</v>
      </c>
      <c r="F18" s="12" t="s">
        <v>17</v>
      </c>
      <c r="G18" s="12" t="str">
        <f>IF(ISNA(VLOOKUP(E18,'[1]Plan d''adressage'!A:B,2,0)),"aucune",VLOOKUP(E18,'[1]Plan d''adressage'!A:B,2,0))</f>
        <v>CARTONNAGE</v>
      </c>
      <c r="H18" s="13" t="str">
        <f>IF(ISNA(VLOOKUP(A18,'[1]Famille par article'!A:C,3,0)),IF(AND(ISNUMBER(SEARCH("FIBRE",B18)),ISNUMBER(SEARCH("calage",B18))),"FIBRE DE CALAGE",IF(OR(ISNUMBER(SEARCH("panier",B18)),ISNUMBER(SEARCH("corbeille",B18)),ISNUMBER(SEARCH("banneton",B18)),ISNUMBER(SEARCH("support",B18))),"PANIER/CORBEILLE",IF(ISNUMBER(SEARCH("Bidon",B18)),"BIDON",IF(ISNUMBER(SEARCH("bourriche",B18)),"BOURRICHE",IF(OR(ISNUMBER(SEARCH("coffre",B18)),ISNUMBER(SEARCH("valisette",B18)),ISNUMBER(SEARCH("caisse",B18))),"COFFRET",IF(OR(ISNUMBER(SEARCH("VERRE",B18)),ISNUMBER(SEARCH("carafe",B18))),"VERRERIE",IF(ISNUMBER(SEARCH("BOIS",B18)),"BOIS",IF(OR(ISNUMBER(SEARCH("BOLDUC",B18)),ISNUMBER(SEARCH("RAPHIA",B18)),ISNUMBER(SEARCH("etiquette",B18)),ISNUMBER(SEARCH("Bouchon",B18)),ISNUMBER(SEARCH("tire",B18)),ISNUMBER(SEARCH("decapsuleur",B18)),ISNUMBER(SEARCH("carte",B18)),ISNUMBER(SEARCH("cheque",B18))),"ETAGERES",IF(OR(ISNUMBER(SEARCH("papier",B18)),ISNUMBER(SEARCH("sac",B18)),ISNUMBER(SEARCH("carton",B18)),ISNUMBER(SEARCH("pochette",B18)),ISNUMBER(SEARCH("polypr",B18)),ISNUMBER(SEARCH("FIBRE",B18))),"CARTONNAGE","AUTRES"))))))))),VLOOKUP(A18,'[1]Famille par article'!A:C,3,0))</f>
        <v>AUTRES</v>
      </c>
      <c r="I18" s="14">
        <f t="shared" si="0"/>
        <v>4.8121414029243014E-3</v>
      </c>
      <c r="J18" s="14">
        <f t="shared" si="3"/>
        <v>8.9672404219877835E-2</v>
      </c>
      <c r="K18" s="12" t="str">
        <f t="shared" si="1"/>
        <v/>
      </c>
      <c r="L18" s="12" t="str">
        <f t="shared" si="2"/>
        <v>Y</v>
      </c>
    </row>
    <row r="19" spans="1:12" x14ac:dyDescent="0.25">
      <c r="A19" s="12" t="s">
        <v>55</v>
      </c>
      <c r="B19" s="12" t="s">
        <v>37</v>
      </c>
      <c r="C19" s="12">
        <v>51</v>
      </c>
      <c r="D19" s="12">
        <v>1126</v>
      </c>
      <c r="E19" s="12" t="s">
        <v>56</v>
      </c>
      <c r="F19" s="12" t="s">
        <v>17</v>
      </c>
      <c r="G19" s="12" t="str">
        <f>IF(ISNA(VLOOKUP(E19,'[1]Plan d''adressage'!A:B,2,0)),"aucune",VLOOKUP(E19,'[1]Plan d''adressage'!A:B,2,0))</f>
        <v>COFFRET</v>
      </c>
      <c r="H19" s="13" t="str">
        <f>IF(ISNA(VLOOKUP(A19,'[1]Famille par article'!A:C,3,0)),IF(AND(ISNUMBER(SEARCH("FIBRE",B19)),ISNUMBER(SEARCH("calage",B19))),"FIBRE DE CALAGE",IF(OR(ISNUMBER(SEARCH("panier",B19)),ISNUMBER(SEARCH("corbeille",B19)),ISNUMBER(SEARCH("banneton",B19)),ISNUMBER(SEARCH("support",B19))),"PANIER/CORBEILLE",IF(ISNUMBER(SEARCH("Bidon",B19)),"BIDON",IF(ISNUMBER(SEARCH("bourriche",B19)),"BOURRICHE",IF(OR(ISNUMBER(SEARCH("coffre",B19)),ISNUMBER(SEARCH("valisette",B19)),ISNUMBER(SEARCH("caisse",B19))),"COFFRET",IF(OR(ISNUMBER(SEARCH("VERRE",B19)),ISNUMBER(SEARCH("carafe",B19))),"VERRERIE",IF(ISNUMBER(SEARCH("BOIS",B19)),"BOIS",IF(OR(ISNUMBER(SEARCH("BOLDUC",B19)),ISNUMBER(SEARCH("RAPHIA",B19)),ISNUMBER(SEARCH("etiquette",B19)),ISNUMBER(SEARCH("Bouchon",B19)),ISNUMBER(SEARCH("tire",B19)),ISNUMBER(SEARCH("decapsuleur",B19)),ISNUMBER(SEARCH("carte",B19)),ISNUMBER(SEARCH("cheque",B19))),"ETAGERES",IF(OR(ISNUMBER(SEARCH("papier",B19)),ISNUMBER(SEARCH("sac",B19)),ISNUMBER(SEARCH("carton",B19)),ISNUMBER(SEARCH("pochette",B19)),ISNUMBER(SEARCH("polypr",B19)),ISNUMBER(SEARCH("FIBRE",B19))),"CARTONNAGE","AUTRES"))))))))),VLOOKUP(A19,'[1]Famille par article'!A:C,3,0))</f>
        <v>CARTONNAGE</v>
      </c>
      <c r="I19" s="14">
        <f t="shared" si="0"/>
        <v>4.7196002220988341E-3</v>
      </c>
      <c r="J19" s="14">
        <f t="shared" si="3"/>
        <v>9.4392004441976665E-2</v>
      </c>
      <c r="K19" s="12" t="str">
        <f t="shared" si="1"/>
        <v/>
      </c>
      <c r="L19" s="12" t="str">
        <f t="shared" si="2"/>
        <v>Y</v>
      </c>
    </row>
    <row r="20" spans="1:12" x14ac:dyDescent="0.25">
      <c r="A20" s="12" t="s">
        <v>57</v>
      </c>
      <c r="B20" s="12" t="s">
        <v>58</v>
      </c>
      <c r="C20" s="12">
        <v>50</v>
      </c>
      <c r="D20" s="12">
        <v>1126</v>
      </c>
      <c r="E20" s="12" t="s">
        <v>59</v>
      </c>
      <c r="F20" s="12" t="s">
        <v>17</v>
      </c>
      <c r="G20" s="12" t="str">
        <f>IF(ISNA(VLOOKUP(E20,'[1]Plan d''adressage'!A:B,2,0)),"aucune",VLOOKUP(E20,'[1]Plan d''adressage'!A:B,2,0))</f>
        <v>COFFRET</v>
      </c>
      <c r="H20" s="13" t="str">
        <f>IF(ISNA(VLOOKUP(A20,'[1]Famille par article'!A:C,3,0)),IF(AND(ISNUMBER(SEARCH("FIBRE",B20)),ISNUMBER(SEARCH("calage",B20))),"FIBRE DE CALAGE",IF(OR(ISNUMBER(SEARCH("panier",B20)),ISNUMBER(SEARCH("corbeille",B20)),ISNUMBER(SEARCH("banneton",B20)),ISNUMBER(SEARCH("support",B20))),"PANIER/CORBEILLE",IF(ISNUMBER(SEARCH("Bidon",B20)),"BIDON",IF(ISNUMBER(SEARCH("bourriche",B20)),"BOURRICHE",IF(OR(ISNUMBER(SEARCH("coffre",B20)),ISNUMBER(SEARCH("valisette",B20)),ISNUMBER(SEARCH("caisse",B20))),"COFFRET",IF(OR(ISNUMBER(SEARCH("VERRE",B20)),ISNUMBER(SEARCH("carafe",B20))),"VERRERIE",IF(ISNUMBER(SEARCH("BOIS",B20)),"BOIS",IF(OR(ISNUMBER(SEARCH("BOLDUC",B20)),ISNUMBER(SEARCH("RAPHIA",B20)),ISNUMBER(SEARCH("etiquette",B20)),ISNUMBER(SEARCH("Bouchon",B20)),ISNUMBER(SEARCH("tire",B20)),ISNUMBER(SEARCH("decapsuleur",B20)),ISNUMBER(SEARCH("carte",B20)),ISNUMBER(SEARCH("cheque",B20))),"ETAGERES",IF(OR(ISNUMBER(SEARCH("papier",B20)),ISNUMBER(SEARCH("sac",B20)),ISNUMBER(SEARCH("carton",B20)),ISNUMBER(SEARCH("pochette",B20)),ISNUMBER(SEARCH("polypr",B20)),ISNUMBER(SEARCH("FIBRE",B20))),"CARTONNAGE","AUTRES"))))))))),VLOOKUP(A20,'[1]Famille par article'!A:C,3,0))</f>
        <v>AUTRES</v>
      </c>
      <c r="I20" s="14">
        <f t="shared" si="0"/>
        <v>4.6270590412733669E-3</v>
      </c>
      <c r="J20" s="14">
        <f t="shared" si="3"/>
        <v>9.9019063483250028E-2</v>
      </c>
      <c r="K20" s="12" t="str">
        <f t="shared" si="1"/>
        <v/>
      </c>
      <c r="L20" s="12" t="str">
        <f t="shared" si="2"/>
        <v>Y</v>
      </c>
    </row>
    <row r="21" spans="1:12" x14ac:dyDescent="0.25">
      <c r="A21" s="12" t="s">
        <v>60</v>
      </c>
      <c r="B21" s="12" t="s">
        <v>61</v>
      </c>
      <c r="C21" s="12">
        <v>50</v>
      </c>
      <c r="D21" s="12">
        <v>1126</v>
      </c>
      <c r="E21" s="12" t="s">
        <v>19</v>
      </c>
      <c r="F21" s="12" t="s">
        <v>17</v>
      </c>
      <c r="G21" s="12" t="str">
        <f>IF(ISNA(VLOOKUP(E21,'[1]Plan d''adressage'!A:B,2,0)),"aucune",VLOOKUP(E21,'[1]Plan d''adressage'!A:B,2,0))</f>
        <v>AUTRES</v>
      </c>
      <c r="H21" s="13" t="str">
        <f>IF(ISNA(VLOOKUP(A21,'[1]Famille par article'!A:C,3,0)),IF(AND(ISNUMBER(SEARCH("FIBRE",B21)),ISNUMBER(SEARCH("calage",B21))),"FIBRE DE CALAGE",IF(OR(ISNUMBER(SEARCH("panier",B21)),ISNUMBER(SEARCH("corbeille",B21)),ISNUMBER(SEARCH("banneton",B21)),ISNUMBER(SEARCH("support",B21))),"PANIER/CORBEILLE",IF(ISNUMBER(SEARCH("Bidon",B21)),"BIDON",IF(ISNUMBER(SEARCH("bourriche",B21)),"BOURRICHE",IF(OR(ISNUMBER(SEARCH("coffre",B21)),ISNUMBER(SEARCH("valisette",B21)),ISNUMBER(SEARCH("caisse",B21))),"COFFRET",IF(OR(ISNUMBER(SEARCH("VERRE",B21)),ISNUMBER(SEARCH("carafe",B21))),"VERRERIE",IF(ISNUMBER(SEARCH("BOIS",B21)),"BOIS",IF(OR(ISNUMBER(SEARCH("BOLDUC",B21)),ISNUMBER(SEARCH("RAPHIA",B21)),ISNUMBER(SEARCH("etiquette",B21)),ISNUMBER(SEARCH("Bouchon",B21)),ISNUMBER(SEARCH("tire",B21)),ISNUMBER(SEARCH("decapsuleur",B21)),ISNUMBER(SEARCH("carte",B21)),ISNUMBER(SEARCH("cheque",B21))),"ETAGERES",IF(OR(ISNUMBER(SEARCH("papier",B21)),ISNUMBER(SEARCH("sac",B21)),ISNUMBER(SEARCH("carton",B21)),ISNUMBER(SEARCH("pochette",B21)),ISNUMBER(SEARCH("polypr",B21)),ISNUMBER(SEARCH("FIBRE",B21))),"CARTONNAGE","AUTRES"))))))))),VLOOKUP(A21,'[1]Famille par article'!A:C,3,0))</f>
        <v>CARTONNAGE</v>
      </c>
      <c r="I21" s="14">
        <f t="shared" si="0"/>
        <v>4.6270590412733669E-3</v>
      </c>
      <c r="J21" s="14">
        <f t="shared" si="3"/>
        <v>0.10364612252452339</v>
      </c>
      <c r="K21" s="12" t="str">
        <f t="shared" si="1"/>
        <v/>
      </c>
      <c r="L21" s="12" t="str">
        <f t="shared" si="2"/>
        <v>Y</v>
      </c>
    </row>
    <row r="22" spans="1:12" x14ac:dyDescent="0.25">
      <c r="A22" s="12" t="s">
        <v>62</v>
      </c>
      <c r="B22" s="12" t="s">
        <v>24</v>
      </c>
      <c r="C22" s="12">
        <v>49</v>
      </c>
      <c r="D22" s="12">
        <v>1126</v>
      </c>
      <c r="E22" s="12" t="s">
        <v>25</v>
      </c>
      <c r="F22" s="12" t="s">
        <v>17</v>
      </c>
      <c r="G22" s="12" t="str">
        <f>IF(ISNA(VLOOKUP(E22,'[1]Plan d''adressage'!A:B,2,0)),"aucune",VLOOKUP(E22,'[1]Plan d''adressage'!A:B,2,0))</f>
        <v>CARTONNAGE</v>
      </c>
      <c r="H22" s="13" t="str">
        <f>IF(ISNA(VLOOKUP(A22,'[1]Famille par article'!A:C,3,0)),IF(AND(ISNUMBER(SEARCH("FIBRE",B22)),ISNUMBER(SEARCH("calage",B22))),"FIBRE DE CALAGE",IF(OR(ISNUMBER(SEARCH("panier",B22)),ISNUMBER(SEARCH("corbeille",B22)),ISNUMBER(SEARCH("banneton",B22)),ISNUMBER(SEARCH("support",B22))),"PANIER/CORBEILLE",IF(ISNUMBER(SEARCH("Bidon",B22)),"BIDON",IF(ISNUMBER(SEARCH("bourriche",B22)),"BOURRICHE",IF(OR(ISNUMBER(SEARCH("coffre",B22)),ISNUMBER(SEARCH("valisette",B22)),ISNUMBER(SEARCH("caisse",B22))),"COFFRET",IF(OR(ISNUMBER(SEARCH("VERRE",B22)),ISNUMBER(SEARCH("carafe",B22))),"VERRERIE",IF(ISNUMBER(SEARCH("BOIS",B22)),"BOIS",IF(OR(ISNUMBER(SEARCH("BOLDUC",B22)),ISNUMBER(SEARCH("RAPHIA",B22)),ISNUMBER(SEARCH("etiquette",B22)),ISNUMBER(SEARCH("Bouchon",B22)),ISNUMBER(SEARCH("tire",B22)),ISNUMBER(SEARCH("decapsuleur",B22)),ISNUMBER(SEARCH("carte",B22)),ISNUMBER(SEARCH("cheque",B22))),"ETAGERES",IF(OR(ISNUMBER(SEARCH("papier",B22)),ISNUMBER(SEARCH("sac",B22)),ISNUMBER(SEARCH("carton",B22)),ISNUMBER(SEARCH("pochette",B22)),ISNUMBER(SEARCH("polypr",B22)),ISNUMBER(SEARCH("FIBRE",B22))),"CARTONNAGE","AUTRES"))))))))),VLOOKUP(A22,'[1]Famille par article'!A:C,3,0))</f>
        <v>AUTRES</v>
      </c>
      <c r="I22" s="14">
        <f t="shared" si="0"/>
        <v>4.5345178604478996E-3</v>
      </c>
      <c r="J22" s="14">
        <f t="shared" si="3"/>
        <v>0.10818064038497129</v>
      </c>
      <c r="K22" s="12" t="str">
        <f t="shared" si="1"/>
        <v/>
      </c>
      <c r="L22" s="12" t="str">
        <f t="shared" si="2"/>
        <v>Y</v>
      </c>
    </row>
    <row r="23" spans="1:12" x14ac:dyDescent="0.25">
      <c r="A23" s="12" t="s">
        <v>63</v>
      </c>
      <c r="B23" s="12" t="s">
        <v>52</v>
      </c>
      <c r="C23" s="12">
        <v>47</v>
      </c>
      <c r="D23" s="12">
        <v>1126</v>
      </c>
      <c r="E23" s="12" t="s">
        <v>64</v>
      </c>
      <c r="F23" s="12" t="s">
        <v>17</v>
      </c>
      <c r="G23" s="12" t="str">
        <f>IF(ISNA(VLOOKUP(E23,'[1]Plan d''adressage'!A:B,2,0)),"aucune",VLOOKUP(E23,'[1]Plan d''adressage'!A:B,2,0))</f>
        <v>AUTRES</v>
      </c>
      <c r="H23" s="13" t="str">
        <f>IF(ISNA(VLOOKUP(A23,'[1]Famille par article'!A:C,3,0)),IF(AND(ISNUMBER(SEARCH("FIBRE",B23)),ISNUMBER(SEARCH("calage",B23))),"FIBRE DE CALAGE",IF(OR(ISNUMBER(SEARCH("panier",B23)),ISNUMBER(SEARCH("corbeille",B23)),ISNUMBER(SEARCH("banneton",B23)),ISNUMBER(SEARCH("support",B23))),"PANIER/CORBEILLE",IF(ISNUMBER(SEARCH("Bidon",B23)),"BIDON",IF(ISNUMBER(SEARCH("bourriche",B23)),"BOURRICHE",IF(OR(ISNUMBER(SEARCH("coffre",B23)),ISNUMBER(SEARCH("valisette",B23)),ISNUMBER(SEARCH("caisse",B23))),"COFFRET",IF(OR(ISNUMBER(SEARCH("VERRE",B23)),ISNUMBER(SEARCH("carafe",B23))),"VERRERIE",IF(ISNUMBER(SEARCH("BOIS",B23)),"BOIS",IF(OR(ISNUMBER(SEARCH("BOLDUC",B23)),ISNUMBER(SEARCH("RAPHIA",B23)),ISNUMBER(SEARCH("etiquette",B23)),ISNUMBER(SEARCH("Bouchon",B23)),ISNUMBER(SEARCH("tire",B23)),ISNUMBER(SEARCH("decapsuleur",B23)),ISNUMBER(SEARCH("carte",B23)),ISNUMBER(SEARCH("cheque",B23))),"ETAGERES",IF(OR(ISNUMBER(SEARCH("papier",B23)),ISNUMBER(SEARCH("sac",B23)),ISNUMBER(SEARCH("carton",B23)),ISNUMBER(SEARCH("pochette",B23)),ISNUMBER(SEARCH("polypr",B23)),ISNUMBER(SEARCH("FIBRE",B23))),"CARTONNAGE","AUTRES"))))))))),VLOOKUP(A23,'[1]Famille par article'!A:C,3,0))</f>
        <v>PANIER/CORBEILLE</v>
      </c>
      <c r="I23" s="14">
        <f t="shared" si="0"/>
        <v>4.3494354987969643E-3</v>
      </c>
      <c r="J23" s="14">
        <f t="shared" si="3"/>
        <v>0.11253007588376825</v>
      </c>
      <c r="K23" s="12" t="str">
        <f t="shared" si="1"/>
        <v/>
      </c>
      <c r="L23" s="12" t="str">
        <f t="shared" si="2"/>
        <v>Y</v>
      </c>
    </row>
    <row r="24" spans="1:12" x14ac:dyDescent="0.25">
      <c r="A24" s="12" t="s">
        <v>65</v>
      </c>
      <c r="B24" s="12" t="s">
        <v>52</v>
      </c>
      <c r="C24" s="12">
        <v>46</v>
      </c>
      <c r="D24" s="12">
        <v>1126</v>
      </c>
      <c r="E24" s="12" t="s">
        <v>49</v>
      </c>
      <c r="F24" s="12" t="s">
        <v>17</v>
      </c>
      <c r="G24" s="12" t="str">
        <f>IF(ISNA(VLOOKUP(E24,'[1]Plan d''adressage'!A:B,2,0)),"aucune",VLOOKUP(E24,'[1]Plan d''adressage'!A:B,2,0))</f>
        <v>aucune</v>
      </c>
      <c r="H24" s="13" t="str">
        <f>IF(ISNA(VLOOKUP(A24,'[1]Famille par article'!A:C,3,0)),IF(AND(ISNUMBER(SEARCH("FIBRE",B24)),ISNUMBER(SEARCH("calage",B24))),"FIBRE DE CALAGE",IF(OR(ISNUMBER(SEARCH("panier",B24)),ISNUMBER(SEARCH("corbeille",B24)),ISNUMBER(SEARCH("banneton",B24)),ISNUMBER(SEARCH("support",B24))),"PANIER/CORBEILLE",IF(ISNUMBER(SEARCH("Bidon",B24)),"BIDON",IF(ISNUMBER(SEARCH("bourriche",B24)),"BOURRICHE",IF(OR(ISNUMBER(SEARCH("coffre",B24)),ISNUMBER(SEARCH("valisette",B24)),ISNUMBER(SEARCH("caisse",B24))),"COFFRET",IF(OR(ISNUMBER(SEARCH("VERRE",B24)),ISNUMBER(SEARCH("carafe",B24))),"VERRERIE",IF(ISNUMBER(SEARCH("BOIS",B24)),"BOIS",IF(OR(ISNUMBER(SEARCH("BOLDUC",B24)),ISNUMBER(SEARCH("RAPHIA",B24)),ISNUMBER(SEARCH("etiquette",B24)),ISNUMBER(SEARCH("Bouchon",B24)),ISNUMBER(SEARCH("tire",B24)),ISNUMBER(SEARCH("decapsuleur",B24)),ISNUMBER(SEARCH("carte",B24)),ISNUMBER(SEARCH("cheque",B24))),"ETAGERES",IF(OR(ISNUMBER(SEARCH("papier",B24)),ISNUMBER(SEARCH("sac",B24)),ISNUMBER(SEARCH("carton",B24)),ISNUMBER(SEARCH("pochette",B24)),ISNUMBER(SEARCH("polypr",B24)),ISNUMBER(SEARCH("FIBRE",B24))),"CARTONNAGE","AUTRES"))))))))),VLOOKUP(A24,'[1]Famille par article'!A:C,3,0))</f>
        <v>PANIER/CORBEILLE</v>
      </c>
      <c r="I24" s="14">
        <f t="shared" si="0"/>
        <v>4.256894317971497E-3</v>
      </c>
      <c r="J24" s="14">
        <f t="shared" si="3"/>
        <v>0.11678697020173974</v>
      </c>
      <c r="K24" s="12" t="str">
        <f t="shared" si="1"/>
        <v/>
      </c>
      <c r="L24" s="12" t="str">
        <f t="shared" si="2"/>
        <v>Y</v>
      </c>
    </row>
    <row r="25" spans="1:12" x14ac:dyDescent="0.25">
      <c r="A25" s="12" t="s">
        <v>66</v>
      </c>
      <c r="B25" s="12" t="s">
        <v>67</v>
      </c>
      <c r="C25" s="12">
        <v>46</v>
      </c>
      <c r="D25" s="12">
        <v>1126</v>
      </c>
      <c r="E25" s="12" t="s">
        <v>68</v>
      </c>
      <c r="F25" s="12" t="s">
        <v>17</v>
      </c>
      <c r="G25" s="12" t="str">
        <f>IF(ISNA(VLOOKUP(E25,'[1]Plan d''adressage'!A:B,2,0)),"aucune",VLOOKUP(E25,'[1]Plan d''adressage'!A:B,2,0))</f>
        <v>CARTONNAGE</v>
      </c>
      <c r="H25" s="13" t="str">
        <f>IF(ISNA(VLOOKUP(A25,'[1]Famille par article'!A:C,3,0)),IF(AND(ISNUMBER(SEARCH("FIBRE",B25)),ISNUMBER(SEARCH("calage",B25))),"FIBRE DE CALAGE",IF(OR(ISNUMBER(SEARCH("panier",B25)),ISNUMBER(SEARCH("corbeille",B25)),ISNUMBER(SEARCH("banneton",B25)),ISNUMBER(SEARCH("support",B25))),"PANIER/CORBEILLE",IF(ISNUMBER(SEARCH("Bidon",B25)),"BIDON",IF(ISNUMBER(SEARCH("bourriche",B25)),"BOURRICHE",IF(OR(ISNUMBER(SEARCH("coffre",B25)),ISNUMBER(SEARCH("valisette",B25)),ISNUMBER(SEARCH("caisse",B25))),"COFFRET",IF(OR(ISNUMBER(SEARCH("VERRE",B25)),ISNUMBER(SEARCH("carafe",B25))),"VERRERIE",IF(ISNUMBER(SEARCH("BOIS",B25)),"BOIS",IF(OR(ISNUMBER(SEARCH("BOLDUC",B25)),ISNUMBER(SEARCH("RAPHIA",B25)),ISNUMBER(SEARCH("etiquette",B25)),ISNUMBER(SEARCH("Bouchon",B25)),ISNUMBER(SEARCH("tire",B25)),ISNUMBER(SEARCH("decapsuleur",B25)),ISNUMBER(SEARCH("carte",B25)),ISNUMBER(SEARCH("cheque",B25))),"ETAGERES",IF(OR(ISNUMBER(SEARCH("papier",B25)),ISNUMBER(SEARCH("sac",B25)),ISNUMBER(SEARCH("carton",B25)),ISNUMBER(SEARCH("pochette",B25)),ISNUMBER(SEARCH("polypr",B25)),ISNUMBER(SEARCH("FIBRE",B25))),"CARTONNAGE","AUTRES"))))))))),VLOOKUP(A25,'[1]Famille par article'!A:C,3,0))</f>
        <v>ETAGERES</v>
      </c>
      <c r="I25" s="14">
        <f t="shared" si="0"/>
        <v>4.256894317971497E-3</v>
      </c>
      <c r="J25" s="14">
        <f t="shared" si="3"/>
        <v>0.12104386451971123</v>
      </c>
      <c r="K25" s="12" t="str">
        <f t="shared" si="1"/>
        <v/>
      </c>
      <c r="L25" s="12" t="str">
        <f t="shared" si="2"/>
        <v>Y</v>
      </c>
    </row>
    <row r="26" spans="1:12" x14ac:dyDescent="0.25">
      <c r="A26" s="12" t="s">
        <v>69</v>
      </c>
      <c r="B26" s="12" t="s">
        <v>70</v>
      </c>
      <c r="C26" s="12">
        <v>45</v>
      </c>
      <c r="D26" s="12">
        <v>1126</v>
      </c>
      <c r="E26" s="12" t="s">
        <v>71</v>
      </c>
      <c r="F26" s="12" t="s">
        <v>17</v>
      </c>
      <c r="G26" s="12" t="str">
        <f>IF(ISNA(VLOOKUP(E26,'[1]Plan d''adressage'!A:B,2,0)),"aucune",VLOOKUP(E26,'[1]Plan d''adressage'!A:B,2,0))</f>
        <v>aucune</v>
      </c>
      <c r="H26" s="13" t="str">
        <f>IF(ISNA(VLOOKUP(A26,'[1]Famille par article'!A:C,3,0)),IF(AND(ISNUMBER(SEARCH("FIBRE",B26)),ISNUMBER(SEARCH("calage",B26))),"FIBRE DE CALAGE",IF(OR(ISNUMBER(SEARCH("panier",B26)),ISNUMBER(SEARCH("corbeille",B26)),ISNUMBER(SEARCH("banneton",B26)),ISNUMBER(SEARCH("support",B26))),"PANIER/CORBEILLE",IF(ISNUMBER(SEARCH("Bidon",B26)),"BIDON",IF(ISNUMBER(SEARCH("bourriche",B26)),"BOURRICHE",IF(OR(ISNUMBER(SEARCH("coffre",B26)),ISNUMBER(SEARCH("valisette",B26)),ISNUMBER(SEARCH("caisse",B26))),"COFFRET",IF(OR(ISNUMBER(SEARCH("VERRE",B26)),ISNUMBER(SEARCH("carafe",B26))),"VERRERIE",IF(ISNUMBER(SEARCH("BOIS",B26)),"BOIS",IF(OR(ISNUMBER(SEARCH("BOLDUC",B26)),ISNUMBER(SEARCH("RAPHIA",B26)),ISNUMBER(SEARCH("etiquette",B26)),ISNUMBER(SEARCH("Bouchon",B26)),ISNUMBER(SEARCH("tire",B26)),ISNUMBER(SEARCH("decapsuleur",B26)),ISNUMBER(SEARCH("carte",B26)),ISNUMBER(SEARCH("cheque",B26))),"ETAGERES",IF(OR(ISNUMBER(SEARCH("papier",B26)),ISNUMBER(SEARCH("sac",B26)),ISNUMBER(SEARCH("carton",B26)),ISNUMBER(SEARCH("pochette",B26)),ISNUMBER(SEARCH("polypr",B26)),ISNUMBER(SEARCH("FIBRE",B26))),"CARTONNAGE","AUTRES"))))))))),VLOOKUP(A26,'[1]Famille par article'!A:C,3,0))</f>
        <v>ETAGERES</v>
      </c>
      <c r="I26" s="14">
        <f t="shared" si="0"/>
        <v>4.1643531371460298E-3</v>
      </c>
      <c r="J26" s="14">
        <f t="shared" si="3"/>
        <v>0.12520821765685727</v>
      </c>
      <c r="K26" s="12" t="str">
        <f t="shared" si="1"/>
        <v/>
      </c>
      <c r="L26" s="12" t="str">
        <f t="shared" si="2"/>
        <v>Y</v>
      </c>
    </row>
    <row r="27" spans="1:12" x14ac:dyDescent="0.25">
      <c r="A27" s="12" t="s">
        <v>72</v>
      </c>
      <c r="B27" s="12" t="s">
        <v>67</v>
      </c>
      <c r="C27" s="12">
        <v>44</v>
      </c>
      <c r="D27" s="12">
        <v>1126</v>
      </c>
      <c r="E27" s="12" t="s">
        <v>73</v>
      </c>
      <c r="F27" s="12" t="s">
        <v>17</v>
      </c>
      <c r="G27" s="12" t="str">
        <f>IF(ISNA(VLOOKUP(E27,'[1]Plan d''adressage'!A:B,2,0)),"aucune",VLOOKUP(E27,'[1]Plan d''adressage'!A:B,2,0))</f>
        <v>CARTONNAGE</v>
      </c>
      <c r="H27" s="13" t="str">
        <f>IF(ISNA(VLOOKUP(A27,'[1]Famille par article'!A:C,3,0)),IF(AND(ISNUMBER(SEARCH("FIBRE",B27)),ISNUMBER(SEARCH("calage",B27))),"FIBRE DE CALAGE",IF(OR(ISNUMBER(SEARCH("panier",B27)),ISNUMBER(SEARCH("corbeille",B27)),ISNUMBER(SEARCH("banneton",B27)),ISNUMBER(SEARCH("support",B27))),"PANIER/CORBEILLE",IF(ISNUMBER(SEARCH("Bidon",B27)),"BIDON",IF(ISNUMBER(SEARCH("bourriche",B27)),"BOURRICHE",IF(OR(ISNUMBER(SEARCH("coffre",B27)),ISNUMBER(SEARCH("valisette",B27)),ISNUMBER(SEARCH("caisse",B27))),"COFFRET",IF(OR(ISNUMBER(SEARCH("VERRE",B27)),ISNUMBER(SEARCH("carafe",B27))),"VERRERIE",IF(ISNUMBER(SEARCH("BOIS",B27)),"BOIS",IF(OR(ISNUMBER(SEARCH("BOLDUC",B27)),ISNUMBER(SEARCH("RAPHIA",B27)),ISNUMBER(SEARCH("etiquette",B27)),ISNUMBER(SEARCH("Bouchon",B27)),ISNUMBER(SEARCH("tire",B27)),ISNUMBER(SEARCH("decapsuleur",B27)),ISNUMBER(SEARCH("carte",B27)),ISNUMBER(SEARCH("cheque",B27))),"ETAGERES",IF(OR(ISNUMBER(SEARCH("papier",B27)),ISNUMBER(SEARCH("sac",B27)),ISNUMBER(SEARCH("carton",B27)),ISNUMBER(SEARCH("pochette",B27)),ISNUMBER(SEARCH("polypr",B27)),ISNUMBER(SEARCH("FIBRE",B27))),"CARTONNAGE","AUTRES"))))))))),VLOOKUP(A27,'[1]Famille par article'!A:C,3,0))</f>
        <v>ETAGERES</v>
      </c>
      <c r="I27" s="14">
        <f t="shared" si="0"/>
        <v>4.0718119563205625E-3</v>
      </c>
      <c r="J27" s="14">
        <f t="shared" si="3"/>
        <v>0.12928002961317783</v>
      </c>
      <c r="K27" s="12" t="str">
        <f t="shared" si="1"/>
        <v/>
      </c>
      <c r="L27" s="12" t="str">
        <f t="shared" si="2"/>
        <v>Y</v>
      </c>
    </row>
    <row r="28" spans="1:12" x14ac:dyDescent="0.25">
      <c r="A28" s="12" t="s">
        <v>74</v>
      </c>
      <c r="B28" s="12" t="s">
        <v>52</v>
      </c>
      <c r="C28" s="12">
        <v>44</v>
      </c>
      <c r="D28" s="12">
        <v>1126</v>
      </c>
      <c r="E28" s="12" t="s">
        <v>64</v>
      </c>
      <c r="F28" s="12" t="s">
        <v>17</v>
      </c>
      <c r="G28" s="12" t="str">
        <f>IF(ISNA(VLOOKUP(E28,'[1]Plan d''adressage'!A:B,2,0)),"aucune",VLOOKUP(E28,'[1]Plan d''adressage'!A:B,2,0))</f>
        <v>AUTRES</v>
      </c>
      <c r="H28" s="13" t="str">
        <f>IF(ISNA(VLOOKUP(A28,'[1]Famille par article'!A:C,3,0)),IF(AND(ISNUMBER(SEARCH("FIBRE",B28)),ISNUMBER(SEARCH("calage",B28))),"FIBRE DE CALAGE",IF(OR(ISNUMBER(SEARCH("panier",B28)),ISNUMBER(SEARCH("corbeille",B28)),ISNUMBER(SEARCH("banneton",B28)),ISNUMBER(SEARCH("support",B28))),"PANIER/CORBEILLE",IF(ISNUMBER(SEARCH("Bidon",B28)),"BIDON",IF(ISNUMBER(SEARCH("bourriche",B28)),"BOURRICHE",IF(OR(ISNUMBER(SEARCH("coffre",B28)),ISNUMBER(SEARCH("valisette",B28)),ISNUMBER(SEARCH("caisse",B28))),"COFFRET",IF(OR(ISNUMBER(SEARCH("VERRE",B28)),ISNUMBER(SEARCH("carafe",B28))),"VERRERIE",IF(ISNUMBER(SEARCH("BOIS",B28)),"BOIS",IF(OR(ISNUMBER(SEARCH("BOLDUC",B28)),ISNUMBER(SEARCH("RAPHIA",B28)),ISNUMBER(SEARCH("etiquette",B28)),ISNUMBER(SEARCH("Bouchon",B28)),ISNUMBER(SEARCH("tire",B28)),ISNUMBER(SEARCH("decapsuleur",B28)),ISNUMBER(SEARCH("carte",B28)),ISNUMBER(SEARCH("cheque",B28))),"ETAGERES",IF(OR(ISNUMBER(SEARCH("papier",B28)),ISNUMBER(SEARCH("sac",B28)),ISNUMBER(SEARCH("carton",B28)),ISNUMBER(SEARCH("pochette",B28)),ISNUMBER(SEARCH("polypr",B28)),ISNUMBER(SEARCH("FIBRE",B28))),"CARTONNAGE","AUTRES"))))))))),VLOOKUP(A28,'[1]Famille par article'!A:C,3,0))</f>
        <v>PANIER/CORBEILLE</v>
      </c>
      <c r="I28" s="14">
        <f t="shared" si="0"/>
        <v>4.0718119563205625E-3</v>
      </c>
      <c r="J28" s="14">
        <f t="shared" si="3"/>
        <v>0.13335184156949839</v>
      </c>
      <c r="K28" s="12" t="str">
        <f t="shared" si="1"/>
        <v/>
      </c>
      <c r="L28" s="12" t="str">
        <f t="shared" si="2"/>
        <v>Y</v>
      </c>
    </row>
    <row r="29" spans="1:12" x14ac:dyDescent="0.25">
      <c r="A29" s="12" t="s">
        <v>75</v>
      </c>
      <c r="B29" s="12" t="s">
        <v>76</v>
      </c>
      <c r="C29" s="12">
        <v>44</v>
      </c>
      <c r="D29" s="12">
        <v>1126</v>
      </c>
      <c r="E29" s="12" t="s">
        <v>19</v>
      </c>
      <c r="F29" s="12" t="s">
        <v>17</v>
      </c>
      <c r="G29" s="12" t="str">
        <f>IF(ISNA(VLOOKUP(E29,'[1]Plan d''adressage'!A:B,2,0)),"aucune",VLOOKUP(E29,'[1]Plan d''adressage'!A:B,2,0))</f>
        <v>AUTRES</v>
      </c>
      <c r="H29" s="13" t="str">
        <f>IF(ISNA(VLOOKUP(A29,'[1]Famille par article'!A:C,3,0)),IF(AND(ISNUMBER(SEARCH("FIBRE",B29)),ISNUMBER(SEARCH("calage",B29))),"FIBRE DE CALAGE",IF(OR(ISNUMBER(SEARCH("panier",B29)),ISNUMBER(SEARCH("corbeille",B29)),ISNUMBER(SEARCH("banneton",B29)),ISNUMBER(SEARCH("support",B29))),"PANIER/CORBEILLE",IF(ISNUMBER(SEARCH("Bidon",B29)),"BIDON",IF(ISNUMBER(SEARCH("bourriche",B29)),"BOURRICHE",IF(OR(ISNUMBER(SEARCH("coffre",B29)),ISNUMBER(SEARCH("valisette",B29)),ISNUMBER(SEARCH("caisse",B29))),"COFFRET",IF(OR(ISNUMBER(SEARCH("VERRE",B29)),ISNUMBER(SEARCH("carafe",B29))),"VERRERIE",IF(ISNUMBER(SEARCH("BOIS",B29)),"BOIS",IF(OR(ISNUMBER(SEARCH("BOLDUC",B29)),ISNUMBER(SEARCH("RAPHIA",B29)),ISNUMBER(SEARCH("etiquette",B29)),ISNUMBER(SEARCH("Bouchon",B29)),ISNUMBER(SEARCH("tire",B29)),ISNUMBER(SEARCH("decapsuleur",B29)),ISNUMBER(SEARCH("carte",B29)),ISNUMBER(SEARCH("cheque",B29))),"ETAGERES",IF(OR(ISNUMBER(SEARCH("papier",B29)),ISNUMBER(SEARCH("sac",B29)),ISNUMBER(SEARCH("carton",B29)),ISNUMBER(SEARCH("pochette",B29)),ISNUMBER(SEARCH("polypr",B29)),ISNUMBER(SEARCH("FIBRE",B29))),"CARTONNAGE","AUTRES"))))))))),VLOOKUP(A29,'[1]Famille par article'!A:C,3,0))</f>
        <v>PANIER/CORBEILLE</v>
      </c>
      <c r="I29" s="14">
        <f t="shared" si="0"/>
        <v>4.0718119563205625E-3</v>
      </c>
      <c r="J29" s="14">
        <f t="shared" si="3"/>
        <v>0.13742365352581895</v>
      </c>
      <c r="K29" s="12" t="str">
        <f t="shared" si="1"/>
        <v/>
      </c>
      <c r="L29" s="12" t="str">
        <f t="shared" si="2"/>
        <v>Y</v>
      </c>
    </row>
    <row r="30" spans="1:12" x14ac:dyDescent="0.25">
      <c r="A30" s="12" t="s">
        <v>77</v>
      </c>
      <c r="B30" s="12" t="s">
        <v>52</v>
      </c>
      <c r="C30" s="12">
        <v>43</v>
      </c>
      <c r="D30" s="12">
        <v>1126</v>
      </c>
      <c r="E30" s="12" t="s">
        <v>78</v>
      </c>
      <c r="F30" s="12" t="s">
        <v>17</v>
      </c>
      <c r="G30" s="12" t="str">
        <f>IF(ISNA(VLOOKUP(E30,'[1]Plan d''adressage'!A:B,2,0)),"aucune",VLOOKUP(E30,'[1]Plan d''adressage'!A:B,2,0))</f>
        <v>AUTRES</v>
      </c>
      <c r="H30" s="13" t="str">
        <f>IF(ISNA(VLOOKUP(A30,'[1]Famille par article'!A:C,3,0)),IF(AND(ISNUMBER(SEARCH("FIBRE",B30)),ISNUMBER(SEARCH("calage",B30))),"FIBRE DE CALAGE",IF(OR(ISNUMBER(SEARCH("panier",B30)),ISNUMBER(SEARCH("corbeille",B30)),ISNUMBER(SEARCH("banneton",B30)),ISNUMBER(SEARCH("support",B30))),"PANIER/CORBEILLE",IF(ISNUMBER(SEARCH("Bidon",B30)),"BIDON",IF(ISNUMBER(SEARCH("bourriche",B30)),"BOURRICHE",IF(OR(ISNUMBER(SEARCH("coffre",B30)),ISNUMBER(SEARCH("valisette",B30)),ISNUMBER(SEARCH("caisse",B30))),"COFFRET",IF(OR(ISNUMBER(SEARCH("VERRE",B30)),ISNUMBER(SEARCH("carafe",B30))),"VERRERIE",IF(ISNUMBER(SEARCH("BOIS",B30)),"BOIS",IF(OR(ISNUMBER(SEARCH("BOLDUC",B30)),ISNUMBER(SEARCH("RAPHIA",B30)),ISNUMBER(SEARCH("etiquette",B30)),ISNUMBER(SEARCH("Bouchon",B30)),ISNUMBER(SEARCH("tire",B30)),ISNUMBER(SEARCH("decapsuleur",B30)),ISNUMBER(SEARCH("carte",B30)),ISNUMBER(SEARCH("cheque",B30))),"ETAGERES",IF(OR(ISNUMBER(SEARCH("papier",B30)),ISNUMBER(SEARCH("sac",B30)),ISNUMBER(SEARCH("carton",B30)),ISNUMBER(SEARCH("pochette",B30)),ISNUMBER(SEARCH("polypr",B30)),ISNUMBER(SEARCH("FIBRE",B30))),"CARTONNAGE","AUTRES"))))))))),VLOOKUP(A30,'[1]Famille par article'!A:C,3,0))</f>
        <v>PANIER/CORBEILLE</v>
      </c>
      <c r="I30" s="14">
        <f t="shared" si="0"/>
        <v>3.9792707754950953E-3</v>
      </c>
      <c r="J30" s="14">
        <f t="shared" si="3"/>
        <v>0.14140292430131404</v>
      </c>
      <c r="K30" s="12" t="str">
        <f t="shared" si="1"/>
        <v/>
      </c>
      <c r="L30" s="12" t="str">
        <f t="shared" si="2"/>
        <v>Y</v>
      </c>
    </row>
    <row r="31" spans="1:12" x14ac:dyDescent="0.25">
      <c r="A31" s="12" t="s">
        <v>79</v>
      </c>
      <c r="B31" s="12" t="s">
        <v>80</v>
      </c>
      <c r="C31" s="12">
        <v>43</v>
      </c>
      <c r="D31" s="12">
        <v>1126</v>
      </c>
      <c r="E31" s="12" t="s">
        <v>81</v>
      </c>
      <c r="F31" s="12" t="s">
        <v>17</v>
      </c>
      <c r="G31" s="12" t="str">
        <f>IF(ISNA(VLOOKUP(E31,'[1]Plan d''adressage'!A:B,2,0)),"aucune",VLOOKUP(E31,'[1]Plan d''adressage'!A:B,2,0))</f>
        <v>COFFRET</v>
      </c>
      <c r="H31" s="13" t="str">
        <f>IF(ISNA(VLOOKUP(A31,'[1]Famille par article'!A:C,3,0)),IF(AND(ISNUMBER(SEARCH("FIBRE",B31)),ISNUMBER(SEARCH("calage",B31))),"FIBRE DE CALAGE",IF(OR(ISNUMBER(SEARCH("panier",B31)),ISNUMBER(SEARCH("corbeille",B31)),ISNUMBER(SEARCH("banneton",B31)),ISNUMBER(SEARCH("support",B31))),"PANIER/CORBEILLE",IF(ISNUMBER(SEARCH("Bidon",B31)),"BIDON",IF(ISNUMBER(SEARCH("bourriche",B31)),"BOURRICHE",IF(OR(ISNUMBER(SEARCH("coffre",B31)),ISNUMBER(SEARCH("valisette",B31)),ISNUMBER(SEARCH("caisse",B31))),"COFFRET",IF(OR(ISNUMBER(SEARCH("VERRE",B31)),ISNUMBER(SEARCH("carafe",B31))),"VERRERIE",IF(ISNUMBER(SEARCH("BOIS",B31)),"BOIS",IF(OR(ISNUMBER(SEARCH("BOLDUC",B31)),ISNUMBER(SEARCH("RAPHIA",B31)),ISNUMBER(SEARCH("etiquette",B31)),ISNUMBER(SEARCH("Bouchon",B31)),ISNUMBER(SEARCH("tire",B31)),ISNUMBER(SEARCH("decapsuleur",B31)),ISNUMBER(SEARCH("carte",B31)),ISNUMBER(SEARCH("cheque",B31))),"ETAGERES",IF(OR(ISNUMBER(SEARCH("papier",B31)),ISNUMBER(SEARCH("sac",B31)),ISNUMBER(SEARCH("carton",B31)),ISNUMBER(SEARCH("pochette",B31)),ISNUMBER(SEARCH("polypr",B31)),ISNUMBER(SEARCH("FIBRE",B31))),"CARTONNAGE","AUTRES"))))))))),VLOOKUP(A31,'[1]Famille par article'!A:C,3,0))</f>
        <v>CARTONNAGE</v>
      </c>
      <c r="I31" s="14">
        <f t="shared" si="0"/>
        <v>3.9792707754950953E-3</v>
      </c>
      <c r="J31" s="14">
        <f t="shared" si="3"/>
        <v>0.14538219507680913</v>
      </c>
      <c r="K31" s="12" t="str">
        <f t="shared" si="1"/>
        <v/>
      </c>
      <c r="L31" s="12" t="str">
        <f t="shared" si="2"/>
        <v>Y</v>
      </c>
    </row>
    <row r="32" spans="1:12" x14ac:dyDescent="0.25">
      <c r="A32" s="12" t="s">
        <v>82</v>
      </c>
      <c r="B32" s="12" t="s">
        <v>83</v>
      </c>
      <c r="C32" s="12">
        <v>43</v>
      </c>
      <c r="D32" s="12">
        <v>1126</v>
      </c>
      <c r="E32" s="12" t="s">
        <v>84</v>
      </c>
      <c r="F32" s="12" t="s">
        <v>17</v>
      </c>
      <c r="G32" s="12" t="str">
        <f>IF(ISNA(VLOOKUP(E32,'[1]Plan d''adressage'!A:B,2,0)),"aucune",VLOOKUP(E32,'[1]Plan d''adressage'!A:B,2,0))</f>
        <v>AUTRES</v>
      </c>
      <c r="H32" s="13" t="str">
        <f>IF(ISNA(VLOOKUP(A32,'[1]Famille par article'!A:C,3,0)),IF(AND(ISNUMBER(SEARCH("FIBRE",B32)),ISNUMBER(SEARCH("calage",B32))),"FIBRE DE CALAGE",IF(OR(ISNUMBER(SEARCH("panier",B32)),ISNUMBER(SEARCH("corbeille",B32)),ISNUMBER(SEARCH("banneton",B32)),ISNUMBER(SEARCH("support",B32))),"PANIER/CORBEILLE",IF(ISNUMBER(SEARCH("Bidon",B32)),"BIDON",IF(ISNUMBER(SEARCH("bourriche",B32)),"BOURRICHE",IF(OR(ISNUMBER(SEARCH("coffre",B32)),ISNUMBER(SEARCH("valisette",B32)),ISNUMBER(SEARCH("caisse",B32))),"COFFRET",IF(OR(ISNUMBER(SEARCH("VERRE",B32)),ISNUMBER(SEARCH("carafe",B32))),"VERRERIE",IF(ISNUMBER(SEARCH("BOIS",B32)),"BOIS",IF(OR(ISNUMBER(SEARCH("BOLDUC",B32)),ISNUMBER(SEARCH("RAPHIA",B32)),ISNUMBER(SEARCH("etiquette",B32)),ISNUMBER(SEARCH("Bouchon",B32)),ISNUMBER(SEARCH("tire",B32)),ISNUMBER(SEARCH("decapsuleur",B32)),ISNUMBER(SEARCH("carte",B32)),ISNUMBER(SEARCH("cheque",B32))),"ETAGERES",IF(OR(ISNUMBER(SEARCH("papier",B32)),ISNUMBER(SEARCH("sac",B32)),ISNUMBER(SEARCH("carton",B32)),ISNUMBER(SEARCH("pochette",B32)),ISNUMBER(SEARCH("polypr",B32)),ISNUMBER(SEARCH("FIBRE",B32))),"CARTONNAGE","AUTRES"))))))))),VLOOKUP(A32,'[1]Famille par article'!A:C,3,0))</f>
        <v>FIBRE DE CALAGE</v>
      </c>
      <c r="I32" s="14">
        <f t="shared" si="0"/>
        <v>3.9792707754950953E-3</v>
      </c>
      <c r="J32" s="14">
        <f t="shared" si="3"/>
        <v>0.14936146585230423</v>
      </c>
      <c r="K32" s="12" t="str">
        <f t="shared" si="1"/>
        <v/>
      </c>
      <c r="L32" s="12" t="str">
        <f t="shared" si="2"/>
        <v>Y</v>
      </c>
    </row>
    <row r="33" spans="1:12" x14ac:dyDescent="0.25">
      <c r="A33" s="12" t="s">
        <v>85</v>
      </c>
      <c r="B33" s="12" t="s">
        <v>86</v>
      </c>
      <c r="C33" s="12">
        <v>43</v>
      </c>
      <c r="D33" s="12">
        <v>1126</v>
      </c>
      <c r="E33" s="12" t="s">
        <v>87</v>
      </c>
      <c r="F33" s="12" t="s">
        <v>17</v>
      </c>
      <c r="G33" s="12" t="str">
        <f>IF(ISNA(VLOOKUP(E33,'[1]Plan d''adressage'!A:B,2,0)),"aucune",VLOOKUP(E33,'[1]Plan d''adressage'!A:B,2,0))</f>
        <v>COFFRET</v>
      </c>
      <c r="H33" s="13" t="str">
        <f>IF(ISNA(VLOOKUP(A33,'[1]Famille par article'!A:C,3,0)),IF(AND(ISNUMBER(SEARCH("FIBRE",B33)),ISNUMBER(SEARCH("calage",B33))),"FIBRE DE CALAGE",IF(OR(ISNUMBER(SEARCH("panier",B33)),ISNUMBER(SEARCH("corbeille",B33)),ISNUMBER(SEARCH("banneton",B33)),ISNUMBER(SEARCH("support",B33))),"PANIER/CORBEILLE",IF(ISNUMBER(SEARCH("Bidon",B33)),"BIDON",IF(ISNUMBER(SEARCH("bourriche",B33)),"BOURRICHE",IF(OR(ISNUMBER(SEARCH("coffre",B33)),ISNUMBER(SEARCH("valisette",B33)),ISNUMBER(SEARCH("caisse",B33))),"COFFRET",IF(OR(ISNUMBER(SEARCH("VERRE",B33)),ISNUMBER(SEARCH("carafe",B33))),"VERRERIE",IF(ISNUMBER(SEARCH("BOIS",B33)),"BOIS",IF(OR(ISNUMBER(SEARCH("BOLDUC",B33)),ISNUMBER(SEARCH("RAPHIA",B33)),ISNUMBER(SEARCH("etiquette",B33)),ISNUMBER(SEARCH("Bouchon",B33)),ISNUMBER(SEARCH("tire",B33)),ISNUMBER(SEARCH("decapsuleur",B33)),ISNUMBER(SEARCH("carte",B33)),ISNUMBER(SEARCH("cheque",B33))),"ETAGERES",IF(OR(ISNUMBER(SEARCH("papier",B33)),ISNUMBER(SEARCH("sac",B33)),ISNUMBER(SEARCH("carton",B33)),ISNUMBER(SEARCH("pochette",B33)),ISNUMBER(SEARCH("polypr",B33)),ISNUMBER(SEARCH("FIBRE",B33))),"CARTONNAGE","AUTRES"))))))))),VLOOKUP(A33,'[1]Famille par article'!A:C,3,0))</f>
        <v>CARTONNAGE</v>
      </c>
      <c r="I33" s="14">
        <f t="shared" si="0"/>
        <v>3.9792707754950953E-3</v>
      </c>
      <c r="J33" s="14">
        <f t="shared" si="3"/>
        <v>0.15334073662779932</v>
      </c>
      <c r="K33" s="12" t="str">
        <f t="shared" si="1"/>
        <v/>
      </c>
      <c r="L33" s="12" t="str">
        <f t="shared" si="2"/>
        <v>Y</v>
      </c>
    </row>
    <row r="34" spans="1:12" x14ac:dyDescent="0.25">
      <c r="A34" s="12" t="s">
        <v>88</v>
      </c>
      <c r="B34" s="12" t="s">
        <v>89</v>
      </c>
      <c r="C34" s="12">
        <v>43</v>
      </c>
      <c r="D34" s="12">
        <v>1126</v>
      </c>
      <c r="E34" s="12" t="s">
        <v>90</v>
      </c>
      <c r="F34" s="12" t="s">
        <v>17</v>
      </c>
      <c r="G34" s="12" t="str">
        <f>IF(ISNA(VLOOKUP(E34,'[1]Plan d''adressage'!A:B,2,0)),"aucune",VLOOKUP(E34,'[1]Plan d''adressage'!A:B,2,0))</f>
        <v>COFFRET</v>
      </c>
      <c r="H34" s="13" t="str">
        <f>IF(ISNA(VLOOKUP(A34,'[1]Famille par article'!A:C,3,0)),IF(AND(ISNUMBER(SEARCH("FIBRE",B34)),ISNUMBER(SEARCH("calage",B34))),"FIBRE DE CALAGE",IF(OR(ISNUMBER(SEARCH("panier",B34)),ISNUMBER(SEARCH("corbeille",B34)),ISNUMBER(SEARCH("banneton",B34)),ISNUMBER(SEARCH("support",B34))),"PANIER/CORBEILLE",IF(ISNUMBER(SEARCH("Bidon",B34)),"BIDON",IF(ISNUMBER(SEARCH("bourriche",B34)),"BOURRICHE",IF(OR(ISNUMBER(SEARCH("coffre",B34)),ISNUMBER(SEARCH("valisette",B34)),ISNUMBER(SEARCH("caisse",B34))),"COFFRET",IF(OR(ISNUMBER(SEARCH("VERRE",B34)),ISNUMBER(SEARCH("carafe",B34))),"VERRERIE",IF(ISNUMBER(SEARCH("BOIS",B34)),"BOIS",IF(OR(ISNUMBER(SEARCH("BOLDUC",B34)),ISNUMBER(SEARCH("RAPHIA",B34)),ISNUMBER(SEARCH("etiquette",B34)),ISNUMBER(SEARCH("Bouchon",B34)),ISNUMBER(SEARCH("tire",B34)),ISNUMBER(SEARCH("decapsuleur",B34)),ISNUMBER(SEARCH("carte",B34)),ISNUMBER(SEARCH("cheque",B34))),"ETAGERES",IF(OR(ISNUMBER(SEARCH("papier",B34)),ISNUMBER(SEARCH("sac",B34)),ISNUMBER(SEARCH("carton",B34)),ISNUMBER(SEARCH("pochette",B34)),ISNUMBER(SEARCH("polypr",B34)),ISNUMBER(SEARCH("FIBRE",B34))),"CARTONNAGE","AUTRES"))))))))),VLOOKUP(A34,'[1]Famille par article'!A:C,3,0))</f>
        <v>COFFRET</v>
      </c>
      <c r="I34" s="14">
        <f t="shared" si="0"/>
        <v>3.9792707754950953E-3</v>
      </c>
      <c r="J34" s="14">
        <f t="shared" si="3"/>
        <v>0.15732000740329441</v>
      </c>
      <c r="K34" s="12" t="str">
        <f t="shared" si="1"/>
        <v/>
      </c>
      <c r="L34" s="12" t="str">
        <f t="shared" si="2"/>
        <v>N</v>
      </c>
    </row>
    <row r="35" spans="1:12" x14ac:dyDescent="0.25">
      <c r="A35" s="12" t="s">
        <v>91</v>
      </c>
      <c r="B35" s="12" t="s">
        <v>67</v>
      </c>
      <c r="C35" s="12">
        <v>42</v>
      </c>
      <c r="D35" s="12">
        <v>1126</v>
      </c>
      <c r="E35" s="12" t="s">
        <v>43</v>
      </c>
      <c r="F35" s="12" t="s">
        <v>17</v>
      </c>
      <c r="G35" s="12" t="str">
        <f>IF(ISNA(VLOOKUP(E35,'[1]Plan d''adressage'!A:B,2,0)),"aucune",VLOOKUP(E35,'[1]Plan d''adressage'!A:B,2,0))</f>
        <v>CARTONNAGE</v>
      </c>
      <c r="H35" s="13" t="str">
        <f>IF(ISNA(VLOOKUP(A35,'[1]Famille par article'!A:C,3,0)),IF(AND(ISNUMBER(SEARCH("FIBRE",B35)),ISNUMBER(SEARCH("calage",B35))),"FIBRE DE CALAGE",IF(OR(ISNUMBER(SEARCH("panier",B35)),ISNUMBER(SEARCH("corbeille",B35)),ISNUMBER(SEARCH("banneton",B35)),ISNUMBER(SEARCH("support",B35))),"PANIER/CORBEILLE",IF(ISNUMBER(SEARCH("Bidon",B35)),"BIDON",IF(ISNUMBER(SEARCH("bourriche",B35)),"BOURRICHE",IF(OR(ISNUMBER(SEARCH("coffre",B35)),ISNUMBER(SEARCH("valisette",B35)),ISNUMBER(SEARCH("caisse",B35))),"COFFRET",IF(OR(ISNUMBER(SEARCH("VERRE",B35)),ISNUMBER(SEARCH("carafe",B35))),"VERRERIE",IF(ISNUMBER(SEARCH("BOIS",B35)),"BOIS",IF(OR(ISNUMBER(SEARCH("BOLDUC",B35)),ISNUMBER(SEARCH("RAPHIA",B35)),ISNUMBER(SEARCH("etiquette",B35)),ISNUMBER(SEARCH("Bouchon",B35)),ISNUMBER(SEARCH("tire",B35)),ISNUMBER(SEARCH("decapsuleur",B35)),ISNUMBER(SEARCH("carte",B35)),ISNUMBER(SEARCH("cheque",B35))),"ETAGERES",IF(OR(ISNUMBER(SEARCH("papier",B35)),ISNUMBER(SEARCH("sac",B35)),ISNUMBER(SEARCH("carton",B35)),ISNUMBER(SEARCH("pochette",B35)),ISNUMBER(SEARCH("polypr",B35)),ISNUMBER(SEARCH("FIBRE",B35))),"CARTONNAGE","AUTRES"))))))))),VLOOKUP(A35,'[1]Famille par article'!A:C,3,0))</f>
        <v>ETAGERES</v>
      </c>
      <c r="I35" s="14">
        <f t="shared" si="0"/>
        <v>3.886729594669628E-3</v>
      </c>
      <c r="J35" s="14">
        <f t="shared" si="3"/>
        <v>0.16120673699796403</v>
      </c>
      <c r="K35" s="12" t="str">
        <f t="shared" si="1"/>
        <v/>
      </c>
      <c r="L35" s="12" t="str">
        <f t="shared" si="2"/>
        <v>Y</v>
      </c>
    </row>
    <row r="36" spans="1:12" x14ac:dyDescent="0.25">
      <c r="A36" s="12" t="s">
        <v>92</v>
      </c>
      <c r="B36" s="12" t="s">
        <v>52</v>
      </c>
      <c r="C36" s="12">
        <v>41</v>
      </c>
      <c r="D36" s="12">
        <v>1126</v>
      </c>
      <c r="E36" s="12" t="s">
        <v>73</v>
      </c>
      <c r="F36" s="12" t="s">
        <v>17</v>
      </c>
      <c r="G36" s="12" t="str">
        <f>IF(ISNA(VLOOKUP(E36,'[1]Plan d''adressage'!A:B,2,0)),"aucune",VLOOKUP(E36,'[1]Plan d''adressage'!A:B,2,0))</f>
        <v>CARTONNAGE</v>
      </c>
      <c r="H36" s="13" t="str">
        <f>IF(ISNA(VLOOKUP(A36,'[1]Famille par article'!A:C,3,0)),IF(AND(ISNUMBER(SEARCH("FIBRE",B36)),ISNUMBER(SEARCH("calage",B36))),"FIBRE DE CALAGE",IF(OR(ISNUMBER(SEARCH("panier",B36)),ISNUMBER(SEARCH("corbeille",B36)),ISNUMBER(SEARCH("banneton",B36)),ISNUMBER(SEARCH("support",B36))),"PANIER/CORBEILLE",IF(ISNUMBER(SEARCH("Bidon",B36)),"BIDON",IF(ISNUMBER(SEARCH("bourriche",B36)),"BOURRICHE",IF(OR(ISNUMBER(SEARCH("coffre",B36)),ISNUMBER(SEARCH("valisette",B36)),ISNUMBER(SEARCH("caisse",B36))),"COFFRET",IF(OR(ISNUMBER(SEARCH("VERRE",B36)),ISNUMBER(SEARCH("carafe",B36))),"VERRERIE",IF(ISNUMBER(SEARCH("BOIS",B36)),"BOIS",IF(OR(ISNUMBER(SEARCH("BOLDUC",B36)),ISNUMBER(SEARCH("RAPHIA",B36)),ISNUMBER(SEARCH("etiquette",B36)),ISNUMBER(SEARCH("Bouchon",B36)),ISNUMBER(SEARCH("tire",B36)),ISNUMBER(SEARCH("decapsuleur",B36)),ISNUMBER(SEARCH("carte",B36)),ISNUMBER(SEARCH("cheque",B36))),"ETAGERES",IF(OR(ISNUMBER(SEARCH("papier",B36)),ISNUMBER(SEARCH("sac",B36)),ISNUMBER(SEARCH("carton",B36)),ISNUMBER(SEARCH("pochette",B36)),ISNUMBER(SEARCH("polypr",B36)),ISNUMBER(SEARCH("FIBRE",B36))),"CARTONNAGE","AUTRES"))))))))),VLOOKUP(A36,'[1]Famille par article'!A:C,3,0))</f>
        <v>PANIER/CORBEILLE</v>
      </c>
      <c r="I36" s="14">
        <f t="shared" si="0"/>
        <v>3.7941884138441608E-3</v>
      </c>
      <c r="J36" s="14">
        <f t="shared" si="3"/>
        <v>0.16500092541180819</v>
      </c>
      <c r="K36" s="12" t="str">
        <f t="shared" si="1"/>
        <v/>
      </c>
      <c r="L36" s="12" t="str">
        <f t="shared" si="2"/>
        <v>Y</v>
      </c>
    </row>
    <row r="37" spans="1:12" x14ac:dyDescent="0.25">
      <c r="A37" s="12" t="s">
        <v>93</v>
      </c>
      <c r="B37" s="12" t="s">
        <v>52</v>
      </c>
      <c r="C37" s="12">
        <v>41</v>
      </c>
      <c r="D37" s="12">
        <v>1126</v>
      </c>
      <c r="E37" s="12" t="s">
        <v>43</v>
      </c>
      <c r="F37" s="12" t="s">
        <v>17</v>
      </c>
      <c r="G37" s="12" t="str">
        <f>IF(ISNA(VLOOKUP(E37,'[1]Plan d''adressage'!A:B,2,0)),"aucune",VLOOKUP(E37,'[1]Plan d''adressage'!A:B,2,0))</f>
        <v>CARTONNAGE</v>
      </c>
      <c r="H37" s="13" t="str">
        <f>IF(ISNA(VLOOKUP(A37,'[1]Famille par article'!A:C,3,0)),IF(AND(ISNUMBER(SEARCH("FIBRE",B37)),ISNUMBER(SEARCH("calage",B37))),"FIBRE DE CALAGE",IF(OR(ISNUMBER(SEARCH("panier",B37)),ISNUMBER(SEARCH("corbeille",B37)),ISNUMBER(SEARCH("banneton",B37)),ISNUMBER(SEARCH("support",B37))),"PANIER/CORBEILLE",IF(ISNUMBER(SEARCH("Bidon",B37)),"BIDON",IF(ISNUMBER(SEARCH("bourriche",B37)),"BOURRICHE",IF(OR(ISNUMBER(SEARCH("coffre",B37)),ISNUMBER(SEARCH("valisette",B37)),ISNUMBER(SEARCH("caisse",B37))),"COFFRET",IF(OR(ISNUMBER(SEARCH("VERRE",B37)),ISNUMBER(SEARCH("carafe",B37))),"VERRERIE",IF(ISNUMBER(SEARCH("BOIS",B37)),"BOIS",IF(OR(ISNUMBER(SEARCH("BOLDUC",B37)),ISNUMBER(SEARCH("RAPHIA",B37)),ISNUMBER(SEARCH("etiquette",B37)),ISNUMBER(SEARCH("Bouchon",B37)),ISNUMBER(SEARCH("tire",B37)),ISNUMBER(SEARCH("decapsuleur",B37)),ISNUMBER(SEARCH("carte",B37)),ISNUMBER(SEARCH("cheque",B37))),"ETAGERES",IF(OR(ISNUMBER(SEARCH("papier",B37)),ISNUMBER(SEARCH("sac",B37)),ISNUMBER(SEARCH("carton",B37)),ISNUMBER(SEARCH("pochette",B37)),ISNUMBER(SEARCH("polypr",B37)),ISNUMBER(SEARCH("FIBRE",B37))),"CARTONNAGE","AUTRES"))))))))),VLOOKUP(A37,'[1]Famille par article'!A:C,3,0))</f>
        <v>PANIER/CORBEILLE</v>
      </c>
      <c r="I37" s="14">
        <f t="shared" si="0"/>
        <v>3.7941884138441608E-3</v>
      </c>
      <c r="J37" s="14">
        <f t="shared" si="3"/>
        <v>0.16879511382565235</v>
      </c>
      <c r="K37" s="12" t="str">
        <f t="shared" si="1"/>
        <v/>
      </c>
      <c r="L37" s="12" t="str">
        <f t="shared" si="2"/>
        <v>Y</v>
      </c>
    </row>
    <row r="38" spans="1:12" x14ac:dyDescent="0.25">
      <c r="A38" s="12" t="s">
        <v>94</v>
      </c>
      <c r="B38" s="12" t="s">
        <v>95</v>
      </c>
      <c r="C38" s="12">
        <v>40</v>
      </c>
      <c r="D38" s="12">
        <v>1126</v>
      </c>
      <c r="E38" s="12" t="s">
        <v>96</v>
      </c>
      <c r="F38" s="12" t="s">
        <v>17</v>
      </c>
      <c r="G38" s="12" t="str">
        <f>IF(ISNA(VLOOKUP(E38,'[1]Plan d''adressage'!A:B,2,0)),"aucune",VLOOKUP(E38,'[1]Plan d''adressage'!A:B,2,0))</f>
        <v>aucune</v>
      </c>
      <c r="H38" s="13" t="str">
        <f>IF(ISNA(VLOOKUP(A38,'[1]Famille par article'!A:C,3,0)),IF(AND(ISNUMBER(SEARCH("FIBRE",B38)),ISNUMBER(SEARCH("calage",B38))),"FIBRE DE CALAGE",IF(OR(ISNUMBER(SEARCH("panier",B38)),ISNUMBER(SEARCH("corbeille",B38)),ISNUMBER(SEARCH("banneton",B38)),ISNUMBER(SEARCH("support",B38))),"PANIER/CORBEILLE",IF(ISNUMBER(SEARCH("Bidon",B38)),"BIDON",IF(ISNUMBER(SEARCH("bourriche",B38)),"BOURRICHE",IF(OR(ISNUMBER(SEARCH("coffre",B38)),ISNUMBER(SEARCH("valisette",B38)),ISNUMBER(SEARCH("caisse",B38))),"COFFRET",IF(OR(ISNUMBER(SEARCH("VERRE",B38)),ISNUMBER(SEARCH("carafe",B38))),"VERRERIE",IF(ISNUMBER(SEARCH("BOIS",B38)),"BOIS",IF(OR(ISNUMBER(SEARCH("BOLDUC",B38)),ISNUMBER(SEARCH("RAPHIA",B38)),ISNUMBER(SEARCH("etiquette",B38)),ISNUMBER(SEARCH("Bouchon",B38)),ISNUMBER(SEARCH("tire",B38)),ISNUMBER(SEARCH("decapsuleur",B38)),ISNUMBER(SEARCH("carte",B38)),ISNUMBER(SEARCH("cheque",B38))),"ETAGERES",IF(OR(ISNUMBER(SEARCH("papier",B38)),ISNUMBER(SEARCH("sac",B38)),ISNUMBER(SEARCH("carton",B38)),ISNUMBER(SEARCH("pochette",B38)),ISNUMBER(SEARCH("polypr",B38)),ISNUMBER(SEARCH("FIBRE",B38))),"CARTONNAGE","AUTRES"))))))))),VLOOKUP(A38,'[1]Famille par article'!A:C,3,0))</f>
        <v>CARTONNAGE</v>
      </c>
      <c r="I38" s="14">
        <f t="shared" si="0"/>
        <v>3.7016472330186935E-3</v>
      </c>
      <c r="J38" s="14">
        <f t="shared" si="3"/>
        <v>0.17249676105867104</v>
      </c>
      <c r="K38" s="12" t="str">
        <f t="shared" si="1"/>
        <v/>
      </c>
      <c r="L38" s="12" t="str">
        <f t="shared" si="2"/>
        <v>Y</v>
      </c>
    </row>
    <row r="39" spans="1:12" x14ac:dyDescent="0.25">
      <c r="A39" s="12" t="s">
        <v>97</v>
      </c>
      <c r="B39" s="12" t="s">
        <v>98</v>
      </c>
      <c r="C39" s="12">
        <v>40</v>
      </c>
      <c r="D39" s="12">
        <v>1126</v>
      </c>
      <c r="E39" s="12" t="s">
        <v>16</v>
      </c>
      <c r="F39" s="12" t="s">
        <v>17</v>
      </c>
      <c r="G39" s="12" t="str">
        <f>IF(ISNA(VLOOKUP(E39,'[1]Plan d''adressage'!A:B,2,0)),"aucune",VLOOKUP(E39,'[1]Plan d''adressage'!A:B,2,0))</f>
        <v>COFFRET</v>
      </c>
      <c r="H39" s="13" t="str">
        <f>IF(ISNA(VLOOKUP(A39,'[1]Famille par article'!A:C,3,0)),IF(AND(ISNUMBER(SEARCH("FIBRE",B39)),ISNUMBER(SEARCH("calage",B39))),"FIBRE DE CALAGE",IF(OR(ISNUMBER(SEARCH("panier",B39)),ISNUMBER(SEARCH("corbeille",B39)),ISNUMBER(SEARCH("banneton",B39)),ISNUMBER(SEARCH("support",B39))),"PANIER/CORBEILLE",IF(ISNUMBER(SEARCH("Bidon",B39)),"BIDON",IF(ISNUMBER(SEARCH("bourriche",B39)),"BOURRICHE",IF(OR(ISNUMBER(SEARCH("coffre",B39)),ISNUMBER(SEARCH("valisette",B39)),ISNUMBER(SEARCH("caisse",B39))),"COFFRET",IF(OR(ISNUMBER(SEARCH("VERRE",B39)),ISNUMBER(SEARCH("carafe",B39))),"VERRERIE",IF(ISNUMBER(SEARCH("BOIS",B39)),"BOIS",IF(OR(ISNUMBER(SEARCH("BOLDUC",B39)),ISNUMBER(SEARCH("RAPHIA",B39)),ISNUMBER(SEARCH("etiquette",B39)),ISNUMBER(SEARCH("Bouchon",B39)),ISNUMBER(SEARCH("tire",B39)),ISNUMBER(SEARCH("decapsuleur",B39)),ISNUMBER(SEARCH("carte",B39)),ISNUMBER(SEARCH("cheque",B39))),"ETAGERES",IF(OR(ISNUMBER(SEARCH("papier",B39)),ISNUMBER(SEARCH("sac",B39)),ISNUMBER(SEARCH("carton",B39)),ISNUMBER(SEARCH("pochette",B39)),ISNUMBER(SEARCH("polypr",B39)),ISNUMBER(SEARCH("FIBRE",B39))),"CARTONNAGE","AUTRES"))))))))),VLOOKUP(A39,'[1]Famille par article'!A:C,3,0))</f>
        <v>CARTONNAGE</v>
      </c>
      <c r="I39" s="14">
        <f t="shared" si="0"/>
        <v>3.7016472330186935E-3</v>
      </c>
      <c r="J39" s="14">
        <f t="shared" si="3"/>
        <v>0.17619840829168973</v>
      </c>
      <c r="K39" s="12" t="str">
        <f t="shared" si="1"/>
        <v/>
      </c>
      <c r="L39" s="12" t="str">
        <f t="shared" si="2"/>
        <v>Y</v>
      </c>
    </row>
    <row r="40" spans="1:12" x14ac:dyDescent="0.25">
      <c r="A40" s="12" t="s">
        <v>99</v>
      </c>
      <c r="B40" s="12" t="s">
        <v>100</v>
      </c>
      <c r="C40" s="12">
        <v>40</v>
      </c>
      <c r="D40" s="12">
        <v>1126</v>
      </c>
      <c r="E40" s="12" t="s">
        <v>84</v>
      </c>
      <c r="F40" s="12" t="s">
        <v>17</v>
      </c>
      <c r="G40" s="12" t="str">
        <f>IF(ISNA(VLOOKUP(E40,'[1]Plan d''adressage'!A:B,2,0)),"aucune",VLOOKUP(E40,'[1]Plan d''adressage'!A:B,2,0))</f>
        <v>AUTRES</v>
      </c>
      <c r="H40" s="13" t="str">
        <f>IF(ISNA(VLOOKUP(A40,'[1]Famille par article'!A:C,3,0)),IF(AND(ISNUMBER(SEARCH("FIBRE",B40)),ISNUMBER(SEARCH("calage",B40))),"FIBRE DE CALAGE",IF(OR(ISNUMBER(SEARCH("panier",B40)),ISNUMBER(SEARCH("corbeille",B40)),ISNUMBER(SEARCH("banneton",B40)),ISNUMBER(SEARCH("support",B40))),"PANIER/CORBEILLE",IF(ISNUMBER(SEARCH("Bidon",B40)),"BIDON",IF(ISNUMBER(SEARCH("bourriche",B40)),"BOURRICHE",IF(OR(ISNUMBER(SEARCH("coffre",B40)),ISNUMBER(SEARCH("valisette",B40)),ISNUMBER(SEARCH("caisse",B40))),"COFFRET",IF(OR(ISNUMBER(SEARCH("VERRE",B40)),ISNUMBER(SEARCH("carafe",B40))),"VERRERIE",IF(ISNUMBER(SEARCH("BOIS",B40)),"BOIS",IF(OR(ISNUMBER(SEARCH("BOLDUC",B40)),ISNUMBER(SEARCH("RAPHIA",B40)),ISNUMBER(SEARCH("etiquette",B40)),ISNUMBER(SEARCH("Bouchon",B40)),ISNUMBER(SEARCH("tire",B40)),ISNUMBER(SEARCH("decapsuleur",B40)),ISNUMBER(SEARCH("carte",B40)),ISNUMBER(SEARCH("cheque",B40))),"ETAGERES",IF(OR(ISNUMBER(SEARCH("papier",B40)),ISNUMBER(SEARCH("sac",B40)),ISNUMBER(SEARCH("carton",B40)),ISNUMBER(SEARCH("pochette",B40)),ISNUMBER(SEARCH("polypr",B40)),ISNUMBER(SEARCH("FIBRE",B40))),"CARTONNAGE","AUTRES"))))))))),VLOOKUP(A40,'[1]Famille par article'!A:C,3,0))</f>
        <v>ETAGERES</v>
      </c>
      <c r="I40" s="14">
        <f t="shared" si="0"/>
        <v>3.7016472330186935E-3</v>
      </c>
      <c r="J40" s="14">
        <f t="shared" si="3"/>
        <v>0.17990005552470842</v>
      </c>
      <c r="K40" s="12" t="str">
        <f t="shared" si="1"/>
        <v/>
      </c>
      <c r="L40" s="12" t="str">
        <f t="shared" si="2"/>
        <v>Y</v>
      </c>
    </row>
    <row r="41" spans="1:12" x14ac:dyDescent="0.25">
      <c r="A41" s="12" t="s">
        <v>101</v>
      </c>
      <c r="B41" s="12" t="s">
        <v>52</v>
      </c>
      <c r="C41" s="12">
        <v>40</v>
      </c>
      <c r="D41" s="12">
        <v>1126</v>
      </c>
      <c r="E41" s="12" t="s">
        <v>102</v>
      </c>
      <c r="F41" s="12" t="s">
        <v>17</v>
      </c>
      <c r="G41" s="12" t="str">
        <f>IF(ISNA(VLOOKUP(E41,'[1]Plan d''adressage'!A:B,2,0)),"aucune",VLOOKUP(E41,'[1]Plan d''adressage'!A:B,2,0))</f>
        <v>CARTONNAGE</v>
      </c>
      <c r="H41" s="13" t="str">
        <f>IF(ISNA(VLOOKUP(A41,'[1]Famille par article'!A:C,3,0)),IF(AND(ISNUMBER(SEARCH("FIBRE",B41)),ISNUMBER(SEARCH("calage",B41))),"FIBRE DE CALAGE",IF(OR(ISNUMBER(SEARCH("panier",B41)),ISNUMBER(SEARCH("corbeille",B41)),ISNUMBER(SEARCH("banneton",B41)),ISNUMBER(SEARCH("support",B41))),"PANIER/CORBEILLE",IF(ISNUMBER(SEARCH("Bidon",B41)),"BIDON",IF(ISNUMBER(SEARCH("bourriche",B41)),"BOURRICHE",IF(OR(ISNUMBER(SEARCH("coffre",B41)),ISNUMBER(SEARCH("valisette",B41)),ISNUMBER(SEARCH("caisse",B41))),"COFFRET",IF(OR(ISNUMBER(SEARCH("VERRE",B41)),ISNUMBER(SEARCH("carafe",B41))),"VERRERIE",IF(ISNUMBER(SEARCH("BOIS",B41)),"BOIS",IF(OR(ISNUMBER(SEARCH("BOLDUC",B41)),ISNUMBER(SEARCH("RAPHIA",B41)),ISNUMBER(SEARCH("etiquette",B41)),ISNUMBER(SEARCH("Bouchon",B41)),ISNUMBER(SEARCH("tire",B41)),ISNUMBER(SEARCH("decapsuleur",B41)),ISNUMBER(SEARCH("carte",B41)),ISNUMBER(SEARCH("cheque",B41))),"ETAGERES",IF(OR(ISNUMBER(SEARCH("papier",B41)),ISNUMBER(SEARCH("sac",B41)),ISNUMBER(SEARCH("carton",B41)),ISNUMBER(SEARCH("pochette",B41)),ISNUMBER(SEARCH("polypr",B41)),ISNUMBER(SEARCH("FIBRE",B41))),"CARTONNAGE","AUTRES"))))))))),VLOOKUP(A41,'[1]Famille par article'!A:C,3,0))</f>
        <v>PANIER/CORBEILLE</v>
      </c>
      <c r="I41" s="14">
        <f t="shared" si="0"/>
        <v>3.7016472330186935E-3</v>
      </c>
      <c r="J41" s="14">
        <f t="shared" si="3"/>
        <v>0.18360170275772711</v>
      </c>
      <c r="K41" s="12" t="str">
        <f t="shared" si="1"/>
        <v/>
      </c>
      <c r="L41" s="12" t="str">
        <f t="shared" si="2"/>
        <v>Y</v>
      </c>
    </row>
    <row r="42" spans="1:12" x14ac:dyDescent="0.25">
      <c r="A42" s="12" t="s">
        <v>103</v>
      </c>
      <c r="B42" s="12" t="s">
        <v>104</v>
      </c>
      <c r="C42" s="12">
        <v>39</v>
      </c>
      <c r="D42" s="12">
        <v>1126</v>
      </c>
      <c r="E42" s="12" t="s">
        <v>105</v>
      </c>
      <c r="F42" s="12" t="s">
        <v>17</v>
      </c>
      <c r="G42" s="12" t="str">
        <f>IF(ISNA(VLOOKUP(E42,'[1]Plan d''adressage'!A:B,2,0)),"aucune",VLOOKUP(E42,'[1]Plan d''adressage'!A:B,2,0))</f>
        <v>aucune</v>
      </c>
      <c r="H42" s="13" t="str">
        <f>IF(ISNA(VLOOKUP(A42,'[1]Famille par article'!A:C,3,0)),IF(AND(ISNUMBER(SEARCH("FIBRE",B42)),ISNUMBER(SEARCH("calage",B42))),"FIBRE DE CALAGE",IF(OR(ISNUMBER(SEARCH("panier",B42)),ISNUMBER(SEARCH("corbeille",B42)),ISNUMBER(SEARCH("banneton",B42)),ISNUMBER(SEARCH("support",B42))),"PANIER/CORBEILLE",IF(ISNUMBER(SEARCH("Bidon",B42)),"BIDON",IF(ISNUMBER(SEARCH("bourriche",B42)),"BOURRICHE",IF(OR(ISNUMBER(SEARCH("coffre",B42)),ISNUMBER(SEARCH("valisette",B42)),ISNUMBER(SEARCH("caisse",B42))),"COFFRET",IF(OR(ISNUMBER(SEARCH("VERRE",B42)),ISNUMBER(SEARCH("carafe",B42))),"VERRERIE",IF(ISNUMBER(SEARCH("BOIS",B42)),"BOIS",IF(OR(ISNUMBER(SEARCH("BOLDUC",B42)),ISNUMBER(SEARCH("RAPHIA",B42)),ISNUMBER(SEARCH("etiquette",B42)),ISNUMBER(SEARCH("Bouchon",B42)),ISNUMBER(SEARCH("tire",B42)),ISNUMBER(SEARCH("decapsuleur",B42)),ISNUMBER(SEARCH("carte",B42)),ISNUMBER(SEARCH("cheque",B42))),"ETAGERES",IF(OR(ISNUMBER(SEARCH("papier",B42)),ISNUMBER(SEARCH("sac",B42)),ISNUMBER(SEARCH("carton",B42)),ISNUMBER(SEARCH("pochette",B42)),ISNUMBER(SEARCH("polypr",B42)),ISNUMBER(SEARCH("FIBRE",B42))),"CARTONNAGE","AUTRES"))))))))),VLOOKUP(A42,'[1]Famille par article'!A:C,3,0))</f>
        <v>ETAGERES</v>
      </c>
      <c r="I42" s="14">
        <f t="shared" si="0"/>
        <v>3.6091060521932258E-3</v>
      </c>
      <c r="J42" s="14">
        <f t="shared" si="3"/>
        <v>0.18721080880992033</v>
      </c>
      <c r="K42" s="12" t="str">
        <f t="shared" si="1"/>
        <v/>
      </c>
      <c r="L42" s="12" t="str">
        <f t="shared" si="2"/>
        <v>Y</v>
      </c>
    </row>
    <row r="43" spans="1:12" x14ac:dyDescent="0.25">
      <c r="A43" s="12" t="s">
        <v>106</v>
      </c>
      <c r="B43" s="12" t="s">
        <v>98</v>
      </c>
      <c r="C43" s="12">
        <v>39</v>
      </c>
      <c r="D43" s="12">
        <v>1126</v>
      </c>
      <c r="E43" s="12" t="s">
        <v>107</v>
      </c>
      <c r="F43" s="12" t="s">
        <v>17</v>
      </c>
      <c r="G43" s="12" t="str">
        <f>IF(ISNA(VLOOKUP(E43,'[1]Plan d''adressage'!A:B,2,0)),"aucune",VLOOKUP(E43,'[1]Plan d''adressage'!A:B,2,0))</f>
        <v>COFFRET</v>
      </c>
      <c r="H43" s="13" t="str">
        <f>IF(ISNA(VLOOKUP(A43,'[1]Famille par article'!A:C,3,0)),IF(AND(ISNUMBER(SEARCH("FIBRE",B43)),ISNUMBER(SEARCH("calage",B43))),"FIBRE DE CALAGE",IF(OR(ISNUMBER(SEARCH("panier",B43)),ISNUMBER(SEARCH("corbeille",B43)),ISNUMBER(SEARCH("banneton",B43)),ISNUMBER(SEARCH("support",B43))),"PANIER/CORBEILLE",IF(ISNUMBER(SEARCH("Bidon",B43)),"BIDON",IF(ISNUMBER(SEARCH("bourriche",B43)),"BOURRICHE",IF(OR(ISNUMBER(SEARCH("coffre",B43)),ISNUMBER(SEARCH("valisette",B43)),ISNUMBER(SEARCH("caisse",B43))),"COFFRET",IF(OR(ISNUMBER(SEARCH("VERRE",B43)),ISNUMBER(SEARCH("carafe",B43))),"VERRERIE",IF(ISNUMBER(SEARCH("BOIS",B43)),"BOIS",IF(OR(ISNUMBER(SEARCH("BOLDUC",B43)),ISNUMBER(SEARCH("RAPHIA",B43)),ISNUMBER(SEARCH("etiquette",B43)),ISNUMBER(SEARCH("Bouchon",B43)),ISNUMBER(SEARCH("tire",B43)),ISNUMBER(SEARCH("decapsuleur",B43)),ISNUMBER(SEARCH("carte",B43)),ISNUMBER(SEARCH("cheque",B43))),"ETAGERES",IF(OR(ISNUMBER(SEARCH("papier",B43)),ISNUMBER(SEARCH("sac",B43)),ISNUMBER(SEARCH("carton",B43)),ISNUMBER(SEARCH("pochette",B43)),ISNUMBER(SEARCH("polypr",B43)),ISNUMBER(SEARCH("FIBRE",B43))),"CARTONNAGE","AUTRES"))))))))),VLOOKUP(A43,'[1]Famille par article'!A:C,3,0))</f>
        <v>CARTONNAGE</v>
      </c>
      <c r="I43" s="14">
        <f t="shared" si="0"/>
        <v>3.6091060521932258E-3</v>
      </c>
      <c r="J43" s="14">
        <f t="shared" si="3"/>
        <v>0.19081991486211355</v>
      </c>
      <c r="K43" s="12" t="str">
        <f t="shared" si="1"/>
        <v/>
      </c>
      <c r="L43" s="12" t="str">
        <f t="shared" si="2"/>
        <v>Y</v>
      </c>
    </row>
    <row r="44" spans="1:12" x14ac:dyDescent="0.25">
      <c r="A44" s="12" t="s">
        <v>108</v>
      </c>
      <c r="B44" s="12" t="s">
        <v>86</v>
      </c>
      <c r="C44" s="12">
        <v>39</v>
      </c>
      <c r="D44" s="12">
        <v>1126</v>
      </c>
      <c r="E44" s="12" t="s">
        <v>87</v>
      </c>
      <c r="F44" s="12" t="s">
        <v>17</v>
      </c>
      <c r="G44" s="12" t="str">
        <f>IF(ISNA(VLOOKUP(E44,'[1]Plan d''adressage'!A:B,2,0)),"aucune",VLOOKUP(E44,'[1]Plan d''adressage'!A:B,2,0))</f>
        <v>COFFRET</v>
      </c>
      <c r="H44" s="13" t="str">
        <f>IF(ISNA(VLOOKUP(A44,'[1]Famille par article'!A:C,3,0)),IF(AND(ISNUMBER(SEARCH("FIBRE",B44)),ISNUMBER(SEARCH("calage",B44))),"FIBRE DE CALAGE",IF(OR(ISNUMBER(SEARCH("panier",B44)),ISNUMBER(SEARCH("corbeille",B44)),ISNUMBER(SEARCH("banneton",B44)),ISNUMBER(SEARCH("support",B44))),"PANIER/CORBEILLE",IF(ISNUMBER(SEARCH("Bidon",B44)),"BIDON",IF(ISNUMBER(SEARCH("bourriche",B44)),"BOURRICHE",IF(OR(ISNUMBER(SEARCH("coffre",B44)),ISNUMBER(SEARCH("valisette",B44)),ISNUMBER(SEARCH("caisse",B44))),"COFFRET",IF(OR(ISNUMBER(SEARCH("VERRE",B44)),ISNUMBER(SEARCH("carafe",B44))),"VERRERIE",IF(ISNUMBER(SEARCH("BOIS",B44)),"BOIS",IF(OR(ISNUMBER(SEARCH("BOLDUC",B44)),ISNUMBER(SEARCH("RAPHIA",B44)),ISNUMBER(SEARCH("etiquette",B44)),ISNUMBER(SEARCH("Bouchon",B44)),ISNUMBER(SEARCH("tire",B44)),ISNUMBER(SEARCH("decapsuleur",B44)),ISNUMBER(SEARCH("carte",B44)),ISNUMBER(SEARCH("cheque",B44))),"ETAGERES",IF(OR(ISNUMBER(SEARCH("papier",B44)),ISNUMBER(SEARCH("sac",B44)),ISNUMBER(SEARCH("carton",B44)),ISNUMBER(SEARCH("pochette",B44)),ISNUMBER(SEARCH("polypr",B44)),ISNUMBER(SEARCH("FIBRE",B44))),"CARTONNAGE","AUTRES"))))))))),VLOOKUP(A44,'[1]Famille par article'!A:C,3,0))</f>
        <v>CARTONNAGE</v>
      </c>
      <c r="I44" s="14">
        <f t="shared" si="0"/>
        <v>3.6091060521932258E-3</v>
      </c>
      <c r="J44" s="14">
        <f t="shared" si="3"/>
        <v>0.19442902091430678</v>
      </c>
      <c r="K44" s="12" t="str">
        <f t="shared" si="1"/>
        <v/>
      </c>
      <c r="L44" s="12" t="str">
        <f t="shared" si="2"/>
        <v>Y</v>
      </c>
    </row>
    <row r="45" spans="1:12" x14ac:dyDescent="0.25">
      <c r="A45" s="12" t="s">
        <v>109</v>
      </c>
      <c r="B45" s="12" t="s">
        <v>24</v>
      </c>
      <c r="C45" s="12">
        <v>39</v>
      </c>
      <c r="D45" s="12">
        <v>1126</v>
      </c>
      <c r="E45" s="12" t="s">
        <v>110</v>
      </c>
      <c r="F45" s="12" t="s">
        <v>17</v>
      </c>
      <c r="G45" s="12" t="str">
        <f>IF(ISNA(VLOOKUP(E45,'[1]Plan d''adressage'!A:B,2,0)),"aucune",VLOOKUP(E45,'[1]Plan d''adressage'!A:B,2,0))</f>
        <v>CARTONNAGE</v>
      </c>
      <c r="H45" s="13" t="str">
        <f>IF(ISNA(VLOOKUP(A45,'[1]Famille par article'!A:C,3,0)),IF(AND(ISNUMBER(SEARCH("FIBRE",B45)),ISNUMBER(SEARCH("calage",B45))),"FIBRE DE CALAGE",IF(OR(ISNUMBER(SEARCH("panier",B45)),ISNUMBER(SEARCH("corbeille",B45)),ISNUMBER(SEARCH("banneton",B45)),ISNUMBER(SEARCH("support",B45))),"PANIER/CORBEILLE",IF(ISNUMBER(SEARCH("Bidon",B45)),"BIDON",IF(ISNUMBER(SEARCH("bourriche",B45)),"BOURRICHE",IF(OR(ISNUMBER(SEARCH("coffre",B45)),ISNUMBER(SEARCH("valisette",B45)),ISNUMBER(SEARCH("caisse",B45))),"COFFRET",IF(OR(ISNUMBER(SEARCH("VERRE",B45)),ISNUMBER(SEARCH("carafe",B45))),"VERRERIE",IF(ISNUMBER(SEARCH("BOIS",B45)),"BOIS",IF(OR(ISNUMBER(SEARCH("BOLDUC",B45)),ISNUMBER(SEARCH("RAPHIA",B45)),ISNUMBER(SEARCH("etiquette",B45)),ISNUMBER(SEARCH("Bouchon",B45)),ISNUMBER(SEARCH("tire",B45)),ISNUMBER(SEARCH("decapsuleur",B45)),ISNUMBER(SEARCH("carte",B45)),ISNUMBER(SEARCH("cheque",B45))),"ETAGERES",IF(OR(ISNUMBER(SEARCH("papier",B45)),ISNUMBER(SEARCH("sac",B45)),ISNUMBER(SEARCH("carton",B45)),ISNUMBER(SEARCH("pochette",B45)),ISNUMBER(SEARCH("polypr",B45)),ISNUMBER(SEARCH("FIBRE",B45))),"CARTONNAGE","AUTRES"))))))))),VLOOKUP(A45,'[1]Famille par article'!A:C,3,0))</f>
        <v>AUTRES</v>
      </c>
      <c r="I45" s="14">
        <f t="shared" si="0"/>
        <v>3.6091060521932258E-3</v>
      </c>
      <c r="J45" s="14">
        <f t="shared" si="3"/>
        <v>0.1980381269665</v>
      </c>
      <c r="K45" s="12" t="str">
        <f t="shared" si="1"/>
        <v/>
      </c>
      <c r="L45" s="12" t="str">
        <f t="shared" si="2"/>
        <v>Y</v>
      </c>
    </row>
    <row r="46" spans="1:12" x14ac:dyDescent="0.25">
      <c r="A46" s="12" t="s">
        <v>111</v>
      </c>
      <c r="B46" s="12" t="s">
        <v>112</v>
      </c>
      <c r="C46" s="12">
        <v>38</v>
      </c>
      <c r="D46" s="12">
        <v>1126</v>
      </c>
      <c r="E46" s="12" t="s">
        <v>113</v>
      </c>
      <c r="F46" s="12" t="s">
        <v>17</v>
      </c>
      <c r="G46" s="12" t="str">
        <f>IF(ISNA(VLOOKUP(E46,'[1]Plan d''adressage'!A:B,2,0)),"aucune",VLOOKUP(E46,'[1]Plan d''adressage'!A:B,2,0))</f>
        <v>CARTONNAGE</v>
      </c>
      <c r="H46" s="13" t="str">
        <f>IF(ISNA(VLOOKUP(A46,'[1]Famille par article'!A:C,3,0)),IF(AND(ISNUMBER(SEARCH("FIBRE",B46)),ISNUMBER(SEARCH("calage",B46))),"FIBRE DE CALAGE",IF(OR(ISNUMBER(SEARCH("panier",B46)),ISNUMBER(SEARCH("corbeille",B46)),ISNUMBER(SEARCH("banneton",B46)),ISNUMBER(SEARCH("support",B46))),"PANIER/CORBEILLE",IF(ISNUMBER(SEARCH("Bidon",B46)),"BIDON",IF(ISNUMBER(SEARCH("bourriche",B46)),"BOURRICHE",IF(OR(ISNUMBER(SEARCH("coffre",B46)),ISNUMBER(SEARCH("valisette",B46)),ISNUMBER(SEARCH("caisse",B46))),"COFFRET",IF(OR(ISNUMBER(SEARCH("VERRE",B46)),ISNUMBER(SEARCH("carafe",B46))),"VERRERIE",IF(ISNUMBER(SEARCH("BOIS",B46)),"BOIS",IF(OR(ISNUMBER(SEARCH("BOLDUC",B46)),ISNUMBER(SEARCH("RAPHIA",B46)),ISNUMBER(SEARCH("etiquette",B46)),ISNUMBER(SEARCH("Bouchon",B46)),ISNUMBER(SEARCH("tire",B46)),ISNUMBER(SEARCH("decapsuleur",B46)),ISNUMBER(SEARCH("carte",B46)),ISNUMBER(SEARCH("cheque",B46))),"ETAGERES",IF(OR(ISNUMBER(SEARCH("papier",B46)),ISNUMBER(SEARCH("sac",B46)),ISNUMBER(SEARCH("carton",B46)),ISNUMBER(SEARCH("pochette",B46)),ISNUMBER(SEARCH("polypr",B46)),ISNUMBER(SEARCH("FIBRE",B46))),"CARTONNAGE","AUTRES"))))))))),VLOOKUP(A46,'[1]Famille par article'!A:C,3,0))</f>
        <v>AUTRES</v>
      </c>
      <c r="I46" s="14">
        <f t="shared" si="0"/>
        <v>3.5165648713677586E-3</v>
      </c>
      <c r="J46" s="14">
        <f t="shared" si="3"/>
        <v>0.20155469183786776</v>
      </c>
      <c r="K46" s="12" t="str">
        <f t="shared" si="1"/>
        <v/>
      </c>
      <c r="L46" s="12" t="str">
        <f t="shared" si="2"/>
        <v>Y</v>
      </c>
    </row>
    <row r="47" spans="1:12" x14ac:dyDescent="0.25">
      <c r="A47" s="12" t="s">
        <v>114</v>
      </c>
      <c r="B47" s="12" t="s">
        <v>34</v>
      </c>
      <c r="C47" s="12">
        <v>38</v>
      </c>
      <c r="D47" s="12">
        <v>1126</v>
      </c>
      <c r="E47" s="12" t="s">
        <v>115</v>
      </c>
      <c r="F47" s="12" t="s">
        <v>17</v>
      </c>
      <c r="G47" s="12" t="str">
        <f>IF(ISNA(VLOOKUP(E47,'[1]Plan d''adressage'!A:B,2,0)),"aucune",VLOOKUP(E47,'[1]Plan d''adressage'!A:B,2,0))</f>
        <v>CARTONNAGE</v>
      </c>
      <c r="H47" s="13" t="str">
        <f>IF(ISNA(VLOOKUP(A47,'[1]Famille par article'!A:C,3,0)),IF(AND(ISNUMBER(SEARCH("FIBRE",B47)),ISNUMBER(SEARCH("calage",B47))),"FIBRE DE CALAGE",IF(OR(ISNUMBER(SEARCH("panier",B47)),ISNUMBER(SEARCH("corbeille",B47)),ISNUMBER(SEARCH("banneton",B47)),ISNUMBER(SEARCH("support",B47))),"PANIER/CORBEILLE",IF(ISNUMBER(SEARCH("Bidon",B47)),"BIDON",IF(ISNUMBER(SEARCH("bourriche",B47)),"BOURRICHE",IF(OR(ISNUMBER(SEARCH("coffre",B47)),ISNUMBER(SEARCH("valisette",B47)),ISNUMBER(SEARCH("caisse",B47))),"COFFRET",IF(OR(ISNUMBER(SEARCH("VERRE",B47)),ISNUMBER(SEARCH("carafe",B47))),"VERRERIE",IF(ISNUMBER(SEARCH("BOIS",B47)),"BOIS",IF(OR(ISNUMBER(SEARCH("BOLDUC",B47)),ISNUMBER(SEARCH("RAPHIA",B47)),ISNUMBER(SEARCH("etiquette",B47)),ISNUMBER(SEARCH("Bouchon",B47)),ISNUMBER(SEARCH("tire",B47)),ISNUMBER(SEARCH("decapsuleur",B47)),ISNUMBER(SEARCH("carte",B47)),ISNUMBER(SEARCH("cheque",B47))),"ETAGERES",IF(OR(ISNUMBER(SEARCH("papier",B47)),ISNUMBER(SEARCH("sac",B47)),ISNUMBER(SEARCH("carton",B47)),ISNUMBER(SEARCH("pochette",B47)),ISNUMBER(SEARCH("polypr",B47)),ISNUMBER(SEARCH("FIBRE",B47))),"CARTONNAGE","AUTRES"))))))))),VLOOKUP(A47,'[1]Famille par article'!A:C,3,0))</f>
        <v>COFFRET</v>
      </c>
      <c r="I47" s="14">
        <f t="shared" si="0"/>
        <v>3.5165648713677586E-3</v>
      </c>
      <c r="J47" s="14">
        <f t="shared" si="3"/>
        <v>0.20507125670923551</v>
      </c>
      <c r="K47" s="12" t="str">
        <f t="shared" si="1"/>
        <v/>
      </c>
      <c r="L47" s="12" t="str">
        <f t="shared" si="2"/>
        <v>Y</v>
      </c>
    </row>
    <row r="48" spans="1:12" x14ac:dyDescent="0.25">
      <c r="A48" s="12" t="s">
        <v>116</v>
      </c>
      <c r="B48" s="12" t="s">
        <v>52</v>
      </c>
      <c r="C48" s="12">
        <v>38</v>
      </c>
      <c r="D48" s="12">
        <v>1126</v>
      </c>
      <c r="E48" s="12" t="s">
        <v>68</v>
      </c>
      <c r="F48" s="12" t="s">
        <v>17</v>
      </c>
      <c r="G48" s="12" t="str">
        <f>IF(ISNA(VLOOKUP(E48,'[1]Plan d''adressage'!A:B,2,0)),"aucune",VLOOKUP(E48,'[1]Plan d''adressage'!A:B,2,0))</f>
        <v>CARTONNAGE</v>
      </c>
      <c r="H48" s="13" t="str">
        <f>IF(ISNA(VLOOKUP(A48,'[1]Famille par article'!A:C,3,0)),IF(AND(ISNUMBER(SEARCH("FIBRE",B48)),ISNUMBER(SEARCH("calage",B48))),"FIBRE DE CALAGE",IF(OR(ISNUMBER(SEARCH("panier",B48)),ISNUMBER(SEARCH("corbeille",B48)),ISNUMBER(SEARCH("banneton",B48)),ISNUMBER(SEARCH("support",B48))),"PANIER/CORBEILLE",IF(ISNUMBER(SEARCH("Bidon",B48)),"BIDON",IF(ISNUMBER(SEARCH("bourriche",B48)),"BOURRICHE",IF(OR(ISNUMBER(SEARCH("coffre",B48)),ISNUMBER(SEARCH("valisette",B48)),ISNUMBER(SEARCH("caisse",B48))),"COFFRET",IF(OR(ISNUMBER(SEARCH("VERRE",B48)),ISNUMBER(SEARCH("carafe",B48))),"VERRERIE",IF(ISNUMBER(SEARCH("BOIS",B48)),"BOIS",IF(OR(ISNUMBER(SEARCH("BOLDUC",B48)),ISNUMBER(SEARCH("RAPHIA",B48)),ISNUMBER(SEARCH("etiquette",B48)),ISNUMBER(SEARCH("Bouchon",B48)),ISNUMBER(SEARCH("tire",B48)),ISNUMBER(SEARCH("decapsuleur",B48)),ISNUMBER(SEARCH("carte",B48)),ISNUMBER(SEARCH("cheque",B48))),"ETAGERES",IF(OR(ISNUMBER(SEARCH("papier",B48)),ISNUMBER(SEARCH("sac",B48)),ISNUMBER(SEARCH("carton",B48)),ISNUMBER(SEARCH("pochette",B48)),ISNUMBER(SEARCH("polypr",B48)),ISNUMBER(SEARCH("FIBRE",B48))),"CARTONNAGE","AUTRES"))))))))),VLOOKUP(A48,'[1]Famille par article'!A:C,3,0))</f>
        <v>PANIER/CORBEILLE</v>
      </c>
      <c r="I48" s="14">
        <f t="shared" si="0"/>
        <v>3.5165648713677586E-3</v>
      </c>
      <c r="J48" s="14">
        <f t="shared" si="3"/>
        <v>0.20858782158060327</v>
      </c>
      <c r="K48" s="12" t="str">
        <f t="shared" si="1"/>
        <v/>
      </c>
      <c r="L48" s="12" t="str">
        <f t="shared" si="2"/>
        <v>Y</v>
      </c>
    </row>
    <row r="49" spans="1:12" x14ac:dyDescent="0.25">
      <c r="A49" s="12" t="s">
        <v>117</v>
      </c>
      <c r="B49" s="12" t="s">
        <v>52</v>
      </c>
      <c r="C49" s="12">
        <v>38</v>
      </c>
      <c r="D49" s="12">
        <v>1126</v>
      </c>
      <c r="E49" s="12" t="s">
        <v>118</v>
      </c>
      <c r="F49" s="12" t="s">
        <v>17</v>
      </c>
      <c r="G49" s="12" t="str">
        <f>IF(ISNA(VLOOKUP(E49,'[1]Plan d''adressage'!A:B,2,0)),"aucune",VLOOKUP(E49,'[1]Plan d''adressage'!A:B,2,0))</f>
        <v>CARTONNAGE</v>
      </c>
      <c r="H49" s="13" t="str">
        <f>IF(ISNA(VLOOKUP(A49,'[1]Famille par article'!A:C,3,0)),IF(AND(ISNUMBER(SEARCH("FIBRE",B49)),ISNUMBER(SEARCH("calage",B49))),"FIBRE DE CALAGE",IF(OR(ISNUMBER(SEARCH("panier",B49)),ISNUMBER(SEARCH("corbeille",B49)),ISNUMBER(SEARCH("banneton",B49)),ISNUMBER(SEARCH("support",B49))),"PANIER/CORBEILLE",IF(ISNUMBER(SEARCH("Bidon",B49)),"BIDON",IF(ISNUMBER(SEARCH("bourriche",B49)),"BOURRICHE",IF(OR(ISNUMBER(SEARCH("coffre",B49)),ISNUMBER(SEARCH("valisette",B49)),ISNUMBER(SEARCH("caisse",B49))),"COFFRET",IF(OR(ISNUMBER(SEARCH("VERRE",B49)),ISNUMBER(SEARCH("carafe",B49))),"VERRERIE",IF(ISNUMBER(SEARCH("BOIS",B49)),"BOIS",IF(OR(ISNUMBER(SEARCH("BOLDUC",B49)),ISNUMBER(SEARCH("RAPHIA",B49)),ISNUMBER(SEARCH("etiquette",B49)),ISNUMBER(SEARCH("Bouchon",B49)),ISNUMBER(SEARCH("tire",B49)),ISNUMBER(SEARCH("decapsuleur",B49)),ISNUMBER(SEARCH("carte",B49)),ISNUMBER(SEARCH("cheque",B49))),"ETAGERES",IF(OR(ISNUMBER(SEARCH("papier",B49)),ISNUMBER(SEARCH("sac",B49)),ISNUMBER(SEARCH("carton",B49)),ISNUMBER(SEARCH("pochette",B49)),ISNUMBER(SEARCH("polypr",B49)),ISNUMBER(SEARCH("FIBRE",B49))),"CARTONNAGE","AUTRES"))))))))),VLOOKUP(A49,'[1]Famille par article'!A:C,3,0))</f>
        <v>PANIER/CORBEILLE</v>
      </c>
      <c r="I49" s="14">
        <f t="shared" si="0"/>
        <v>3.5165648713677586E-3</v>
      </c>
      <c r="J49" s="14">
        <f t="shared" si="3"/>
        <v>0.21210438645197102</v>
      </c>
      <c r="K49" s="12" t="str">
        <f t="shared" si="1"/>
        <v/>
      </c>
      <c r="L49" s="12" t="str">
        <f t="shared" si="2"/>
        <v>Y</v>
      </c>
    </row>
    <row r="50" spans="1:12" x14ac:dyDescent="0.25">
      <c r="A50" s="12" t="s">
        <v>119</v>
      </c>
      <c r="B50" s="12" t="s">
        <v>52</v>
      </c>
      <c r="C50" s="12">
        <v>38</v>
      </c>
      <c r="D50" s="12">
        <v>1126</v>
      </c>
      <c r="E50" s="12" t="s">
        <v>64</v>
      </c>
      <c r="F50" s="12" t="s">
        <v>17</v>
      </c>
      <c r="G50" s="12" t="str">
        <f>IF(ISNA(VLOOKUP(E50,'[1]Plan d''adressage'!A:B,2,0)),"aucune",VLOOKUP(E50,'[1]Plan d''adressage'!A:B,2,0))</f>
        <v>AUTRES</v>
      </c>
      <c r="H50" s="13" t="str">
        <f>IF(ISNA(VLOOKUP(A50,'[1]Famille par article'!A:C,3,0)),IF(AND(ISNUMBER(SEARCH("FIBRE",B50)),ISNUMBER(SEARCH("calage",B50))),"FIBRE DE CALAGE",IF(OR(ISNUMBER(SEARCH("panier",B50)),ISNUMBER(SEARCH("corbeille",B50)),ISNUMBER(SEARCH("banneton",B50)),ISNUMBER(SEARCH("support",B50))),"PANIER/CORBEILLE",IF(ISNUMBER(SEARCH("Bidon",B50)),"BIDON",IF(ISNUMBER(SEARCH("bourriche",B50)),"BOURRICHE",IF(OR(ISNUMBER(SEARCH("coffre",B50)),ISNUMBER(SEARCH("valisette",B50)),ISNUMBER(SEARCH("caisse",B50))),"COFFRET",IF(OR(ISNUMBER(SEARCH("VERRE",B50)),ISNUMBER(SEARCH("carafe",B50))),"VERRERIE",IF(ISNUMBER(SEARCH("BOIS",B50)),"BOIS",IF(OR(ISNUMBER(SEARCH("BOLDUC",B50)),ISNUMBER(SEARCH("RAPHIA",B50)),ISNUMBER(SEARCH("etiquette",B50)),ISNUMBER(SEARCH("Bouchon",B50)),ISNUMBER(SEARCH("tire",B50)),ISNUMBER(SEARCH("decapsuleur",B50)),ISNUMBER(SEARCH("carte",B50)),ISNUMBER(SEARCH("cheque",B50))),"ETAGERES",IF(OR(ISNUMBER(SEARCH("papier",B50)),ISNUMBER(SEARCH("sac",B50)),ISNUMBER(SEARCH("carton",B50)),ISNUMBER(SEARCH("pochette",B50)),ISNUMBER(SEARCH("polypr",B50)),ISNUMBER(SEARCH("FIBRE",B50))),"CARTONNAGE","AUTRES"))))))))),VLOOKUP(A50,'[1]Famille par article'!A:C,3,0))</f>
        <v>PANIER/CORBEILLE</v>
      </c>
      <c r="I50" s="14">
        <f t="shared" si="0"/>
        <v>3.5165648713677586E-3</v>
      </c>
      <c r="J50" s="14">
        <f t="shared" si="3"/>
        <v>0.21562095132333878</v>
      </c>
      <c r="K50" s="12" t="str">
        <f t="shared" si="1"/>
        <v/>
      </c>
      <c r="L50" s="12" t="str">
        <f t="shared" si="2"/>
        <v>Y</v>
      </c>
    </row>
    <row r="51" spans="1:12" x14ac:dyDescent="0.25">
      <c r="A51" s="12" t="s">
        <v>120</v>
      </c>
      <c r="B51" s="12" t="s">
        <v>52</v>
      </c>
      <c r="C51" s="12">
        <v>37</v>
      </c>
      <c r="D51" s="12">
        <v>1126</v>
      </c>
      <c r="E51" s="12" t="s">
        <v>121</v>
      </c>
      <c r="F51" s="12" t="s">
        <v>17</v>
      </c>
      <c r="G51" s="12" t="str">
        <f>IF(ISNA(VLOOKUP(E51,'[1]Plan d''adressage'!A:B,2,0)),"aucune",VLOOKUP(E51,'[1]Plan d''adressage'!A:B,2,0))</f>
        <v>CARTONNAGE</v>
      </c>
      <c r="H51" s="13" t="str">
        <f>IF(ISNA(VLOOKUP(A51,'[1]Famille par article'!A:C,3,0)),IF(AND(ISNUMBER(SEARCH("FIBRE",B51)),ISNUMBER(SEARCH("calage",B51))),"FIBRE DE CALAGE",IF(OR(ISNUMBER(SEARCH("panier",B51)),ISNUMBER(SEARCH("corbeille",B51)),ISNUMBER(SEARCH("banneton",B51)),ISNUMBER(SEARCH("support",B51))),"PANIER/CORBEILLE",IF(ISNUMBER(SEARCH("Bidon",B51)),"BIDON",IF(ISNUMBER(SEARCH("bourriche",B51)),"BOURRICHE",IF(OR(ISNUMBER(SEARCH("coffre",B51)),ISNUMBER(SEARCH("valisette",B51)),ISNUMBER(SEARCH("caisse",B51))),"COFFRET",IF(OR(ISNUMBER(SEARCH("VERRE",B51)),ISNUMBER(SEARCH("carafe",B51))),"VERRERIE",IF(ISNUMBER(SEARCH("BOIS",B51)),"BOIS",IF(OR(ISNUMBER(SEARCH("BOLDUC",B51)),ISNUMBER(SEARCH("RAPHIA",B51)),ISNUMBER(SEARCH("etiquette",B51)),ISNUMBER(SEARCH("Bouchon",B51)),ISNUMBER(SEARCH("tire",B51)),ISNUMBER(SEARCH("decapsuleur",B51)),ISNUMBER(SEARCH("carte",B51)),ISNUMBER(SEARCH("cheque",B51))),"ETAGERES",IF(OR(ISNUMBER(SEARCH("papier",B51)),ISNUMBER(SEARCH("sac",B51)),ISNUMBER(SEARCH("carton",B51)),ISNUMBER(SEARCH("pochette",B51)),ISNUMBER(SEARCH("polypr",B51)),ISNUMBER(SEARCH("FIBRE",B51))),"CARTONNAGE","AUTRES"))))))))),VLOOKUP(A51,'[1]Famille par article'!A:C,3,0))</f>
        <v>PANIER/CORBEILLE</v>
      </c>
      <c r="I51" s="14">
        <f t="shared" si="0"/>
        <v>3.4240236905422913E-3</v>
      </c>
      <c r="J51" s="14">
        <f t="shared" si="3"/>
        <v>0.21904497501388107</v>
      </c>
      <c r="K51" s="12" t="str">
        <f t="shared" si="1"/>
        <v/>
      </c>
      <c r="L51" s="12" t="str">
        <f t="shared" si="2"/>
        <v>Y</v>
      </c>
    </row>
    <row r="52" spans="1:12" x14ac:dyDescent="0.25">
      <c r="A52" s="12" t="s">
        <v>122</v>
      </c>
      <c r="B52" s="12" t="s">
        <v>52</v>
      </c>
      <c r="C52" s="12">
        <v>37</v>
      </c>
      <c r="D52" s="12">
        <v>1126</v>
      </c>
      <c r="E52" s="12" t="s">
        <v>64</v>
      </c>
      <c r="F52" s="12" t="s">
        <v>17</v>
      </c>
      <c r="G52" s="12" t="str">
        <f>IF(ISNA(VLOOKUP(E52,'[1]Plan d''adressage'!A:B,2,0)),"aucune",VLOOKUP(E52,'[1]Plan d''adressage'!A:B,2,0))</f>
        <v>AUTRES</v>
      </c>
      <c r="H52" s="13" t="str">
        <f>IF(ISNA(VLOOKUP(A52,'[1]Famille par article'!A:C,3,0)),IF(AND(ISNUMBER(SEARCH("FIBRE",B52)),ISNUMBER(SEARCH("calage",B52))),"FIBRE DE CALAGE",IF(OR(ISNUMBER(SEARCH("panier",B52)),ISNUMBER(SEARCH("corbeille",B52)),ISNUMBER(SEARCH("banneton",B52)),ISNUMBER(SEARCH("support",B52))),"PANIER/CORBEILLE",IF(ISNUMBER(SEARCH("Bidon",B52)),"BIDON",IF(ISNUMBER(SEARCH("bourriche",B52)),"BOURRICHE",IF(OR(ISNUMBER(SEARCH("coffre",B52)),ISNUMBER(SEARCH("valisette",B52)),ISNUMBER(SEARCH("caisse",B52))),"COFFRET",IF(OR(ISNUMBER(SEARCH("VERRE",B52)),ISNUMBER(SEARCH("carafe",B52))),"VERRERIE",IF(ISNUMBER(SEARCH("BOIS",B52)),"BOIS",IF(OR(ISNUMBER(SEARCH("BOLDUC",B52)),ISNUMBER(SEARCH("RAPHIA",B52)),ISNUMBER(SEARCH("etiquette",B52)),ISNUMBER(SEARCH("Bouchon",B52)),ISNUMBER(SEARCH("tire",B52)),ISNUMBER(SEARCH("decapsuleur",B52)),ISNUMBER(SEARCH("carte",B52)),ISNUMBER(SEARCH("cheque",B52))),"ETAGERES",IF(OR(ISNUMBER(SEARCH("papier",B52)),ISNUMBER(SEARCH("sac",B52)),ISNUMBER(SEARCH("carton",B52)),ISNUMBER(SEARCH("pochette",B52)),ISNUMBER(SEARCH("polypr",B52)),ISNUMBER(SEARCH("FIBRE",B52))),"CARTONNAGE","AUTRES"))))))))),VLOOKUP(A52,'[1]Famille par article'!A:C,3,0))</f>
        <v>PANIER/CORBEILLE</v>
      </c>
      <c r="I52" s="14">
        <f t="shared" si="0"/>
        <v>3.4240236905422913E-3</v>
      </c>
      <c r="J52" s="14">
        <f t="shared" si="3"/>
        <v>0.22246899870442335</v>
      </c>
      <c r="K52" s="12" t="str">
        <f t="shared" si="1"/>
        <v/>
      </c>
      <c r="L52" s="12" t="str">
        <f t="shared" si="2"/>
        <v>Y</v>
      </c>
    </row>
    <row r="53" spans="1:12" x14ac:dyDescent="0.25">
      <c r="A53" s="12" t="s">
        <v>123</v>
      </c>
      <c r="B53" s="12" t="s">
        <v>52</v>
      </c>
      <c r="C53" s="12">
        <v>37</v>
      </c>
      <c r="D53" s="12">
        <v>1126</v>
      </c>
      <c r="E53" s="12" t="s">
        <v>64</v>
      </c>
      <c r="F53" s="12" t="s">
        <v>17</v>
      </c>
      <c r="G53" s="12" t="str">
        <f>IF(ISNA(VLOOKUP(E53,'[1]Plan d''adressage'!A:B,2,0)),"aucune",VLOOKUP(E53,'[1]Plan d''adressage'!A:B,2,0))</f>
        <v>AUTRES</v>
      </c>
      <c r="H53" s="13" t="str">
        <f>IF(ISNA(VLOOKUP(A53,'[1]Famille par article'!A:C,3,0)),IF(AND(ISNUMBER(SEARCH("FIBRE",B53)),ISNUMBER(SEARCH("calage",B53))),"FIBRE DE CALAGE",IF(OR(ISNUMBER(SEARCH("panier",B53)),ISNUMBER(SEARCH("corbeille",B53)),ISNUMBER(SEARCH("banneton",B53)),ISNUMBER(SEARCH("support",B53))),"PANIER/CORBEILLE",IF(ISNUMBER(SEARCH("Bidon",B53)),"BIDON",IF(ISNUMBER(SEARCH("bourriche",B53)),"BOURRICHE",IF(OR(ISNUMBER(SEARCH("coffre",B53)),ISNUMBER(SEARCH("valisette",B53)),ISNUMBER(SEARCH("caisse",B53))),"COFFRET",IF(OR(ISNUMBER(SEARCH("VERRE",B53)),ISNUMBER(SEARCH("carafe",B53))),"VERRERIE",IF(ISNUMBER(SEARCH("BOIS",B53)),"BOIS",IF(OR(ISNUMBER(SEARCH("BOLDUC",B53)),ISNUMBER(SEARCH("RAPHIA",B53)),ISNUMBER(SEARCH("etiquette",B53)),ISNUMBER(SEARCH("Bouchon",B53)),ISNUMBER(SEARCH("tire",B53)),ISNUMBER(SEARCH("decapsuleur",B53)),ISNUMBER(SEARCH("carte",B53)),ISNUMBER(SEARCH("cheque",B53))),"ETAGERES",IF(OR(ISNUMBER(SEARCH("papier",B53)),ISNUMBER(SEARCH("sac",B53)),ISNUMBER(SEARCH("carton",B53)),ISNUMBER(SEARCH("pochette",B53)),ISNUMBER(SEARCH("polypr",B53)),ISNUMBER(SEARCH("FIBRE",B53))),"CARTONNAGE","AUTRES"))))))))),VLOOKUP(A53,'[1]Famille par article'!A:C,3,0))</f>
        <v>PANIER/CORBEILLE</v>
      </c>
      <c r="I53" s="14">
        <f t="shared" si="0"/>
        <v>3.4240236905422913E-3</v>
      </c>
      <c r="J53" s="14">
        <f t="shared" si="3"/>
        <v>0.22589302239496564</v>
      </c>
      <c r="K53" s="12" t="str">
        <f t="shared" si="1"/>
        <v/>
      </c>
      <c r="L53" s="12" t="str">
        <f t="shared" si="2"/>
        <v>Y</v>
      </c>
    </row>
    <row r="54" spans="1:12" x14ac:dyDescent="0.25">
      <c r="A54" s="12" t="s">
        <v>124</v>
      </c>
      <c r="B54" s="12" t="s">
        <v>24</v>
      </c>
      <c r="C54" s="12">
        <v>37</v>
      </c>
      <c r="D54" s="12">
        <v>1126</v>
      </c>
      <c r="E54" s="12" t="s">
        <v>110</v>
      </c>
      <c r="F54" s="12" t="s">
        <v>17</v>
      </c>
      <c r="G54" s="12" t="str">
        <f>IF(ISNA(VLOOKUP(E54,'[1]Plan d''adressage'!A:B,2,0)),"aucune",VLOOKUP(E54,'[1]Plan d''adressage'!A:B,2,0))</f>
        <v>CARTONNAGE</v>
      </c>
      <c r="H54" s="13" t="str">
        <f>IF(ISNA(VLOOKUP(A54,'[1]Famille par article'!A:C,3,0)),IF(AND(ISNUMBER(SEARCH("FIBRE",B54)),ISNUMBER(SEARCH("calage",B54))),"FIBRE DE CALAGE",IF(OR(ISNUMBER(SEARCH("panier",B54)),ISNUMBER(SEARCH("corbeille",B54)),ISNUMBER(SEARCH("banneton",B54)),ISNUMBER(SEARCH("support",B54))),"PANIER/CORBEILLE",IF(ISNUMBER(SEARCH("Bidon",B54)),"BIDON",IF(ISNUMBER(SEARCH("bourriche",B54)),"BOURRICHE",IF(OR(ISNUMBER(SEARCH("coffre",B54)),ISNUMBER(SEARCH("valisette",B54)),ISNUMBER(SEARCH("caisse",B54))),"COFFRET",IF(OR(ISNUMBER(SEARCH("VERRE",B54)),ISNUMBER(SEARCH("carafe",B54))),"VERRERIE",IF(ISNUMBER(SEARCH("BOIS",B54)),"BOIS",IF(OR(ISNUMBER(SEARCH("BOLDUC",B54)),ISNUMBER(SEARCH("RAPHIA",B54)),ISNUMBER(SEARCH("etiquette",B54)),ISNUMBER(SEARCH("Bouchon",B54)),ISNUMBER(SEARCH("tire",B54)),ISNUMBER(SEARCH("decapsuleur",B54)),ISNUMBER(SEARCH("carte",B54)),ISNUMBER(SEARCH("cheque",B54))),"ETAGERES",IF(OR(ISNUMBER(SEARCH("papier",B54)),ISNUMBER(SEARCH("sac",B54)),ISNUMBER(SEARCH("carton",B54)),ISNUMBER(SEARCH("pochette",B54)),ISNUMBER(SEARCH("polypr",B54)),ISNUMBER(SEARCH("FIBRE",B54))),"CARTONNAGE","AUTRES"))))))))),VLOOKUP(A54,'[1]Famille par article'!A:C,3,0))</f>
        <v>AUTRES</v>
      </c>
      <c r="I54" s="14">
        <f t="shared" si="0"/>
        <v>3.4240236905422913E-3</v>
      </c>
      <c r="J54" s="14">
        <f t="shared" si="3"/>
        <v>0.22931704608550793</v>
      </c>
      <c r="K54" s="12" t="str">
        <f t="shared" si="1"/>
        <v/>
      </c>
      <c r="L54" s="12" t="str">
        <f t="shared" si="2"/>
        <v>Y</v>
      </c>
    </row>
    <row r="55" spans="1:12" x14ac:dyDescent="0.25">
      <c r="A55" s="12" t="s">
        <v>125</v>
      </c>
      <c r="B55" s="12" t="s">
        <v>34</v>
      </c>
      <c r="C55" s="12">
        <v>36</v>
      </c>
      <c r="D55" s="12">
        <v>1126</v>
      </c>
      <c r="E55" s="12" t="s">
        <v>126</v>
      </c>
      <c r="F55" s="12" t="s">
        <v>17</v>
      </c>
      <c r="G55" s="12" t="str">
        <f>IF(ISNA(VLOOKUP(E55,'[1]Plan d''adressage'!A:B,2,0)),"aucune",VLOOKUP(E55,'[1]Plan d''adressage'!A:B,2,0))</f>
        <v>COFFRET</v>
      </c>
      <c r="H55" s="13" t="str">
        <f>IF(ISNA(VLOOKUP(A55,'[1]Famille par article'!A:C,3,0)),IF(AND(ISNUMBER(SEARCH("FIBRE",B55)),ISNUMBER(SEARCH("calage",B55))),"FIBRE DE CALAGE",IF(OR(ISNUMBER(SEARCH("panier",B55)),ISNUMBER(SEARCH("corbeille",B55)),ISNUMBER(SEARCH("banneton",B55)),ISNUMBER(SEARCH("support",B55))),"PANIER/CORBEILLE",IF(ISNUMBER(SEARCH("Bidon",B55)),"BIDON",IF(ISNUMBER(SEARCH("bourriche",B55)),"BOURRICHE",IF(OR(ISNUMBER(SEARCH("coffre",B55)),ISNUMBER(SEARCH("valisette",B55)),ISNUMBER(SEARCH("caisse",B55))),"COFFRET",IF(OR(ISNUMBER(SEARCH("VERRE",B55)),ISNUMBER(SEARCH("carafe",B55))),"VERRERIE",IF(ISNUMBER(SEARCH("BOIS",B55)),"BOIS",IF(OR(ISNUMBER(SEARCH("BOLDUC",B55)),ISNUMBER(SEARCH("RAPHIA",B55)),ISNUMBER(SEARCH("etiquette",B55)),ISNUMBER(SEARCH("Bouchon",B55)),ISNUMBER(SEARCH("tire",B55)),ISNUMBER(SEARCH("decapsuleur",B55)),ISNUMBER(SEARCH("carte",B55)),ISNUMBER(SEARCH("cheque",B55))),"ETAGERES",IF(OR(ISNUMBER(SEARCH("papier",B55)),ISNUMBER(SEARCH("sac",B55)),ISNUMBER(SEARCH("carton",B55)),ISNUMBER(SEARCH("pochette",B55)),ISNUMBER(SEARCH("polypr",B55)),ISNUMBER(SEARCH("FIBRE",B55))),"CARTONNAGE","AUTRES"))))))))),VLOOKUP(A55,'[1]Famille par article'!A:C,3,0))</f>
        <v>COFFRET</v>
      </c>
      <c r="I55" s="14">
        <f t="shared" si="0"/>
        <v>3.3314825097168241E-3</v>
      </c>
      <c r="J55" s="14">
        <f t="shared" si="3"/>
        <v>0.23264852859522475</v>
      </c>
      <c r="K55" s="12" t="str">
        <f t="shared" si="1"/>
        <v/>
      </c>
      <c r="L55" s="12" t="str">
        <f t="shared" si="2"/>
        <v>N</v>
      </c>
    </row>
    <row r="56" spans="1:12" x14ac:dyDescent="0.25">
      <c r="A56" s="12" t="s">
        <v>127</v>
      </c>
      <c r="B56" s="12" t="s">
        <v>52</v>
      </c>
      <c r="C56" s="12">
        <v>36</v>
      </c>
      <c r="D56" s="12">
        <v>1126</v>
      </c>
      <c r="E56" s="12" t="s">
        <v>78</v>
      </c>
      <c r="F56" s="12" t="s">
        <v>17</v>
      </c>
      <c r="G56" s="12" t="str">
        <f>IF(ISNA(VLOOKUP(E56,'[1]Plan d''adressage'!A:B,2,0)),"aucune",VLOOKUP(E56,'[1]Plan d''adressage'!A:B,2,0))</f>
        <v>AUTRES</v>
      </c>
      <c r="H56" s="13" t="str">
        <f>IF(ISNA(VLOOKUP(A56,'[1]Famille par article'!A:C,3,0)),IF(AND(ISNUMBER(SEARCH("FIBRE",B56)),ISNUMBER(SEARCH("calage",B56))),"FIBRE DE CALAGE",IF(OR(ISNUMBER(SEARCH("panier",B56)),ISNUMBER(SEARCH("corbeille",B56)),ISNUMBER(SEARCH("banneton",B56)),ISNUMBER(SEARCH("support",B56))),"PANIER/CORBEILLE",IF(ISNUMBER(SEARCH("Bidon",B56)),"BIDON",IF(ISNUMBER(SEARCH("bourriche",B56)),"BOURRICHE",IF(OR(ISNUMBER(SEARCH("coffre",B56)),ISNUMBER(SEARCH("valisette",B56)),ISNUMBER(SEARCH("caisse",B56))),"COFFRET",IF(OR(ISNUMBER(SEARCH("VERRE",B56)),ISNUMBER(SEARCH("carafe",B56))),"VERRERIE",IF(ISNUMBER(SEARCH("BOIS",B56)),"BOIS",IF(OR(ISNUMBER(SEARCH("BOLDUC",B56)),ISNUMBER(SEARCH("RAPHIA",B56)),ISNUMBER(SEARCH("etiquette",B56)),ISNUMBER(SEARCH("Bouchon",B56)),ISNUMBER(SEARCH("tire",B56)),ISNUMBER(SEARCH("decapsuleur",B56)),ISNUMBER(SEARCH("carte",B56)),ISNUMBER(SEARCH("cheque",B56))),"ETAGERES",IF(OR(ISNUMBER(SEARCH("papier",B56)),ISNUMBER(SEARCH("sac",B56)),ISNUMBER(SEARCH("carton",B56)),ISNUMBER(SEARCH("pochette",B56)),ISNUMBER(SEARCH("polypr",B56)),ISNUMBER(SEARCH("FIBRE",B56))),"CARTONNAGE","AUTRES"))))))))),VLOOKUP(A56,'[1]Famille par article'!A:C,3,0))</f>
        <v>PANIER/CORBEILLE</v>
      </c>
      <c r="I56" s="14">
        <f t="shared" si="0"/>
        <v>3.3314825097168241E-3</v>
      </c>
      <c r="J56" s="14">
        <f t="shared" si="3"/>
        <v>0.23598001110494157</v>
      </c>
      <c r="K56" s="12" t="str">
        <f t="shared" si="1"/>
        <v/>
      </c>
      <c r="L56" s="12" t="str">
        <f t="shared" si="2"/>
        <v>Y</v>
      </c>
    </row>
    <row r="57" spans="1:12" x14ac:dyDescent="0.25">
      <c r="A57" s="12" t="s">
        <v>128</v>
      </c>
      <c r="B57" s="12" t="s">
        <v>67</v>
      </c>
      <c r="C57" s="12">
        <v>36</v>
      </c>
      <c r="D57" s="12">
        <v>1126</v>
      </c>
      <c r="E57" s="12" t="s">
        <v>102</v>
      </c>
      <c r="F57" s="12" t="s">
        <v>17</v>
      </c>
      <c r="G57" s="12" t="str">
        <f>IF(ISNA(VLOOKUP(E57,'[1]Plan d''adressage'!A:B,2,0)),"aucune",VLOOKUP(E57,'[1]Plan d''adressage'!A:B,2,0))</f>
        <v>CARTONNAGE</v>
      </c>
      <c r="H57" s="13" t="str">
        <f>IF(ISNA(VLOOKUP(A57,'[1]Famille par article'!A:C,3,0)),IF(AND(ISNUMBER(SEARCH("FIBRE",B57)),ISNUMBER(SEARCH("calage",B57))),"FIBRE DE CALAGE",IF(OR(ISNUMBER(SEARCH("panier",B57)),ISNUMBER(SEARCH("corbeille",B57)),ISNUMBER(SEARCH("banneton",B57)),ISNUMBER(SEARCH("support",B57))),"PANIER/CORBEILLE",IF(ISNUMBER(SEARCH("Bidon",B57)),"BIDON",IF(ISNUMBER(SEARCH("bourriche",B57)),"BOURRICHE",IF(OR(ISNUMBER(SEARCH("coffre",B57)),ISNUMBER(SEARCH("valisette",B57)),ISNUMBER(SEARCH("caisse",B57))),"COFFRET",IF(OR(ISNUMBER(SEARCH("VERRE",B57)),ISNUMBER(SEARCH("carafe",B57))),"VERRERIE",IF(ISNUMBER(SEARCH("BOIS",B57)),"BOIS",IF(OR(ISNUMBER(SEARCH("BOLDUC",B57)),ISNUMBER(SEARCH("RAPHIA",B57)),ISNUMBER(SEARCH("etiquette",B57)),ISNUMBER(SEARCH("Bouchon",B57)),ISNUMBER(SEARCH("tire",B57)),ISNUMBER(SEARCH("decapsuleur",B57)),ISNUMBER(SEARCH("carte",B57)),ISNUMBER(SEARCH("cheque",B57))),"ETAGERES",IF(OR(ISNUMBER(SEARCH("papier",B57)),ISNUMBER(SEARCH("sac",B57)),ISNUMBER(SEARCH("carton",B57)),ISNUMBER(SEARCH("pochette",B57)),ISNUMBER(SEARCH("polypr",B57)),ISNUMBER(SEARCH("FIBRE",B57))),"CARTONNAGE","AUTRES"))))))))),VLOOKUP(A57,'[1]Famille par article'!A:C,3,0))</f>
        <v>ETAGERES</v>
      </c>
      <c r="I57" s="14">
        <f t="shared" si="0"/>
        <v>3.3314825097168241E-3</v>
      </c>
      <c r="J57" s="14">
        <f t="shared" si="3"/>
        <v>0.23931149361465839</v>
      </c>
      <c r="K57" s="12" t="str">
        <f t="shared" si="1"/>
        <v/>
      </c>
      <c r="L57" s="12" t="str">
        <f t="shared" si="2"/>
        <v>Y</v>
      </c>
    </row>
    <row r="58" spans="1:12" x14ac:dyDescent="0.25">
      <c r="A58" s="12" t="s">
        <v>129</v>
      </c>
      <c r="B58" s="12" t="s">
        <v>130</v>
      </c>
      <c r="C58" s="12">
        <v>35</v>
      </c>
      <c r="D58" s="12">
        <v>1126</v>
      </c>
      <c r="E58" s="12" t="s">
        <v>40</v>
      </c>
      <c r="F58" s="12" t="s">
        <v>17</v>
      </c>
      <c r="G58" s="12" t="str">
        <f>IF(ISNA(VLOOKUP(E58,'[1]Plan d''adressage'!A:B,2,0)),"aucune",VLOOKUP(E58,'[1]Plan d''adressage'!A:B,2,0))</f>
        <v>CARTONNAGE</v>
      </c>
      <c r="H58" s="13" t="str">
        <f>IF(ISNA(VLOOKUP(A58,'[1]Famille par article'!A:C,3,0)),IF(AND(ISNUMBER(SEARCH("FIBRE",B58)),ISNUMBER(SEARCH("calage",B58))),"FIBRE DE CALAGE",IF(OR(ISNUMBER(SEARCH("panier",B58)),ISNUMBER(SEARCH("corbeille",B58)),ISNUMBER(SEARCH("banneton",B58)),ISNUMBER(SEARCH("support",B58))),"PANIER/CORBEILLE",IF(ISNUMBER(SEARCH("Bidon",B58)),"BIDON",IF(ISNUMBER(SEARCH("bourriche",B58)),"BOURRICHE",IF(OR(ISNUMBER(SEARCH("coffre",B58)),ISNUMBER(SEARCH("valisette",B58)),ISNUMBER(SEARCH("caisse",B58))),"COFFRET",IF(OR(ISNUMBER(SEARCH("VERRE",B58)),ISNUMBER(SEARCH("carafe",B58))),"VERRERIE",IF(ISNUMBER(SEARCH("BOIS",B58)),"BOIS",IF(OR(ISNUMBER(SEARCH("BOLDUC",B58)),ISNUMBER(SEARCH("RAPHIA",B58)),ISNUMBER(SEARCH("etiquette",B58)),ISNUMBER(SEARCH("Bouchon",B58)),ISNUMBER(SEARCH("tire",B58)),ISNUMBER(SEARCH("decapsuleur",B58)),ISNUMBER(SEARCH("carte",B58)),ISNUMBER(SEARCH("cheque",B58))),"ETAGERES",IF(OR(ISNUMBER(SEARCH("papier",B58)),ISNUMBER(SEARCH("sac",B58)),ISNUMBER(SEARCH("carton",B58)),ISNUMBER(SEARCH("pochette",B58)),ISNUMBER(SEARCH("polypr",B58)),ISNUMBER(SEARCH("FIBRE",B58))),"CARTONNAGE","AUTRES"))))))))),VLOOKUP(A58,'[1]Famille par article'!A:C,3,0))</f>
        <v>COFFRET</v>
      </c>
      <c r="I58" s="14">
        <f t="shared" si="0"/>
        <v>3.2389413288913568E-3</v>
      </c>
      <c r="J58" s="14">
        <f t="shared" si="3"/>
        <v>0.24255043494354975</v>
      </c>
      <c r="K58" s="12" t="str">
        <f t="shared" si="1"/>
        <v/>
      </c>
      <c r="L58" s="12" t="str">
        <f t="shared" si="2"/>
        <v>Y</v>
      </c>
    </row>
    <row r="59" spans="1:12" x14ac:dyDescent="0.25">
      <c r="A59" s="12" t="s">
        <v>131</v>
      </c>
      <c r="B59" s="12" t="s">
        <v>52</v>
      </c>
      <c r="C59" s="12">
        <v>34</v>
      </c>
      <c r="D59" s="12">
        <v>1126</v>
      </c>
      <c r="E59" s="12" t="s">
        <v>49</v>
      </c>
      <c r="F59" s="12" t="s">
        <v>17</v>
      </c>
      <c r="G59" s="12" t="str">
        <f>IF(ISNA(VLOOKUP(E59,'[1]Plan d''adressage'!A:B,2,0)),"aucune",VLOOKUP(E59,'[1]Plan d''adressage'!A:B,2,0))</f>
        <v>aucune</v>
      </c>
      <c r="H59" s="13" t="str">
        <f>IF(ISNA(VLOOKUP(A59,'[1]Famille par article'!A:C,3,0)),IF(AND(ISNUMBER(SEARCH("FIBRE",B59)),ISNUMBER(SEARCH("calage",B59))),"FIBRE DE CALAGE",IF(OR(ISNUMBER(SEARCH("panier",B59)),ISNUMBER(SEARCH("corbeille",B59)),ISNUMBER(SEARCH("banneton",B59)),ISNUMBER(SEARCH("support",B59))),"PANIER/CORBEILLE",IF(ISNUMBER(SEARCH("Bidon",B59)),"BIDON",IF(ISNUMBER(SEARCH("bourriche",B59)),"BOURRICHE",IF(OR(ISNUMBER(SEARCH("coffre",B59)),ISNUMBER(SEARCH("valisette",B59)),ISNUMBER(SEARCH("caisse",B59))),"COFFRET",IF(OR(ISNUMBER(SEARCH("VERRE",B59)),ISNUMBER(SEARCH("carafe",B59))),"VERRERIE",IF(ISNUMBER(SEARCH("BOIS",B59)),"BOIS",IF(OR(ISNUMBER(SEARCH("BOLDUC",B59)),ISNUMBER(SEARCH("RAPHIA",B59)),ISNUMBER(SEARCH("etiquette",B59)),ISNUMBER(SEARCH("Bouchon",B59)),ISNUMBER(SEARCH("tire",B59)),ISNUMBER(SEARCH("decapsuleur",B59)),ISNUMBER(SEARCH("carte",B59)),ISNUMBER(SEARCH("cheque",B59))),"ETAGERES",IF(OR(ISNUMBER(SEARCH("papier",B59)),ISNUMBER(SEARCH("sac",B59)),ISNUMBER(SEARCH("carton",B59)),ISNUMBER(SEARCH("pochette",B59)),ISNUMBER(SEARCH("polypr",B59)),ISNUMBER(SEARCH("FIBRE",B59))),"CARTONNAGE","AUTRES"))))))))),VLOOKUP(A59,'[1]Famille par article'!A:C,3,0))</f>
        <v>PANIER/CORBEILLE</v>
      </c>
      <c r="I59" s="14">
        <f t="shared" si="0"/>
        <v>3.1464001480658891E-3</v>
      </c>
      <c r="J59" s="14">
        <f t="shared" si="3"/>
        <v>0.24569683509161563</v>
      </c>
      <c r="K59" s="12" t="str">
        <f t="shared" si="1"/>
        <v/>
      </c>
      <c r="L59" s="12" t="str">
        <f t="shared" si="2"/>
        <v>Y</v>
      </c>
    </row>
    <row r="60" spans="1:12" x14ac:dyDescent="0.25">
      <c r="A60" s="12" t="s">
        <v>132</v>
      </c>
      <c r="B60" s="12" t="s">
        <v>133</v>
      </c>
      <c r="C60" s="12">
        <v>34</v>
      </c>
      <c r="D60" s="12">
        <v>1126</v>
      </c>
      <c r="E60" s="12" t="s">
        <v>134</v>
      </c>
      <c r="F60" s="12" t="s">
        <v>17</v>
      </c>
      <c r="G60" s="12" t="str">
        <f>IF(ISNA(VLOOKUP(E60,'[1]Plan d''adressage'!A:B,2,0)),"aucune",VLOOKUP(E60,'[1]Plan d''adressage'!A:B,2,0))</f>
        <v>CARTONNAGE</v>
      </c>
      <c r="H60" s="13" t="str">
        <f>IF(ISNA(VLOOKUP(A60,'[1]Famille par article'!A:C,3,0)),IF(AND(ISNUMBER(SEARCH("FIBRE",B60)),ISNUMBER(SEARCH("calage",B60))),"FIBRE DE CALAGE",IF(OR(ISNUMBER(SEARCH("panier",B60)),ISNUMBER(SEARCH("corbeille",B60)),ISNUMBER(SEARCH("banneton",B60)),ISNUMBER(SEARCH("support",B60))),"PANIER/CORBEILLE",IF(ISNUMBER(SEARCH("Bidon",B60)),"BIDON",IF(ISNUMBER(SEARCH("bourriche",B60)),"BOURRICHE",IF(OR(ISNUMBER(SEARCH("coffre",B60)),ISNUMBER(SEARCH("valisette",B60)),ISNUMBER(SEARCH("caisse",B60))),"COFFRET",IF(OR(ISNUMBER(SEARCH("VERRE",B60)),ISNUMBER(SEARCH("carafe",B60))),"VERRERIE",IF(ISNUMBER(SEARCH("BOIS",B60)),"BOIS",IF(OR(ISNUMBER(SEARCH("BOLDUC",B60)),ISNUMBER(SEARCH("RAPHIA",B60)),ISNUMBER(SEARCH("etiquette",B60)),ISNUMBER(SEARCH("Bouchon",B60)),ISNUMBER(SEARCH("tire",B60)),ISNUMBER(SEARCH("decapsuleur",B60)),ISNUMBER(SEARCH("carte",B60)),ISNUMBER(SEARCH("cheque",B60))),"ETAGERES",IF(OR(ISNUMBER(SEARCH("papier",B60)),ISNUMBER(SEARCH("sac",B60)),ISNUMBER(SEARCH("carton",B60)),ISNUMBER(SEARCH("pochette",B60)),ISNUMBER(SEARCH("polypr",B60)),ISNUMBER(SEARCH("FIBRE",B60))),"CARTONNAGE","AUTRES"))))))))),VLOOKUP(A60,'[1]Famille par article'!A:C,3,0))</f>
        <v>COFFRET</v>
      </c>
      <c r="I60" s="14">
        <f t="shared" si="0"/>
        <v>3.1464001480658891E-3</v>
      </c>
      <c r="J60" s="14">
        <f t="shared" si="3"/>
        <v>0.24884323523968152</v>
      </c>
      <c r="K60" s="12" t="str">
        <f t="shared" si="1"/>
        <v/>
      </c>
      <c r="L60" s="12" t="str">
        <f t="shared" si="2"/>
        <v>Y</v>
      </c>
    </row>
    <row r="61" spans="1:12" x14ac:dyDescent="0.25">
      <c r="A61" s="12" t="s">
        <v>135</v>
      </c>
      <c r="B61" s="12" t="s">
        <v>136</v>
      </c>
      <c r="C61" s="12">
        <v>34</v>
      </c>
      <c r="D61" s="12">
        <v>1126</v>
      </c>
      <c r="E61" s="12" t="s">
        <v>137</v>
      </c>
      <c r="F61" s="12" t="s">
        <v>17</v>
      </c>
      <c r="G61" s="12" t="str">
        <f>IF(ISNA(VLOOKUP(E61,'[1]Plan d''adressage'!A:B,2,0)),"aucune",VLOOKUP(E61,'[1]Plan d''adressage'!A:B,2,0))</f>
        <v>COFFRET</v>
      </c>
      <c r="H61" s="13" t="str">
        <f>IF(ISNA(VLOOKUP(A61,'[1]Famille par article'!A:C,3,0)),IF(AND(ISNUMBER(SEARCH("FIBRE",B61)),ISNUMBER(SEARCH("calage",B61))),"FIBRE DE CALAGE",IF(OR(ISNUMBER(SEARCH("panier",B61)),ISNUMBER(SEARCH("corbeille",B61)),ISNUMBER(SEARCH("banneton",B61)),ISNUMBER(SEARCH("support",B61))),"PANIER/CORBEILLE",IF(ISNUMBER(SEARCH("Bidon",B61)),"BIDON",IF(ISNUMBER(SEARCH("bourriche",B61)),"BOURRICHE",IF(OR(ISNUMBER(SEARCH("coffre",B61)),ISNUMBER(SEARCH("valisette",B61)),ISNUMBER(SEARCH("caisse",B61))),"COFFRET",IF(OR(ISNUMBER(SEARCH("VERRE",B61)),ISNUMBER(SEARCH("carafe",B61))),"VERRERIE",IF(ISNUMBER(SEARCH("BOIS",B61)),"BOIS",IF(OR(ISNUMBER(SEARCH("BOLDUC",B61)),ISNUMBER(SEARCH("RAPHIA",B61)),ISNUMBER(SEARCH("etiquette",B61)),ISNUMBER(SEARCH("Bouchon",B61)),ISNUMBER(SEARCH("tire",B61)),ISNUMBER(SEARCH("decapsuleur",B61)),ISNUMBER(SEARCH("carte",B61)),ISNUMBER(SEARCH("cheque",B61))),"ETAGERES",IF(OR(ISNUMBER(SEARCH("papier",B61)),ISNUMBER(SEARCH("sac",B61)),ISNUMBER(SEARCH("carton",B61)),ISNUMBER(SEARCH("pochette",B61)),ISNUMBER(SEARCH("polypr",B61)),ISNUMBER(SEARCH("FIBRE",B61))),"CARTONNAGE","AUTRES"))))))))),VLOOKUP(A61,'[1]Famille par article'!A:C,3,0))</f>
        <v>ETAGERES</v>
      </c>
      <c r="I61" s="14">
        <f t="shared" si="0"/>
        <v>3.1464001480658891E-3</v>
      </c>
      <c r="J61" s="14">
        <f t="shared" si="3"/>
        <v>0.25198963538774743</v>
      </c>
      <c r="K61" s="12" t="str">
        <f t="shared" si="1"/>
        <v/>
      </c>
      <c r="L61" s="12" t="str">
        <f t="shared" si="2"/>
        <v>Y</v>
      </c>
    </row>
    <row r="62" spans="1:12" x14ac:dyDescent="0.25">
      <c r="A62" s="12" t="s">
        <v>138</v>
      </c>
      <c r="B62" s="12" t="s">
        <v>139</v>
      </c>
      <c r="C62" s="12">
        <v>33</v>
      </c>
      <c r="D62" s="12">
        <v>1126</v>
      </c>
      <c r="E62" s="12" t="s">
        <v>35</v>
      </c>
      <c r="F62" s="12" t="s">
        <v>17</v>
      </c>
      <c r="G62" s="12" t="str">
        <f>IF(ISNA(VLOOKUP(E62,'[1]Plan d''adressage'!A:B,2,0)),"aucune",VLOOKUP(E62,'[1]Plan d''adressage'!A:B,2,0))</f>
        <v>COFFRET</v>
      </c>
      <c r="H62" s="13" t="str">
        <f>IF(ISNA(VLOOKUP(A62,'[1]Famille par article'!A:C,3,0)),IF(AND(ISNUMBER(SEARCH("FIBRE",B62)),ISNUMBER(SEARCH("calage",B62))),"FIBRE DE CALAGE",IF(OR(ISNUMBER(SEARCH("panier",B62)),ISNUMBER(SEARCH("corbeille",B62)),ISNUMBER(SEARCH("banneton",B62)),ISNUMBER(SEARCH("support",B62))),"PANIER/CORBEILLE",IF(ISNUMBER(SEARCH("Bidon",B62)),"BIDON",IF(ISNUMBER(SEARCH("bourriche",B62)),"BOURRICHE",IF(OR(ISNUMBER(SEARCH("coffre",B62)),ISNUMBER(SEARCH("valisette",B62)),ISNUMBER(SEARCH("caisse",B62))),"COFFRET",IF(OR(ISNUMBER(SEARCH("VERRE",B62)),ISNUMBER(SEARCH("carafe",B62))),"VERRERIE",IF(ISNUMBER(SEARCH("BOIS",B62)),"BOIS",IF(OR(ISNUMBER(SEARCH("BOLDUC",B62)),ISNUMBER(SEARCH("RAPHIA",B62)),ISNUMBER(SEARCH("etiquette",B62)),ISNUMBER(SEARCH("Bouchon",B62)),ISNUMBER(SEARCH("tire",B62)),ISNUMBER(SEARCH("decapsuleur",B62)),ISNUMBER(SEARCH("carte",B62)),ISNUMBER(SEARCH("cheque",B62))),"ETAGERES",IF(OR(ISNUMBER(SEARCH("papier",B62)),ISNUMBER(SEARCH("sac",B62)),ISNUMBER(SEARCH("carton",B62)),ISNUMBER(SEARCH("pochette",B62)),ISNUMBER(SEARCH("polypr",B62)),ISNUMBER(SEARCH("FIBRE",B62))),"CARTONNAGE","AUTRES"))))))))),VLOOKUP(A62,'[1]Famille par article'!A:C,3,0))</f>
        <v>COFFRET</v>
      </c>
      <c r="I62" s="14">
        <f t="shared" si="0"/>
        <v>3.0538589672404219E-3</v>
      </c>
      <c r="J62" s="14">
        <f t="shared" si="3"/>
        <v>0.25504349435498785</v>
      </c>
      <c r="K62" s="12" t="str">
        <f t="shared" si="1"/>
        <v/>
      </c>
      <c r="L62" s="12" t="str">
        <f t="shared" si="2"/>
        <v>N</v>
      </c>
    </row>
    <row r="63" spans="1:12" x14ac:dyDescent="0.25">
      <c r="A63" s="12" t="s">
        <v>140</v>
      </c>
      <c r="B63" s="12" t="s">
        <v>37</v>
      </c>
      <c r="C63" s="12">
        <v>33</v>
      </c>
      <c r="D63" s="12">
        <v>1126</v>
      </c>
      <c r="E63" s="12" t="s">
        <v>141</v>
      </c>
      <c r="F63" s="12" t="s">
        <v>17</v>
      </c>
      <c r="G63" s="12" t="str">
        <f>IF(ISNA(VLOOKUP(E63,'[1]Plan d''adressage'!A:B,2,0)),"aucune",VLOOKUP(E63,'[1]Plan d''adressage'!A:B,2,0))</f>
        <v>COFFRET</v>
      </c>
      <c r="H63" s="13" t="str">
        <f>IF(ISNA(VLOOKUP(A63,'[1]Famille par article'!A:C,3,0)),IF(AND(ISNUMBER(SEARCH("FIBRE",B63)),ISNUMBER(SEARCH("calage",B63))),"FIBRE DE CALAGE",IF(OR(ISNUMBER(SEARCH("panier",B63)),ISNUMBER(SEARCH("corbeille",B63)),ISNUMBER(SEARCH("banneton",B63)),ISNUMBER(SEARCH("support",B63))),"PANIER/CORBEILLE",IF(ISNUMBER(SEARCH("Bidon",B63)),"BIDON",IF(ISNUMBER(SEARCH("bourriche",B63)),"BOURRICHE",IF(OR(ISNUMBER(SEARCH("coffre",B63)),ISNUMBER(SEARCH("valisette",B63)),ISNUMBER(SEARCH("caisse",B63))),"COFFRET",IF(OR(ISNUMBER(SEARCH("VERRE",B63)),ISNUMBER(SEARCH("carafe",B63))),"VERRERIE",IF(ISNUMBER(SEARCH("BOIS",B63)),"BOIS",IF(OR(ISNUMBER(SEARCH("BOLDUC",B63)),ISNUMBER(SEARCH("RAPHIA",B63)),ISNUMBER(SEARCH("etiquette",B63)),ISNUMBER(SEARCH("Bouchon",B63)),ISNUMBER(SEARCH("tire",B63)),ISNUMBER(SEARCH("decapsuleur",B63)),ISNUMBER(SEARCH("carte",B63)),ISNUMBER(SEARCH("cheque",B63))),"ETAGERES",IF(OR(ISNUMBER(SEARCH("papier",B63)),ISNUMBER(SEARCH("sac",B63)),ISNUMBER(SEARCH("carton",B63)),ISNUMBER(SEARCH("pochette",B63)),ISNUMBER(SEARCH("polypr",B63)),ISNUMBER(SEARCH("FIBRE",B63))),"CARTONNAGE","AUTRES"))))))))),VLOOKUP(A63,'[1]Famille par article'!A:C,3,0))</f>
        <v>CARTONNAGE</v>
      </c>
      <c r="I63" s="14">
        <f t="shared" si="0"/>
        <v>3.0538589672404219E-3</v>
      </c>
      <c r="J63" s="14">
        <f t="shared" si="3"/>
        <v>0.25809735332222827</v>
      </c>
      <c r="K63" s="12" t="str">
        <f t="shared" si="1"/>
        <v/>
      </c>
      <c r="L63" s="12" t="str">
        <f t="shared" si="2"/>
        <v>Y</v>
      </c>
    </row>
    <row r="64" spans="1:12" x14ac:dyDescent="0.25">
      <c r="A64" s="12" t="s">
        <v>142</v>
      </c>
      <c r="B64" s="12" t="s">
        <v>52</v>
      </c>
      <c r="C64" s="12">
        <v>33</v>
      </c>
      <c r="D64" s="12">
        <v>1126</v>
      </c>
      <c r="E64" s="12" t="s">
        <v>38</v>
      </c>
      <c r="F64" s="12" t="s">
        <v>17</v>
      </c>
      <c r="G64" s="12" t="str">
        <f>IF(ISNA(VLOOKUP(E64,'[1]Plan d''adressage'!A:B,2,0)),"aucune",VLOOKUP(E64,'[1]Plan d''adressage'!A:B,2,0))</f>
        <v>COFFRET</v>
      </c>
      <c r="H64" s="13" t="str">
        <f>IF(ISNA(VLOOKUP(A64,'[1]Famille par article'!A:C,3,0)),IF(AND(ISNUMBER(SEARCH("FIBRE",B64)),ISNUMBER(SEARCH("calage",B64))),"FIBRE DE CALAGE",IF(OR(ISNUMBER(SEARCH("panier",B64)),ISNUMBER(SEARCH("corbeille",B64)),ISNUMBER(SEARCH("banneton",B64)),ISNUMBER(SEARCH("support",B64))),"PANIER/CORBEILLE",IF(ISNUMBER(SEARCH("Bidon",B64)),"BIDON",IF(ISNUMBER(SEARCH("bourriche",B64)),"BOURRICHE",IF(OR(ISNUMBER(SEARCH("coffre",B64)),ISNUMBER(SEARCH("valisette",B64)),ISNUMBER(SEARCH("caisse",B64))),"COFFRET",IF(OR(ISNUMBER(SEARCH("VERRE",B64)),ISNUMBER(SEARCH("carafe",B64))),"VERRERIE",IF(ISNUMBER(SEARCH("BOIS",B64)),"BOIS",IF(OR(ISNUMBER(SEARCH("BOLDUC",B64)),ISNUMBER(SEARCH("RAPHIA",B64)),ISNUMBER(SEARCH("etiquette",B64)),ISNUMBER(SEARCH("Bouchon",B64)),ISNUMBER(SEARCH("tire",B64)),ISNUMBER(SEARCH("decapsuleur",B64)),ISNUMBER(SEARCH("carte",B64)),ISNUMBER(SEARCH("cheque",B64))),"ETAGERES",IF(OR(ISNUMBER(SEARCH("papier",B64)),ISNUMBER(SEARCH("sac",B64)),ISNUMBER(SEARCH("carton",B64)),ISNUMBER(SEARCH("pochette",B64)),ISNUMBER(SEARCH("polypr",B64)),ISNUMBER(SEARCH("FIBRE",B64))),"CARTONNAGE","AUTRES"))))))))),VLOOKUP(A64,'[1]Famille par article'!A:C,3,0))</f>
        <v>PANIER/CORBEILLE</v>
      </c>
      <c r="I64" s="14">
        <f t="shared" si="0"/>
        <v>3.0538589672404219E-3</v>
      </c>
      <c r="J64" s="14">
        <f t="shared" si="3"/>
        <v>0.26115121228946869</v>
      </c>
      <c r="K64" s="12" t="str">
        <f t="shared" si="1"/>
        <v/>
      </c>
      <c r="L64" s="12" t="str">
        <f t="shared" si="2"/>
        <v>Y</v>
      </c>
    </row>
    <row r="65" spans="1:12" x14ac:dyDescent="0.25">
      <c r="A65" s="12" t="s">
        <v>143</v>
      </c>
      <c r="B65" s="12" t="s">
        <v>52</v>
      </c>
      <c r="C65" s="12">
        <v>32</v>
      </c>
      <c r="D65" s="12">
        <v>1126</v>
      </c>
      <c r="E65" s="12" t="s">
        <v>144</v>
      </c>
      <c r="F65" s="12" t="s">
        <v>17</v>
      </c>
      <c r="G65" s="12" t="str">
        <f>IF(ISNA(VLOOKUP(E65,'[1]Plan d''adressage'!A:B,2,0)),"aucune",VLOOKUP(E65,'[1]Plan d''adressage'!A:B,2,0))</f>
        <v>CARTONNAGE</v>
      </c>
      <c r="H65" s="13" t="str">
        <f>IF(ISNA(VLOOKUP(A65,'[1]Famille par article'!A:C,3,0)),IF(AND(ISNUMBER(SEARCH("FIBRE",B65)),ISNUMBER(SEARCH("calage",B65))),"FIBRE DE CALAGE",IF(OR(ISNUMBER(SEARCH("panier",B65)),ISNUMBER(SEARCH("corbeille",B65)),ISNUMBER(SEARCH("banneton",B65)),ISNUMBER(SEARCH("support",B65))),"PANIER/CORBEILLE",IF(ISNUMBER(SEARCH("Bidon",B65)),"BIDON",IF(ISNUMBER(SEARCH("bourriche",B65)),"BOURRICHE",IF(OR(ISNUMBER(SEARCH("coffre",B65)),ISNUMBER(SEARCH("valisette",B65)),ISNUMBER(SEARCH("caisse",B65))),"COFFRET",IF(OR(ISNUMBER(SEARCH("VERRE",B65)),ISNUMBER(SEARCH("carafe",B65))),"VERRERIE",IF(ISNUMBER(SEARCH("BOIS",B65)),"BOIS",IF(OR(ISNUMBER(SEARCH("BOLDUC",B65)),ISNUMBER(SEARCH("RAPHIA",B65)),ISNUMBER(SEARCH("etiquette",B65)),ISNUMBER(SEARCH("Bouchon",B65)),ISNUMBER(SEARCH("tire",B65)),ISNUMBER(SEARCH("decapsuleur",B65)),ISNUMBER(SEARCH("carte",B65)),ISNUMBER(SEARCH("cheque",B65))),"ETAGERES",IF(OR(ISNUMBER(SEARCH("papier",B65)),ISNUMBER(SEARCH("sac",B65)),ISNUMBER(SEARCH("carton",B65)),ISNUMBER(SEARCH("pochette",B65)),ISNUMBER(SEARCH("polypr",B65)),ISNUMBER(SEARCH("FIBRE",B65))),"CARTONNAGE","AUTRES"))))))))),VLOOKUP(A65,'[1]Famille par article'!A:C,3,0))</f>
        <v>PANIER/CORBEILLE</v>
      </c>
      <c r="I65" s="14">
        <f t="shared" si="0"/>
        <v>2.9613177864149546E-3</v>
      </c>
      <c r="J65" s="14">
        <f t="shared" si="3"/>
        <v>0.26411253007588364</v>
      </c>
      <c r="K65" s="12" t="str">
        <f t="shared" si="1"/>
        <v/>
      </c>
      <c r="L65" s="12" t="str">
        <f t="shared" si="2"/>
        <v>Y</v>
      </c>
    </row>
    <row r="66" spans="1:12" x14ac:dyDescent="0.25">
      <c r="A66" s="12" t="s">
        <v>145</v>
      </c>
      <c r="B66" s="12" t="s">
        <v>146</v>
      </c>
      <c r="C66" s="12">
        <v>32</v>
      </c>
      <c r="D66" s="12">
        <v>1126</v>
      </c>
      <c r="E66" s="12" t="s">
        <v>81</v>
      </c>
      <c r="F66" s="12" t="s">
        <v>17</v>
      </c>
      <c r="G66" s="12" t="str">
        <f>IF(ISNA(VLOOKUP(E66,'[1]Plan d''adressage'!A:B,2,0)),"aucune",VLOOKUP(E66,'[1]Plan d''adressage'!A:B,2,0))</f>
        <v>COFFRET</v>
      </c>
      <c r="H66" s="13" t="str">
        <f>IF(ISNA(VLOOKUP(A66,'[1]Famille par article'!A:C,3,0)),IF(AND(ISNUMBER(SEARCH("FIBRE",B66)),ISNUMBER(SEARCH("calage",B66))),"FIBRE DE CALAGE",IF(OR(ISNUMBER(SEARCH("panier",B66)),ISNUMBER(SEARCH("corbeille",B66)),ISNUMBER(SEARCH("banneton",B66)),ISNUMBER(SEARCH("support",B66))),"PANIER/CORBEILLE",IF(ISNUMBER(SEARCH("Bidon",B66)),"BIDON",IF(ISNUMBER(SEARCH("bourriche",B66)),"BOURRICHE",IF(OR(ISNUMBER(SEARCH("coffre",B66)),ISNUMBER(SEARCH("valisette",B66)),ISNUMBER(SEARCH("caisse",B66))),"COFFRET",IF(OR(ISNUMBER(SEARCH("VERRE",B66)),ISNUMBER(SEARCH("carafe",B66))),"VERRERIE",IF(ISNUMBER(SEARCH("BOIS",B66)),"BOIS",IF(OR(ISNUMBER(SEARCH("BOLDUC",B66)),ISNUMBER(SEARCH("RAPHIA",B66)),ISNUMBER(SEARCH("etiquette",B66)),ISNUMBER(SEARCH("Bouchon",B66)),ISNUMBER(SEARCH("tire",B66)),ISNUMBER(SEARCH("decapsuleur",B66)),ISNUMBER(SEARCH("carte",B66)),ISNUMBER(SEARCH("cheque",B66))),"ETAGERES",IF(OR(ISNUMBER(SEARCH("papier",B66)),ISNUMBER(SEARCH("sac",B66)),ISNUMBER(SEARCH("carton",B66)),ISNUMBER(SEARCH("pochette",B66)),ISNUMBER(SEARCH("polypr",B66)),ISNUMBER(SEARCH("FIBRE",B66))),"CARTONNAGE","AUTRES"))))))))),VLOOKUP(A66,'[1]Famille par article'!A:C,3,0))</f>
        <v>AUTRES</v>
      </c>
      <c r="I66" s="14">
        <f t="shared" si="0"/>
        <v>2.9613177864149546E-3</v>
      </c>
      <c r="J66" s="14">
        <f t="shared" si="3"/>
        <v>0.2670738478622986</v>
      </c>
      <c r="K66" s="12" t="str">
        <f t="shared" si="1"/>
        <v/>
      </c>
      <c r="L66" s="12" t="str">
        <f t="shared" si="2"/>
        <v>Y</v>
      </c>
    </row>
    <row r="67" spans="1:12" x14ac:dyDescent="0.25">
      <c r="A67" s="12" t="s">
        <v>147</v>
      </c>
      <c r="B67" s="12" t="s">
        <v>148</v>
      </c>
      <c r="C67" s="12">
        <v>31</v>
      </c>
      <c r="D67" s="12">
        <v>1126</v>
      </c>
      <c r="E67" s="12" t="s">
        <v>149</v>
      </c>
      <c r="F67" s="12" t="s">
        <v>17</v>
      </c>
      <c r="G67" s="12" t="str">
        <f>IF(ISNA(VLOOKUP(E67,'[1]Plan d''adressage'!A:B,2,0)),"aucune",VLOOKUP(E67,'[1]Plan d''adressage'!A:B,2,0))</f>
        <v>AUTRES</v>
      </c>
      <c r="H67" s="13" t="str">
        <f>IF(ISNA(VLOOKUP(A67,'[1]Famille par article'!A:C,3,0)),IF(AND(ISNUMBER(SEARCH("FIBRE",B67)),ISNUMBER(SEARCH("calage",B67))),"FIBRE DE CALAGE",IF(OR(ISNUMBER(SEARCH("panier",B67)),ISNUMBER(SEARCH("corbeille",B67)),ISNUMBER(SEARCH("banneton",B67)),ISNUMBER(SEARCH("support",B67))),"PANIER/CORBEILLE",IF(ISNUMBER(SEARCH("Bidon",B67)),"BIDON",IF(ISNUMBER(SEARCH("bourriche",B67)),"BOURRICHE",IF(OR(ISNUMBER(SEARCH("coffre",B67)),ISNUMBER(SEARCH("valisette",B67)),ISNUMBER(SEARCH("caisse",B67))),"COFFRET",IF(OR(ISNUMBER(SEARCH("VERRE",B67)),ISNUMBER(SEARCH("carafe",B67))),"VERRERIE",IF(ISNUMBER(SEARCH("BOIS",B67)),"BOIS",IF(OR(ISNUMBER(SEARCH("BOLDUC",B67)),ISNUMBER(SEARCH("RAPHIA",B67)),ISNUMBER(SEARCH("etiquette",B67)),ISNUMBER(SEARCH("Bouchon",B67)),ISNUMBER(SEARCH("tire",B67)),ISNUMBER(SEARCH("decapsuleur",B67)),ISNUMBER(SEARCH("carte",B67)),ISNUMBER(SEARCH("cheque",B67))),"ETAGERES",IF(OR(ISNUMBER(SEARCH("papier",B67)),ISNUMBER(SEARCH("sac",B67)),ISNUMBER(SEARCH("carton",B67)),ISNUMBER(SEARCH("pochette",B67)),ISNUMBER(SEARCH("polypr",B67)),ISNUMBER(SEARCH("FIBRE",B67))),"CARTONNAGE","AUTRES"))))))))),VLOOKUP(A67,'[1]Famille par article'!A:C,3,0))</f>
        <v>BOIS</v>
      </c>
      <c r="I67" s="14">
        <f t="shared" ref="I67:I130" si="4">C67/SUM(C$3:C$1048576)</f>
        <v>2.8687766055894874E-3</v>
      </c>
      <c r="J67" s="14">
        <f t="shared" si="3"/>
        <v>0.26994262446788808</v>
      </c>
      <c r="K67" s="12" t="str">
        <f t="shared" si="1"/>
        <v/>
      </c>
      <c r="L67" s="12" t="str">
        <f t="shared" si="2"/>
        <v>Y</v>
      </c>
    </row>
    <row r="68" spans="1:12" x14ac:dyDescent="0.25">
      <c r="A68" s="12" t="s">
        <v>150</v>
      </c>
      <c r="B68" s="12" t="s">
        <v>151</v>
      </c>
      <c r="C68" s="12">
        <v>31</v>
      </c>
      <c r="D68" s="12">
        <v>1126</v>
      </c>
      <c r="E68" s="12" t="s">
        <v>152</v>
      </c>
      <c r="F68" s="12" t="s">
        <v>17</v>
      </c>
      <c r="G68" s="12" t="str">
        <f>IF(ISNA(VLOOKUP(E68,'[1]Plan d''adressage'!A:B,2,0)),"aucune",VLOOKUP(E68,'[1]Plan d''adressage'!A:B,2,0))</f>
        <v>AUTRES</v>
      </c>
      <c r="H68" s="13" t="str">
        <f>IF(ISNA(VLOOKUP(A68,'[1]Famille par article'!A:C,3,0)),IF(AND(ISNUMBER(SEARCH("FIBRE",B68)),ISNUMBER(SEARCH("calage",B68))),"FIBRE DE CALAGE",IF(OR(ISNUMBER(SEARCH("panier",B68)),ISNUMBER(SEARCH("corbeille",B68)),ISNUMBER(SEARCH("banneton",B68)),ISNUMBER(SEARCH("support",B68))),"PANIER/CORBEILLE",IF(ISNUMBER(SEARCH("Bidon",B68)),"BIDON",IF(ISNUMBER(SEARCH("bourriche",B68)),"BOURRICHE",IF(OR(ISNUMBER(SEARCH("coffre",B68)),ISNUMBER(SEARCH("valisette",B68)),ISNUMBER(SEARCH("caisse",B68))),"COFFRET",IF(OR(ISNUMBER(SEARCH("VERRE",B68)),ISNUMBER(SEARCH("carafe",B68))),"VERRERIE",IF(ISNUMBER(SEARCH("BOIS",B68)),"BOIS",IF(OR(ISNUMBER(SEARCH("BOLDUC",B68)),ISNUMBER(SEARCH("RAPHIA",B68)),ISNUMBER(SEARCH("etiquette",B68)),ISNUMBER(SEARCH("Bouchon",B68)),ISNUMBER(SEARCH("tire",B68)),ISNUMBER(SEARCH("decapsuleur",B68)),ISNUMBER(SEARCH("carte",B68)),ISNUMBER(SEARCH("cheque",B68))),"ETAGERES",IF(OR(ISNUMBER(SEARCH("papier",B68)),ISNUMBER(SEARCH("sac",B68)),ISNUMBER(SEARCH("carton",B68)),ISNUMBER(SEARCH("pochette",B68)),ISNUMBER(SEARCH("polypr",B68)),ISNUMBER(SEARCH("FIBRE",B68))),"CARTONNAGE","AUTRES"))))))))),VLOOKUP(A68,'[1]Famille par article'!A:C,3,0))</f>
        <v>AUTRES</v>
      </c>
      <c r="I68" s="14">
        <f t="shared" si="4"/>
        <v>2.8687766055894874E-3</v>
      </c>
      <c r="J68" s="14">
        <f t="shared" si="3"/>
        <v>0.27281140107347757</v>
      </c>
      <c r="K68" s="12" t="str">
        <f t="shared" ref="K68:K131" si="5">IF(J68&lt;90%,"","NPPEC")</f>
        <v/>
      </c>
      <c r="L68" s="12" t="str">
        <f t="shared" ref="L68:L131" si="6">IF(AND(G68&lt;&gt;H68,K68=""),"Y","N")</f>
        <v>N</v>
      </c>
    </row>
    <row r="69" spans="1:12" x14ac:dyDescent="0.25">
      <c r="A69" s="12" t="s">
        <v>153</v>
      </c>
      <c r="B69" s="12" t="s">
        <v>154</v>
      </c>
      <c r="C69" s="12">
        <v>30</v>
      </c>
      <c r="D69" s="12">
        <v>1126</v>
      </c>
      <c r="E69" s="12" t="s">
        <v>144</v>
      </c>
      <c r="F69" s="12" t="s">
        <v>17</v>
      </c>
      <c r="G69" s="12" t="str">
        <f>IF(ISNA(VLOOKUP(E69,'[1]Plan d''adressage'!A:B,2,0)),"aucune",VLOOKUP(E69,'[1]Plan d''adressage'!A:B,2,0))</f>
        <v>CARTONNAGE</v>
      </c>
      <c r="H69" s="13" t="str">
        <f>IF(ISNA(VLOOKUP(A69,'[1]Famille par article'!A:C,3,0)),IF(AND(ISNUMBER(SEARCH("FIBRE",B69)),ISNUMBER(SEARCH("calage",B69))),"FIBRE DE CALAGE",IF(OR(ISNUMBER(SEARCH("panier",B69)),ISNUMBER(SEARCH("corbeille",B69)),ISNUMBER(SEARCH("banneton",B69)),ISNUMBER(SEARCH("support",B69))),"PANIER/CORBEILLE",IF(ISNUMBER(SEARCH("Bidon",B69)),"BIDON",IF(ISNUMBER(SEARCH("bourriche",B69)),"BOURRICHE",IF(OR(ISNUMBER(SEARCH("coffre",B69)),ISNUMBER(SEARCH("valisette",B69)),ISNUMBER(SEARCH("caisse",B69))),"COFFRET",IF(OR(ISNUMBER(SEARCH("VERRE",B69)),ISNUMBER(SEARCH("carafe",B69))),"VERRERIE",IF(ISNUMBER(SEARCH("BOIS",B69)),"BOIS",IF(OR(ISNUMBER(SEARCH("BOLDUC",B69)),ISNUMBER(SEARCH("RAPHIA",B69)),ISNUMBER(SEARCH("etiquette",B69)),ISNUMBER(SEARCH("Bouchon",B69)),ISNUMBER(SEARCH("tire",B69)),ISNUMBER(SEARCH("decapsuleur",B69)),ISNUMBER(SEARCH("carte",B69)),ISNUMBER(SEARCH("cheque",B69))),"ETAGERES",IF(OR(ISNUMBER(SEARCH("papier",B69)),ISNUMBER(SEARCH("sac",B69)),ISNUMBER(SEARCH("carton",B69)),ISNUMBER(SEARCH("pochette",B69)),ISNUMBER(SEARCH("polypr",B69)),ISNUMBER(SEARCH("FIBRE",B69))),"CARTONNAGE","AUTRES"))))))))),VLOOKUP(A69,'[1]Famille par article'!A:C,3,0))</f>
        <v>BOIS</v>
      </c>
      <c r="I69" s="14">
        <f t="shared" si="4"/>
        <v>2.7762354247640201E-3</v>
      </c>
      <c r="J69" s="14">
        <f t="shared" ref="J69:J132" si="7">I69+J68</f>
        <v>0.27558763649824158</v>
      </c>
      <c r="K69" s="12" t="str">
        <f t="shared" si="5"/>
        <v/>
      </c>
      <c r="L69" s="12" t="str">
        <f t="shared" si="6"/>
        <v>Y</v>
      </c>
    </row>
    <row r="70" spans="1:12" x14ac:dyDescent="0.25">
      <c r="A70" s="12" t="s">
        <v>155</v>
      </c>
      <c r="B70" s="12" t="s">
        <v>156</v>
      </c>
      <c r="C70" s="12">
        <v>30</v>
      </c>
      <c r="D70" s="12">
        <v>1126</v>
      </c>
      <c r="E70" s="12" t="s">
        <v>84</v>
      </c>
      <c r="F70" s="12" t="s">
        <v>17</v>
      </c>
      <c r="G70" s="12" t="str">
        <f>IF(ISNA(VLOOKUP(E70,'[1]Plan d''adressage'!A:B,2,0)),"aucune",VLOOKUP(E70,'[1]Plan d''adressage'!A:B,2,0))</f>
        <v>AUTRES</v>
      </c>
      <c r="H70" s="13" t="str">
        <f>IF(ISNA(VLOOKUP(A70,'[1]Famille par article'!A:C,3,0)),IF(AND(ISNUMBER(SEARCH("FIBRE",B70)),ISNUMBER(SEARCH("calage",B70))),"FIBRE DE CALAGE",IF(OR(ISNUMBER(SEARCH("panier",B70)),ISNUMBER(SEARCH("corbeille",B70)),ISNUMBER(SEARCH("banneton",B70)),ISNUMBER(SEARCH("support",B70))),"PANIER/CORBEILLE",IF(ISNUMBER(SEARCH("Bidon",B70)),"BIDON",IF(ISNUMBER(SEARCH("bourriche",B70)),"BOURRICHE",IF(OR(ISNUMBER(SEARCH("coffre",B70)),ISNUMBER(SEARCH("valisette",B70)),ISNUMBER(SEARCH("caisse",B70))),"COFFRET",IF(OR(ISNUMBER(SEARCH("VERRE",B70)),ISNUMBER(SEARCH("carafe",B70))),"VERRERIE",IF(ISNUMBER(SEARCH("BOIS",B70)),"BOIS",IF(OR(ISNUMBER(SEARCH("BOLDUC",B70)),ISNUMBER(SEARCH("RAPHIA",B70)),ISNUMBER(SEARCH("etiquette",B70)),ISNUMBER(SEARCH("Bouchon",B70)),ISNUMBER(SEARCH("tire",B70)),ISNUMBER(SEARCH("decapsuleur",B70)),ISNUMBER(SEARCH("carte",B70)),ISNUMBER(SEARCH("cheque",B70))),"ETAGERES",IF(OR(ISNUMBER(SEARCH("papier",B70)),ISNUMBER(SEARCH("sac",B70)),ISNUMBER(SEARCH("carton",B70)),ISNUMBER(SEARCH("pochette",B70)),ISNUMBER(SEARCH("polypr",B70)),ISNUMBER(SEARCH("FIBRE",B70))),"CARTONNAGE","AUTRES"))))))))),VLOOKUP(A70,'[1]Famille par article'!A:C,3,0))</f>
        <v>ETAGERES</v>
      </c>
      <c r="I70" s="14">
        <f t="shared" si="4"/>
        <v>2.7762354247640201E-3</v>
      </c>
      <c r="J70" s="14">
        <f t="shared" si="7"/>
        <v>0.2783638719230056</v>
      </c>
      <c r="K70" s="12" t="str">
        <f t="shared" si="5"/>
        <v/>
      </c>
      <c r="L70" s="12" t="str">
        <f t="shared" si="6"/>
        <v>Y</v>
      </c>
    </row>
    <row r="71" spans="1:12" x14ac:dyDescent="0.25">
      <c r="A71" s="12" t="s">
        <v>157</v>
      </c>
      <c r="B71" s="12" t="s">
        <v>158</v>
      </c>
      <c r="C71" s="12">
        <v>30</v>
      </c>
      <c r="D71" s="12">
        <v>1126</v>
      </c>
      <c r="E71" s="12" t="s">
        <v>159</v>
      </c>
      <c r="F71" s="12" t="s">
        <v>17</v>
      </c>
      <c r="G71" s="12" t="str">
        <f>IF(ISNA(VLOOKUP(E71,'[1]Plan d''adressage'!A:B,2,0)),"aucune",VLOOKUP(E71,'[1]Plan d''adressage'!A:B,2,0))</f>
        <v>COFFRET</v>
      </c>
      <c r="H71" s="13" t="str">
        <f>IF(ISNA(VLOOKUP(A71,'[1]Famille par article'!A:C,3,0)),IF(AND(ISNUMBER(SEARCH("FIBRE",B71)),ISNUMBER(SEARCH("calage",B71))),"FIBRE DE CALAGE",IF(OR(ISNUMBER(SEARCH("panier",B71)),ISNUMBER(SEARCH("corbeille",B71)),ISNUMBER(SEARCH("banneton",B71)),ISNUMBER(SEARCH("support",B71))),"PANIER/CORBEILLE",IF(ISNUMBER(SEARCH("Bidon",B71)),"BIDON",IF(ISNUMBER(SEARCH("bourriche",B71)),"BOURRICHE",IF(OR(ISNUMBER(SEARCH("coffre",B71)),ISNUMBER(SEARCH("valisette",B71)),ISNUMBER(SEARCH("caisse",B71))),"COFFRET",IF(OR(ISNUMBER(SEARCH("VERRE",B71)),ISNUMBER(SEARCH("carafe",B71))),"VERRERIE",IF(ISNUMBER(SEARCH("BOIS",B71)),"BOIS",IF(OR(ISNUMBER(SEARCH("BOLDUC",B71)),ISNUMBER(SEARCH("RAPHIA",B71)),ISNUMBER(SEARCH("etiquette",B71)),ISNUMBER(SEARCH("Bouchon",B71)),ISNUMBER(SEARCH("tire",B71)),ISNUMBER(SEARCH("decapsuleur",B71)),ISNUMBER(SEARCH("carte",B71)),ISNUMBER(SEARCH("cheque",B71))),"ETAGERES",IF(OR(ISNUMBER(SEARCH("papier",B71)),ISNUMBER(SEARCH("sac",B71)),ISNUMBER(SEARCH("carton",B71)),ISNUMBER(SEARCH("pochette",B71)),ISNUMBER(SEARCH("polypr",B71)),ISNUMBER(SEARCH("FIBRE",B71))),"CARTONNAGE","AUTRES"))))))))),VLOOKUP(A71,'[1]Famille par article'!A:C,3,0))</f>
        <v>CARTONNAGE</v>
      </c>
      <c r="I71" s="14">
        <f t="shared" si="4"/>
        <v>2.7762354247640201E-3</v>
      </c>
      <c r="J71" s="14">
        <f t="shared" si="7"/>
        <v>0.28114010734776962</v>
      </c>
      <c r="K71" s="12" t="str">
        <f t="shared" si="5"/>
        <v/>
      </c>
      <c r="L71" s="12" t="str">
        <f t="shared" si="6"/>
        <v>Y</v>
      </c>
    </row>
    <row r="72" spans="1:12" x14ac:dyDescent="0.25">
      <c r="A72" s="12" t="s">
        <v>160</v>
      </c>
      <c r="B72" s="12" t="s">
        <v>86</v>
      </c>
      <c r="C72" s="12">
        <v>30</v>
      </c>
      <c r="D72" s="12">
        <v>1126</v>
      </c>
      <c r="E72" s="12" t="s">
        <v>159</v>
      </c>
      <c r="F72" s="12" t="s">
        <v>17</v>
      </c>
      <c r="G72" s="12" t="str">
        <f>IF(ISNA(VLOOKUP(E72,'[1]Plan d''adressage'!A:B,2,0)),"aucune",VLOOKUP(E72,'[1]Plan d''adressage'!A:B,2,0))</f>
        <v>COFFRET</v>
      </c>
      <c r="H72" s="13" t="str">
        <f>IF(ISNA(VLOOKUP(A72,'[1]Famille par article'!A:C,3,0)),IF(AND(ISNUMBER(SEARCH("FIBRE",B72)),ISNUMBER(SEARCH("calage",B72))),"FIBRE DE CALAGE",IF(OR(ISNUMBER(SEARCH("panier",B72)),ISNUMBER(SEARCH("corbeille",B72)),ISNUMBER(SEARCH("banneton",B72)),ISNUMBER(SEARCH("support",B72))),"PANIER/CORBEILLE",IF(ISNUMBER(SEARCH("Bidon",B72)),"BIDON",IF(ISNUMBER(SEARCH("bourriche",B72)),"BOURRICHE",IF(OR(ISNUMBER(SEARCH("coffre",B72)),ISNUMBER(SEARCH("valisette",B72)),ISNUMBER(SEARCH("caisse",B72))),"COFFRET",IF(OR(ISNUMBER(SEARCH("VERRE",B72)),ISNUMBER(SEARCH("carafe",B72))),"VERRERIE",IF(ISNUMBER(SEARCH("BOIS",B72)),"BOIS",IF(OR(ISNUMBER(SEARCH("BOLDUC",B72)),ISNUMBER(SEARCH("RAPHIA",B72)),ISNUMBER(SEARCH("etiquette",B72)),ISNUMBER(SEARCH("Bouchon",B72)),ISNUMBER(SEARCH("tire",B72)),ISNUMBER(SEARCH("decapsuleur",B72)),ISNUMBER(SEARCH("carte",B72)),ISNUMBER(SEARCH("cheque",B72))),"ETAGERES",IF(OR(ISNUMBER(SEARCH("papier",B72)),ISNUMBER(SEARCH("sac",B72)),ISNUMBER(SEARCH("carton",B72)),ISNUMBER(SEARCH("pochette",B72)),ISNUMBER(SEARCH("polypr",B72)),ISNUMBER(SEARCH("FIBRE",B72))),"CARTONNAGE","AUTRES"))))))))),VLOOKUP(A72,'[1]Famille par article'!A:C,3,0))</f>
        <v>CARTONNAGE</v>
      </c>
      <c r="I72" s="14">
        <f t="shared" si="4"/>
        <v>2.7762354247640201E-3</v>
      </c>
      <c r="J72" s="14">
        <f t="shared" si="7"/>
        <v>0.28391634277253364</v>
      </c>
      <c r="K72" s="12" t="str">
        <f t="shared" si="5"/>
        <v/>
      </c>
      <c r="L72" s="12" t="str">
        <f t="shared" si="6"/>
        <v>Y</v>
      </c>
    </row>
    <row r="73" spans="1:12" x14ac:dyDescent="0.25">
      <c r="A73" s="12" t="s">
        <v>161</v>
      </c>
      <c r="B73" s="12" t="s">
        <v>162</v>
      </c>
      <c r="C73" s="12">
        <v>30</v>
      </c>
      <c r="D73" s="12">
        <v>1126</v>
      </c>
      <c r="E73" s="12" t="s">
        <v>163</v>
      </c>
      <c r="F73" s="12" t="s">
        <v>17</v>
      </c>
      <c r="G73" s="12" t="str">
        <f>IF(ISNA(VLOOKUP(E73,'[1]Plan d''adressage'!A:B,2,0)),"aucune",VLOOKUP(E73,'[1]Plan d''adressage'!A:B,2,0))</f>
        <v>CARTONNAGE</v>
      </c>
      <c r="H73" s="13" t="str">
        <f>IF(ISNA(VLOOKUP(A73,'[1]Famille par article'!A:C,3,0)),IF(AND(ISNUMBER(SEARCH("FIBRE",B73)),ISNUMBER(SEARCH("calage",B73))),"FIBRE DE CALAGE",IF(OR(ISNUMBER(SEARCH("panier",B73)),ISNUMBER(SEARCH("corbeille",B73)),ISNUMBER(SEARCH("banneton",B73)),ISNUMBER(SEARCH("support",B73))),"PANIER/CORBEILLE",IF(ISNUMBER(SEARCH("Bidon",B73)),"BIDON",IF(ISNUMBER(SEARCH("bourriche",B73)),"BOURRICHE",IF(OR(ISNUMBER(SEARCH("coffre",B73)),ISNUMBER(SEARCH("valisette",B73)),ISNUMBER(SEARCH("caisse",B73))),"COFFRET",IF(OR(ISNUMBER(SEARCH("VERRE",B73)),ISNUMBER(SEARCH("carafe",B73))),"VERRERIE",IF(ISNUMBER(SEARCH("BOIS",B73)),"BOIS",IF(OR(ISNUMBER(SEARCH("BOLDUC",B73)),ISNUMBER(SEARCH("RAPHIA",B73)),ISNUMBER(SEARCH("etiquette",B73)),ISNUMBER(SEARCH("Bouchon",B73)),ISNUMBER(SEARCH("tire",B73)),ISNUMBER(SEARCH("decapsuleur",B73)),ISNUMBER(SEARCH("carte",B73)),ISNUMBER(SEARCH("cheque",B73))),"ETAGERES",IF(OR(ISNUMBER(SEARCH("papier",B73)),ISNUMBER(SEARCH("sac",B73)),ISNUMBER(SEARCH("carton",B73)),ISNUMBER(SEARCH("pochette",B73)),ISNUMBER(SEARCH("polypr",B73)),ISNUMBER(SEARCH("FIBRE",B73))),"CARTONNAGE","AUTRES"))))))))),VLOOKUP(A73,'[1]Famille par article'!A:C,3,0))</f>
        <v>PANIER/CORBEILLE</v>
      </c>
      <c r="I73" s="14">
        <f t="shared" si="4"/>
        <v>2.7762354247640201E-3</v>
      </c>
      <c r="J73" s="14">
        <f t="shared" si="7"/>
        <v>0.28669257819729765</v>
      </c>
      <c r="K73" s="12" t="str">
        <f t="shared" si="5"/>
        <v/>
      </c>
      <c r="L73" s="12" t="str">
        <f t="shared" si="6"/>
        <v>Y</v>
      </c>
    </row>
    <row r="74" spans="1:12" x14ac:dyDescent="0.25">
      <c r="A74" s="12" t="s">
        <v>164</v>
      </c>
      <c r="B74" s="12" t="s">
        <v>61</v>
      </c>
      <c r="C74" s="12">
        <v>29</v>
      </c>
      <c r="D74" s="12">
        <v>1126</v>
      </c>
      <c r="E74" s="12" t="s">
        <v>118</v>
      </c>
      <c r="F74" s="12" t="s">
        <v>17</v>
      </c>
      <c r="G74" s="12" t="str">
        <f>IF(ISNA(VLOOKUP(E74,'[1]Plan d''adressage'!A:B,2,0)),"aucune",VLOOKUP(E74,'[1]Plan d''adressage'!A:B,2,0))</f>
        <v>CARTONNAGE</v>
      </c>
      <c r="H74" s="13" t="str">
        <f>IF(ISNA(VLOOKUP(A74,'[1]Famille par article'!A:C,3,0)),IF(AND(ISNUMBER(SEARCH("FIBRE",B74)),ISNUMBER(SEARCH("calage",B74))),"FIBRE DE CALAGE",IF(OR(ISNUMBER(SEARCH("panier",B74)),ISNUMBER(SEARCH("corbeille",B74)),ISNUMBER(SEARCH("banneton",B74)),ISNUMBER(SEARCH("support",B74))),"PANIER/CORBEILLE",IF(ISNUMBER(SEARCH("Bidon",B74)),"BIDON",IF(ISNUMBER(SEARCH("bourriche",B74)),"BOURRICHE",IF(OR(ISNUMBER(SEARCH("coffre",B74)),ISNUMBER(SEARCH("valisette",B74)),ISNUMBER(SEARCH("caisse",B74))),"COFFRET",IF(OR(ISNUMBER(SEARCH("VERRE",B74)),ISNUMBER(SEARCH("carafe",B74))),"VERRERIE",IF(ISNUMBER(SEARCH("BOIS",B74)),"BOIS",IF(OR(ISNUMBER(SEARCH("BOLDUC",B74)),ISNUMBER(SEARCH("RAPHIA",B74)),ISNUMBER(SEARCH("etiquette",B74)),ISNUMBER(SEARCH("Bouchon",B74)),ISNUMBER(SEARCH("tire",B74)),ISNUMBER(SEARCH("decapsuleur",B74)),ISNUMBER(SEARCH("carte",B74)),ISNUMBER(SEARCH("cheque",B74))),"ETAGERES",IF(OR(ISNUMBER(SEARCH("papier",B74)),ISNUMBER(SEARCH("sac",B74)),ISNUMBER(SEARCH("carton",B74)),ISNUMBER(SEARCH("pochette",B74)),ISNUMBER(SEARCH("polypr",B74)),ISNUMBER(SEARCH("FIBRE",B74))),"CARTONNAGE","AUTRES"))))))))),VLOOKUP(A74,'[1]Famille par article'!A:C,3,0))</f>
        <v>CARTONNAGE</v>
      </c>
      <c r="I74" s="14">
        <f t="shared" si="4"/>
        <v>2.6836942439385524E-3</v>
      </c>
      <c r="J74" s="14">
        <f t="shared" si="7"/>
        <v>0.2893762724412362</v>
      </c>
      <c r="K74" s="12" t="str">
        <f t="shared" si="5"/>
        <v/>
      </c>
      <c r="L74" s="12" t="str">
        <f t="shared" si="6"/>
        <v>N</v>
      </c>
    </row>
    <row r="75" spans="1:12" x14ac:dyDescent="0.25">
      <c r="A75" s="12" t="s">
        <v>165</v>
      </c>
      <c r="B75" s="12" t="s">
        <v>89</v>
      </c>
      <c r="C75" s="12">
        <v>29</v>
      </c>
      <c r="D75" s="12">
        <v>1126</v>
      </c>
      <c r="E75" s="12" t="s">
        <v>166</v>
      </c>
      <c r="F75" s="12" t="s">
        <v>17</v>
      </c>
      <c r="G75" s="12" t="str">
        <f>IF(ISNA(VLOOKUP(E75,'[1]Plan d''adressage'!A:B,2,0)),"aucune",VLOOKUP(E75,'[1]Plan d''adressage'!A:B,2,0))</f>
        <v>COFFRET</v>
      </c>
      <c r="H75" s="13" t="str">
        <f>IF(ISNA(VLOOKUP(A75,'[1]Famille par article'!A:C,3,0)),IF(AND(ISNUMBER(SEARCH("FIBRE",B75)),ISNUMBER(SEARCH("calage",B75))),"FIBRE DE CALAGE",IF(OR(ISNUMBER(SEARCH("panier",B75)),ISNUMBER(SEARCH("corbeille",B75)),ISNUMBER(SEARCH("banneton",B75)),ISNUMBER(SEARCH("support",B75))),"PANIER/CORBEILLE",IF(ISNUMBER(SEARCH("Bidon",B75)),"BIDON",IF(ISNUMBER(SEARCH("bourriche",B75)),"BOURRICHE",IF(OR(ISNUMBER(SEARCH("coffre",B75)),ISNUMBER(SEARCH("valisette",B75)),ISNUMBER(SEARCH("caisse",B75))),"COFFRET",IF(OR(ISNUMBER(SEARCH("VERRE",B75)),ISNUMBER(SEARCH("carafe",B75))),"VERRERIE",IF(ISNUMBER(SEARCH("BOIS",B75)),"BOIS",IF(OR(ISNUMBER(SEARCH("BOLDUC",B75)),ISNUMBER(SEARCH("RAPHIA",B75)),ISNUMBER(SEARCH("etiquette",B75)),ISNUMBER(SEARCH("Bouchon",B75)),ISNUMBER(SEARCH("tire",B75)),ISNUMBER(SEARCH("decapsuleur",B75)),ISNUMBER(SEARCH("carte",B75)),ISNUMBER(SEARCH("cheque",B75))),"ETAGERES",IF(OR(ISNUMBER(SEARCH("papier",B75)),ISNUMBER(SEARCH("sac",B75)),ISNUMBER(SEARCH("carton",B75)),ISNUMBER(SEARCH("pochette",B75)),ISNUMBER(SEARCH("polypr",B75)),ISNUMBER(SEARCH("FIBRE",B75))),"CARTONNAGE","AUTRES"))))))))),VLOOKUP(A75,'[1]Famille par article'!A:C,3,0))</f>
        <v>COFFRET</v>
      </c>
      <c r="I75" s="14">
        <f t="shared" si="4"/>
        <v>2.6836942439385524E-3</v>
      </c>
      <c r="J75" s="14">
        <f t="shared" si="7"/>
        <v>0.29205996668517475</v>
      </c>
      <c r="K75" s="12" t="str">
        <f t="shared" si="5"/>
        <v/>
      </c>
      <c r="L75" s="12" t="str">
        <f t="shared" si="6"/>
        <v>N</v>
      </c>
    </row>
    <row r="76" spans="1:12" x14ac:dyDescent="0.25">
      <c r="A76" s="12" t="s">
        <v>167</v>
      </c>
      <c r="B76" s="12" t="s">
        <v>168</v>
      </c>
      <c r="C76" s="12">
        <v>29</v>
      </c>
      <c r="D76" s="12">
        <v>1126</v>
      </c>
      <c r="E76" s="12" t="s">
        <v>169</v>
      </c>
      <c r="F76" s="12" t="s">
        <v>17</v>
      </c>
      <c r="G76" s="12" t="str">
        <f>IF(ISNA(VLOOKUP(E76,'[1]Plan d''adressage'!A:B,2,0)),"aucune",VLOOKUP(E76,'[1]Plan d''adressage'!A:B,2,0))</f>
        <v>COFFRET</v>
      </c>
      <c r="H76" s="13" t="str">
        <f>IF(ISNA(VLOOKUP(A76,'[1]Famille par article'!A:C,3,0)),IF(AND(ISNUMBER(SEARCH("FIBRE",B76)),ISNUMBER(SEARCH("calage",B76))),"FIBRE DE CALAGE",IF(OR(ISNUMBER(SEARCH("panier",B76)),ISNUMBER(SEARCH("corbeille",B76)),ISNUMBER(SEARCH("banneton",B76)),ISNUMBER(SEARCH("support",B76))),"PANIER/CORBEILLE",IF(ISNUMBER(SEARCH("Bidon",B76)),"BIDON",IF(ISNUMBER(SEARCH("bourriche",B76)),"BOURRICHE",IF(OR(ISNUMBER(SEARCH("coffre",B76)),ISNUMBER(SEARCH("valisette",B76)),ISNUMBER(SEARCH("caisse",B76))),"COFFRET",IF(OR(ISNUMBER(SEARCH("VERRE",B76)),ISNUMBER(SEARCH("carafe",B76))),"VERRERIE",IF(ISNUMBER(SEARCH("BOIS",B76)),"BOIS",IF(OR(ISNUMBER(SEARCH("BOLDUC",B76)),ISNUMBER(SEARCH("RAPHIA",B76)),ISNUMBER(SEARCH("etiquette",B76)),ISNUMBER(SEARCH("Bouchon",B76)),ISNUMBER(SEARCH("tire",B76)),ISNUMBER(SEARCH("decapsuleur",B76)),ISNUMBER(SEARCH("carte",B76)),ISNUMBER(SEARCH("cheque",B76))),"ETAGERES",IF(OR(ISNUMBER(SEARCH("papier",B76)),ISNUMBER(SEARCH("sac",B76)),ISNUMBER(SEARCH("carton",B76)),ISNUMBER(SEARCH("pochette",B76)),ISNUMBER(SEARCH("polypr",B76)),ISNUMBER(SEARCH("FIBRE",B76))),"CARTONNAGE","AUTRES"))))))))),VLOOKUP(A76,'[1]Famille par article'!A:C,3,0))</f>
        <v>CARTONNAGE</v>
      </c>
      <c r="I76" s="14">
        <f t="shared" si="4"/>
        <v>2.6836942439385524E-3</v>
      </c>
      <c r="J76" s="14">
        <f t="shared" si="7"/>
        <v>0.2947436609291133</v>
      </c>
      <c r="K76" s="12" t="str">
        <f t="shared" si="5"/>
        <v/>
      </c>
      <c r="L76" s="12" t="str">
        <f t="shared" si="6"/>
        <v>Y</v>
      </c>
    </row>
    <row r="77" spans="1:12" x14ac:dyDescent="0.25">
      <c r="A77" s="12" t="s">
        <v>170</v>
      </c>
      <c r="B77" s="12" t="s">
        <v>76</v>
      </c>
      <c r="C77" s="12">
        <v>29</v>
      </c>
      <c r="D77" s="12">
        <v>1126</v>
      </c>
      <c r="E77" s="12" t="s">
        <v>171</v>
      </c>
      <c r="F77" s="12" t="s">
        <v>17</v>
      </c>
      <c r="G77" s="12" t="str">
        <f>IF(ISNA(VLOOKUP(E77,'[1]Plan d''adressage'!A:B,2,0)),"aucune",VLOOKUP(E77,'[1]Plan d''adressage'!A:B,2,0))</f>
        <v>CARTONNAGE</v>
      </c>
      <c r="H77" s="13" t="str">
        <f>IF(ISNA(VLOOKUP(A77,'[1]Famille par article'!A:C,3,0)),IF(AND(ISNUMBER(SEARCH("FIBRE",B77)),ISNUMBER(SEARCH("calage",B77))),"FIBRE DE CALAGE",IF(OR(ISNUMBER(SEARCH("panier",B77)),ISNUMBER(SEARCH("corbeille",B77)),ISNUMBER(SEARCH("banneton",B77)),ISNUMBER(SEARCH("support",B77))),"PANIER/CORBEILLE",IF(ISNUMBER(SEARCH("Bidon",B77)),"BIDON",IF(ISNUMBER(SEARCH("bourriche",B77)),"BOURRICHE",IF(OR(ISNUMBER(SEARCH("coffre",B77)),ISNUMBER(SEARCH("valisette",B77)),ISNUMBER(SEARCH("caisse",B77))),"COFFRET",IF(OR(ISNUMBER(SEARCH("VERRE",B77)),ISNUMBER(SEARCH("carafe",B77))),"VERRERIE",IF(ISNUMBER(SEARCH("BOIS",B77)),"BOIS",IF(OR(ISNUMBER(SEARCH("BOLDUC",B77)),ISNUMBER(SEARCH("RAPHIA",B77)),ISNUMBER(SEARCH("etiquette",B77)),ISNUMBER(SEARCH("Bouchon",B77)),ISNUMBER(SEARCH("tire",B77)),ISNUMBER(SEARCH("decapsuleur",B77)),ISNUMBER(SEARCH("carte",B77)),ISNUMBER(SEARCH("cheque",B77))),"ETAGERES",IF(OR(ISNUMBER(SEARCH("papier",B77)),ISNUMBER(SEARCH("sac",B77)),ISNUMBER(SEARCH("carton",B77)),ISNUMBER(SEARCH("pochette",B77)),ISNUMBER(SEARCH("polypr",B77)),ISNUMBER(SEARCH("FIBRE",B77))),"CARTONNAGE","AUTRES"))))))))),VLOOKUP(A77,'[1]Famille par article'!A:C,3,0))</f>
        <v>PANIER/CORBEILLE</v>
      </c>
      <c r="I77" s="14">
        <f t="shared" si="4"/>
        <v>2.6836942439385524E-3</v>
      </c>
      <c r="J77" s="14">
        <f t="shared" si="7"/>
        <v>0.29742735517305185</v>
      </c>
      <c r="K77" s="12" t="str">
        <f t="shared" si="5"/>
        <v/>
      </c>
      <c r="L77" s="12" t="str">
        <f t="shared" si="6"/>
        <v>Y</v>
      </c>
    </row>
    <row r="78" spans="1:12" x14ac:dyDescent="0.25">
      <c r="A78" s="12" t="s">
        <v>172</v>
      </c>
      <c r="B78" s="12" t="s">
        <v>52</v>
      </c>
      <c r="C78" s="12">
        <v>29</v>
      </c>
      <c r="D78" s="12">
        <v>1126</v>
      </c>
      <c r="E78" s="12" t="s">
        <v>173</v>
      </c>
      <c r="F78" s="12" t="s">
        <v>17</v>
      </c>
      <c r="G78" s="12" t="str">
        <f>IF(ISNA(VLOOKUP(E78,'[1]Plan d''adressage'!A:B,2,0)),"aucune",VLOOKUP(E78,'[1]Plan d''adressage'!A:B,2,0))</f>
        <v>CARTONNAGE</v>
      </c>
      <c r="H78" s="13" t="str">
        <f>IF(ISNA(VLOOKUP(A78,'[1]Famille par article'!A:C,3,0)),IF(AND(ISNUMBER(SEARCH("FIBRE",B78)),ISNUMBER(SEARCH("calage",B78))),"FIBRE DE CALAGE",IF(OR(ISNUMBER(SEARCH("panier",B78)),ISNUMBER(SEARCH("corbeille",B78)),ISNUMBER(SEARCH("banneton",B78)),ISNUMBER(SEARCH("support",B78))),"PANIER/CORBEILLE",IF(ISNUMBER(SEARCH("Bidon",B78)),"BIDON",IF(ISNUMBER(SEARCH("bourriche",B78)),"BOURRICHE",IF(OR(ISNUMBER(SEARCH("coffre",B78)),ISNUMBER(SEARCH("valisette",B78)),ISNUMBER(SEARCH("caisse",B78))),"COFFRET",IF(OR(ISNUMBER(SEARCH("VERRE",B78)),ISNUMBER(SEARCH("carafe",B78))),"VERRERIE",IF(ISNUMBER(SEARCH("BOIS",B78)),"BOIS",IF(OR(ISNUMBER(SEARCH("BOLDUC",B78)),ISNUMBER(SEARCH("RAPHIA",B78)),ISNUMBER(SEARCH("etiquette",B78)),ISNUMBER(SEARCH("Bouchon",B78)),ISNUMBER(SEARCH("tire",B78)),ISNUMBER(SEARCH("decapsuleur",B78)),ISNUMBER(SEARCH("carte",B78)),ISNUMBER(SEARCH("cheque",B78))),"ETAGERES",IF(OR(ISNUMBER(SEARCH("papier",B78)),ISNUMBER(SEARCH("sac",B78)),ISNUMBER(SEARCH("carton",B78)),ISNUMBER(SEARCH("pochette",B78)),ISNUMBER(SEARCH("polypr",B78)),ISNUMBER(SEARCH("FIBRE",B78))),"CARTONNAGE","AUTRES"))))))))),VLOOKUP(A78,'[1]Famille par article'!A:C,3,0))</f>
        <v>PANIER/CORBEILLE</v>
      </c>
      <c r="I78" s="14">
        <f t="shared" si="4"/>
        <v>2.6836942439385524E-3</v>
      </c>
      <c r="J78" s="14">
        <f t="shared" si="7"/>
        <v>0.30011104941699041</v>
      </c>
      <c r="K78" s="12" t="str">
        <f t="shared" si="5"/>
        <v/>
      </c>
      <c r="L78" s="12" t="str">
        <f t="shared" si="6"/>
        <v>Y</v>
      </c>
    </row>
    <row r="79" spans="1:12" x14ac:dyDescent="0.25">
      <c r="A79" s="12" t="s">
        <v>174</v>
      </c>
      <c r="B79" s="12" t="s">
        <v>52</v>
      </c>
      <c r="C79" s="12">
        <v>29</v>
      </c>
      <c r="D79" s="12">
        <v>1126</v>
      </c>
      <c r="E79" s="12" t="s">
        <v>118</v>
      </c>
      <c r="F79" s="12" t="s">
        <v>17</v>
      </c>
      <c r="G79" s="12" t="str">
        <f>IF(ISNA(VLOOKUP(E79,'[1]Plan d''adressage'!A:B,2,0)),"aucune",VLOOKUP(E79,'[1]Plan d''adressage'!A:B,2,0))</f>
        <v>CARTONNAGE</v>
      </c>
      <c r="H79" s="13" t="str">
        <f>IF(ISNA(VLOOKUP(A79,'[1]Famille par article'!A:C,3,0)),IF(AND(ISNUMBER(SEARCH("FIBRE",B79)),ISNUMBER(SEARCH("calage",B79))),"FIBRE DE CALAGE",IF(OR(ISNUMBER(SEARCH("panier",B79)),ISNUMBER(SEARCH("corbeille",B79)),ISNUMBER(SEARCH("banneton",B79)),ISNUMBER(SEARCH("support",B79))),"PANIER/CORBEILLE",IF(ISNUMBER(SEARCH("Bidon",B79)),"BIDON",IF(ISNUMBER(SEARCH("bourriche",B79)),"BOURRICHE",IF(OR(ISNUMBER(SEARCH("coffre",B79)),ISNUMBER(SEARCH("valisette",B79)),ISNUMBER(SEARCH("caisse",B79))),"COFFRET",IF(OR(ISNUMBER(SEARCH("VERRE",B79)),ISNUMBER(SEARCH("carafe",B79))),"VERRERIE",IF(ISNUMBER(SEARCH("BOIS",B79)),"BOIS",IF(OR(ISNUMBER(SEARCH("BOLDUC",B79)),ISNUMBER(SEARCH("RAPHIA",B79)),ISNUMBER(SEARCH("etiquette",B79)),ISNUMBER(SEARCH("Bouchon",B79)),ISNUMBER(SEARCH("tire",B79)),ISNUMBER(SEARCH("decapsuleur",B79)),ISNUMBER(SEARCH("carte",B79)),ISNUMBER(SEARCH("cheque",B79))),"ETAGERES",IF(OR(ISNUMBER(SEARCH("papier",B79)),ISNUMBER(SEARCH("sac",B79)),ISNUMBER(SEARCH("carton",B79)),ISNUMBER(SEARCH("pochette",B79)),ISNUMBER(SEARCH("polypr",B79)),ISNUMBER(SEARCH("FIBRE",B79))),"CARTONNAGE","AUTRES"))))))))),VLOOKUP(A79,'[1]Famille par article'!A:C,3,0))</f>
        <v>PANIER/CORBEILLE</v>
      </c>
      <c r="I79" s="14">
        <f t="shared" si="4"/>
        <v>2.6836942439385524E-3</v>
      </c>
      <c r="J79" s="14">
        <f t="shared" si="7"/>
        <v>0.30279474366092896</v>
      </c>
      <c r="K79" s="12" t="str">
        <f t="shared" si="5"/>
        <v/>
      </c>
      <c r="L79" s="12" t="str">
        <f t="shared" si="6"/>
        <v>Y</v>
      </c>
    </row>
    <row r="80" spans="1:12" x14ac:dyDescent="0.25">
      <c r="A80" s="12" t="s">
        <v>175</v>
      </c>
      <c r="B80" s="12" t="s">
        <v>176</v>
      </c>
      <c r="C80" s="12">
        <v>28</v>
      </c>
      <c r="D80" s="12">
        <v>1126</v>
      </c>
      <c r="E80" s="12" t="s">
        <v>96</v>
      </c>
      <c r="F80" s="12" t="s">
        <v>17</v>
      </c>
      <c r="G80" s="12" t="str">
        <f>IF(ISNA(VLOOKUP(E80,'[1]Plan d''adressage'!A:B,2,0)),"aucune",VLOOKUP(E80,'[1]Plan d''adressage'!A:B,2,0))</f>
        <v>aucune</v>
      </c>
      <c r="H80" s="13" t="str">
        <f>IF(ISNA(VLOOKUP(A80,'[1]Famille par article'!A:C,3,0)),IF(AND(ISNUMBER(SEARCH("FIBRE",B80)),ISNUMBER(SEARCH("calage",B80))),"FIBRE DE CALAGE",IF(OR(ISNUMBER(SEARCH("panier",B80)),ISNUMBER(SEARCH("corbeille",B80)),ISNUMBER(SEARCH("banneton",B80)),ISNUMBER(SEARCH("support",B80))),"PANIER/CORBEILLE",IF(ISNUMBER(SEARCH("Bidon",B80)),"BIDON",IF(ISNUMBER(SEARCH("bourriche",B80)),"BOURRICHE",IF(OR(ISNUMBER(SEARCH("coffre",B80)),ISNUMBER(SEARCH("valisette",B80)),ISNUMBER(SEARCH("caisse",B80))),"COFFRET",IF(OR(ISNUMBER(SEARCH("VERRE",B80)),ISNUMBER(SEARCH("carafe",B80))),"VERRERIE",IF(ISNUMBER(SEARCH("BOIS",B80)),"BOIS",IF(OR(ISNUMBER(SEARCH("BOLDUC",B80)),ISNUMBER(SEARCH("RAPHIA",B80)),ISNUMBER(SEARCH("etiquette",B80)),ISNUMBER(SEARCH("Bouchon",B80)),ISNUMBER(SEARCH("tire",B80)),ISNUMBER(SEARCH("decapsuleur",B80)),ISNUMBER(SEARCH("carte",B80)),ISNUMBER(SEARCH("cheque",B80))),"ETAGERES",IF(OR(ISNUMBER(SEARCH("papier",B80)),ISNUMBER(SEARCH("sac",B80)),ISNUMBER(SEARCH("carton",B80)),ISNUMBER(SEARCH("pochette",B80)),ISNUMBER(SEARCH("polypr",B80)),ISNUMBER(SEARCH("FIBRE",B80))),"CARTONNAGE","AUTRES"))))))))),VLOOKUP(A80,'[1]Famille par article'!A:C,3,0))</f>
        <v>CARTONNAGE</v>
      </c>
      <c r="I80" s="14">
        <f t="shared" si="4"/>
        <v>2.5911530631130852E-3</v>
      </c>
      <c r="J80" s="14">
        <f t="shared" si="7"/>
        <v>0.30538589672404204</v>
      </c>
      <c r="K80" s="12" t="str">
        <f t="shared" si="5"/>
        <v/>
      </c>
      <c r="L80" s="12" t="str">
        <f t="shared" si="6"/>
        <v>Y</v>
      </c>
    </row>
    <row r="81" spans="1:12" x14ac:dyDescent="0.25">
      <c r="A81" s="12" t="s">
        <v>177</v>
      </c>
      <c r="B81" s="12" t="s">
        <v>158</v>
      </c>
      <c r="C81" s="12">
        <v>28</v>
      </c>
      <c r="D81" s="12">
        <v>1126</v>
      </c>
      <c r="E81" s="12" t="s">
        <v>159</v>
      </c>
      <c r="F81" s="12" t="s">
        <v>17</v>
      </c>
      <c r="G81" s="12" t="str">
        <f>IF(ISNA(VLOOKUP(E81,'[1]Plan d''adressage'!A:B,2,0)),"aucune",VLOOKUP(E81,'[1]Plan d''adressage'!A:B,2,0))</f>
        <v>COFFRET</v>
      </c>
      <c r="H81" s="13" t="str">
        <f>IF(ISNA(VLOOKUP(A81,'[1]Famille par article'!A:C,3,0)),IF(AND(ISNUMBER(SEARCH("FIBRE",B81)),ISNUMBER(SEARCH("calage",B81))),"FIBRE DE CALAGE",IF(OR(ISNUMBER(SEARCH("panier",B81)),ISNUMBER(SEARCH("corbeille",B81)),ISNUMBER(SEARCH("banneton",B81)),ISNUMBER(SEARCH("support",B81))),"PANIER/CORBEILLE",IF(ISNUMBER(SEARCH("Bidon",B81)),"BIDON",IF(ISNUMBER(SEARCH("bourriche",B81)),"BOURRICHE",IF(OR(ISNUMBER(SEARCH("coffre",B81)),ISNUMBER(SEARCH("valisette",B81)),ISNUMBER(SEARCH("caisse",B81))),"COFFRET",IF(OR(ISNUMBER(SEARCH("VERRE",B81)),ISNUMBER(SEARCH("carafe",B81))),"VERRERIE",IF(ISNUMBER(SEARCH("BOIS",B81)),"BOIS",IF(OR(ISNUMBER(SEARCH("BOLDUC",B81)),ISNUMBER(SEARCH("RAPHIA",B81)),ISNUMBER(SEARCH("etiquette",B81)),ISNUMBER(SEARCH("Bouchon",B81)),ISNUMBER(SEARCH("tire",B81)),ISNUMBER(SEARCH("decapsuleur",B81)),ISNUMBER(SEARCH("carte",B81)),ISNUMBER(SEARCH("cheque",B81))),"ETAGERES",IF(OR(ISNUMBER(SEARCH("papier",B81)),ISNUMBER(SEARCH("sac",B81)),ISNUMBER(SEARCH("carton",B81)),ISNUMBER(SEARCH("pochette",B81)),ISNUMBER(SEARCH("polypr",B81)),ISNUMBER(SEARCH("FIBRE",B81))),"CARTONNAGE","AUTRES"))))))))),VLOOKUP(A81,'[1]Famille par article'!A:C,3,0))</f>
        <v>CARTONNAGE</v>
      </c>
      <c r="I81" s="14">
        <f t="shared" si="4"/>
        <v>2.5911530631130852E-3</v>
      </c>
      <c r="J81" s="14">
        <f t="shared" si="7"/>
        <v>0.30797704978715512</v>
      </c>
      <c r="K81" s="12" t="str">
        <f t="shared" si="5"/>
        <v/>
      </c>
      <c r="L81" s="12" t="str">
        <f t="shared" si="6"/>
        <v>Y</v>
      </c>
    </row>
    <row r="82" spans="1:12" x14ac:dyDescent="0.25">
      <c r="A82" s="12" t="s">
        <v>178</v>
      </c>
      <c r="B82" s="12" t="s">
        <v>61</v>
      </c>
      <c r="C82" s="12">
        <v>28</v>
      </c>
      <c r="D82" s="12">
        <v>1126</v>
      </c>
      <c r="E82" s="12" t="s">
        <v>40</v>
      </c>
      <c r="F82" s="12" t="s">
        <v>17</v>
      </c>
      <c r="G82" s="12" t="str">
        <f>IF(ISNA(VLOOKUP(E82,'[1]Plan d''adressage'!A:B,2,0)),"aucune",VLOOKUP(E82,'[1]Plan d''adressage'!A:B,2,0))</f>
        <v>CARTONNAGE</v>
      </c>
      <c r="H82" s="13" t="str">
        <f>IF(ISNA(VLOOKUP(A82,'[1]Famille par article'!A:C,3,0)),IF(AND(ISNUMBER(SEARCH("FIBRE",B82)),ISNUMBER(SEARCH("calage",B82))),"FIBRE DE CALAGE",IF(OR(ISNUMBER(SEARCH("panier",B82)),ISNUMBER(SEARCH("corbeille",B82)),ISNUMBER(SEARCH("banneton",B82)),ISNUMBER(SEARCH("support",B82))),"PANIER/CORBEILLE",IF(ISNUMBER(SEARCH("Bidon",B82)),"BIDON",IF(ISNUMBER(SEARCH("bourriche",B82)),"BOURRICHE",IF(OR(ISNUMBER(SEARCH("coffre",B82)),ISNUMBER(SEARCH("valisette",B82)),ISNUMBER(SEARCH("caisse",B82))),"COFFRET",IF(OR(ISNUMBER(SEARCH("VERRE",B82)),ISNUMBER(SEARCH("carafe",B82))),"VERRERIE",IF(ISNUMBER(SEARCH("BOIS",B82)),"BOIS",IF(OR(ISNUMBER(SEARCH("BOLDUC",B82)),ISNUMBER(SEARCH("RAPHIA",B82)),ISNUMBER(SEARCH("etiquette",B82)),ISNUMBER(SEARCH("Bouchon",B82)),ISNUMBER(SEARCH("tire",B82)),ISNUMBER(SEARCH("decapsuleur",B82)),ISNUMBER(SEARCH("carte",B82)),ISNUMBER(SEARCH("cheque",B82))),"ETAGERES",IF(OR(ISNUMBER(SEARCH("papier",B82)),ISNUMBER(SEARCH("sac",B82)),ISNUMBER(SEARCH("carton",B82)),ISNUMBER(SEARCH("pochette",B82)),ISNUMBER(SEARCH("polypr",B82)),ISNUMBER(SEARCH("FIBRE",B82))),"CARTONNAGE","AUTRES"))))))))),VLOOKUP(A82,'[1]Famille par article'!A:C,3,0))</f>
        <v>CARTONNAGE</v>
      </c>
      <c r="I82" s="14">
        <f t="shared" si="4"/>
        <v>2.5911530631130852E-3</v>
      </c>
      <c r="J82" s="14">
        <f t="shared" si="7"/>
        <v>0.3105682028502682</v>
      </c>
      <c r="K82" s="12" t="str">
        <f t="shared" si="5"/>
        <v/>
      </c>
      <c r="L82" s="12" t="str">
        <f t="shared" si="6"/>
        <v>N</v>
      </c>
    </row>
    <row r="83" spans="1:12" x14ac:dyDescent="0.25">
      <c r="A83" s="12" t="s">
        <v>179</v>
      </c>
      <c r="B83" s="12" t="s">
        <v>180</v>
      </c>
      <c r="C83" s="12">
        <v>27</v>
      </c>
      <c r="D83" s="12">
        <v>1126</v>
      </c>
      <c r="E83" s="12" t="s">
        <v>181</v>
      </c>
      <c r="F83" s="12" t="s">
        <v>17</v>
      </c>
      <c r="G83" s="12" t="str">
        <f>IF(ISNA(VLOOKUP(E83,'[1]Plan d''adressage'!A:B,2,0)),"aucune",VLOOKUP(E83,'[1]Plan d''adressage'!A:B,2,0))</f>
        <v>CARTONNAGE</v>
      </c>
      <c r="H83" s="13" t="str">
        <f>IF(ISNA(VLOOKUP(A83,'[1]Famille par article'!A:C,3,0)),IF(AND(ISNUMBER(SEARCH("FIBRE",B83)),ISNUMBER(SEARCH("calage",B83))),"FIBRE DE CALAGE",IF(OR(ISNUMBER(SEARCH("panier",B83)),ISNUMBER(SEARCH("corbeille",B83)),ISNUMBER(SEARCH("banneton",B83)),ISNUMBER(SEARCH("support",B83))),"PANIER/CORBEILLE",IF(ISNUMBER(SEARCH("Bidon",B83)),"BIDON",IF(ISNUMBER(SEARCH("bourriche",B83)),"BOURRICHE",IF(OR(ISNUMBER(SEARCH("coffre",B83)),ISNUMBER(SEARCH("valisette",B83)),ISNUMBER(SEARCH("caisse",B83))),"COFFRET",IF(OR(ISNUMBER(SEARCH("VERRE",B83)),ISNUMBER(SEARCH("carafe",B83))),"VERRERIE",IF(ISNUMBER(SEARCH("BOIS",B83)),"BOIS",IF(OR(ISNUMBER(SEARCH("BOLDUC",B83)),ISNUMBER(SEARCH("RAPHIA",B83)),ISNUMBER(SEARCH("etiquette",B83)),ISNUMBER(SEARCH("Bouchon",B83)),ISNUMBER(SEARCH("tire",B83)),ISNUMBER(SEARCH("decapsuleur",B83)),ISNUMBER(SEARCH("carte",B83)),ISNUMBER(SEARCH("cheque",B83))),"ETAGERES",IF(OR(ISNUMBER(SEARCH("papier",B83)),ISNUMBER(SEARCH("sac",B83)),ISNUMBER(SEARCH("carton",B83)),ISNUMBER(SEARCH("pochette",B83)),ISNUMBER(SEARCH("polypr",B83)),ISNUMBER(SEARCH("FIBRE",B83))),"CARTONNAGE","AUTRES"))))))))),VLOOKUP(A83,'[1]Famille par article'!A:C,3,0))</f>
        <v>ETAGERES</v>
      </c>
      <c r="I83" s="14">
        <f t="shared" si="4"/>
        <v>2.4986118822876179E-3</v>
      </c>
      <c r="J83" s="14">
        <f t="shared" si="7"/>
        <v>0.31306681473255582</v>
      </c>
      <c r="K83" s="12" t="str">
        <f t="shared" si="5"/>
        <v/>
      </c>
      <c r="L83" s="12" t="str">
        <f t="shared" si="6"/>
        <v>Y</v>
      </c>
    </row>
    <row r="84" spans="1:12" x14ac:dyDescent="0.25">
      <c r="A84" s="12" t="s">
        <v>182</v>
      </c>
      <c r="B84" s="12" t="s">
        <v>52</v>
      </c>
      <c r="C84" s="12">
        <v>27</v>
      </c>
      <c r="D84" s="12">
        <v>1126</v>
      </c>
      <c r="E84" s="12" t="s">
        <v>183</v>
      </c>
      <c r="F84" s="12" t="s">
        <v>17</v>
      </c>
      <c r="G84" s="12" t="str">
        <f>IF(ISNA(VLOOKUP(E84,'[1]Plan d''adressage'!A:B,2,0)),"aucune",VLOOKUP(E84,'[1]Plan d''adressage'!A:B,2,0))</f>
        <v>CARTONNAGE</v>
      </c>
      <c r="H84" s="13" t="str">
        <f>IF(ISNA(VLOOKUP(A84,'[1]Famille par article'!A:C,3,0)),IF(AND(ISNUMBER(SEARCH("FIBRE",B84)),ISNUMBER(SEARCH("calage",B84))),"FIBRE DE CALAGE",IF(OR(ISNUMBER(SEARCH("panier",B84)),ISNUMBER(SEARCH("corbeille",B84)),ISNUMBER(SEARCH("banneton",B84)),ISNUMBER(SEARCH("support",B84))),"PANIER/CORBEILLE",IF(ISNUMBER(SEARCH("Bidon",B84)),"BIDON",IF(ISNUMBER(SEARCH("bourriche",B84)),"BOURRICHE",IF(OR(ISNUMBER(SEARCH("coffre",B84)),ISNUMBER(SEARCH("valisette",B84)),ISNUMBER(SEARCH("caisse",B84))),"COFFRET",IF(OR(ISNUMBER(SEARCH("VERRE",B84)),ISNUMBER(SEARCH("carafe",B84))),"VERRERIE",IF(ISNUMBER(SEARCH("BOIS",B84)),"BOIS",IF(OR(ISNUMBER(SEARCH("BOLDUC",B84)),ISNUMBER(SEARCH("RAPHIA",B84)),ISNUMBER(SEARCH("etiquette",B84)),ISNUMBER(SEARCH("Bouchon",B84)),ISNUMBER(SEARCH("tire",B84)),ISNUMBER(SEARCH("decapsuleur",B84)),ISNUMBER(SEARCH("carte",B84)),ISNUMBER(SEARCH("cheque",B84))),"ETAGERES",IF(OR(ISNUMBER(SEARCH("papier",B84)),ISNUMBER(SEARCH("sac",B84)),ISNUMBER(SEARCH("carton",B84)),ISNUMBER(SEARCH("pochette",B84)),ISNUMBER(SEARCH("polypr",B84)),ISNUMBER(SEARCH("FIBRE",B84))),"CARTONNAGE","AUTRES"))))))))),VLOOKUP(A84,'[1]Famille par article'!A:C,3,0))</f>
        <v>PANIER/CORBEILLE</v>
      </c>
      <c r="I84" s="14">
        <f t="shared" si="4"/>
        <v>2.4986118822876179E-3</v>
      </c>
      <c r="J84" s="14">
        <f t="shared" si="7"/>
        <v>0.31556542661484344</v>
      </c>
      <c r="K84" s="12" t="str">
        <f t="shared" si="5"/>
        <v/>
      </c>
      <c r="L84" s="12" t="str">
        <f t="shared" si="6"/>
        <v>Y</v>
      </c>
    </row>
    <row r="85" spans="1:12" x14ac:dyDescent="0.25">
      <c r="A85" s="12" t="s">
        <v>184</v>
      </c>
      <c r="B85" s="12" t="s">
        <v>185</v>
      </c>
      <c r="C85" s="12">
        <v>27</v>
      </c>
      <c r="D85" s="12">
        <v>1126</v>
      </c>
      <c r="E85" s="12" t="s">
        <v>186</v>
      </c>
      <c r="F85" s="12" t="s">
        <v>17</v>
      </c>
      <c r="G85" s="12" t="str">
        <f>IF(ISNA(VLOOKUP(E85,'[1]Plan d''adressage'!A:B,2,0)),"aucune",VLOOKUP(E85,'[1]Plan d''adressage'!A:B,2,0))</f>
        <v>COFFRET</v>
      </c>
      <c r="H85" s="13" t="str">
        <f>IF(ISNA(VLOOKUP(A85,'[1]Famille par article'!A:C,3,0)),IF(AND(ISNUMBER(SEARCH("FIBRE",B85)),ISNUMBER(SEARCH("calage",B85))),"FIBRE DE CALAGE",IF(OR(ISNUMBER(SEARCH("panier",B85)),ISNUMBER(SEARCH("corbeille",B85)),ISNUMBER(SEARCH("banneton",B85)),ISNUMBER(SEARCH("support",B85))),"PANIER/CORBEILLE",IF(ISNUMBER(SEARCH("Bidon",B85)),"BIDON",IF(ISNUMBER(SEARCH("bourriche",B85)),"BOURRICHE",IF(OR(ISNUMBER(SEARCH("coffre",B85)),ISNUMBER(SEARCH("valisette",B85)),ISNUMBER(SEARCH("caisse",B85))),"COFFRET",IF(OR(ISNUMBER(SEARCH("VERRE",B85)),ISNUMBER(SEARCH("carafe",B85))),"VERRERIE",IF(ISNUMBER(SEARCH("BOIS",B85)),"BOIS",IF(OR(ISNUMBER(SEARCH("BOLDUC",B85)),ISNUMBER(SEARCH("RAPHIA",B85)),ISNUMBER(SEARCH("etiquette",B85)),ISNUMBER(SEARCH("Bouchon",B85)),ISNUMBER(SEARCH("tire",B85)),ISNUMBER(SEARCH("decapsuleur",B85)),ISNUMBER(SEARCH("carte",B85)),ISNUMBER(SEARCH("cheque",B85))),"ETAGERES",IF(OR(ISNUMBER(SEARCH("papier",B85)),ISNUMBER(SEARCH("sac",B85)),ISNUMBER(SEARCH("carton",B85)),ISNUMBER(SEARCH("pochette",B85)),ISNUMBER(SEARCH("polypr",B85)),ISNUMBER(SEARCH("FIBRE",B85))),"CARTONNAGE","AUTRES"))))))))),VLOOKUP(A85,'[1]Famille par article'!A:C,3,0))</f>
        <v>PANIER/CORBEILLE</v>
      </c>
      <c r="I85" s="14">
        <f t="shared" si="4"/>
        <v>2.4986118822876179E-3</v>
      </c>
      <c r="J85" s="14">
        <f t="shared" si="7"/>
        <v>0.31806403849713105</v>
      </c>
      <c r="K85" s="12" t="str">
        <f t="shared" si="5"/>
        <v/>
      </c>
      <c r="L85" s="12" t="str">
        <f t="shared" si="6"/>
        <v>Y</v>
      </c>
    </row>
    <row r="86" spans="1:12" x14ac:dyDescent="0.25">
      <c r="A86" s="12" t="s">
        <v>187</v>
      </c>
      <c r="B86" s="12" t="s">
        <v>188</v>
      </c>
      <c r="C86" s="12">
        <v>27</v>
      </c>
      <c r="D86" s="12">
        <v>1126</v>
      </c>
      <c r="E86" s="12" t="s">
        <v>113</v>
      </c>
      <c r="F86" s="12" t="s">
        <v>17</v>
      </c>
      <c r="G86" s="12" t="str">
        <f>IF(ISNA(VLOOKUP(E86,'[1]Plan d''adressage'!A:B,2,0)),"aucune",VLOOKUP(E86,'[1]Plan d''adressage'!A:B,2,0))</f>
        <v>CARTONNAGE</v>
      </c>
      <c r="H86" s="13" t="str">
        <f>IF(ISNA(VLOOKUP(A86,'[1]Famille par article'!A:C,3,0)),IF(AND(ISNUMBER(SEARCH("FIBRE",B86)),ISNUMBER(SEARCH("calage",B86))),"FIBRE DE CALAGE",IF(OR(ISNUMBER(SEARCH("panier",B86)),ISNUMBER(SEARCH("corbeille",B86)),ISNUMBER(SEARCH("banneton",B86)),ISNUMBER(SEARCH("support",B86))),"PANIER/CORBEILLE",IF(ISNUMBER(SEARCH("Bidon",B86)),"BIDON",IF(ISNUMBER(SEARCH("bourriche",B86)),"BOURRICHE",IF(OR(ISNUMBER(SEARCH("coffre",B86)),ISNUMBER(SEARCH("valisette",B86)),ISNUMBER(SEARCH("caisse",B86))),"COFFRET",IF(OR(ISNUMBER(SEARCH("VERRE",B86)),ISNUMBER(SEARCH("carafe",B86))),"VERRERIE",IF(ISNUMBER(SEARCH("BOIS",B86)),"BOIS",IF(OR(ISNUMBER(SEARCH("BOLDUC",B86)),ISNUMBER(SEARCH("RAPHIA",B86)),ISNUMBER(SEARCH("etiquette",B86)),ISNUMBER(SEARCH("Bouchon",B86)),ISNUMBER(SEARCH("tire",B86)),ISNUMBER(SEARCH("decapsuleur",B86)),ISNUMBER(SEARCH("carte",B86)),ISNUMBER(SEARCH("cheque",B86))),"ETAGERES",IF(OR(ISNUMBER(SEARCH("papier",B86)),ISNUMBER(SEARCH("sac",B86)),ISNUMBER(SEARCH("carton",B86)),ISNUMBER(SEARCH("pochette",B86)),ISNUMBER(SEARCH("polypr",B86)),ISNUMBER(SEARCH("FIBRE",B86))),"CARTONNAGE","AUTRES"))))))))),VLOOKUP(A86,'[1]Famille par article'!A:C,3,0))</f>
        <v>COFFRET</v>
      </c>
      <c r="I86" s="14">
        <f t="shared" si="4"/>
        <v>2.4986118822876179E-3</v>
      </c>
      <c r="J86" s="14">
        <f t="shared" si="7"/>
        <v>0.32056265037941867</v>
      </c>
      <c r="K86" s="12" t="str">
        <f t="shared" si="5"/>
        <v/>
      </c>
      <c r="L86" s="12" t="str">
        <f t="shared" si="6"/>
        <v>Y</v>
      </c>
    </row>
    <row r="87" spans="1:12" x14ac:dyDescent="0.25">
      <c r="A87" s="12" t="s">
        <v>189</v>
      </c>
      <c r="B87" s="12" t="s">
        <v>190</v>
      </c>
      <c r="C87" s="12">
        <v>27</v>
      </c>
      <c r="D87" s="12">
        <v>1126</v>
      </c>
      <c r="E87" s="12" t="s">
        <v>191</v>
      </c>
      <c r="F87" s="12" t="s">
        <v>17</v>
      </c>
      <c r="G87" s="12" t="str">
        <f>IF(ISNA(VLOOKUP(E87,'[1]Plan d''adressage'!A:B,2,0)),"aucune",VLOOKUP(E87,'[1]Plan d''adressage'!A:B,2,0))</f>
        <v>COFFRET</v>
      </c>
      <c r="H87" s="13" t="str">
        <f>IF(ISNA(VLOOKUP(A87,'[1]Famille par article'!A:C,3,0)),IF(AND(ISNUMBER(SEARCH("FIBRE",B87)),ISNUMBER(SEARCH("calage",B87))),"FIBRE DE CALAGE",IF(OR(ISNUMBER(SEARCH("panier",B87)),ISNUMBER(SEARCH("corbeille",B87)),ISNUMBER(SEARCH("banneton",B87)),ISNUMBER(SEARCH("support",B87))),"PANIER/CORBEILLE",IF(ISNUMBER(SEARCH("Bidon",B87)),"BIDON",IF(ISNUMBER(SEARCH("bourriche",B87)),"BOURRICHE",IF(OR(ISNUMBER(SEARCH("coffre",B87)),ISNUMBER(SEARCH("valisette",B87)),ISNUMBER(SEARCH("caisse",B87))),"COFFRET",IF(OR(ISNUMBER(SEARCH("VERRE",B87)),ISNUMBER(SEARCH("carafe",B87))),"VERRERIE",IF(ISNUMBER(SEARCH("BOIS",B87)),"BOIS",IF(OR(ISNUMBER(SEARCH("BOLDUC",B87)),ISNUMBER(SEARCH("RAPHIA",B87)),ISNUMBER(SEARCH("etiquette",B87)),ISNUMBER(SEARCH("Bouchon",B87)),ISNUMBER(SEARCH("tire",B87)),ISNUMBER(SEARCH("decapsuleur",B87)),ISNUMBER(SEARCH("carte",B87)),ISNUMBER(SEARCH("cheque",B87))),"ETAGERES",IF(OR(ISNUMBER(SEARCH("papier",B87)),ISNUMBER(SEARCH("sac",B87)),ISNUMBER(SEARCH("carton",B87)),ISNUMBER(SEARCH("pochette",B87)),ISNUMBER(SEARCH("polypr",B87)),ISNUMBER(SEARCH("FIBRE",B87))),"CARTONNAGE","AUTRES"))))))))),VLOOKUP(A87,'[1]Famille par article'!A:C,3,0))</f>
        <v>COFFRET</v>
      </c>
      <c r="I87" s="14">
        <f t="shared" si="4"/>
        <v>2.4986118822876179E-3</v>
      </c>
      <c r="J87" s="14">
        <f t="shared" si="7"/>
        <v>0.32306126226170628</v>
      </c>
      <c r="K87" s="12" t="str">
        <f t="shared" si="5"/>
        <v/>
      </c>
      <c r="L87" s="12" t="str">
        <f t="shared" si="6"/>
        <v>N</v>
      </c>
    </row>
    <row r="88" spans="1:12" x14ac:dyDescent="0.25">
      <c r="A88" s="12" t="s">
        <v>192</v>
      </c>
      <c r="B88" s="12" t="s">
        <v>52</v>
      </c>
      <c r="C88" s="12">
        <v>27</v>
      </c>
      <c r="D88" s="12">
        <v>1126</v>
      </c>
      <c r="E88" s="12" t="s">
        <v>96</v>
      </c>
      <c r="F88" s="12" t="s">
        <v>17</v>
      </c>
      <c r="G88" s="12" t="str">
        <f>IF(ISNA(VLOOKUP(E88,'[1]Plan d''adressage'!A:B,2,0)),"aucune",VLOOKUP(E88,'[1]Plan d''adressage'!A:B,2,0))</f>
        <v>aucune</v>
      </c>
      <c r="H88" s="13" t="str">
        <f>IF(ISNA(VLOOKUP(A88,'[1]Famille par article'!A:C,3,0)),IF(AND(ISNUMBER(SEARCH("FIBRE",B88)),ISNUMBER(SEARCH("calage",B88))),"FIBRE DE CALAGE",IF(OR(ISNUMBER(SEARCH("panier",B88)),ISNUMBER(SEARCH("corbeille",B88)),ISNUMBER(SEARCH("banneton",B88)),ISNUMBER(SEARCH("support",B88))),"PANIER/CORBEILLE",IF(ISNUMBER(SEARCH("Bidon",B88)),"BIDON",IF(ISNUMBER(SEARCH("bourriche",B88)),"BOURRICHE",IF(OR(ISNUMBER(SEARCH("coffre",B88)),ISNUMBER(SEARCH("valisette",B88)),ISNUMBER(SEARCH("caisse",B88))),"COFFRET",IF(OR(ISNUMBER(SEARCH("VERRE",B88)),ISNUMBER(SEARCH("carafe",B88))),"VERRERIE",IF(ISNUMBER(SEARCH("BOIS",B88)),"BOIS",IF(OR(ISNUMBER(SEARCH("BOLDUC",B88)),ISNUMBER(SEARCH("RAPHIA",B88)),ISNUMBER(SEARCH("etiquette",B88)),ISNUMBER(SEARCH("Bouchon",B88)),ISNUMBER(SEARCH("tire",B88)),ISNUMBER(SEARCH("decapsuleur",B88)),ISNUMBER(SEARCH("carte",B88)),ISNUMBER(SEARCH("cheque",B88))),"ETAGERES",IF(OR(ISNUMBER(SEARCH("papier",B88)),ISNUMBER(SEARCH("sac",B88)),ISNUMBER(SEARCH("carton",B88)),ISNUMBER(SEARCH("pochette",B88)),ISNUMBER(SEARCH("polypr",B88)),ISNUMBER(SEARCH("FIBRE",B88))),"CARTONNAGE","AUTRES"))))))))),VLOOKUP(A88,'[1]Famille par article'!A:C,3,0))</f>
        <v>PANIER/CORBEILLE</v>
      </c>
      <c r="I88" s="14">
        <f t="shared" si="4"/>
        <v>2.4986118822876179E-3</v>
      </c>
      <c r="J88" s="14">
        <f t="shared" si="7"/>
        <v>0.3255598741439939</v>
      </c>
      <c r="K88" s="12" t="str">
        <f t="shared" si="5"/>
        <v/>
      </c>
      <c r="L88" s="12" t="str">
        <f t="shared" si="6"/>
        <v>Y</v>
      </c>
    </row>
    <row r="89" spans="1:12" x14ac:dyDescent="0.25">
      <c r="A89" s="12" t="s">
        <v>193</v>
      </c>
      <c r="B89" s="12" t="s">
        <v>156</v>
      </c>
      <c r="C89" s="12">
        <v>26</v>
      </c>
      <c r="D89" s="12">
        <v>1126</v>
      </c>
      <c r="E89" s="12" t="s">
        <v>194</v>
      </c>
      <c r="F89" s="12" t="s">
        <v>17</v>
      </c>
      <c r="G89" s="12" t="str">
        <f>IF(ISNA(VLOOKUP(E89,'[1]Plan d''adressage'!A:B,2,0)),"aucune",VLOOKUP(E89,'[1]Plan d''adressage'!A:B,2,0))</f>
        <v>aucune</v>
      </c>
      <c r="H89" s="13" t="str">
        <f>IF(ISNA(VLOOKUP(A89,'[1]Famille par article'!A:C,3,0)),IF(AND(ISNUMBER(SEARCH("FIBRE",B89)),ISNUMBER(SEARCH("calage",B89))),"FIBRE DE CALAGE",IF(OR(ISNUMBER(SEARCH("panier",B89)),ISNUMBER(SEARCH("corbeille",B89)),ISNUMBER(SEARCH("banneton",B89)),ISNUMBER(SEARCH("support",B89))),"PANIER/CORBEILLE",IF(ISNUMBER(SEARCH("Bidon",B89)),"BIDON",IF(ISNUMBER(SEARCH("bourriche",B89)),"BOURRICHE",IF(OR(ISNUMBER(SEARCH("coffre",B89)),ISNUMBER(SEARCH("valisette",B89)),ISNUMBER(SEARCH("caisse",B89))),"COFFRET",IF(OR(ISNUMBER(SEARCH("VERRE",B89)),ISNUMBER(SEARCH("carafe",B89))),"VERRERIE",IF(ISNUMBER(SEARCH("BOIS",B89)),"BOIS",IF(OR(ISNUMBER(SEARCH("BOLDUC",B89)),ISNUMBER(SEARCH("RAPHIA",B89)),ISNUMBER(SEARCH("etiquette",B89)),ISNUMBER(SEARCH("Bouchon",B89)),ISNUMBER(SEARCH("tire",B89)),ISNUMBER(SEARCH("decapsuleur",B89)),ISNUMBER(SEARCH("carte",B89)),ISNUMBER(SEARCH("cheque",B89))),"ETAGERES",IF(OR(ISNUMBER(SEARCH("papier",B89)),ISNUMBER(SEARCH("sac",B89)),ISNUMBER(SEARCH("carton",B89)),ISNUMBER(SEARCH("pochette",B89)),ISNUMBER(SEARCH("polypr",B89)),ISNUMBER(SEARCH("FIBRE",B89))),"CARTONNAGE","AUTRES"))))))))),VLOOKUP(A89,'[1]Famille par article'!A:C,3,0))</f>
        <v>ETAGERES</v>
      </c>
      <c r="I89" s="14">
        <f t="shared" si="4"/>
        <v>2.4060707014621507E-3</v>
      </c>
      <c r="J89" s="14">
        <f t="shared" si="7"/>
        <v>0.32796594484545605</v>
      </c>
      <c r="K89" s="12" t="str">
        <f t="shared" si="5"/>
        <v/>
      </c>
      <c r="L89" s="12" t="str">
        <f t="shared" si="6"/>
        <v>Y</v>
      </c>
    </row>
    <row r="90" spans="1:12" x14ac:dyDescent="0.25">
      <c r="A90" s="12" t="s">
        <v>195</v>
      </c>
      <c r="B90" s="12" t="s">
        <v>162</v>
      </c>
      <c r="C90" s="12">
        <v>26</v>
      </c>
      <c r="D90" s="12">
        <v>1126</v>
      </c>
      <c r="E90" s="12" t="s">
        <v>173</v>
      </c>
      <c r="F90" s="12" t="s">
        <v>17</v>
      </c>
      <c r="G90" s="12" t="str">
        <f>IF(ISNA(VLOOKUP(E90,'[1]Plan d''adressage'!A:B,2,0)),"aucune",VLOOKUP(E90,'[1]Plan d''adressage'!A:B,2,0))</f>
        <v>CARTONNAGE</v>
      </c>
      <c r="H90" s="13" t="str">
        <f>IF(ISNA(VLOOKUP(A90,'[1]Famille par article'!A:C,3,0)),IF(AND(ISNUMBER(SEARCH("FIBRE",B90)),ISNUMBER(SEARCH("calage",B90))),"FIBRE DE CALAGE",IF(OR(ISNUMBER(SEARCH("panier",B90)),ISNUMBER(SEARCH("corbeille",B90)),ISNUMBER(SEARCH("banneton",B90)),ISNUMBER(SEARCH("support",B90))),"PANIER/CORBEILLE",IF(ISNUMBER(SEARCH("Bidon",B90)),"BIDON",IF(ISNUMBER(SEARCH("bourriche",B90)),"BOURRICHE",IF(OR(ISNUMBER(SEARCH("coffre",B90)),ISNUMBER(SEARCH("valisette",B90)),ISNUMBER(SEARCH("caisse",B90))),"COFFRET",IF(OR(ISNUMBER(SEARCH("VERRE",B90)),ISNUMBER(SEARCH("carafe",B90))),"VERRERIE",IF(ISNUMBER(SEARCH("BOIS",B90)),"BOIS",IF(OR(ISNUMBER(SEARCH("BOLDUC",B90)),ISNUMBER(SEARCH("RAPHIA",B90)),ISNUMBER(SEARCH("etiquette",B90)),ISNUMBER(SEARCH("Bouchon",B90)),ISNUMBER(SEARCH("tire",B90)),ISNUMBER(SEARCH("decapsuleur",B90)),ISNUMBER(SEARCH("carte",B90)),ISNUMBER(SEARCH("cheque",B90))),"ETAGERES",IF(OR(ISNUMBER(SEARCH("papier",B90)),ISNUMBER(SEARCH("sac",B90)),ISNUMBER(SEARCH("carton",B90)),ISNUMBER(SEARCH("pochette",B90)),ISNUMBER(SEARCH("polypr",B90)),ISNUMBER(SEARCH("FIBRE",B90))),"CARTONNAGE","AUTRES"))))))))),VLOOKUP(A90,'[1]Famille par article'!A:C,3,0))</f>
        <v>PANIER/CORBEILLE</v>
      </c>
      <c r="I90" s="14">
        <f t="shared" si="4"/>
        <v>2.4060707014621507E-3</v>
      </c>
      <c r="J90" s="14">
        <f t="shared" si="7"/>
        <v>0.3303720155469182</v>
      </c>
      <c r="K90" s="12" t="str">
        <f t="shared" si="5"/>
        <v/>
      </c>
      <c r="L90" s="12" t="str">
        <f t="shared" si="6"/>
        <v>Y</v>
      </c>
    </row>
    <row r="91" spans="1:12" x14ac:dyDescent="0.25">
      <c r="A91" s="12" t="s">
        <v>196</v>
      </c>
      <c r="B91" s="12" t="s">
        <v>52</v>
      </c>
      <c r="C91" s="12">
        <v>26</v>
      </c>
      <c r="D91" s="12">
        <v>1126</v>
      </c>
      <c r="E91" s="12" t="s">
        <v>78</v>
      </c>
      <c r="F91" s="12" t="s">
        <v>17</v>
      </c>
      <c r="G91" s="12" t="str">
        <f>IF(ISNA(VLOOKUP(E91,'[1]Plan d''adressage'!A:B,2,0)),"aucune",VLOOKUP(E91,'[1]Plan d''adressage'!A:B,2,0))</f>
        <v>AUTRES</v>
      </c>
      <c r="H91" s="13" t="str">
        <f>IF(ISNA(VLOOKUP(A91,'[1]Famille par article'!A:C,3,0)),IF(AND(ISNUMBER(SEARCH("FIBRE",B91)),ISNUMBER(SEARCH("calage",B91))),"FIBRE DE CALAGE",IF(OR(ISNUMBER(SEARCH("panier",B91)),ISNUMBER(SEARCH("corbeille",B91)),ISNUMBER(SEARCH("banneton",B91)),ISNUMBER(SEARCH("support",B91))),"PANIER/CORBEILLE",IF(ISNUMBER(SEARCH("Bidon",B91)),"BIDON",IF(ISNUMBER(SEARCH("bourriche",B91)),"BOURRICHE",IF(OR(ISNUMBER(SEARCH("coffre",B91)),ISNUMBER(SEARCH("valisette",B91)),ISNUMBER(SEARCH("caisse",B91))),"COFFRET",IF(OR(ISNUMBER(SEARCH("VERRE",B91)),ISNUMBER(SEARCH("carafe",B91))),"VERRERIE",IF(ISNUMBER(SEARCH("BOIS",B91)),"BOIS",IF(OR(ISNUMBER(SEARCH("BOLDUC",B91)),ISNUMBER(SEARCH("RAPHIA",B91)),ISNUMBER(SEARCH("etiquette",B91)),ISNUMBER(SEARCH("Bouchon",B91)),ISNUMBER(SEARCH("tire",B91)),ISNUMBER(SEARCH("decapsuleur",B91)),ISNUMBER(SEARCH("carte",B91)),ISNUMBER(SEARCH("cheque",B91))),"ETAGERES",IF(OR(ISNUMBER(SEARCH("papier",B91)),ISNUMBER(SEARCH("sac",B91)),ISNUMBER(SEARCH("carton",B91)),ISNUMBER(SEARCH("pochette",B91)),ISNUMBER(SEARCH("polypr",B91)),ISNUMBER(SEARCH("FIBRE",B91))),"CARTONNAGE","AUTRES"))))))))),VLOOKUP(A91,'[1]Famille par article'!A:C,3,0))</f>
        <v>PANIER/CORBEILLE</v>
      </c>
      <c r="I91" s="14">
        <f t="shared" si="4"/>
        <v>2.4060707014621507E-3</v>
      </c>
      <c r="J91" s="14">
        <f t="shared" si="7"/>
        <v>0.33277808624838034</v>
      </c>
      <c r="K91" s="12" t="str">
        <f t="shared" si="5"/>
        <v/>
      </c>
      <c r="L91" s="12" t="str">
        <f t="shared" si="6"/>
        <v>Y</v>
      </c>
    </row>
    <row r="92" spans="1:12" x14ac:dyDescent="0.25">
      <c r="A92" s="12" t="s">
        <v>197</v>
      </c>
      <c r="B92" s="12" t="s">
        <v>198</v>
      </c>
      <c r="C92" s="12">
        <v>25</v>
      </c>
      <c r="D92" s="12">
        <v>1126</v>
      </c>
      <c r="E92" s="12" t="s">
        <v>137</v>
      </c>
      <c r="F92" s="12" t="s">
        <v>17</v>
      </c>
      <c r="G92" s="12" t="str">
        <f>IF(ISNA(VLOOKUP(E92,'[1]Plan d''adressage'!A:B,2,0)),"aucune",VLOOKUP(E92,'[1]Plan d''adressage'!A:B,2,0))</f>
        <v>COFFRET</v>
      </c>
      <c r="H92" s="13" t="str">
        <f>IF(ISNA(VLOOKUP(A92,'[1]Famille par article'!A:C,3,0)),IF(AND(ISNUMBER(SEARCH("FIBRE",B92)),ISNUMBER(SEARCH("calage",B92))),"FIBRE DE CALAGE",IF(OR(ISNUMBER(SEARCH("panier",B92)),ISNUMBER(SEARCH("corbeille",B92)),ISNUMBER(SEARCH("banneton",B92)),ISNUMBER(SEARCH("support",B92))),"PANIER/CORBEILLE",IF(ISNUMBER(SEARCH("Bidon",B92)),"BIDON",IF(ISNUMBER(SEARCH("bourriche",B92)),"BOURRICHE",IF(OR(ISNUMBER(SEARCH("coffre",B92)),ISNUMBER(SEARCH("valisette",B92)),ISNUMBER(SEARCH("caisse",B92))),"COFFRET",IF(OR(ISNUMBER(SEARCH("VERRE",B92)),ISNUMBER(SEARCH("carafe",B92))),"VERRERIE",IF(ISNUMBER(SEARCH("BOIS",B92)),"BOIS",IF(OR(ISNUMBER(SEARCH("BOLDUC",B92)),ISNUMBER(SEARCH("RAPHIA",B92)),ISNUMBER(SEARCH("etiquette",B92)),ISNUMBER(SEARCH("Bouchon",B92)),ISNUMBER(SEARCH("tire",B92)),ISNUMBER(SEARCH("decapsuleur",B92)),ISNUMBER(SEARCH("carte",B92)),ISNUMBER(SEARCH("cheque",B92))),"ETAGERES",IF(OR(ISNUMBER(SEARCH("papier",B92)),ISNUMBER(SEARCH("sac",B92)),ISNUMBER(SEARCH("carton",B92)),ISNUMBER(SEARCH("pochette",B92)),ISNUMBER(SEARCH("polypr",B92)),ISNUMBER(SEARCH("FIBRE",B92))),"CARTONNAGE","AUTRES"))))))))),VLOOKUP(A92,'[1]Famille par article'!A:C,3,0))</f>
        <v>COFFRET</v>
      </c>
      <c r="I92" s="14">
        <f t="shared" si="4"/>
        <v>2.3135295206366834E-3</v>
      </c>
      <c r="J92" s="14">
        <f t="shared" si="7"/>
        <v>0.33509161576901703</v>
      </c>
      <c r="K92" s="12" t="str">
        <f t="shared" si="5"/>
        <v/>
      </c>
      <c r="L92" s="12" t="str">
        <f t="shared" si="6"/>
        <v>N</v>
      </c>
    </row>
    <row r="93" spans="1:12" x14ac:dyDescent="0.25">
      <c r="A93" s="12" t="s">
        <v>199</v>
      </c>
      <c r="B93" s="12" t="s">
        <v>200</v>
      </c>
      <c r="C93" s="12">
        <v>25</v>
      </c>
      <c r="D93" s="12">
        <v>1126</v>
      </c>
      <c r="E93" s="12" t="s">
        <v>181</v>
      </c>
      <c r="F93" s="12" t="s">
        <v>17</v>
      </c>
      <c r="G93" s="12" t="str">
        <f>IF(ISNA(VLOOKUP(E93,'[1]Plan d''adressage'!A:B,2,0)),"aucune",VLOOKUP(E93,'[1]Plan d''adressage'!A:B,2,0))</f>
        <v>CARTONNAGE</v>
      </c>
      <c r="H93" s="13" t="str">
        <f>IF(ISNA(VLOOKUP(A93,'[1]Famille par article'!A:C,3,0)),IF(AND(ISNUMBER(SEARCH("FIBRE",B93)),ISNUMBER(SEARCH("calage",B93))),"FIBRE DE CALAGE",IF(OR(ISNUMBER(SEARCH("panier",B93)),ISNUMBER(SEARCH("corbeille",B93)),ISNUMBER(SEARCH("banneton",B93)),ISNUMBER(SEARCH("support",B93))),"PANIER/CORBEILLE",IF(ISNUMBER(SEARCH("Bidon",B93)),"BIDON",IF(ISNUMBER(SEARCH("bourriche",B93)),"BOURRICHE",IF(OR(ISNUMBER(SEARCH("coffre",B93)),ISNUMBER(SEARCH("valisette",B93)),ISNUMBER(SEARCH("caisse",B93))),"COFFRET",IF(OR(ISNUMBER(SEARCH("VERRE",B93)),ISNUMBER(SEARCH("carafe",B93))),"VERRERIE",IF(ISNUMBER(SEARCH("BOIS",B93)),"BOIS",IF(OR(ISNUMBER(SEARCH("BOLDUC",B93)),ISNUMBER(SEARCH("RAPHIA",B93)),ISNUMBER(SEARCH("etiquette",B93)),ISNUMBER(SEARCH("Bouchon",B93)),ISNUMBER(SEARCH("tire",B93)),ISNUMBER(SEARCH("decapsuleur",B93)),ISNUMBER(SEARCH("carte",B93)),ISNUMBER(SEARCH("cheque",B93))),"ETAGERES",IF(OR(ISNUMBER(SEARCH("papier",B93)),ISNUMBER(SEARCH("sac",B93)),ISNUMBER(SEARCH("carton",B93)),ISNUMBER(SEARCH("pochette",B93)),ISNUMBER(SEARCH("polypr",B93)),ISNUMBER(SEARCH("FIBRE",B93))),"CARTONNAGE","AUTRES"))))))))),VLOOKUP(A93,'[1]Famille par article'!A:C,3,0))</f>
        <v>AUTRES</v>
      </c>
      <c r="I93" s="14">
        <f t="shared" si="4"/>
        <v>2.3135295206366834E-3</v>
      </c>
      <c r="J93" s="14">
        <f t="shared" si="7"/>
        <v>0.33740514528965371</v>
      </c>
      <c r="K93" s="12" t="str">
        <f t="shared" si="5"/>
        <v/>
      </c>
      <c r="L93" s="12" t="str">
        <f t="shared" si="6"/>
        <v>Y</v>
      </c>
    </row>
    <row r="94" spans="1:12" x14ac:dyDescent="0.25">
      <c r="A94" s="12" t="s">
        <v>201</v>
      </c>
      <c r="B94" s="12" t="s">
        <v>202</v>
      </c>
      <c r="C94" s="12">
        <v>25</v>
      </c>
      <c r="D94" s="12">
        <v>1126</v>
      </c>
      <c r="E94" s="12" t="s">
        <v>110</v>
      </c>
      <c r="F94" s="12" t="s">
        <v>17</v>
      </c>
      <c r="G94" s="12" t="str">
        <f>IF(ISNA(VLOOKUP(E94,'[1]Plan d''adressage'!A:B,2,0)),"aucune",VLOOKUP(E94,'[1]Plan d''adressage'!A:B,2,0))</f>
        <v>CARTONNAGE</v>
      </c>
      <c r="H94" s="13" t="str">
        <f>IF(ISNA(VLOOKUP(A94,'[1]Famille par article'!A:C,3,0)),IF(AND(ISNUMBER(SEARCH("FIBRE",B94)),ISNUMBER(SEARCH("calage",B94))),"FIBRE DE CALAGE",IF(OR(ISNUMBER(SEARCH("panier",B94)),ISNUMBER(SEARCH("corbeille",B94)),ISNUMBER(SEARCH("banneton",B94)),ISNUMBER(SEARCH("support",B94))),"PANIER/CORBEILLE",IF(ISNUMBER(SEARCH("Bidon",B94)),"BIDON",IF(ISNUMBER(SEARCH("bourriche",B94)),"BOURRICHE",IF(OR(ISNUMBER(SEARCH("coffre",B94)),ISNUMBER(SEARCH("valisette",B94)),ISNUMBER(SEARCH("caisse",B94))),"COFFRET",IF(OR(ISNUMBER(SEARCH("VERRE",B94)),ISNUMBER(SEARCH("carafe",B94))),"VERRERIE",IF(ISNUMBER(SEARCH("BOIS",B94)),"BOIS",IF(OR(ISNUMBER(SEARCH("BOLDUC",B94)),ISNUMBER(SEARCH("RAPHIA",B94)),ISNUMBER(SEARCH("etiquette",B94)),ISNUMBER(SEARCH("Bouchon",B94)),ISNUMBER(SEARCH("tire",B94)),ISNUMBER(SEARCH("decapsuleur",B94)),ISNUMBER(SEARCH("carte",B94)),ISNUMBER(SEARCH("cheque",B94))),"ETAGERES",IF(OR(ISNUMBER(SEARCH("papier",B94)),ISNUMBER(SEARCH("sac",B94)),ISNUMBER(SEARCH("carton",B94)),ISNUMBER(SEARCH("pochette",B94)),ISNUMBER(SEARCH("polypr",B94)),ISNUMBER(SEARCH("FIBRE",B94))),"CARTONNAGE","AUTRES"))))))))),VLOOKUP(A94,'[1]Famille par article'!A:C,3,0))</f>
        <v>PANIER/CORBEILLE</v>
      </c>
      <c r="I94" s="14">
        <f t="shared" si="4"/>
        <v>2.3135295206366834E-3</v>
      </c>
      <c r="J94" s="14">
        <f t="shared" si="7"/>
        <v>0.33971867481029039</v>
      </c>
      <c r="K94" s="12" t="str">
        <f t="shared" si="5"/>
        <v/>
      </c>
      <c r="L94" s="12" t="str">
        <f t="shared" si="6"/>
        <v>Y</v>
      </c>
    </row>
    <row r="95" spans="1:12" x14ac:dyDescent="0.25">
      <c r="A95" s="12" t="s">
        <v>203</v>
      </c>
      <c r="B95" s="12" t="s">
        <v>204</v>
      </c>
      <c r="C95" s="12">
        <v>25</v>
      </c>
      <c r="D95" s="12">
        <v>1126</v>
      </c>
      <c r="E95" s="12" t="s">
        <v>205</v>
      </c>
      <c r="F95" s="12" t="s">
        <v>17</v>
      </c>
      <c r="G95" s="12" t="str">
        <f>IF(ISNA(VLOOKUP(E95,'[1]Plan d''adressage'!A:B,2,0)),"aucune",VLOOKUP(E95,'[1]Plan d''adressage'!A:B,2,0))</f>
        <v>AUTRES</v>
      </c>
      <c r="H95" s="13" t="str">
        <f>IF(ISNA(VLOOKUP(A95,'[1]Famille par article'!A:C,3,0)),IF(AND(ISNUMBER(SEARCH("FIBRE",B95)),ISNUMBER(SEARCH("calage",B95))),"FIBRE DE CALAGE",IF(OR(ISNUMBER(SEARCH("panier",B95)),ISNUMBER(SEARCH("corbeille",B95)),ISNUMBER(SEARCH("banneton",B95)),ISNUMBER(SEARCH("support",B95))),"PANIER/CORBEILLE",IF(ISNUMBER(SEARCH("Bidon",B95)),"BIDON",IF(ISNUMBER(SEARCH("bourriche",B95)),"BOURRICHE",IF(OR(ISNUMBER(SEARCH("coffre",B95)),ISNUMBER(SEARCH("valisette",B95)),ISNUMBER(SEARCH("caisse",B95))),"COFFRET",IF(OR(ISNUMBER(SEARCH("VERRE",B95)),ISNUMBER(SEARCH("carafe",B95))),"VERRERIE",IF(ISNUMBER(SEARCH("BOIS",B95)),"BOIS",IF(OR(ISNUMBER(SEARCH("BOLDUC",B95)),ISNUMBER(SEARCH("RAPHIA",B95)),ISNUMBER(SEARCH("etiquette",B95)),ISNUMBER(SEARCH("Bouchon",B95)),ISNUMBER(SEARCH("tire",B95)),ISNUMBER(SEARCH("decapsuleur",B95)),ISNUMBER(SEARCH("carte",B95)),ISNUMBER(SEARCH("cheque",B95))),"ETAGERES",IF(OR(ISNUMBER(SEARCH("papier",B95)),ISNUMBER(SEARCH("sac",B95)),ISNUMBER(SEARCH("carton",B95)),ISNUMBER(SEARCH("pochette",B95)),ISNUMBER(SEARCH("polypr",B95)),ISNUMBER(SEARCH("FIBRE",B95))),"CARTONNAGE","AUTRES"))))))))),VLOOKUP(A95,'[1]Famille par article'!A:C,3,0))</f>
        <v>AUTRES</v>
      </c>
      <c r="I95" s="14">
        <f t="shared" si="4"/>
        <v>2.3135295206366834E-3</v>
      </c>
      <c r="J95" s="14">
        <f t="shared" si="7"/>
        <v>0.34203220433092707</v>
      </c>
      <c r="K95" s="12" t="str">
        <f t="shared" si="5"/>
        <v/>
      </c>
      <c r="L95" s="12" t="str">
        <f t="shared" si="6"/>
        <v>N</v>
      </c>
    </row>
    <row r="96" spans="1:12" x14ac:dyDescent="0.25">
      <c r="A96" s="12" t="s">
        <v>206</v>
      </c>
      <c r="B96" s="12" t="s">
        <v>207</v>
      </c>
      <c r="C96" s="12">
        <v>25</v>
      </c>
      <c r="D96" s="12">
        <v>1126</v>
      </c>
      <c r="E96" s="12" t="s">
        <v>208</v>
      </c>
      <c r="F96" s="12" t="s">
        <v>17</v>
      </c>
      <c r="G96" s="12" t="str">
        <f>IF(ISNA(VLOOKUP(E96,'[1]Plan d''adressage'!A:B,2,0)),"aucune",VLOOKUP(E96,'[1]Plan d''adressage'!A:B,2,0))</f>
        <v>CARTONNAGE</v>
      </c>
      <c r="H96" s="13" t="str">
        <f>IF(ISNA(VLOOKUP(A96,'[1]Famille par article'!A:C,3,0)),IF(AND(ISNUMBER(SEARCH("FIBRE",B96)),ISNUMBER(SEARCH("calage",B96))),"FIBRE DE CALAGE",IF(OR(ISNUMBER(SEARCH("panier",B96)),ISNUMBER(SEARCH("corbeille",B96)),ISNUMBER(SEARCH("banneton",B96)),ISNUMBER(SEARCH("support",B96))),"PANIER/CORBEILLE",IF(ISNUMBER(SEARCH("Bidon",B96)),"BIDON",IF(ISNUMBER(SEARCH("bourriche",B96)),"BOURRICHE",IF(OR(ISNUMBER(SEARCH("coffre",B96)),ISNUMBER(SEARCH("valisette",B96)),ISNUMBER(SEARCH("caisse",B96))),"COFFRET",IF(OR(ISNUMBER(SEARCH("VERRE",B96)),ISNUMBER(SEARCH("carafe",B96))),"VERRERIE",IF(ISNUMBER(SEARCH("BOIS",B96)),"BOIS",IF(OR(ISNUMBER(SEARCH("BOLDUC",B96)),ISNUMBER(SEARCH("RAPHIA",B96)),ISNUMBER(SEARCH("etiquette",B96)),ISNUMBER(SEARCH("Bouchon",B96)),ISNUMBER(SEARCH("tire",B96)),ISNUMBER(SEARCH("decapsuleur",B96)),ISNUMBER(SEARCH("carte",B96)),ISNUMBER(SEARCH("cheque",B96))),"ETAGERES",IF(OR(ISNUMBER(SEARCH("papier",B96)),ISNUMBER(SEARCH("sac",B96)),ISNUMBER(SEARCH("carton",B96)),ISNUMBER(SEARCH("pochette",B96)),ISNUMBER(SEARCH("polypr",B96)),ISNUMBER(SEARCH("FIBRE",B96))),"CARTONNAGE","AUTRES"))))))))),VLOOKUP(A96,'[1]Famille par article'!A:C,3,0))</f>
        <v>ETAGERES</v>
      </c>
      <c r="I96" s="14">
        <f t="shared" si="4"/>
        <v>2.3135295206366834E-3</v>
      </c>
      <c r="J96" s="14">
        <f t="shared" si="7"/>
        <v>0.34434573385156375</v>
      </c>
      <c r="K96" s="12" t="str">
        <f t="shared" si="5"/>
        <v/>
      </c>
      <c r="L96" s="12" t="str">
        <f t="shared" si="6"/>
        <v>Y</v>
      </c>
    </row>
    <row r="97" spans="1:12" x14ac:dyDescent="0.25">
      <c r="A97" s="12" t="s">
        <v>209</v>
      </c>
      <c r="B97" s="12" t="s">
        <v>210</v>
      </c>
      <c r="C97" s="12">
        <v>25</v>
      </c>
      <c r="D97" s="12">
        <v>1126</v>
      </c>
      <c r="E97" s="12" t="s">
        <v>211</v>
      </c>
      <c r="F97" s="12" t="s">
        <v>17</v>
      </c>
      <c r="G97" s="12" t="str">
        <f>IF(ISNA(VLOOKUP(E97,'[1]Plan d''adressage'!A:B,2,0)),"aucune",VLOOKUP(E97,'[1]Plan d''adressage'!A:B,2,0))</f>
        <v>COFFRET</v>
      </c>
      <c r="H97" s="13" t="str">
        <f>IF(ISNA(VLOOKUP(A97,'[1]Famille par article'!A:C,3,0)),IF(AND(ISNUMBER(SEARCH("FIBRE",B97)),ISNUMBER(SEARCH("calage",B97))),"FIBRE DE CALAGE",IF(OR(ISNUMBER(SEARCH("panier",B97)),ISNUMBER(SEARCH("corbeille",B97)),ISNUMBER(SEARCH("banneton",B97)),ISNUMBER(SEARCH("support",B97))),"PANIER/CORBEILLE",IF(ISNUMBER(SEARCH("Bidon",B97)),"BIDON",IF(ISNUMBER(SEARCH("bourriche",B97)),"BOURRICHE",IF(OR(ISNUMBER(SEARCH("coffre",B97)),ISNUMBER(SEARCH("valisette",B97)),ISNUMBER(SEARCH("caisse",B97))),"COFFRET",IF(OR(ISNUMBER(SEARCH("VERRE",B97)),ISNUMBER(SEARCH("carafe",B97))),"VERRERIE",IF(ISNUMBER(SEARCH("BOIS",B97)),"BOIS",IF(OR(ISNUMBER(SEARCH("BOLDUC",B97)),ISNUMBER(SEARCH("RAPHIA",B97)),ISNUMBER(SEARCH("etiquette",B97)),ISNUMBER(SEARCH("Bouchon",B97)),ISNUMBER(SEARCH("tire",B97)),ISNUMBER(SEARCH("decapsuleur",B97)),ISNUMBER(SEARCH("carte",B97)),ISNUMBER(SEARCH("cheque",B97))),"ETAGERES",IF(OR(ISNUMBER(SEARCH("papier",B97)),ISNUMBER(SEARCH("sac",B97)),ISNUMBER(SEARCH("carton",B97)),ISNUMBER(SEARCH("pochette",B97)),ISNUMBER(SEARCH("polypr",B97)),ISNUMBER(SEARCH("FIBRE",B97))),"CARTONNAGE","AUTRES"))))))))),VLOOKUP(A97,'[1]Famille par article'!A:C,3,0))</f>
        <v>PANIER/CORBEILLE</v>
      </c>
      <c r="I97" s="14">
        <f t="shared" si="4"/>
        <v>2.3135295206366834E-3</v>
      </c>
      <c r="J97" s="14">
        <f t="shared" si="7"/>
        <v>0.34665926337220043</v>
      </c>
      <c r="K97" s="12" t="str">
        <f t="shared" si="5"/>
        <v/>
      </c>
      <c r="L97" s="12" t="str">
        <f t="shared" si="6"/>
        <v>Y</v>
      </c>
    </row>
    <row r="98" spans="1:12" x14ac:dyDescent="0.25">
      <c r="A98" s="12" t="s">
        <v>212</v>
      </c>
      <c r="B98" s="12" t="s">
        <v>48</v>
      </c>
      <c r="C98" s="12">
        <v>25</v>
      </c>
      <c r="D98" s="12">
        <v>1126</v>
      </c>
      <c r="E98" s="12" t="s">
        <v>40</v>
      </c>
      <c r="F98" s="12" t="s">
        <v>17</v>
      </c>
      <c r="G98" s="12" t="str">
        <f>IF(ISNA(VLOOKUP(E98,'[1]Plan d''adressage'!A:B,2,0)),"aucune",VLOOKUP(E98,'[1]Plan d''adressage'!A:B,2,0))</f>
        <v>CARTONNAGE</v>
      </c>
      <c r="H98" s="13" t="str">
        <f>IF(ISNA(VLOOKUP(A98,'[1]Famille par article'!A:C,3,0)),IF(AND(ISNUMBER(SEARCH("FIBRE",B98)),ISNUMBER(SEARCH("calage",B98))),"FIBRE DE CALAGE",IF(OR(ISNUMBER(SEARCH("panier",B98)),ISNUMBER(SEARCH("corbeille",B98)),ISNUMBER(SEARCH("banneton",B98)),ISNUMBER(SEARCH("support",B98))),"PANIER/CORBEILLE",IF(ISNUMBER(SEARCH("Bidon",B98)),"BIDON",IF(ISNUMBER(SEARCH("bourriche",B98)),"BOURRICHE",IF(OR(ISNUMBER(SEARCH("coffre",B98)),ISNUMBER(SEARCH("valisette",B98)),ISNUMBER(SEARCH("caisse",B98))),"COFFRET",IF(OR(ISNUMBER(SEARCH("VERRE",B98)),ISNUMBER(SEARCH("carafe",B98))),"VERRERIE",IF(ISNUMBER(SEARCH("BOIS",B98)),"BOIS",IF(OR(ISNUMBER(SEARCH("BOLDUC",B98)),ISNUMBER(SEARCH("RAPHIA",B98)),ISNUMBER(SEARCH("etiquette",B98)),ISNUMBER(SEARCH("Bouchon",B98)),ISNUMBER(SEARCH("tire",B98)),ISNUMBER(SEARCH("decapsuleur",B98)),ISNUMBER(SEARCH("carte",B98)),ISNUMBER(SEARCH("cheque",B98))),"ETAGERES",IF(OR(ISNUMBER(SEARCH("papier",B98)),ISNUMBER(SEARCH("sac",B98)),ISNUMBER(SEARCH("carton",B98)),ISNUMBER(SEARCH("pochette",B98)),ISNUMBER(SEARCH("polypr",B98)),ISNUMBER(SEARCH("FIBRE",B98))),"CARTONNAGE","AUTRES"))))))))),VLOOKUP(A98,'[1]Famille par article'!A:C,3,0))</f>
        <v>AUTRES</v>
      </c>
      <c r="I98" s="14">
        <f t="shared" si="4"/>
        <v>2.3135295206366834E-3</v>
      </c>
      <c r="J98" s="14">
        <f t="shared" si="7"/>
        <v>0.34897279289283711</v>
      </c>
      <c r="K98" s="12" t="str">
        <f t="shared" si="5"/>
        <v/>
      </c>
      <c r="L98" s="12" t="str">
        <f t="shared" si="6"/>
        <v>Y</v>
      </c>
    </row>
    <row r="99" spans="1:12" x14ac:dyDescent="0.25">
      <c r="A99" s="12" t="s">
        <v>213</v>
      </c>
      <c r="B99" s="12" t="s">
        <v>214</v>
      </c>
      <c r="C99" s="12">
        <v>25</v>
      </c>
      <c r="D99" s="12">
        <v>1126</v>
      </c>
      <c r="E99" s="12" t="s">
        <v>215</v>
      </c>
      <c r="F99" s="12" t="s">
        <v>17</v>
      </c>
      <c r="G99" s="12" t="str">
        <f>IF(ISNA(VLOOKUP(E99,'[1]Plan d''adressage'!A:B,2,0)),"aucune",VLOOKUP(E99,'[1]Plan d''adressage'!A:B,2,0))</f>
        <v>COFFRET</v>
      </c>
      <c r="H99" s="13" t="str">
        <f>IF(ISNA(VLOOKUP(A99,'[1]Famille par article'!A:C,3,0)),IF(AND(ISNUMBER(SEARCH("FIBRE",B99)),ISNUMBER(SEARCH("calage",B99))),"FIBRE DE CALAGE",IF(OR(ISNUMBER(SEARCH("panier",B99)),ISNUMBER(SEARCH("corbeille",B99)),ISNUMBER(SEARCH("banneton",B99)),ISNUMBER(SEARCH("support",B99))),"PANIER/CORBEILLE",IF(ISNUMBER(SEARCH("Bidon",B99)),"BIDON",IF(ISNUMBER(SEARCH("bourriche",B99)),"BOURRICHE",IF(OR(ISNUMBER(SEARCH("coffre",B99)),ISNUMBER(SEARCH("valisette",B99)),ISNUMBER(SEARCH("caisse",B99))),"COFFRET",IF(OR(ISNUMBER(SEARCH("VERRE",B99)),ISNUMBER(SEARCH("carafe",B99))),"VERRERIE",IF(ISNUMBER(SEARCH("BOIS",B99)),"BOIS",IF(OR(ISNUMBER(SEARCH("BOLDUC",B99)),ISNUMBER(SEARCH("RAPHIA",B99)),ISNUMBER(SEARCH("etiquette",B99)),ISNUMBER(SEARCH("Bouchon",B99)),ISNUMBER(SEARCH("tire",B99)),ISNUMBER(SEARCH("decapsuleur",B99)),ISNUMBER(SEARCH("carte",B99)),ISNUMBER(SEARCH("cheque",B99))),"ETAGERES",IF(OR(ISNUMBER(SEARCH("papier",B99)),ISNUMBER(SEARCH("sac",B99)),ISNUMBER(SEARCH("carton",B99)),ISNUMBER(SEARCH("pochette",B99)),ISNUMBER(SEARCH("polypr",B99)),ISNUMBER(SEARCH("FIBRE",B99))),"CARTONNAGE","AUTRES"))))))))),VLOOKUP(A99,'[1]Famille par article'!A:C,3,0))</f>
        <v>AUTRES</v>
      </c>
      <c r="I99" s="14">
        <f t="shared" si="4"/>
        <v>2.3135295206366834E-3</v>
      </c>
      <c r="J99" s="14">
        <f t="shared" si="7"/>
        <v>0.35128632241347379</v>
      </c>
      <c r="K99" s="12" t="str">
        <f t="shared" si="5"/>
        <v/>
      </c>
      <c r="L99" s="12" t="str">
        <f t="shared" si="6"/>
        <v>Y</v>
      </c>
    </row>
    <row r="100" spans="1:12" x14ac:dyDescent="0.25">
      <c r="A100" s="12" t="s">
        <v>216</v>
      </c>
      <c r="B100" s="12" t="s">
        <v>217</v>
      </c>
      <c r="C100" s="12">
        <v>25</v>
      </c>
      <c r="D100" s="12">
        <v>1126</v>
      </c>
      <c r="E100" s="12" t="s">
        <v>126</v>
      </c>
      <c r="F100" s="12" t="s">
        <v>17</v>
      </c>
      <c r="G100" s="12" t="str">
        <f>IF(ISNA(VLOOKUP(E100,'[1]Plan d''adressage'!A:B,2,0)),"aucune",VLOOKUP(E100,'[1]Plan d''adressage'!A:B,2,0))</f>
        <v>COFFRET</v>
      </c>
      <c r="H100" s="13" t="str">
        <f>IF(ISNA(VLOOKUP(A100,'[1]Famille par article'!A:C,3,0)),IF(AND(ISNUMBER(SEARCH("FIBRE",B100)),ISNUMBER(SEARCH("calage",B100))),"FIBRE DE CALAGE",IF(OR(ISNUMBER(SEARCH("panier",B100)),ISNUMBER(SEARCH("corbeille",B100)),ISNUMBER(SEARCH("banneton",B100)),ISNUMBER(SEARCH("support",B100))),"PANIER/CORBEILLE",IF(ISNUMBER(SEARCH("Bidon",B100)),"BIDON",IF(ISNUMBER(SEARCH("bourriche",B100)),"BOURRICHE",IF(OR(ISNUMBER(SEARCH("coffre",B100)),ISNUMBER(SEARCH("valisette",B100)),ISNUMBER(SEARCH("caisse",B100))),"COFFRET",IF(OR(ISNUMBER(SEARCH("VERRE",B100)),ISNUMBER(SEARCH("carafe",B100))),"VERRERIE",IF(ISNUMBER(SEARCH("BOIS",B100)),"BOIS",IF(OR(ISNUMBER(SEARCH("BOLDUC",B100)),ISNUMBER(SEARCH("RAPHIA",B100)),ISNUMBER(SEARCH("etiquette",B100)),ISNUMBER(SEARCH("Bouchon",B100)),ISNUMBER(SEARCH("tire",B100)),ISNUMBER(SEARCH("decapsuleur",B100)),ISNUMBER(SEARCH("carte",B100)),ISNUMBER(SEARCH("cheque",B100))),"ETAGERES",IF(OR(ISNUMBER(SEARCH("papier",B100)),ISNUMBER(SEARCH("sac",B100)),ISNUMBER(SEARCH("carton",B100)),ISNUMBER(SEARCH("pochette",B100)),ISNUMBER(SEARCH("polypr",B100)),ISNUMBER(SEARCH("FIBRE",B100))),"CARTONNAGE","AUTRES"))))))))),VLOOKUP(A100,'[1]Famille par article'!A:C,3,0))</f>
        <v>CARTONNAGE</v>
      </c>
      <c r="I100" s="14">
        <f t="shared" si="4"/>
        <v>2.3135295206366834E-3</v>
      </c>
      <c r="J100" s="14">
        <f t="shared" si="7"/>
        <v>0.35359985193411048</v>
      </c>
      <c r="K100" s="12" t="str">
        <f t="shared" si="5"/>
        <v/>
      </c>
      <c r="L100" s="12" t="str">
        <f t="shared" si="6"/>
        <v>Y</v>
      </c>
    </row>
    <row r="101" spans="1:12" x14ac:dyDescent="0.25">
      <c r="A101" s="12" t="s">
        <v>218</v>
      </c>
      <c r="B101" s="12" t="s">
        <v>219</v>
      </c>
      <c r="C101" s="12">
        <v>25</v>
      </c>
      <c r="D101" s="12">
        <v>1126</v>
      </c>
      <c r="E101" s="12" t="s">
        <v>220</v>
      </c>
      <c r="F101" s="12" t="s">
        <v>17</v>
      </c>
      <c r="G101" s="12" t="str">
        <f>IF(ISNA(VLOOKUP(E101,'[1]Plan d''adressage'!A:B,2,0)),"aucune",VLOOKUP(E101,'[1]Plan d''adressage'!A:B,2,0))</f>
        <v>AUTRES</v>
      </c>
      <c r="H101" s="13" t="str">
        <f>IF(ISNA(VLOOKUP(A101,'[1]Famille par article'!A:C,3,0)),IF(AND(ISNUMBER(SEARCH("FIBRE",B101)),ISNUMBER(SEARCH("calage",B101))),"FIBRE DE CALAGE",IF(OR(ISNUMBER(SEARCH("panier",B101)),ISNUMBER(SEARCH("corbeille",B101)),ISNUMBER(SEARCH("banneton",B101)),ISNUMBER(SEARCH("support",B101))),"PANIER/CORBEILLE",IF(ISNUMBER(SEARCH("Bidon",B101)),"BIDON",IF(ISNUMBER(SEARCH("bourriche",B101)),"BOURRICHE",IF(OR(ISNUMBER(SEARCH("coffre",B101)),ISNUMBER(SEARCH("valisette",B101)),ISNUMBER(SEARCH("caisse",B101))),"COFFRET",IF(OR(ISNUMBER(SEARCH("VERRE",B101)),ISNUMBER(SEARCH("carafe",B101))),"VERRERIE",IF(ISNUMBER(SEARCH("BOIS",B101)),"BOIS",IF(OR(ISNUMBER(SEARCH("BOLDUC",B101)),ISNUMBER(SEARCH("RAPHIA",B101)),ISNUMBER(SEARCH("etiquette",B101)),ISNUMBER(SEARCH("Bouchon",B101)),ISNUMBER(SEARCH("tire",B101)),ISNUMBER(SEARCH("decapsuleur",B101)),ISNUMBER(SEARCH("carte",B101)),ISNUMBER(SEARCH("cheque",B101))),"ETAGERES",IF(OR(ISNUMBER(SEARCH("papier",B101)),ISNUMBER(SEARCH("sac",B101)),ISNUMBER(SEARCH("carton",B101)),ISNUMBER(SEARCH("pochette",B101)),ISNUMBER(SEARCH("polypr",B101)),ISNUMBER(SEARCH("FIBRE",B101))),"CARTONNAGE","AUTRES"))))))))),VLOOKUP(A101,'[1]Famille par article'!A:C,3,0))</f>
        <v>COFFRET</v>
      </c>
      <c r="I101" s="14">
        <f t="shared" si="4"/>
        <v>2.3135295206366834E-3</v>
      </c>
      <c r="J101" s="14">
        <f t="shared" si="7"/>
        <v>0.35591338145474716</v>
      </c>
      <c r="K101" s="12" t="str">
        <f t="shared" si="5"/>
        <v/>
      </c>
      <c r="L101" s="12" t="str">
        <f t="shared" si="6"/>
        <v>Y</v>
      </c>
    </row>
    <row r="102" spans="1:12" x14ac:dyDescent="0.25">
      <c r="A102" s="12" t="s">
        <v>221</v>
      </c>
      <c r="B102" s="12" t="s">
        <v>156</v>
      </c>
      <c r="C102" s="12">
        <v>25</v>
      </c>
      <c r="D102" s="12">
        <v>1126</v>
      </c>
      <c r="E102" s="12" t="s">
        <v>222</v>
      </c>
      <c r="F102" s="12" t="s">
        <v>17</v>
      </c>
      <c r="G102" s="12" t="str">
        <f>IF(ISNA(VLOOKUP(E102,'[1]Plan d''adressage'!A:B,2,0)),"aucune",VLOOKUP(E102,'[1]Plan d''adressage'!A:B,2,0))</f>
        <v>AUTRES</v>
      </c>
      <c r="H102" s="13" t="str">
        <f>IF(ISNA(VLOOKUP(A102,'[1]Famille par article'!A:C,3,0)),IF(AND(ISNUMBER(SEARCH("FIBRE",B102)),ISNUMBER(SEARCH("calage",B102))),"FIBRE DE CALAGE",IF(OR(ISNUMBER(SEARCH("panier",B102)),ISNUMBER(SEARCH("corbeille",B102)),ISNUMBER(SEARCH("banneton",B102)),ISNUMBER(SEARCH("support",B102))),"PANIER/CORBEILLE",IF(ISNUMBER(SEARCH("Bidon",B102)),"BIDON",IF(ISNUMBER(SEARCH("bourriche",B102)),"BOURRICHE",IF(OR(ISNUMBER(SEARCH("coffre",B102)),ISNUMBER(SEARCH("valisette",B102)),ISNUMBER(SEARCH("caisse",B102))),"COFFRET",IF(OR(ISNUMBER(SEARCH("VERRE",B102)),ISNUMBER(SEARCH("carafe",B102))),"VERRERIE",IF(ISNUMBER(SEARCH("BOIS",B102)),"BOIS",IF(OR(ISNUMBER(SEARCH("BOLDUC",B102)),ISNUMBER(SEARCH("RAPHIA",B102)),ISNUMBER(SEARCH("etiquette",B102)),ISNUMBER(SEARCH("Bouchon",B102)),ISNUMBER(SEARCH("tire",B102)),ISNUMBER(SEARCH("decapsuleur",B102)),ISNUMBER(SEARCH("carte",B102)),ISNUMBER(SEARCH("cheque",B102))),"ETAGERES",IF(OR(ISNUMBER(SEARCH("papier",B102)),ISNUMBER(SEARCH("sac",B102)),ISNUMBER(SEARCH("carton",B102)),ISNUMBER(SEARCH("pochette",B102)),ISNUMBER(SEARCH("polypr",B102)),ISNUMBER(SEARCH("FIBRE",B102))),"CARTONNAGE","AUTRES"))))))))),VLOOKUP(A102,'[1]Famille par article'!A:C,3,0))</f>
        <v>ETAGERES</v>
      </c>
      <c r="I102" s="14">
        <f t="shared" si="4"/>
        <v>2.3135295206366834E-3</v>
      </c>
      <c r="J102" s="14">
        <f t="shared" si="7"/>
        <v>0.35822691097538384</v>
      </c>
      <c r="K102" s="12" t="str">
        <f t="shared" si="5"/>
        <v/>
      </c>
      <c r="L102" s="12" t="str">
        <f t="shared" si="6"/>
        <v>Y</v>
      </c>
    </row>
    <row r="103" spans="1:12" x14ac:dyDescent="0.25">
      <c r="A103" s="12" t="s">
        <v>223</v>
      </c>
      <c r="B103" s="12" t="s">
        <v>224</v>
      </c>
      <c r="C103" s="12">
        <v>24</v>
      </c>
      <c r="D103" s="12">
        <v>1126</v>
      </c>
      <c r="E103" s="12" t="s">
        <v>38</v>
      </c>
      <c r="F103" s="12" t="s">
        <v>17</v>
      </c>
      <c r="G103" s="12" t="str">
        <f>IF(ISNA(VLOOKUP(E103,'[1]Plan d''adressage'!A:B,2,0)),"aucune",VLOOKUP(E103,'[1]Plan d''adressage'!A:B,2,0))</f>
        <v>COFFRET</v>
      </c>
      <c r="H103" s="13" t="str">
        <f>IF(ISNA(VLOOKUP(A103,'[1]Famille par article'!A:C,3,0)),IF(AND(ISNUMBER(SEARCH("FIBRE",B103)),ISNUMBER(SEARCH("calage",B103))),"FIBRE DE CALAGE",IF(OR(ISNUMBER(SEARCH("panier",B103)),ISNUMBER(SEARCH("corbeille",B103)),ISNUMBER(SEARCH("banneton",B103)),ISNUMBER(SEARCH("support",B103))),"PANIER/CORBEILLE",IF(ISNUMBER(SEARCH("Bidon",B103)),"BIDON",IF(ISNUMBER(SEARCH("bourriche",B103)),"BOURRICHE",IF(OR(ISNUMBER(SEARCH("coffre",B103)),ISNUMBER(SEARCH("valisette",B103)),ISNUMBER(SEARCH("caisse",B103))),"COFFRET",IF(OR(ISNUMBER(SEARCH("VERRE",B103)),ISNUMBER(SEARCH("carafe",B103))),"VERRERIE",IF(ISNUMBER(SEARCH("BOIS",B103)),"BOIS",IF(OR(ISNUMBER(SEARCH("BOLDUC",B103)),ISNUMBER(SEARCH("RAPHIA",B103)),ISNUMBER(SEARCH("etiquette",B103)),ISNUMBER(SEARCH("Bouchon",B103)),ISNUMBER(SEARCH("tire",B103)),ISNUMBER(SEARCH("decapsuleur",B103)),ISNUMBER(SEARCH("carte",B103)),ISNUMBER(SEARCH("cheque",B103))),"ETAGERES",IF(OR(ISNUMBER(SEARCH("papier",B103)),ISNUMBER(SEARCH("sac",B103)),ISNUMBER(SEARCH("carton",B103)),ISNUMBER(SEARCH("pochette",B103)),ISNUMBER(SEARCH("polypr",B103)),ISNUMBER(SEARCH("FIBRE",B103))),"CARTONNAGE","AUTRES"))))))))),VLOOKUP(A103,'[1]Famille par article'!A:C,3,0))</f>
        <v>CARTONNAGE</v>
      </c>
      <c r="I103" s="14">
        <f t="shared" si="4"/>
        <v>2.2209883398112162E-3</v>
      </c>
      <c r="J103" s="14">
        <f t="shared" si="7"/>
        <v>0.36044789931519505</v>
      </c>
      <c r="K103" s="12" t="str">
        <f t="shared" si="5"/>
        <v/>
      </c>
      <c r="L103" s="12" t="str">
        <f t="shared" si="6"/>
        <v>Y</v>
      </c>
    </row>
    <row r="104" spans="1:12" x14ac:dyDescent="0.25">
      <c r="A104" s="12" t="s">
        <v>225</v>
      </c>
      <c r="B104" s="12" t="s">
        <v>226</v>
      </c>
      <c r="C104" s="12">
        <v>24</v>
      </c>
      <c r="D104" s="12">
        <v>1126</v>
      </c>
      <c r="E104" s="12" t="s">
        <v>227</v>
      </c>
      <c r="F104" s="12" t="s">
        <v>17</v>
      </c>
      <c r="G104" s="12" t="str">
        <f>IF(ISNA(VLOOKUP(E104,'[1]Plan d''adressage'!A:B,2,0)),"aucune",VLOOKUP(E104,'[1]Plan d''adressage'!A:B,2,0))</f>
        <v>VERRERIE</v>
      </c>
      <c r="H104" s="13" t="str">
        <f>IF(ISNA(VLOOKUP(A104,'[1]Famille par article'!A:C,3,0)),IF(AND(ISNUMBER(SEARCH("FIBRE",B104)),ISNUMBER(SEARCH("calage",B104))),"FIBRE DE CALAGE",IF(OR(ISNUMBER(SEARCH("panier",B104)),ISNUMBER(SEARCH("corbeille",B104)),ISNUMBER(SEARCH("banneton",B104)),ISNUMBER(SEARCH("support",B104))),"PANIER/CORBEILLE",IF(ISNUMBER(SEARCH("Bidon",B104)),"BIDON",IF(ISNUMBER(SEARCH("bourriche",B104)),"BOURRICHE",IF(OR(ISNUMBER(SEARCH("coffre",B104)),ISNUMBER(SEARCH("valisette",B104)),ISNUMBER(SEARCH("caisse",B104))),"COFFRET",IF(OR(ISNUMBER(SEARCH("VERRE",B104)),ISNUMBER(SEARCH("carafe",B104))),"VERRERIE",IF(ISNUMBER(SEARCH("BOIS",B104)),"BOIS",IF(OR(ISNUMBER(SEARCH("BOLDUC",B104)),ISNUMBER(SEARCH("RAPHIA",B104)),ISNUMBER(SEARCH("etiquette",B104)),ISNUMBER(SEARCH("Bouchon",B104)),ISNUMBER(SEARCH("tire",B104)),ISNUMBER(SEARCH("decapsuleur",B104)),ISNUMBER(SEARCH("carte",B104)),ISNUMBER(SEARCH("cheque",B104))),"ETAGERES",IF(OR(ISNUMBER(SEARCH("papier",B104)),ISNUMBER(SEARCH("sac",B104)),ISNUMBER(SEARCH("carton",B104)),ISNUMBER(SEARCH("pochette",B104)),ISNUMBER(SEARCH("polypr",B104)),ISNUMBER(SEARCH("FIBRE",B104))),"CARTONNAGE","AUTRES"))))))))),VLOOKUP(A104,'[1]Famille par article'!A:C,3,0))</f>
        <v>ETAGERES</v>
      </c>
      <c r="I104" s="14">
        <f t="shared" si="4"/>
        <v>2.2209883398112162E-3</v>
      </c>
      <c r="J104" s="14">
        <f t="shared" si="7"/>
        <v>0.36266888765500627</v>
      </c>
      <c r="K104" s="12" t="str">
        <f t="shared" si="5"/>
        <v/>
      </c>
      <c r="L104" s="12" t="str">
        <f t="shared" si="6"/>
        <v>Y</v>
      </c>
    </row>
    <row r="105" spans="1:12" x14ac:dyDescent="0.25">
      <c r="A105" s="12" t="s">
        <v>228</v>
      </c>
      <c r="B105" s="12" t="s">
        <v>98</v>
      </c>
      <c r="C105" s="12">
        <v>24</v>
      </c>
      <c r="D105" s="12">
        <v>1126</v>
      </c>
      <c r="E105" s="12" t="s">
        <v>229</v>
      </c>
      <c r="F105" s="12" t="s">
        <v>17</v>
      </c>
      <c r="G105" s="12" t="str">
        <f>IF(ISNA(VLOOKUP(E105,'[1]Plan d''adressage'!A:B,2,0)),"aucune",VLOOKUP(E105,'[1]Plan d''adressage'!A:B,2,0))</f>
        <v>COFFRET</v>
      </c>
      <c r="H105" s="13" t="str">
        <f>IF(ISNA(VLOOKUP(A105,'[1]Famille par article'!A:C,3,0)),IF(AND(ISNUMBER(SEARCH("FIBRE",B105)),ISNUMBER(SEARCH("calage",B105))),"FIBRE DE CALAGE",IF(OR(ISNUMBER(SEARCH("panier",B105)),ISNUMBER(SEARCH("corbeille",B105)),ISNUMBER(SEARCH("banneton",B105)),ISNUMBER(SEARCH("support",B105))),"PANIER/CORBEILLE",IF(ISNUMBER(SEARCH("Bidon",B105)),"BIDON",IF(ISNUMBER(SEARCH("bourriche",B105)),"BOURRICHE",IF(OR(ISNUMBER(SEARCH("coffre",B105)),ISNUMBER(SEARCH("valisette",B105)),ISNUMBER(SEARCH("caisse",B105))),"COFFRET",IF(OR(ISNUMBER(SEARCH("VERRE",B105)),ISNUMBER(SEARCH("carafe",B105))),"VERRERIE",IF(ISNUMBER(SEARCH("BOIS",B105)),"BOIS",IF(OR(ISNUMBER(SEARCH("BOLDUC",B105)),ISNUMBER(SEARCH("RAPHIA",B105)),ISNUMBER(SEARCH("etiquette",B105)),ISNUMBER(SEARCH("Bouchon",B105)),ISNUMBER(SEARCH("tire",B105)),ISNUMBER(SEARCH("decapsuleur",B105)),ISNUMBER(SEARCH("carte",B105)),ISNUMBER(SEARCH("cheque",B105))),"ETAGERES",IF(OR(ISNUMBER(SEARCH("papier",B105)),ISNUMBER(SEARCH("sac",B105)),ISNUMBER(SEARCH("carton",B105)),ISNUMBER(SEARCH("pochette",B105)),ISNUMBER(SEARCH("polypr",B105)),ISNUMBER(SEARCH("FIBRE",B105))),"CARTONNAGE","AUTRES"))))))))),VLOOKUP(A105,'[1]Famille par article'!A:C,3,0))</f>
        <v>CARTONNAGE</v>
      </c>
      <c r="I105" s="14">
        <f t="shared" si="4"/>
        <v>2.2209883398112162E-3</v>
      </c>
      <c r="J105" s="14">
        <f t="shared" si="7"/>
        <v>0.36488987599481748</v>
      </c>
      <c r="K105" s="12" t="str">
        <f t="shared" si="5"/>
        <v/>
      </c>
      <c r="L105" s="12" t="str">
        <f t="shared" si="6"/>
        <v>Y</v>
      </c>
    </row>
    <row r="106" spans="1:12" x14ac:dyDescent="0.25">
      <c r="A106" s="12" t="s">
        <v>230</v>
      </c>
      <c r="B106" s="12" t="s">
        <v>231</v>
      </c>
      <c r="C106" s="12">
        <v>24</v>
      </c>
      <c r="D106" s="12">
        <v>1126</v>
      </c>
      <c r="E106" s="12" t="s">
        <v>215</v>
      </c>
      <c r="F106" s="12" t="s">
        <v>17</v>
      </c>
      <c r="G106" s="12" t="str">
        <f>IF(ISNA(VLOOKUP(E106,'[1]Plan d''adressage'!A:B,2,0)),"aucune",VLOOKUP(E106,'[1]Plan d''adressage'!A:B,2,0))</f>
        <v>COFFRET</v>
      </c>
      <c r="H106" s="13" t="str">
        <f>IF(ISNA(VLOOKUP(A106,'[1]Famille par article'!A:C,3,0)),IF(AND(ISNUMBER(SEARCH("FIBRE",B106)),ISNUMBER(SEARCH("calage",B106))),"FIBRE DE CALAGE",IF(OR(ISNUMBER(SEARCH("panier",B106)),ISNUMBER(SEARCH("corbeille",B106)),ISNUMBER(SEARCH("banneton",B106)),ISNUMBER(SEARCH("support",B106))),"PANIER/CORBEILLE",IF(ISNUMBER(SEARCH("Bidon",B106)),"BIDON",IF(ISNUMBER(SEARCH("bourriche",B106)),"BOURRICHE",IF(OR(ISNUMBER(SEARCH("coffre",B106)),ISNUMBER(SEARCH("valisette",B106)),ISNUMBER(SEARCH("caisse",B106))),"COFFRET",IF(OR(ISNUMBER(SEARCH("VERRE",B106)),ISNUMBER(SEARCH("carafe",B106))),"VERRERIE",IF(ISNUMBER(SEARCH("BOIS",B106)),"BOIS",IF(OR(ISNUMBER(SEARCH("BOLDUC",B106)),ISNUMBER(SEARCH("RAPHIA",B106)),ISNUMBER(SEARCH("etiquette",B106)),ISNUMBER(SEARCH("Bouchon",B106)),ISNUMBER(SEARCH("tire",B106)),ISNUMBER(SEARCH("decapsuleur",B106)),ISNUMBER(SEARCH("carte",B106)),ISNUMBER(SEARCH("cheque",B106))),"ETAGERES",IF(OR(ISNUMBER(SEARCH("papier",B106)),ISNUMBER(SEARCH("sac",B106)),ISNUMBER(SEARCH("carton",B106)),ISNUMBER(SEARCH("pochette",B106)),ISNUMBER(SEARCH("polypr",B106)),ISNUMBER(SEARCH("FIBRE",B106))),"CARTONNAGE","AUTRES"))))))))),VLOOKUP(A106,'[1]Famille par article'!A:C,3,0))</f>
        <v>CARTONNAGE</v>
      </c>
      <c r="I106" s="14">
        <f t="shared" si="4"/>
        <v>2.2209883398112162E-3</v>
      </c>
      <c r="J106" s="14">
        <f t="shared" si="7"/>
        <v>0.36711086433462869</v>
      </c>
      <c r="K106" s="12" t="str">
        <f t="shared" si="5"/>
        <v/>
      </c>
      <c r="L106" s="12" t="str">
        <f t="shared" si="6"/>
        <v>Y</v>
      </c>
    </row>
    <row r="107" spans="1:12" x14ac:dyDescent="0.25">
      <c r="A107" s="12" t="s">
        <v>232</v>
      </c>
      <c r="B107" s="12" t="s">
        <v>98</v>
      </c>
      <c r="C107" s="12">
        <v>24</v>
      </c>
      <c r="D107" s="12">
        <v>1126</v>
      </c>
      <c r="E107" s="12" t="s">
        <v>233</v>
      </c>
      <c r="F107" s="12" t="s">
        <v>17</v>
      </c>
      <c r="G107" s="12" t="str">
        <f>IF(ISNA(VLOOKUP(E107,'[1]Plan d''adressage'!A:B,2,0)),"aucune",VLOOKUP(E107,'[1]Plan d''adressage'!A:B,2,0))</f>
        <v>COFFRET</v>
      </c>
      <c r="H107" s="13" t="str">
        <f>IF(ISNA(VLOOKUP(A107,'[1]Famille par article'!A:C,3,0)),IF(AND(ISNUMBER(SEARCH("FIBRE",B107)),ISNUMBER(SEARCH("calage",B107))),"FIBRE DE CALAGE",IF(OR(ISNUMBER(SEARCH("panier",B107)),ISNUMBER(SEARCH("corbeille",B107)),ISNUMBER(SEARCH("banneton",B107)),ISNUMBER(SEARCH("support",B107))),"PANIER/CORBEILLE",IF(ISNUMBER(SEARCH("Bidon",B107)),"BIDON",IF(ISNUMBER(SEARCH("bourriche",B107)),"BOURRICHE",IF(OR(ISNUMBER(SEARCH("coffre",B107)),ISNUMBER(SEARCH("valisette",B107)),ISNUMBER(SEARCH("caisse",B107))),"COFFRET",IF(OR(ISNUMBER(SEARCH("VERRE",B107)),ISNUMBER(SEARCH("carafe",B107))),"VERRERIE",IF(ISNUMBER(SEARCH("BOIS",B107)),"BOIS",IF(OR(ISNUMBER(SEARCH("BOLDUC",B107)),ISNUMBER(SEARCH("RAPHIA",B107)),ISNUMBER(SEARCH("etiquette",B107)),ISNUMBER(SEARCH("Bouchon",B107)),ISNUMBER(SEARCH("tire",B107)),ISNUMBER(SEARCH("decapsuleur",B107)),ISNUMBER(SEARCH("carte",B107)),ISNUMBER(SEARCH("cheque",B107))),"ETAGERES",IF(OR(ISNUMBER(SEARCH("papier",B107)),ISNUMBER(SEARCH("sac",B107)),ISNUMBER(SEARCH("carton",B107)),ISNUMBER(SEARCH("pochette",B107)),ISNUMBER(SEARCH("polypr",B107)),ISNUMBER(SEARCH("FIBRE",B107))),"CARTONNAGE","AUTRES"))))))))),VLOOKUP(A107,'[1]Famille par article'!A:C,3,0))</f>
        <v>CARTONNAGE</v>
      </c>
      <c r="I107" s="14">
        <f t="shared" si="4"/>
        <v>2.2209883398112162E-3</v>
      </c>
      <c r="J107" s="14">
        <f t="shared" si="7"/>
        <v>0.36933185267443991</v>
      </c>
      <c r="K107" s="12" t="str">
        <f t="shared" si="5"/>
        <v/>
      </c>
      <c r="L107" s="12" t="str">
        <f t="shared" si="6"/>
        <v>Y</v>
      </c>
    </row>
    <row r="108" spans="1:12" x14ac:dyDescent="0.25">
      <c r="A108" s="12" t="s">
        <v>234</v>
      </c>
      <c r="B108" s="12" t="s">
        <v>156</v>
      </c>
      <c r="C108" s="12">
        <v>24</v>
      </c>
      <c r="D108" s="12">
        <v>1126</v>
      </c>
      <c r="E108" s="12" t="s">
        <v>49</v>
      </c>
      <c r="F108" s="12" t="s">
        <v>17</v>
      </c>
      <c r="G108" s="12" t="str">
        <f>IF(ISNA(VLOOKUP(E108,'[1]Plan d''adressage'!A:B,2,0)),"aucune",VLOOKUP(E108,'[1]Plan d''adressage'!A:B,2,0))</f>
        <v>aucune</v>
      </c>
      <c r="H108" s="13" t="str">
        <f>IF(ISNA(VLOOKUP(A108,'[1]Famille par article'!A:C,3,0)),IF(AND(ISNUMBER(SEARCH("FIBRE",B108)),ISNUMBER(SEARCH("calage",B108))),"FIBRE DE CALAGE",IF(OR(ISNUMBER(SEARCH("panier",B108)),ISNUMBER(SEARCH("corbeille",B108)),ISNUMBER(SEARCH("banneton",B108)),ISNUMBER(SEARCH("support",B108))),"PANIER/CORBEILLE",IF(ISNUMBER(SEARCH("Bidon",B108)),"BIDON",IF(ISNUMBER(SEARCH("bourriche",B108)),"BOURRICHE",IF(OR(ISNUMBER(SEARCH("coffre",B108)),ISNUMBER(SEARCH("valisette",B108)),ISNUMBER(SEARCH("caisse",B108))),"COFFRET",IF(OR(ISNUMBER(SEARCH("VERRE",B108)),ISNUMBER(SEARCH("carafe",B108))),"VERRERIE",IF(ISNUMBER(SEARCH("BOIS",B108)),"BOIS",IF(OR(ISNUMBER(SEARCH("BOLDUC",B108)),ISNUMBER(SEARCH("RAPHIA",B108)),ISNUMBER(SEARCH("etiquette",B108)),ISNUMBER(SEARCH("Bouchon",B108)),ISNUMBER(SEARCH("tire",B108)),ISNUMBER(SEARCH("decapsuleur",B108)),ISNUMBER(SEARCH("carte",B108)),ISNUMBER(SEARCH("cheque",B108))),"ETAGERES",IF(OR(ISNUMBER(SEARCH("papier",B108)),ISNUMBER(SEARCH("sac",B108)),ISNUMBER(SEARCH("carton",B108)),ISNUMBER(SEARCH("pochette",B108)),ISNUMBER(SEARCH("polypr",B108)),ISNUMBER(SEARCH("FIBRE",B108))),"CARTONNAGE","AUTRES"))))))))),VLOOKUP(A108,'[1]Famille par article'!A:C,3,0))</f>
        <v>ETAGERES</v>
      </c>
      <c r="I108" s="14">
        <f t="shared" si="4"/>
        <v>2.2209883398112162E-3</v>
      </c>
      <c r="J108" s="14">
        <f t="shared" si="7"/>
        <v>0.37155284101425112</v>
      </c>
      <c r="K108" s="12" t="str">
        <f t="shared" si="5"/>
        <v/>
      </c>
      <c r="L108" s="12" t="str">
        <f t="shared" si="6"/>
        <v>Y</v>
      </c>
    </row>
    <row r="109" spans="1:12" x14ac:dyDescent="0.25">
      <c r="A109" s="12" t="s">
        <v>235</v>
      </c>
      <c r="B109" s="12" t="s">
        <v>198</v>
      </c>
      <c r="C109" s="12">
        <v>23</v>
      </c>
      <c r="D109" s="12">
        <v>1126</v>
      </c>
      <c r="E109" s="12" t="s">
        <v>236</v>
      </c>
      <c r="F109" s="12" t="s">
        <v>17</v>
      </c>
      <c r="G109" s="12" t="str">
        <f>IF(ISNA(VLOOKUP(E109,'[1]Plan d''adressage'!A:B,2,0)),"aucune",VLOOKUP(E109,'[1]Plan d''adressage'!A:B,2,0))</f>
        <v>COFFRET</v>
      </c>
      <c r="H109" s="13" t="str">
        <f>IF(ISNA(VLOOKUP(A109,'[1]Famille par article'!A:C,3,0)),IF(AND(ISNUMBER(SEARCH("FIBRE",B109)),ISNUMBER(SEARCH("calage",B109))),"FIBRE DE CALAGE",IF(OR(ISNUMBER(SEARCH("panier",B109)),ISNUMBER(SEARCH("corbeille",B109)),ISNUMBER(SEARCH("banneton",B109)),ISNUMBER(SEARCH("support",B109))),"PANIER/CORBEILLE",IF(ISNUMBER(SEARCH("Bidon",B109)),"BIDON",IF(ISNUMBER(SEARCH("bourriche",B109)),"BOURRICHE",IF(OR(ISNUMBER(SEARCH("coffre",B109)),ISNUMBER(SEARCH("valisette",B109)),ISNUMBER(SEARCH("caisse",B109))),"COFFRET",IF(OR(ISNUMBER(SEARCH("VERRE",B109)),ISNUMBER(SEARCH("carafe",B109))),"VERRERIE",IF(ISNUMBER(SEARCH("BOIS",B109)),"BOIS",IF(OR(ISNUMBER(SEARCH("BOLDUC",B109)),ISNUMBER(SEARCH("RAPHIA",B109)),ISNUMBER(SEARCH("etiquette",B109)),ISNUMBER(SEARCH("Bouchon",B109)),ISNUMBER(SEARCH("tire",B109)),ISNUMBER(SEARCH("decapsuleur",B109)),ISNUMBER(SEARCH("carte",B109)),ISNUMBER(SEARCH("cheque",B109))),"ETAGERES",IF(OR(ISNUMBER(SEARCH("papier",B109)),ISNUMBER(SEARCH("sac",B109)),ISNUMBER(SEARCH("carton",B109)),ISNUMBER(SEARCH("pochette",B109)),ISNUMBER(SEARCH("polypr",B109)),ISNUMBER(SEARCH("FIBRE",B109))),"CARTONNAGE","AUTRES"))))))))),VLOOKUP(A109,'[1]Famille par article'!A:C,3,0))</f>
        <v>COFFRET</v>
      </c>
      <c r="I109" s="14">
        <f t="shared" si="4"/>
        <v>2.1284471589857485E-3</v>
      </c>
      <c r="J109" s="14">
        <f t="shared" si="7"/>
        <v>0.37368128817323687</v>
      </c>
      <c r="K109" s="12" t="str">
        <f t="shared" si="5"/>
        <v/>
      </c>
      <c r="L109" s="12" t="str">
        <f t="shared" si="6"/>
        <v>N</v>
      </c>
    </row>
    <row r="110" spans="1:12" x14ac:dyDescent="0.25">
      <c r="A110" s="12" t="s">
        <v>237</v>
      </c>
      <c r="B110" s="12" t="s">
        <v>238</v>
      </c>
      <c r="C110" s="12">
        <v>23</v>
      </c>
      <c r="D110" s="12">
        <v>1126</v>
      </c>
      <c r="E110" s="12" t="s">
        <v>96</v>
      </c>
      <c r="F110" s="12" t="s">
        <v>17</v>
      </c>
      <c r="G110" s="12" t="str">
        <f>IF(ISNA(VLOOKUP(E110,'[1]Plan d''adressage'!A:B,2,0)),"aucune",VLOOKUP(E110,'[1]Plan d''adressage'!A:B,2,0))</f>
        <v>aucune</v>
      </c>
      <c r="H110" s="13" t="str">
        <f>IF(ISNA(VLOOKUP(A110,'[1]Famille par article'!A:C,3,0)),IF(AND(ISNUMBER(SEARCH("FIBRE",B110)),ISNUMBER(SEARCH("calage",B110))),"FIBRE DE CALAGE",IF(OR(ISNUMBER(SEARCH("panier",B110)),ISNUMBER(SEARCH("corbeille",B110)),ISNUMBER(SEARCH("banneton",B110)),ISNUMBER(SEARCH("support",B110))),"PANIER/CORBEILLE",IF(ISNUMBER(SEARCH("Bidon",B110)),"BIDON",IF(ISNUMBER(SEARCH("bourriche",B110)),"BOURRICHE",IF(OR(ISNUMBER(SEARCH("coffre",B110)),ISNUMBER(SEARCH("valisette",B110)),ISNUMBER(SEARCH("caisse",B110))),"COFFRET",IF(OR(ISNUMBER(SEARCH("VERRE",B110)),ISNUMBER(SEARCH("carafe",B110))),"VERRERIE",IF(ISNUMBER(SEARCH("BOIS",B110)),"BOIS",IF(OR(ISNUMBER(SEARCH("BOLDUC",B110)),ISNUMBER(SEARCH("RAPHIA",B110)),ISNUMBER(SEARCH("etiquette",B110)),ISNUMBER(SEARCH("Bouchon",B110)),ISNUMBER(SEARCH("tire",B110)),ISNUMBER(SEARCH("decapsuleur",B110)),ISNUMBER(SEARCH("carte",B110)),ISNUMBER(SEARCH("cheque",B110))),"ETAGERES",IF(OR(ISNUMBER(SEARCH("papier",B110)),ISNUMBER(SEARCH("sac",B110)),ISNUMBER(SEARCH("carton",B110)),ISNUMBER(SEARCH("pochette",B110)),ISNUMBER(SEARCH("polypr",B110)),ISNUMBER(SEARCH("FIBRE",B110))),"CARTONNAGE","AUTRES"))))))))),VLOOKUP(A110,'[1]Famille par article'!A:C,3,0))</f>
        <v>AUTRES</v>
      </c>
      <c r="I110" s="14">
        <f t="shared" si="4"/>
        <v>2.1284471589857485E-3</v>
      </c>
      <c r="J110" s="14">
        <f t="shared" si="7"/>
        <v>0.37580973533222262</v>
      </c>
      <c r="K110" s="12" t="str">
        <f t="shared" si="5"/>
        <v/>
      </c>
      <c r="L110" s="12" t="str">
        <f t="shared" si="6"/>
        <v>Y</v>
      </c>
    </row>
    <row r="111" spans="1:12" x14ac:dyDescent="0.25">
      <c r="A111" s="12" t="s">
        <v>239</v>
      </c>
      <c r="B111" s="12" t="s">
        <v>240</v>
      </c>
      <c r="C111" s="12">
        <v>23</v>
      </c>
      <c r="D111" s="12">
        <v>1126</v>
      </c>
      <c r="E111" s="12" t="s">
        <v>241</v>
      </c>
      <c r="F111" s="12" t="s">
        <v>17</v>
      </c>
      <c r="G111" s="12" t="str">
        <f>IF(ISNA(VLOOKUP(E111,'[1]Plan d''adressage'!A:B,2,0)),"aucune",VLOOKUP(E111,'[1]Plan d''adressage'!A:B,2,0))</f>
        <v>aucune</v>
      </c>
      <c r="H111" s="13" t="str">
        <f>IF(ISNA(VLOOKUP(A111,'[1]Famille par article'!A:C,3,0)),IF(AND(ISNUMBER(SEARCH("FIBRE",B111)),ISNUMBER(SEARCH("calage",B111))),"FIBRE DE CALAGE",IF(OR(ISNUMBER(SEARCH("panier",B111)),ISNUMBER(SEARCH("corbeille",B111)),ISNUMBER(SEARCH("banneton",B111)),ISNUMBER(SEARCH("support",B111))),"PANIER/CORBEILLE",IF(ISNUMBER(SEARCH("Bidon",B111)),"BIDON",IF(ISNUMBER(SEARCH("bourriche",B111)),"BOURRICHE",IF(OR(ISNUMBER(SEARCH("coffre",B111)),ISNUMBER(SEARCH("valisette",B111)),ISNUMBER(SEARCH("caisse",B111))),"COFFRET",IF(OR(ISNUMBER(SEARCH("VERRE",B111)),ISNUMBER(SEARCH("carafe",B111))),"VERRERIE",IF(ISNUMBER(SEARCH("BOIS",B111)),"BOIS",IF(OR(ISNUMBER(SEARCH("BOLDUC",B111)),ISNUMBER(SEARCH("RAPHIA",B111)),ISNUMBER(SEARCH("etiquette",B111)),ISNUMBER(SEARCH("Bouchon",B111)),ISNUMBER(SEARCH("tire",B111)),ISNUMBER(SEARCH("decapsuleur",B111)),ISNUMBER(SEARCH("carte",B111)),ISNUMBER(SEARCH("cheque",B111))),"ETAGERES",IF(OR(ISNUMBER(SEARCH("papier",B111)),ISNUMBER(SEARCH("sac",B111)),ISNUMBER(SEARCH("carton",B111)),ISNUMBER(SEARCH("pochette",B111)),ISNUMBER(SEARCH("polypr",B111)),ISNUMBER(SEARCH("FIBRE",B111))),"CARTONNAGE","AUTRES"))))))))),VLOOKUP(A111,'[1]Famille par article'!A:C,3,0))</f>
        <v>AUTRES</v>
      </c>
      <c r="I111" s="14">
        <f t="shared" si="4"/>
        <v>2.1284471589857485E-3</v>
      </c>
      <c r="J111" s="14">
        <f t="shared" si="7"/>
        <v>0.37793818249120836</v>
      </c>
      <c r="K111" s="12" t="str">
        <f t="shared" si="5"/>
        <v/>
      </c>
      <c r="L111" s="12" t="str">
        <f t="shared" si="6"/>
        <v>Y</v>
      </c>
    </row>
    <row r="112" spans="1:12" x14ac:dyDescent="0.25">
      <c r="A112" s="12" t="s">
        <v>242</v>
      </c>
      <c r="B112" s="12" t="s">
        <v>156</v>
      </c>
      <c r="C112" s="12">
        <v>23</v>
      </c>
      <c r="D112" s="12">
        <v>1126</v>
      </c>
      <c r="E112" s="12" t="s">
        <v>222</v>
      </c>
      <c r="F112" s="12" t="s">
        <v>17</v>
      </c>
      <c r="G112" s="12" t="str">
        <f>IF(ISNA(VLOOKUP(E112,'[1]Plan d''adressage'!A:B,2,0)),"aucune",VLOOKUP(E112,'[1]Plan d''adressage'!A:B,2,0))</f>
        <v>AUTRES</v>
      </c>
      <c r="H112" s="13" t="str">
        <f>IF(ISNA(VLOOKUP(A112,'[1]Famille par article'!A:C,3,0)),IF(AND(ISNUMBER(SEARCH("FIBRE",B112)),ISNUMBER(SEARCH("calage",B112))),"FIBRE DE CALAGE",IF(OR(ISNUMBER(SEARCH("panier",B112)),ISNUMBER(SEARCH("corbeille",B112)),ISNUMBER(SEARCH("banneton",B112)),ISNUMBER(SEARCH("support",B112))),"PANIER/CORBEILLE",IF(ISNUMBER(SEARCH("Bidon",B112)),"BIDON",IF(ISNUMBER(SEARCH("bourriche",B112)),"BOURRICHE",IF(OR(ISNUMBER(SEARCH("coffre",B112)),ISNUMBER(SEARCH("valisette",B112)),ISNUMBER(SEARCH("caisse",B112))),"COFFRET",IF(OR(ISNUMBER(SEARCH("VERRE",B112)),ISNUMBER(SEARCH("carafe",B112))),"VERRERIE",IF(ISNUMBER(SEARCH("BOIS",B112)),"BOIS",IF(OR(ISNUMBER(SEARCH("BOLDUC",B112)),ISNUMBER(SEARCH("RAPHIA",B112)),ISNUMBER(SEARCH("etiquette",B112)),ISNUMBER(SEARCH("Bouchon",B112)),ISNUMBER(SEARCH("tire",B112)),ISNUMBER(SEARCH("decapsuleur",B112)),ISNUMBER(SEARCH("carte",B112)),ISNUMBER(SEARCH("cheque",B112))),"ETAGERES",IF(OR(ISNUMBER(SEARCH("papier",B112)),ISNUMBER(SEARCH("sac",B112)),ISNUMBER(SEARCH("carton",B112)),ISNUMBER(SEARCH("pochette",B112)),ISNUMBER(SEARCH("polypr",B112)),ISNUMBER(SEARCH("FIBRE",B112))),"CARTONNAGE","AUTRES"))))))))),VLOOKUP(A112,'[1]Famille par article'!A:C,3,0))</f>
        <v>ETAGERES</v>
      </c>
      <c r="I112" s="14">
        <f t="shared" si="4"/>
        <v>2.1284471589857485E-3</v>
      </c>
      <c r="J112" s="14">
        <f t="shared" si="7"/>
        <v>0.38006662965019411</v>
      </c>
      <c r="K112" s="12" t="str">
        <f t="shared" si="5"/>
        <v/>
      </c>
      <c r="L112" s="12" t="str">
        <f t="shared" si="6"/>
        <v>Y</v>
      </c>
    </row>
    <row r="113" spans="1:12" x14ac:dyDescent="0.25">
      <c r="A113" s="12" t="s">
        <v>243</v>
      </c>
      <c r="B113" s="12" t="s">
        <v>244</v>
      </c>
      <c r="C113" s="12">
        <v>23</v>
      </c>
      <c r="D113" s="12">
        <v>1126</v>
      </c>
      <c r="E113" s="12" t="s">
        <v>73</v>
      </c>
      <c r="F113" s="12" t="s">
        <v>17</v>
      </c>
      <c r="G113" s="12" t="str">
        <f>IF(ISNA(VLOOKUP(E113,'[1]Plan d''adressage'!A:B,2,0)),"aucune",VLOOKUP(E113,'[1]Plan d''adressage'!A:B,2,0))</f>
        <v>CARTONNAGE</v>
      </c>
      <c r="H113" s="13" t="str">
        <f>IF(ISNA(VLOOKUP(A113,'[1]Famille par article'!A:C,3,0)),IF(AND(ISNUMBER(SEARCH("FIBRE",B113)),ISNUMBER(SEARCH("calage",B113))),"FIBRE DE CALAGE",IF(OR(ISNUMBER(SEARCH("panier",B113)),ISNUMBER(SEARCH("corbeille",B113)),ISNUMBER(SEARCH("banneton",B113)),ISNUMBER(SEARCH("support",B113))),"PANIER/CORBEILLE",IF(ISNUMBER(SEARCH("Bidon",B113)),"BIDON",IF(ISNUMBER(SEARCH("bourriche",B113)),"BOURRICHE",IF(OR(ISNUMBER(SEARCH("coffre",B113)),ISNUMBER(SEARCH("valisette",B113)),ISNUMBER(SEARCH("caisse",B113))),"COFFRET",IF(OR(ISNUMBER(SEARCH("VERRE",B113)),ISNUMBER(SEARCH("carafe",B113))),"VERRERIE",IF(ISNUMBER(SEARCH("BOIS",B113)),"BOIS",IF(OR(ISNUMBER(SEARCH("BOLDUC",B113)),ISNUMBER(SEARCH("RAPHIA",B113)),ISNUMBER(SEARCH("etiquette",B113)),ISNUMBER(SEARCH("Bouchon",B113)),ISNUMBER(SEARCH("tire",B113)),ISNUMBER(SEARCH("decapsuleur",B113)),ISNUMBER(SEARCH("carte",B113)),ISNUMBER(SEARCH("cheque",B113))),"ETAGERES",IF(OR(ISNUMBER(SEARCH("papier",B113)),ISNUMBER(SEARCH("sac",B113)),ISNUMBER(SEARCH("carton",B113)),ISNUMBER(SEARCH("pochette",B113)),ISNUMBER(SEARCH("polypr",B113)),ISNUMBER(SEARCH("FIBRE",B113))),"CARTONNAGE","AUTRES"))))))))),VLOOKUP(A113,'[1]Famille par article'!A:C,3,0))</f>
        <v>AUTRES</v>
      </c>
      <c r="I113" s="14">
        <f t="shared" si="4"/>
        <v>2.1284471589857485E-3</v>
      </c>
      <c r="J113" s="14">
        <f t="shared" si="7"/>
        <v>0.38219507680917986</v>
      </c>
      <c r="K113" s="12" t="str">
        <f t="shared" si="5"/>
        <v/>
      </c>
      <c r="L113" s="12" t="str">
        <f t="shared" si="6"/>
        <v>Y</v>
      </c>
    </row>
    <row r="114" spans="1:12" x14ac:dyDescent="0.25">
      <c r="A114" s="12" t="s">
        <v>245</v>
      </c>
      <c r="B114" s="12" t="s">
        <v>246</v>
      </c>
      <c r="C114" s="12">
        <v>23</v>
      </c>
      <c r="D114" s="12">
        <v>1126</v>
      </c>
      <c r="E114" s="12" t="s">
        <v>163</v>
      </c>
      <c r="F114" s="12" t="s">
        <v>17</v>
      </c>
      <c r="G114" s="12" t="str">
        <f>IF(ISNA(VLOOKUP(E114,'[1]Plan d''adressage'!A:B,2,0)),"aucune",VLOOKUP(E114,'[1]Plan d''adressage'!A:B,2,0))</f>
        <v>CARTONNAGE</v>
      </c>
      <c r="H114" s="13" t="str">
        <f>IF(ISNA(VLOOKUP(A114,'[1]Famille par article'!A:C,3,0)),IF(AND(ISNUMBER(SEARCH("FIBRE",B114)),ISNUMBER(SEARCH("calage",B114))),"FIBRE DE CALAGE",IF(OR(ISNUMBER(SEARCH("panier",B114)),ISNUMBER(SEARCH("corbeille",B114)),ISNUMBER(SEARCH("banneton",B114)),ISNUMBER(SEARCH("support",B114))),"PANIER/CORBEILLE",IF(ISNUMBER(SEARCH("Bidon",B114)),"BIDON",IF(ISNUMBER(SEARCH("bourriche",B114)),"BOURRICHE",IF(OR(ISNUMBER(SEARCH("coffre",B114)),ISNUMBER(SEARCH("valisette",B114)),ISNUMBER(SEARCH("caisse",B114))),"COFFRET",IF(OR(ISNUMBER(SEARCH("VERRE",B114)),ISNUMBER(SEARCH("carafe",B114))),"VERRERIE",IF(ISNUMBER(SEARCH("BOIS",B114)),"BOIS",IF(OR(ISNUMBER(SEARCH("BOLDUC",B114)),ISNUMBER(SEARCH("RAPHIA",B114)),ISNUMBER(SEARCH("etiquette",B114)),ISNUMBER(SEARCH("Bouchon",B114)),ISNUMBER(SEARCH("tire",B114)),ISNUMBER(SEARCH("decapsuleur",B114)),ISNUMBER(SEARCH("carte",B114)),ISNUMBER(SEARCH("cheque",B114))),"ETAGERES",IF(OR(ISNUMBER(SEARCH("papier",B114)),ISNUMBER(SEARCH("sac",B114)),ISNUMBER(SEARCH("carton",B114)),ISNUMBER(SEARCH("pochette",B114)),ISNUMBER(SEARCH("polypr",B114)),ISNUMBER(SEARCH("FIBRE",B114))),"CARTONNAGE","AUTRES"))))))))),VLOOKUP(A114,'[1]Famille par article'!A:C,3,0))</f>
        <v>COFFRET</v>
      </c>
      <c r="I114" s="14">
        <f t="shared" si="4"/>
        <v>2.1284471589857485E-3</v>
      </c>
      <c r="J114" s="14">
        <f t="shared" si="7"/>
        <v>0.3843235239681656</v>
      </c>
      <c r="K114" s="12" t="str">
        <f t="shared" si="5"/>
        <v/>
      </c>
      <c r="L114" s="12" t="str">
        <f t="shared" si="6"/>
        <v>Y</v>
      </c>
    </row>
    <row r="115" spans="1:12" x14ac:dyDescent="0.25">
      <c r="A115" s="12" t="s">
        <v>247</v>
      </c>
      <c r="B115" s="12" t="s">
        <v>248</v>
      </c>
      <c r="C115" s="12">
        <v>22</v>
      </c>
      <c r="D115" s="12">
        <v>1126</v>
      </c>
      <c r="E115" s="12" t="s">
        <v>249</v>
      </c>
      <c r="F115" s="12" t="s">
        <v>17</v>
      </c>
      <c r="G115" s="12" t="str">
        <f>IF(ISNA(VLOOKUP(E115,'[1]Plan d''adressage'!A:B,2,0)),"aucune",VLOOKUP(E115,'[1]Plan d''adressage'!A:B,2,0))</f>
        <v>VERRERIE</v>
      </c>
      <c r="H115" s="13" t="str">
        <f>IF(ISNA(VLOOKUP(A115,'[1]Famille par article'!A:C,3,0)),IF(AND(ISNUMBER(SEARCH("FIBRE",B115)),ISNUMBER(SEARCH("calage",B115))),"FIBRE DE CALAGE",IF(OR(ISNUMBER(SEARCH("panier",B115)),ISNUMBER(SEARCH("corbeille",B115)),ISNUMBER(SEARCH("banneton",B115)),ISNUMBER(SEARCH("support",B115))),"PANIER/CORBEILLE",IF(ISNUMBER(SEARCH("Bidon",B115)),"BIDON",IF(ISNUMBER(SEARCH("bourriche",B115)),"BOURRICHE",IF(OR(ISNUMBER(SEARCH("coffre",B115)),ISNUMBER(SEARCH("valisette",B115)),ISNUMBER(SEARCH("caisse",B115))),"COFFRET",IF(OR(ISNUMBER(SEARCH("VERRE",B115)),ISNUMBER(SEARCH("carafe",B115))),"VERRERIE",IF(ISNUMBER(SEARCH("BOIS",B115)),"BOIS",IF(OR(ISNUMBER(SEARCH("BOLDUC",B115)),ISNUMBER(SEARCH("RAPHIA",B115)),ISNUMBER(SEARCH("etiquette",B115)),ISNUMBER(SEARCH("Bouchon",B115)),ISNUMBER(SEARCH("tire",B115)),ISNUMBER(SEARCH("decapsuleur",B115)),ISNUMBER(SEARCH("carte",B115)),ISNUMBER(SEARCH("cheque",B115))),"ETAGERES",IF(OR(ISNUMBER(SEARCH("papier",B115)),ISNUMBER(SEARCH("sac",B115)),ISNUMBER(SEARCH("carton",B115)),ISNUMBER(SEARCH("pochette",B115)),ISNUMBER(SEARCH("polypr",B115)),ISNUMBER(SEARCH("FIBRE",B115))),"CARTONNAGE","AUTRES"))))))))),VLOOKUP(A115,'[1]Famille par article'!A:C,3,0))</f>
        <v>PANIER/CORBEILLE</v>
      </c>
      <c r="I115" s="14">
        <f t="shared" si="4"/>
        <v>2.0359059781602813E-3</v>
      </c>
      <c r="J115" s="14">
        <f t="shared" si="7"/>
        <v>0.38635942994632588</v>
      </c>
      <c r="K115" s="12" t="str">
        <f t="shared" si="5"/>
        <v/>
      </c>
      <c r="L115" s="12" t="str">
        <f t="shared" si="6"/>
        <v>Y</v>
      </c>
    </row>
    <row r="116" spans="1:12" x14ac:dyDescent="0.25">
      <c r="A116" s="12" t="s">
        <v>250</v>
      </c>
      <c r="B116" s="12" t="s">
        <v>251</v>
      </c>
      <c r="C116" s="12">
        <v>22</v>
      </c>
      <c r="D116" s="12">
        <v>1126</v>
      </c>
      <c r="E116" s="12" t="s">
        <v>252</v>
      </c>
      <c r="F116" s="12" t="s">
        <v>17</v>
      </c>
      <c r="G116" s="12" t="str">
        <f>IF(ISNA(VLOOKUP(E116,'[1]Plan d''adressage'!A:B,2,0)),"aucune",VLOOKUP(E116,'[1]Plan d''adressage'!A:B,2,0))</f>
        <v>CARTONNAGE</v>
      </c>
      <c r="H116" s="13" t="str">
        <f>IF(ISNA(VLOOKUP(A116,'[1]Famille par article'!A:C,3,0)),IF(AND(ISNUMBER(SEARCH("FIBRE",B116)),ISNUMBER(SEARCH("calage",B116))),"FIBRE DE CALAGE",IF(OR(ISNUMBER(SEARCH("panier",B116)),ISNUMBER(SEARCH("corbeille",B116)),ISNUMBER(SEARCH("banneton",B116)),ISNUMBER(SEARCH("support",B116))),"PANIER/CORBEILLE",IF(ISNUMBER(SEARCH("Bidon",B116)),"BIDON",IF(ISNUMBER(SEARCH("bourriche",B116)),"BOURRICHE",IF(OR(ISNUMBER(SEARCH("coffre",B116)),ISNUMBER(SEARCH("valisette",B116)),ISNUMBER(SEARCH("caisse",B116))),"COFFRET",IF(OR(ISNUMBER(SEARCH("VERRE",B116)),ISNUMBER(SEARCH("carafe",B116))),"VERRERIE",IF(ISNUMBER(SEARCH("BOIS",B116)),"BOIS",IF(OR(ISNUMBER(SEARCH("BOLDUC",B116)),ISNUMBER(SEARCH("RAPHIA",B116)),ISNUMBER(SEARCH("etiquette",B116)),ISNUMBER(SEARCH("Bouchon",B116)),ISNUMBER(SEARCH("tire",B116)),ISNUMBER(SEARCH("decapsuleur",B116)),ISNUMBER(SEARCH("carte",B116)),ISNUMBER(SEARCH("cheque",B116))),"ETAGERES",IF(OR(ISNUMBER(SEARCH("papier",B116)),ISNUMBER(SEARCH("sac",B116)),ISNUMBER(SEARCH("carton",B116)),ISNUMBER(SEARCH("pochette",B116)),ISNUMBER(SEARCH("polypr",B116)),ISNUMBER(SEARCH("FIBRE",B116))),"CARTONNAGE","AUTRES"))))))))),VLOOKUP(A116,'[1]Famille par article'!A:C,3,0))</f>
        <v>AUTRES</v>
      </c>
      <c r="I116" s="14">
        <f t="shared" si="4"/>
        <v>2.0359059781602813E-3</v>
      </c>
      <c r="J116" s="14">
        <f t="shared" si="7"/>
        <v>0.38839533592448616</v>
      </c>
      <c r="K116" s="12" t="str">
        <f t="shared" si="5"/>
        <v/>
      </c>
      <c r="L116" s="12" t="str">
        <f t="shared" si="6"/>
        <v>Y</v>
      </c>
    </row>
    <row r="117" spans="1:12" x14ac:dyDescent="0.25">
      <c r="A117" s="12" t="s">
        <v>253</v>
      </c>
      <c r="B117" s="12" t="s">
        <v>254</v>
      </c>
      <c r="C117" s="12">
        <v>22</v>
      </c>
      <c r="D117" s="12">
        <v>1126</v>
      </c>
      <c r="E117" s="12" t="s">
        <v>255</v>
      </c>
      <c r="F117" s="12" t="s">
        <v>17</v>
      </c>
      <c r="G117" s="12" t="str">
        <f>IF(ISNA(VLOOKUP(E117,'[1]Plan d''adressage'!A:B,2,0)),"aucune",VLOOKUP(E117,'[1]Plan d''adressage'!A:B,2,0))</f>
        <v>CARTONNAGE</v>
      </c>
      <c r="H117" s="13" t="str">
        <f>IF(ISNA(VLOOKUP(A117,'[1]Famille par article'!A:C,3,0)),IF(AND(ISNUMBER(SEARCH("FIBRE",B117)),ISNUMBER(SEARCH("calage",B117))),"FIBRE DE CALAGE",IF(OR(ISNUMBER(SEARCH("panier",B117)),ISNUMBER(SEARCH("corbeille",B117)),ISNUMBER(SEARCH("banneton",B117)),ISNUMBER(SEARCH("support",B117))),"PANIER/CORBEILLE",IF(ISNUMBER(SEARCH("Bidon",B117)),"BIDON",IF(ISNUMBER(SEARCH("bourriche",B117)),"BOURRICHE",IF(OR(ISNUMBER(SEARCH("coffre",B117)),ISNUMBER(SEARCH("valisette",B117)),ISNUMBER(SEARCH("caisse",B117))),"COFFRET",IF(OR(ISNUMBER(SEARCH("VERRE",B117)),ISNUMBER(SEARCH("carafe",B117))),"VERRERIE",IF(ISNUMBER(SEARCH("BOIS",B117)),"BOIS",IF(OR(ISNUMBER(SEARCH("BOLDUC",B117)),ISNUMBER(SEARCH("RAPHIA",B117)),ISNUMBER(SEARCH("etiquette",B117)),ISNUMBER(SEARCH("Bouchon",B117)),ISNUMBER(SEARCH("tire",B117)),ISNUMBER(SEARCH("decapsuleur",B117)),ISNUMBER(SEARCH("carte",B117)),ISNUMBER(SEARCH("cheque",B117))),"ETAGERES",IF(OR(ISNUMBER(SEARCH("papier",B117)),ISNUMBER(SEARCH("sac",B117)),ISNUMBER(SEARCH("carton",B117)),ISNUMBER(SEARCH("pochette",B117)),ISNUMBER(SEARCH("polypr",B117)),ISNUMBER(SEARCH("FIBRE",B117))),"CARTONNAGE","AUTRES"))))))))),VLOOKUP(A117,'[1]Famille par article'!A:C,3,0))</f>
        <v>AUTRES</v>
      </c>
      <c r="I117" s="14">
        <f t="shared" si="4"/>
        <v>2.0359059781602813E-3</v>
      </c>
      <c r="J117" s="14">
        <f t="shared" si="7"/>
        <v>0.39043124190264644</v>
      </c>
      <c r="K117" s="12" t="str">
        <f t="shared" si="5"/>
        <v/>
      </c>
      <c r="L117" s="12" t="str">
        <f t="shared" si="6"/>
        <v>Y</v>
      </c>
    </row>
    <row r="118" spans="1:12" x14ac:dyDescent="0.25">
      <c r="A118" s="12" t="s">
        <v>256</v>
      </c>
      <c r="B118" s="12" t="s">
        <v>204</v>
      </c>
      <c r="C118" s="12">
        <v>22</v>
      </c>
      <c r="D118" s="12">
        <v>1126</v>
      </c>
      <c r="E118" s="12" t="s">
        <v>173</v>
      </c>
      <c r="F118" s="12" t="s">
        <v>17</v>
      </c>
      <c r="G118" s="12" t="str">
        <f>IF(ISNA(VLOOKUP(E118,'[1]Plan d''adressage'!A:B,2,0)),"aucune",VLOOKUP(E118,'[1]Plan d''adressage'!A:B,2,0))</f>
        <v>CARTONNAGE</v>
      </c>
      <c r="H118" s="13" t="str">
        <f>IF(ISNA(VLOOKUP(A118,'[1]Famille par article'!A:C,3,0)),IF(AND(ISNUMBER(SEARCH("FIBRE",B118)),ISNUMBER(SEARCH("calage",B118))),"FIBRE DE CALAGE",IF(OR(ISNUMBER(SEARCH("panier",B118)),ISNUMBER(SEARCH("corbeille",B118)),ISNUMBER(SEARCH("banneton",B118)),ISNUMBER(SEARCH("support",B118))),"PANIER/CORBEILLE",IF(ISNUMBER(SEARCH("Bidon",B118)),"BIDON",IF(ISNUMBER(SEARCH("bourriche",B118)),"BOURRICHE",IF(OR(ISNUMBER(SEARCH("coffre",B118)),ISNUMBER(SEARCH("valisette",B118)),ISNUMBER(SEARCH("caisse",B118))),"COFFRET",IF(OR(ISNUMBER(SEARCH("VERRE",B118)),ISNUMBER(SEARCH("carafe",B118))),"VERRERIE",IF(ISNUMBER(SEARCH("BOIS",B118)),"BOIS",IF(OR(ISNUMBER(SEARCH("BOLDUC",B118)),ISNUMBER(SEARCH("RAPHIA",B118)),ISNUMBER(SEARCH("etiquette",B118)),ISNUMBER(SEARCH("Bouchon",B118)),ISNUMBER(SEARCH("tire",B118)),ISNUMBER(SEARCH("decapsuleur",B118)),ISNUMBER(SEARCH("carte",B118)),ISNUMBER(SEARCH("cheque",B118))),"ETAGERES",IF(OR(ISNUMBER(SEARCH("papier",B118)),ISNUMBER(SEARCH("sac",B118)),ISNUMBER(SEARCH("carton",B118)),ISNUMBER(SEARCH("pochette",B118)),ISNUMBER(SEARCH("polypr",B118)),ISNUMBER(SEARCH("FIBRE",B118))),"CARTONNAGE","AUTRES"))))))))),VLOOKUP(A118,'[1]Famille par article'!A:C,3,0))</f>
        <v>AUTRES</v>
      </c>
      <c r="I118" s="14">
        <f t="shared" si="4"/>
        <v>2.0359059781602813E-3</v>
      </c>
      <c r="J118" s="14">
        <f t="shared" si="7"/>
        <v>0.39246714788080672</v>
      </c>
      <c r="K118" s="12" t="str">
        <f t="shared" si="5"/>
        <v/>
      </c>
      <c r="L118" s="12" t="str">
        <f t="shared" si="6"/>
        <v>Y</v>
      </c>
    </row>
    <row r="119" spans="1:12" x14ac:dyDescent="0.25">
      <c r="A119" s="12" t="s">
        <v>257</v>
      </c>
      <c r="B119" s="12" t="s">
        <v>210</v>
      </c>
      <c r="C119" s="12">
        <v>22</v>
      </c>
      <c r="D119" s="12">
        <v>1126</v>
      </c>
      <c r="E119" s="12" t="s">
        <v>191</v>
      </c>
      <c r="F119" s="12" t="s">
        <v>17</v>
      </c>
      <c r="G119" s="12" t="str">
        <f>IF(ISNA(VLOOKUP(E119,'[1]Plan d''adressage'!A:B,2,0)),"aucune",VLOOKUP(E119,'[1]Plan d''adressage'!A:B,2,0))</f>
        <v>COFFRET</v>
      </c>
      <c r="H119" s="13" t="str">
        <f>IF(ISNA(VLOOKUP(A119,'[1]Famille par article'!A:C,3,0)),IF(AND(ISNUMBER(SEARCH("FIBRE",B119)),ISNUMBER(SEARCH("calage",B119))),"FIBRE DE CALAGE",IF(OR(ISNUMBER(SEARCH("panier",B119)),ISNUMBER(SEARCH("corbeille",B119)),ISNUMBER(SEARCH("banneton",B119)),ISNUMBER(SEARCH("support",B119))),"PANIER/CORBEILLE",IF(ISNUMBER(SEARCH("Bidon",B119)),"BIDON",IF(ISNUMBER(SEARCH("bourriche",B119)),"BOURRICHE",IF(OR(ISNUMBER(SEARCH("coffre",B119)),ISNUMBER(SEARCH("valisette",B119)),ISNUMBER(SEARCH("caisse",B119))),"COFFRET",IF(OR(ISNUMBER(SEARCH("VERRE",B119)),ISNUMBER(SEARCH("carafe",B119))),"VERRERIE",IF(ISNUMBER(SEARCH("BOIS",B119)),"BOIS",IF(OR(ISNUMBER(SEARCH("BOLDUC",B119)),ISNUMBER(SEARCH("RAPHIA",B119)),ISNUMBER(SEARCH("etiquette",B119)),ISNUMBER(SEARCH("Bouchon",B119)),ISNUMBER(SEARCH("tire",B119)),ISNUMBER(SEARCH("decapsuleur",B119)),ISNUMBER(SEARCH("carte",B119)),ISNUMBER(SEARCH("cheque",B119))),"ETAGERES",IF(OR(ISNUMBER(SEARCH("papier",B119)),ISNUMBER(SEARCH("sac",B119)),ISNUMBER(SEARCH("carton",B119)),ISNUMBER(SEARCH("pochette",B119)),ISNUMBER(SEARCH("polypr",B119)),ISNUMBER(SEARCH("FIBRE",B119))),"CARTONNAGE","AUTRES"))))))))),VLOOKUP(A119,'[1]Famille par article'!A:C,3,0))</f>
        <v>PANIER/CORBEILLE</v>
      </c>
      <c r="I119" s="14">
        <f t="shared" si="4"/>
        <v>2.0359059781602813E-3</v>
      </c>
      <c r="J119" s="14">
        <f t="shared" si="7"/>
        <v>0.394503053858967</v>
      </c>
      <c r="K119" s="12" t="str">
        <f t="shared" si="5"/>
        <v/>
      </c>
      <c r="L119" s="12" t="str">
        <f t="shared" si="6"/>
        <v>Y</v>
      </c>
    </row>
    <row r="120" spans="1:12" x14ac:dyDescent="0.25">
      <c r="A120" s="12" t="s">
        <v>258</v>
      </c>
      <c r="B120" s="12" t="s">
        <v>259</v>
      </c>
      <c r="C120" s="12">
        <v>22</v>
      </c>
      <c r="D120" s="12">
        <v>1126</v>
      </c>
      <c r="E120" s="12" t="s">
        <v>260</v>
      </c>
      <c r="F120" s="12" t="s">
        <v>17</v>
      </c>
      <c r="G120" s="12" t="str">
        <f>IF(ISNA(VLOOKUP(E120,'[1]Plan d''adressage'!A:B,2,0)),"aucune",VLOOKUP(E120,'[1]Plan d''adressage'!A:B,2,0))</f>
        <v>AUTRES</v>
      </c>
      <c r="H120" s="13" t="str">
        <f>IF(ISNA(VLOOKUP(A120,'[1]Famille par article'!A:C,3,0)),IF(AND(ISNUMBER(SEARCH("FIBRE",B120)),ISNUMBER(SEARCH("calage",B120))),"FIBRE DE CALAGE",IF(OR(ISNUMBER(SEARCH("panier",B120)),ISNUMBER(SEARCH("corbeille",B120)),ISNUMBER(SEARCH("banneton",B120)),ISNUMBER(SEARCH("support",B120))),"PANIER/CORBEILLE",IF(ISNUMBER(SEARCH("Bidon",B120)),"BIDON",IF(ISNUMBER(SEARCH("bourriche",B120)),"BOURRICHE",IF(OR(ISNUMBER(SEARCH("coffre",B120)),ISNUMBER(SEARCH("valisette",B120)),ISNUMBER(SEARCH("caisse",B120))),"COFFRET",IF(OR(ISNUMBER(SEARCH("VERRE",B120)),ISNUMBER(SEARCH("carafe",B120))),"VERRERIE",IF(ISNUMBER(SEARCH("BOIS",B120)),"BOIS",IF(OR(ISNUMBER(SEARCH("BOLDUC",B120)),ISNUMBER(SEARCH("RAPHIA",B120)),ISNUMBER(SEARCH("etiquette",B120)),ISNUMBER(SEARCH("Bouchon",B120)),ISNUMBER(SEARCH("tire",B120)),ISNUMBER(SEARCH("decapsuleur",B120)),ISNUMBER(SEARCH("carte",B120)),ISNUMBER(SEARCH("cheque",B120))),"ETAGERES",IF(OR(ISNUMBER(SEARCH("papier",B120)),ISNUMBER(SEARCH("sac",B120)),ISNUMBER(SEARCH("carton",B120)),ISNUMBER(SEARCH("pochette",B120)),ISNUMBER(SEARCH("polypr",B120)),ISNUMBER(SEARCH("FIBRE",B120))),"CARTONNAGE","AUTRES"))))))))),VLOOKUP(A120,'[1]Famille par article'!A:C,3,0))</f>
        <v>COFFRET</v>
      </c>
      <c r="I120" s="14">
        <f t="shared" si="4"/>
        <v>2.0359059781602813E-3</v>
      </c>
      <c r="J120" s="14">
        <f t="shared" si="7"/>
        <v>0.39653895983712728</v>
      </c>
      <c r="K120" s="12" t="str">
        <f t="shared" si="5"/>
        <v/>
      </c>
      <c r="L120" s="12" t="str">
        <f t="shared" si="6"/>
        <v>Y</v>
      </c>
    </row>
    <row r="121" spans="1:12" x14ac:dyDescent="0.25">
      <c r="A121" s="12" t="s">
        <v>261</v>
      </c>
      <c r="B121" s="12" t="s">
        <v>262</v>
      </c>
      <c r="C121" s="12">
        <v>22</v>
      </c>
      <c r="D121" s="12">
        <v>1126</v>
      </c>
      <c r="E121" s="12" t="s">
        <v>56</v>
      </c>
      <c r="F121" s="12" t="s">
        <v>17</v>
      </c>
      <c r="G121" s="12" t="str">
        <f>IF(ISNA(VLOOKUP(E121,'[1]Plan d''adressage'!A:B,2,0)),"aucune",VLOOKUP(E121,'[1]Plan d''adressage'!A:B,2,0))</f>
        <v>COFFRET</v>
      </c>
      <c r="H121" s="13" t="str">
        <f>IF(ISNA(VLOOKUP(A121,'[1]Famille par article'!A:C,3,0)),IF(AND(ISNUMBER(SEARCH("FIBRE",B121)),ISNUMBER(SEARCH("calage",B121))),"FIBRE DE CALAGE",IF(OR(ISNUMBER(SEARCH("panier",B121)),ISNUMBER(SEARCH("corbeille",B121)),ISNUMBER(SEARCH("banneton",B121)),ISNUMBER(SEARCH("support",B121))),"PANIER/CORBEILLE",IF(ISNUMBER(SEARCH("Bidon",B121)),"BIDON",IF(ISNUMBER(SEARCH("bourriche",B121)),"BOURRICHE",IF(OR(ISNUMBER(SEARCH("coffre",B121)),ISNUMBER(SEARCH("valisette",B121)),ISNUMBER(SEARCH("caisse",B121))),"COFFRET",IF(OR(ISNUMBER(SEARCH("VERRE",B121)),ISNUMBER(SEARCH("carafe",B121))),"VERRERIE",IF(ISNUMBER(SEARCH("BOIS",B121)),"BOIS",IF(OR(ISNUMBER(SEARCH("BOLDUC",B121)),ISNUMBER(SEARCH("RAPHIA",B121)),ISNUMBER(SEARCH("etiquette",B121)),ISNUMBER(SEARCH("Bouchon",B121)),ISNUMBER(SEARCH("tire",B121)),ISNUMBER(SEARCH("decapsuleur",B121)),ISNUMBER(SEARCH("carte",B121)),ISNUMBER(SEARCH("cheque",B121))),"ETAGERES",IF(OR(ISNUMBER(SEARCH("papier",B121)),ISNUMBER(SEARCH("sac",B121)),ISNUMBER(SEARCH("carton",B121)),ISNUMBER(SEARCH("pochette",B121)),ISNUMBER(SEARCH("polypr",B121)),ISNUMBER(SEARCH("FIBRE",B121))),"CARTONNAGE","AUTRES"))))))))),VLOOKUP(A121,'[1]Famille par article'!A:C,3,0))</f>
        <v>AUTRES</v>
      </c>
      <c r="I121" s="14">
        <f t="shared" si="4"/>
        <v>2.0359059781602813E-3</v>
      </c>
      <c r="J121" s="14">
        <f t="shared" si="7"/>
        <v>0.39857486581528756</v>
      </c>
      <c r="K121" s="12" t="str">
        <f t="shared" si="5"/>
        <v/>
      </c>
      <c r="L121" s="12" t="str">
        <f t="shared" si="6"/>
        <v>Y</v>
      </c>
    </row>
    <row r="122" spans="1:12" x14ac:dyDescent="0.25">
      <c r="A122" s="12" t="s">
        <v>263</v>
      </c>
      <c r="B122" s="12" t="s">
        <v>219</v>
      </c>
      <c r="C122" s="12">
        <v>22</v>
      </c>
      <c r="D122" s="12">
        <v>1126</v>
      </c>
      <c r="E122" s="12" t="s">
        <v>115</v>
      </c>
      <c r="F122" s="12" t="s">
        <v>17</v>
      </c>
      <c r="G122" s="12" t="str">
        <f>IF(ISNA(VLOOKUP(E122,'[1]Plan d''adressage'!A:B,2,0)),"aucune",VLOOKUP(E122,'[1]Plan d''adressage'!A:B,2,0))</f>
        <v>CARTONNAGE</v>
      </c>
      <c r="H122" s="13" t="str">
        <f>IF(ISNA(VLOOKUP(A122,'[1]Famille par article'!A:C,3,0)),IF(AND(ISNUMBER(SEARCH("FIBRE",B122)),ISNUMBER(SEARCH("calage",B122))),"FIBRE DE CALAGE",IF(OR(ISNUMBER(SEARCH("panier",B122)),ISNUMBER(SEARCH("corbeille",B122)),ISNUMBER(SEARCH("banneton",B122)),ISNUMBER(SEARCH("support",B122))),"PANIER/CORBEILLE",IF(ISNUMBER(SEARCH("Bidon",B122)),"BIDON",IF(ISNUMBER(SEARCH("bourriche",B122)),"BOURRICHE",IF(OR(ISNUMBER(SEARCH("coffre",B122)),ISNUMBER(SEARCH("valisette",B122)),ISNUMBER(SEARCH("caisse",B122))),"COFFRET",IF(OR(ISNUMBER(SEARCH("VERRE",B122)),ISNUMBER(SEARCH("carafe",B122))),"VERRERIE",IF(ISNUMBER(SEARCH("BOIS",B122)),"BOIS",IF(OR(ISNUMBER(SEARCH("BOLDUC",B122)),ISNUMBER(SEARCH("RAPHIA",B122)),ISNUMBER(SEARCH("etiquette",B122)),ISNUMBER(SEARCH("Bouchon",B122)),ISNUMBER(SEARCH("tire",B122)),ISNUMBER(SEARCH("decapsuleur",B122)),ISNUMBER(SEARCH("carte",B122)),ISNUMBER(SEARCH("cheque",B122))),"ETAGERES",IF(OR(ISNUMBER(SEARCH("papier",B122)),ISNUMBER(SEARCH("sac",B122)),ISNUMBER(SEARCH("carton",B122)),ISNUMBER(SEARCH("pochette",B122)),ISNUMBER(SEARCH("polypr",B122)),ISNUMBER(SEARCH("FIBRE",B122))),"CARTONNAGE","AUTRES"))))))))),VLOOKUP(A122,'[1]Famille par article'!A:C,3,0))</f>
        <v>COFFRET</v>
      </c>
      <c r="I122" s="14">
        <f t="shared" si="4"/>
        <v>2.0359059781602813E-3</v>
      </c>
      <c r="J122" s="14">
        <f t="shared" si="7"/>
        <v>0.40061077179344784</v>
      </c>
      <c r="K122" s="12" t="str">
        <f t="shared" si="5"/>
        <v/>
      </c>
      <c r="L122" s="12" t="str">
        <f t="shared" si="6"/>
        <v>Y</v>
      </c>
    </row>
    <row r="123" spans="1:12" x14ac:dyDescent="0.25">
      <c r="A123" s="12" t="s">
        <v>264</v>
      </c>
      <c r="B123" s="12" t="s">
        <v>265</v>
      </c>
      <c r="C123" s="12">
        <v>22</v>
      </c>
      <c r="D123" s="12">
        <v>1126</v>
      </c>
      <c r="E123" s="12" t="s">
        <v>266</v>
      </c>
      <c r="F123" s="12" t="s">
        <v>17</v>
      </c>
      <c r="G123" s="12" t="str">
        <f>IF(ISNA(VLOOKUP(E123,'[1]Plan d''adressage'!A:B,2,0)),"aucune",VLOOKUP(E123,'[1]Plan d''adressage'!A:B,2,0))</f>
        <v>AUTRES</v>
      </c>
      <c r="H123" s="13" t="str">
        <f>IF(ISNA(VLOOKUP(A123,'[1]Famille par article'!A:C,3,0)),IF(AND(ISNUMBER(SEARCH("FIBRE",B123)),ISNUMBER(SEARCH("calage",B123))),"FIBRE DE CALAGE",IF(OR(ISNUMBER(SEARCH("panier",B123)),ISNUMBER(SEARCH("corbeille",B123)),ISNUMBER(SEARCH("banneton",B123)),ISNUMBER(SEARCH("support",B123))),"PANIER/CORBEILLE",IF(ISNUMBER(SEARCH("Bidon",B123)),"BIDON",IF(ISNUMBER(SEARCH("bourriche",B123)),"BOURRICHE",IF(OR(ISNUMBER(SEARCH("coffre",B123)),ISNUMBER(SEARCH("valisette",B123)),ISNUMBER(SEARCH("caisse",B123))),"COFFRET",IF(OR(ISNUMBER(SEARCH("VERRE",B123)),ISNUMBER(SEARCH("carafe",B123))),"VERRERIE",IF(ISNUMBER(SEARCH("BOIS",B123)),"BOIS",IF(OR(ISNUMBER(SEARCH("BOLDUC",B123)),ISNUMBER(SEARCH("RAPHIA",B123)),ISNUMBER(SEARCH("etiquette",B123)),ISNUMBER(SEARCH("Bouchon",B123)),ISNUMBER(SEARCH("tire",B123)),ISNUMBER(SEARCH("decapsuleur",B123)),ISNUMBER(SEARCH("carte",B123)),ISNUMBER(SEARCH("cheque",B123))),"ETAGERES",IF(OR(ISNUMBER(SEARCH("papier",B123)),ISNUMBER(SEARCH("sac",B123)),ISNUMBER(SEARCH("carton",B123)),ISNUMBER(SEARCH("pochette",B123)),ISNUMBER(SEARCH("polypr",B123)),ISNUMBER(SEARCH("FIBRE",B123))),"CARTONNAGE","AUTRES"))))))))),VLOOKUP(A123,'[1]Famille par article'!A:C,3,0))</f>
        <v>VERRERIE</v>
      </c>
      <c r="I123" s="14">
        <f t="shared" si="4"/>
        <v>2.0359059781602813E-3</v>
      </c>
      <c r="J123" s="14">
        <f t="shared" si="7"/>
        <v>0.40264667777160812</v>
      </c>
      <c r="K123" s="12" t="str">
        <f t="shared" si="5"/>
        <v/>
      </c>
      <c r="L123" s="12" t="str">
        <f t="shared" si="6"/>
        <v>Y</v>
      </c>
    </row>
    <row r="124" spans="1:12" x14ac:dyDescent="0.25">
      <c r="A124" s="12" t="s">
        <v>267</v>
      </c>
      <c r="B124" s="12" t="s">
        <v>70</v>
      </c>
      <c r="C124" s="12">
        <v>21</v>
      </c>
      <c r="D124" s="12">
        <v>1126</v>
      </c>
      <c r="E124" s="12" t="s">
        <v>268</v>
      </c>
      <c r="F124" s="12" t="s">
        <v>17</v>
      </c>
      <c r="G124" s="12" t="str">
        <f>IF(ISNA(VLOOKUP(E124,'[1]Plan d''adressage'!A:B,2,0)),"aucune",VLOOKUP(E124,'[1]Plan d''adressage'!A:B,2,0))</f>
        <v>aucune</v>
      </c>
      <c r="H124" s="13" t="str">
        <f>IF(ISNA(VLOOKUP(A124,'[1]Famille par article'!A:C,3,0)),IF(AND(ISNUMBER(SEARCH("FIBRE",B124)),ISNUMBER(SEARCH("calage",B124))),"FIBRE DE CALAGE",IF(OR(ISNUMBER(SEARCH("panier",B124)),ISNUMBER(SEARCH("corbeille",B124)),ISNUMBER(SEARCH("banneton",B124)),ISNUMBER(SEARCH("support",B124))),"PANIER/CORBEILLE",IF(ISNUMBER(SEARCH("Bidon",B124)),"BIDON",IF(ISNUMBER(SEARCH("bourriche",B124)),"BOURRICHE",IF(OR(ISNUMBER(SEARCH("coffre",B124)),ISNUMBER(SEARCH("valisette",B124)),ISNUMBER(SEARCH("caisse",B124))),"COFFRET",IF(OR(ISNUMBER(SEARCH("VERRE",B124)),ISNUMBER(SEARCH("carafe",B124))),"VERRERIE",IF(ISNUMBER(SEARCH("BOIS",B124)),"BOIS",IF(OR(ISNUMBER(SEARCH("BOLDUC",B124)),ISNUMBER(SEARCH("RAPHIA",B124)),ISNUMBER(SEARCH("etiquette",B124)),ISNUMBER(SEARCH("Bouchon",B124)),ISNUMBER(SEARCH("tire",B124)),ISNUMBER(SEARCH("decapsuleur",B124)),ISNUMBER(SEARCH("carte",B124)),ISNUMBER(SEARCH("cheque",B124))),"ETAGERES",IF(OR(ISNUMBER(SEARCH("papier",B124)),ISNUMBER(SEARCH("sac",B124)),ISNUMBER(SEARCH("carton",B124)),ISNUMBER(SEARCH("pochette",B124)),ISNUMBER(SEARCH("polypr",B124)),ISNUMBER(SEARCH("FIBRE",B124))),"CARTONNAGE","AUTRES"))))))))),VLOOKUP(A124,'[1]Famille par article'!A:C,3,0))</f>
        <v>ETAGERES</v>
      </c>
      <c r="I124" s="14">
        <f t="shared" si="4"/>
        <v>1.943364797334814E-3</v>
      </c>
      <c r="J124" s="14">
        <f t="shared" si="7"/>
        <v>0.40459004256894293</v>
      </c>
      <c r="K124" s="12" t="str">
        <f t="shared" si="5"/>
        <v/>
      </c>
      <c r="L124" s="12" t="str">
        <f t="shared" si="6"/>
        <v>Y</v>
      </c>
    </row>
    <row r="125" spans="1:12" x14ac:dyDescent="0.25">
      <c r="A125" s="12" t="s">
        <v>269</v>
      </c>
      <c r="B125" s="12" t="s">
        <v>270</v>
      </c>
      <c r="C125" s="12">
        <v>21</v>
      </c>
      <c r="D125" s="12">
        <v>1126</v>
      </c>
      <c r="E125" s="12" t="s">
        <v>268</v>
      </c>
      <c r="F125" s="12" t="s">
        <v>17</v>
      </c>
      <c r="G125" s="12" t="str">
        <f>IF(ISNA(VLOOKUP(E125,'[1]Plan d''adressage'!A:B,2,0)),"aucune",VLOOKUP(E125,'[1]Plan d''adressage'!A:B,2,0))</f>
        <v>aucune</v>
      </c>
      <c r="H125" s="13" t="str">
        <f>IF(ISNA(VLOOKUP(A125,'[1]Famille par article'!A:C,3,0)),IF(AND(ISNUMBER(SEARCH("FIBRE",B125)),ISNUMBER(SEARCH("calage",B125))),"FIBRE DE CALAGE",IF(OR(ISNUMBER(SEARCH("panier",B125)),ISNUMBER(SEARCH("corbeille",B125)),ISNUMBER(SEARCH("banneton",B125)),ISNUMBER(SEARCH("support",B125))),"PANIER/CORBEILLE",IF(ISNUMBER(SEARCH("Bidon",B125)),"BIDON",IF(ISNUMBER(SEARCH("bourriche",B125)),"BOURRICHE",IF(OR(ISNUMBER(SEARCH("coffre",B125)),ISNUMBER(SEARCH("valisette",B125)),ISNUMBER(SEARCH("caisse",B125))),"COFFRET",IF(OR(ISNUMBER(SEARCH("VERRE",B125)),ISNUMBER(SEARCH("carafe",B125))),"VERRERIE",IF(ISNUMBER(SEARCH("BOIS",B125)),"BOIS",IF(OR(ISNUMBER(SEARCH("BOLDUC",B125)),ISNUMBER(SEARCH("RAPHIA",B125)),ISNUMBER(SEARCH("etiquette",B125)),ISNUMBER(SEARCH("Bouchon",B125)),ISNUMBER(SEARCH("tire",B125)),ISNUMBER(SEARCH("decapsuleur",B125)),ISNUMBER(SEARCH("carte",B125)),ISNUMBER(SEARCH("cheque",B125))),"ETAGERES",IF(OR(ISNUMBER(SEARCH("papier",B125)),ISNUMBER(SEARCH("sac",B125)),ISNUMBER(SEARCH("carton",B125)),ISNUMBER(SEARCH("pochette",B125)),ISNUMBER(SEARCH("polypr",B125)),ISNUMBER(SEARCH("FIBRE",B125))),"CARTONNAGE","AUTRES"))))))))),VLOOKUP(A125,'[1]Famille par article'!A:C,3,0))</f>
        <v>ETAGERES</v>
      </c>
      <c r="I125" s="14">
        <f t="shared" si="4"/>
        <v>1.943364797334814E-3</v>
      </c>
      <c r="J125" s="14">
        <f t="shared" si="7"/>
        <v>0.40653340736627774</v>
      </c>
      <c r="K125" s="12" t="str">
        <f t="shared" si="5"/>
        <v/>
      </c>
      <c r="L125" s="12" t="str">
        <f t="shared" si="6"/>
        <v>Y</v>
      </c>
    </row>
    <row r="126" spans="1:12" x14ac:dyDescent="0.25">
      <c r="A126" s="12" t="s">
        <v>271</v>
      </c>
      <c r="B126" s="12" t="s">
        <v>272</v>
      </c>
      <c r="C126" s="12">
        <v>21</v>
      </c>
      <c r="D126" s="12">
        <v>1126</v>
      </c>
      <c r="E126" s="12" t="s">
        <v>273</v>
      </c>
      <c r="F126" s="12" t="s">
        <v>17</v>
      </c>
      <c r="G126" s="12" t="str">
        <f>IF(ISNA(VLOOKUP(E126,'[1]Plan d''adressage'!A:B,2,0)),"aucune",VLOOKUP(E126,'[1]Plan d''adressage'!A:B,2,0))</f>
        <v>CARTONNAGE</v>
      </c>
      <c r="H126" s="13" t="str">
        <f>IF(ISNA(VLOOKUP(A126,'[1]Famille par article'!A:C,3,0)),IF(AND(ISNUMBER(SEARCH("FIBRE",B126)),ISNUMBER(SEARCH("calage",B126))),"FIBRE DE CALAGE",IF(OR(ISNUMBER(SEARCH("panier",B126)),ISNUMBER(SEARCH("corbeille",B126)),ISNUMBER(SEARCH("banneton",B126)),ISNUMBER(SEARCH("support",B126))),"PANIER/CORBEILLE",IF(ISNUMBER(SEARCH("Bidon",B126)),"BIDON",IF(ISNUMBER(SEARCH("bourriche",B126)),"BOURRICHE",IF(OR(ISNUMBER(SEARCH("coffre",B126)),ISNUMBER(SEARCH("valisette",B126)),ISNUMBER(SEARCH("caisse",B126))),"COFFRET",IF(OR(ISNUMBER(SEARCH("VERRE",B126)),ISNUMBER(SEARCH("carafe",B126))),"VERRERIE",IF(ISNUMBER(SEARCH("BOIS",B126)),"BOIS",IF(OR(ISNUMBER(SEARCH("BOLDUC",B126)),ISNUMBER(SEARCH("RAPHIA",B126)),ISNUMBER(SEARCH("etiquette",B126)),ISNUMBER(SEARCH("Bouchon",B126)),ISNUMBER(SEARCH("tire",B126)),ISNUMBER(SEARCH("decapsuleur",B126)),ISNUMBER(SEARCH("carte",B126)),ISNUMBER(SEARCH("cheque",B126))),"ETAGERES",IF(OR(ISNUMBER(SEARCH("papier",B126)),ISNUMBER(SEARCH("sac",B126)),ISNUMBER(SEARCH("carton",B126)),ISNUMBER(SEARCH("pochette",B126)),ISNUMBER(SEARCH("polypr",B126)),ISNUMBER(SEARCH("FIBRE",B126))),"CARTONNAGE","AUTRES"))))))))),VLOOKUP(A126,'[1]Famille par article'!A:C,3,0))</f>
        <v>AUTRES</v>
      </c>
      <c r="I126" s="14">
        <f t="shared" si="4"/>
        <v>1.943364797334814E-3</v>
      </c>
      <c r="J126" s="14">
        <f t="shared" si="7"/>
        <v>0.40847677216361256</v>
      </c>
      <c r="K126" s="12" t="str">
        <f t="shared" si="5"/>
        <v/>
      </c>
      <c r="L126" s="12" t="str">
        <f t="shared" si="6"/>
        <v>Y</v>
      </c>
    </row>
    <row r="127" spans="1:12" x14ac:dyDescent="0.25">
      <c r="A127" s="12" t="s">
        <v>274</v>
      </c>
      <c r="B127" s="12" t="s">
        <v>52</v>
      </c>
      <c r="C127" s="12">
        <v>21</v>
      </c>
      <c r="D127" s="12">
        <v>1126</v>
      </c>
      <c r="E127" s="12" t="s">
        <v>53</v>
      </c>
      <c r="F127" s="12" t="s">
        <v>17</v>
      </c>
      <c r="G127" s="12" t="str">
        <f>IF(ISNA(VLOOKUP(E127,'[1]Plan d''adressage'!A:B,2,0)),"aucune",VLOOKUP(E127,'[1]Plan d''adressage'!A:B,2,0))</f>
        <v>AUTRES</v>
      </c>
      <c r="H127" s="13" t="str">
        <f>IF(ISNA(VLOOKUP(A127,'[1]Famille par article'!A:C,3,0)),IF(AND(ISNUMBER(SEARCH("FIBRE",B127)),ISNUMBER(SEARCH("calage",B127))),"FIBRE DE CALAGE",IF(OR(ISNUMBER(SEARCH("panier",B127)),ISNUMBER(SEARCH("corbeille",B127)),ISNUMBER(SEARCH("banneton",B127)),ISNUMBER(SEARCH("support",B127))),"PANIER/CORBEILLE",IF(ISNUMBER(SEARCH("Bidon",B127)),"BIDON",IF(ISNUMBER(SEARCH("bourriche",B127)),"BOURRICHE",IF(OR(ISNUMBER(SEARCH("coffre",B127)),ISNUMBER(SEARCH("valisette",B127)),ISNUMBER(SEARCH("caisse",B127))),"COFFRET",IF(OR(ISNUMBER(SEARCH("VERRE",B127)),ISNUMBER(SEARCH("carafe",B127))),"VERRERIE",IF(ISNUMBER(SEARCH("BOIS",B127)),"BOIS",IF(OR(ISNUMBER(SEARCH("BOLDUC",B127)),ISNUMBER(SEARCH("RAPHIA",B127)),ISNUMBER(SEARCH("etiquette",B127)),ISNUMBER(SEARCH("Bouchon",B127)),ISNUMBER(SEARCH("tire",B127)),ISNUMBER(SEARCH("decapsuleur",B127)),ISNUMBER(SEARCH("carte",B127)),ISNUMBER(SEARCH("cheque",B127))),"ETAGERES",IF(OR(ISNUMBER(SEARCH("papier",B127)),ISNUMBER(SEARCH("sac",B127)),ISNUMBER(SEARCH("carton",B127)),ISNUMBER(SEARCH("pochette",B127)),ISNUMBER(SEARCH("polypr",B127)),ISNUMBER(SEARCH("FIBRE",B127))),"CARTONNAGE","AUTRES"))))))))),VLOOKUP(A127,'[1]Famille par article'!A:C,3,0))</f>
        <v>PANIER/CORBEILLE</v>
      </c>
      <c r="I127" s="14">
        <f t="shared" si="4"/>
        <v>1.943364797334814E-3</v>
      </c>
      <c r="J127" s="14">
        <f t="shared" si="7"/>
        <v>0.41042013696094737</v>
      </c>
      <c r="K127" s="12" t="str">
        <f t="shared" si="5"/>
        <v/>
      </c>
      <c r="L127" s="12" t="str">
        <f t="shared" si="6"/>
        <v>Y</v>
      </c>
    </row>
    <row r="128" spans="1:12" x14ac:dyDescent="0.25">
      <c r="A128" s="12" t="s">
        <v>275</v>
      </c>
      <c r="B128" s="12" t="s">
        <v>185</v>
      </c>
      <c r="C128" s="12">
        <v>21</v>
      </c>
      <c r="D128" s="12">
        <v>1126</v>
      </c>
      <c r="E128" s="12" t="s">
        <v>186</v>
      </c>
      <c r="F128" s="12" t="s">
        <v>17</v>
      </c>
      <c r="G128" s="12" t="str">
        <f>IF(ISNA(VLOOKUP(E128,'[1]Plan d''adressage'!A:B,2,0)),"aucune",VLOOKUP(E128,'[1]Plan d''adressage'!A:B,2,0))</f>
        <v>COFFRET</v>
      </c>
      <c r="H128" s="13" t="str">
        <f>IF(ISNA(VLOOKUP(A128,'[1]Famille par article'!A:C,3,0)),IF(AND(ISNUMBER(SEARCH("FIBRE",B128)),ISNUMBER(SEARCH("calage",B128))),"FIBRE DE CALAGE",IF(OR(ISNUMBER(SEARCH("panier",B128)),ISNUMBER(SEARCH("corbeille",B128)),ISNUMBER(SEARCH("banneton",B128)),ISNUMBER(SEARCH("support",B128))),"PANIER/CORBEILLE",IF(ISNUMBER(SEARCH("Bidon",B128)),"BIDON",IF(ISNUMBER(SEARCH("bourriche",B128)),"BOURRICHE",IF(OR(ISNUMBER(SEARCH("coffre",B128)),ISNUMBER(SEARCH("valisette",B128)),ISNUMBER(SEARCH("caisse",B128))),"COFFRET",IF(OR(ISNUMBER(SEARCH("VERRE",B128)),ISNUMBER(SEARCH("carafe",B128))),"VERRERIE",IF(ISNUMBER(SEARCH("BOIS",B128)),"BOIS",IF(OR(ISNUMBER(SEARCH("BOLDUC",B128)),ISNUMBER(SEARCH("RAPHIA",B128)),ISNUMBER(SEARCH("etiquette",B128)),ISNUMBER(SEARCH("Bouchon",B128)),ISNUMBER(SEARCH("tire",B128)),ISNUMBER(SEARCH("decapsuleur",B128)),ISNUMBER(SEARCH("carte",B128)),ISNUMBER(SEARCH("cheque",B128))),"ETAGERES",IF(OR(ISNUMBER(SEARCH("papier",B128)),ISNUMBER(SEARCH("sac",B128)),ISNUMBER(SEARCH("carton",B128)),ISNUMBER(SEARCH("pochette",B128)),ISNUMBER(SEARCH("polypr",B128)),ISNUMBER(SEARCH("FIBRE",B128))),"CARTONNAGE","AUTRES"))))))))),VLOOKUP(A128,'[1]Famille par article'!A:C,3,0))</f>
        <v>PANIER/CORBEILLE</v>
      </c>
      <c r="I128" s="14">
        <f t="shared" si="4"/>
        <v>1.943364797334814E-3</v>
      </c>
      <c r="J128" s="14">
        <f t="shared" si="7"/>
        <v>0.41236350175828218</v>
      </c>
      <c r="K128" s="12" t="str">
        <f t="shared" si="5"/>
        <v/>
      </c>
      <c r="L128" s="12" t="str">
        <f t="shared" si="6"/>
        <v>Y</v>
      </c>
    </row>
    <row r="129" spans="1:12" x14ac:dyDescent="0.25">
      <c r="A129" s="12" t="s">
        <v>276</v>
      </c>
      <c r="B129" s="12" t="s">
        <v>277</v>
      </c>
      <c r="C129" s="12">
        <v>21</v>
      </c>
      <c r="D129" s="12">
        <v>1126</v>
      </c>
      <c r="E129" s="12" t="s">
        <v>102</v>
      </c>
      <c r="F129" s="12" t="s">
        <v>17</v>
      </c>
      <c r="G129" s="12" t="str">
        <f>IF(ISNA(VLOOKUP(E129,'[1]Plan d''adressage'!A:B,2,0)),"aucune",VLOOKUP(E129,'[1]Plan d''adressage'!A:B,2,0))</f>
        <v>CARTONNAGE</v>
      </c>
      <c r="H129" s="13" t="str">
        <f>IF(ISNA(VLOOKUP(A129,'[1]Famille par article'!A:C,3,0)),IF(AND(ISNUMBER(SEARCH("FIBRE",B129)),ISNUMBER(SEARCH("calage",B129))),"FIBRE DE CALAGE",IF(OR(ISNUMBER(SEARCH("panier",B129)),ISNUMBER(SEARCH("corbeille",B129)),ISNUMBER(SEARCH("banneton",B129)),ISNUMBER(SEARCH("support",B129))),"PANIER/CORBEILLE",IF(ISNUMBER(SEARCH("Bidon",B129)),"BIDON",IF(ISNUMBER(SEARCH("bourriche",B129)),"BOURRICHE",IF(OR(ISNUMBER(SEARCH("coffre",B129)),ISNUMBER(SEARCH("valisette",B129)),ISNUMBER(SEARCH("caisse",B129))),"COFFRET",IF(OR(ISNUMBER(SEARCH("VERRE",B129)),ISNUMBER(SEARCH("carafe",B129))),"VERRERIE",IF(ISNUMBER(SEARCH("BOIS",B129)),"BOIS",IF(OR(ISNUMBER(SEARCH("BOLDUC",B129)),ISNUMBER(SEARCH("RAPHIA",B129)),ISNUMBER(SEARCH("etiquette",B129)),ISNUMBER(SEARCH("Bouchon",B129)),ISNUMBER(SEARCH("tire",B129)),ISNUMBER(SEARCH("decapsuleur",B129)),ISNUMBER(SEARCH("carte",B129)),ISNUMBER(SEARCH("cheque",B129))),"ETAGERES",IF(OR(ISNUMBER(SEARCH("papier",B129)),ISNUMBER(SEARCH("sac",B129)),ISNUMBER(SEARCH("carton",B129)),ISNUMBER(SEARCH("pochette",B129)),ISNUMBER(SEARCH("polypr",B129)),ISNUMBER(SEARCH("FIBRE",B129))),"CARTONNAGE","AUTRES"))))))))),VLOOKUP(A129,'[1]Famille par article'!A:C,3,0))</f>
        <v>VERRERIE</v>
      </c>
      <c r="I129" s="14">
        <f t="shared" si="4"/>
        <v>1.943364797334814E-3</v>
      </c>
      <c r="J129" s="14">
        <f t="shared" si="7"/>
        <v>0.41430686655561699</v>
      </c>
      <c r="K129" s="12" t="str">
        <f t="shared" si="5"/>
        <v/>
      </c>
      <c r="L129" s="12" t="str">
        <f t="shared" si="6"/>
        <v>Y</v>
      </c>
    </row>
    <row r="130" spans="1:12" x14ac:dyDescent="0.25">
      <c r="A130" s="12" t="s">
        <v>278</v>
      </c>
      <c r="B130" s="12" t="s">
        <v>52</v>
      </c>
      <c r="C130" s="12">
        <v>21</v>
      </c>
      <c r="D130" s="12">
        <v>1126</v>
      </c>
      <c r="E130" s="12" t="s">
        <v>279</v>
      </c>
      <c r="F130" s="12" t="s">
        <v>17</v>
      </c>
      <c r="G130" s="12" t="str">
        <f>IF(ISNA(VLOOKUP(E130,'[1]Plan d''adressage'!A:B,2,0)),"aucune",VLOOKUP(E130,'[1]Plan d''adressage'!A:B,2,0))</f>
        <v>CARTONNAGE</v>
      </c>
      <c r="H130" s="13" t="str">
        <f>IF(ISNA(VLOOKUP(A130,'[1]Famille par article'!A:C,3,0)),IF(AND(ISNUMBER(SEARCH("FIBRE",B130)),ISNUMBER(SEARCH("calage",B130))),"FIBRE DE CALAGE",IF(OR(ISNUMBER(SEARCH("panier",B130)),ISNUMBER(SEARCH("corbeille",B130)),ISNUMBER(SEARCH("banneton",B130)),ISNUMBER(SEARCH("support",B130))),"PANIER/CORBEILLE",IF(ISNUMBER(SEARCH("Bidon",B130)),"BIDON",IF(ISNUMBER(SEARCH("bourriche",B130)),"BOURRICHE",IF(OR(ISNUMBER(SEARCH("coffre",B130)),ISNUMBER(SEARCH("valisette",B130)),ISNUMBER(SEARCH("caisse",B130))),"COFFRET",IF(OR(ISNUMBER(SEARCH("VERRE",B130)),ISNUMBER(SEARCH("carafe",B130))),"VERRERIE",IF(ISNUMBER(SEARCH("BOIS",B130)),"BOIS",IF(OR(ISNUMBER(SEARCH("BOLDUC",B130)),ISNUMBER(SEARCH("RAPHIA",B130)),ISNUMBER(SEARCH("etiquette",B130)),ISNUMBER(SEARCH("Bouchon",B130)),ISNUMBER(SEARCH("tire",B130)),ISNUMBER(SEARCH("decapsuleur",B130)),ISNUMBER(SEARCH("carte",B130)),ISNUMBER(SEARCH("cheque",B130))),"ETAGERES",IF(OR(ISNUMBER(SEARCH("papier",B130)),ISNUMBER(SEARCH("sac",B130)),ISNUMBER(SEARCH("carton",B130)),ISNUMBER(SEARCH("pochette",B130)),ISNUMBER(SEARCH("polypr",B130)),ISNUMBER(SEARCH("FIBRE",B130))),"CARTONNAGE","AUTRES"))))))))),VLOOKUP(A130,'[1]Famille par article'!A:C,3,0))</f>
        <v>PANIER/CORBEILLE</v>
      </c>
      <c r="I130" s="14">
        <f t="shared" si="4"/>
        <v>1.943364797334814E-3</v>
      </c>
      <c r="J130" s="14">
        <f t="shared" si="7"/>
        <v>0.4162502313529518</v>
      </c>
      <c r="K130" s="12" t="str">
        <f t="shared" si="5"/>
        <v/>
      </c>
      <c r="L130" s="12" t="str">
        <f t="shared" si="6"/>
        <v>Y</v>
      </c>
    </row>
    <row r="131" spans="1:12" x14ac:dyDescent="0.25">
      <c r="A131" s="12" t="s">
        <v>280</v>
      </c>
      <c r="B131" s="12" t="s">
        <v>281</v>
      </c>
      <c r="C131" s="12">
        <v>21</v>
      </c>
      <c r="D131" s="12">
        <v>1126</v>
      </c>
      <c r="E131" s="12" t="s">
        <v>56</v>
      </c>
      <c r="F131" s="12" t="s">
        <v>17</v>
      </c>
      <c r="G131" s="12" t="str">
        <f>IF(ISNA(VLOOKUP(E131,'[1]Plan d''adressage'!A:B,2,0)),"aucune",VLOOKUP(E131,'[1]Plan d''adressage'!A:B,2,0))</f>
        <v>COFFRET</v>
      </c>
      <c r="H131" s="13" t="str">
        <f>IF(ISNA(VLOOKUP(A131,'[1]Famille par article'!A:C,3,0)),IF(AND(ISNUMBER(SEARCH("FIBRE",B131)),ISNUMBER(SEARCH("calage",B131))),"FIBRE DE CALAGE",IF(OR(ISNUMBER(SEARCH("panier",B131)),ISNUMBER(SEARCH("corbeille",B131)),ISNUMBER(SEARCH("banneton",B131)),ISNUMBER(SEARCH("support",B131))),"PANIER/CORBEILLE",IF(ISNUMBER(SEARCH("Bidon",B131)),"BIDON",IF(ISNUMBER(SEARCH("bourriche",B131)),"BOURRICHE",IF(OR(ISNUMBER(SEARCH("coffre",B131)),ISNUMBER(SEARCH("valisette",B131)),ISNUMBER(SEARCH("caisse",B131))),"COFFRET",IF(OR(ISNUMBER(SEARCH("VERRE",B131)),ISNUMBER(SEARCH("carafe",B131))),"VERRERIE",IF(ISNUMBER(SEARCH("BOIS",B131)),"BOIS",IF(OR(ISNUMBER(SEARCH("BOLDUC",B131)),ISNUMBER(SEARCH("RAPHIA",B131)),ISNUMBER(SEARCH("etiquette",B131)),ISNUMBER(SEARCH("Bouchon",B131)),ISNUMBER(SEARCH("tire",B131)),ISNUMBER(SEARCH("decapsuleur",B131)),ISNUMBER(SEARCH("carte",B131)),ISNUMBER(SEARCH("cheque",B131))),"ETAGERES",IF(OR(ISNUMBER(SEARCH("papier",B131)),ISNUMBER(SEARCH("sac",B131)),ISNUMBER(SEARCH("carton",B131)),ISNUMBER(SEARCH("pochette",B131)),ISNUMBER(SEARCH("polypr",B131)),ISNUMBER(SEARCH("FIBRE",B131))),"CARTONNAGE","AUTRES"))))))))),VLOOKUP(A131,'[1]Famille par article'!A:C,3,0))</f>
        <v>CARTONNAGE</v>
      </c>
      <c r="I131" s="14">
        <f t="shared" ref="I131:I194" si="8">C131/SUM(C$3:C$1048576)</f>
        <v>1.943364797334814E-3</v>
      </c>
      <c r="J131" s="14">
        <f t="shared" si="7"/>
        <v>0.41819359615028662</v>
      </c>
      <c r="K131" s="12" t="str">
        <f t="shared" si="5"/>
        <v/>
      </c>
      <c r="L131" s="12" t="str">
        <f t="shared" si="6"/>
        <v>Y</v>
      </c>
    </row>
    <row r="132" spans="1:12" x14ac:dyDescent="0.25">
      <c r="A132" s="12" t="s">
        <v>282</v>
      </c>
      <c r="B132" s="12" t="s">
        <v>283</v>
      </c>
      <c r="C132" s="12">
        <v>21</v>
      </c>
      <c r="D132" s="12">
        <v>1126</v>
      </c>
      <c r="E132" s="12" t="s">
        <v>284</v>
      </c>
      <c r="F132" s="12" t="s">
        <v>17</v>
      </c>
      <c r="G132" s="12" t="str">
        <f>IF(ISNA(VLOOKUP(E132,'[1]Plan d''adressage'!A:B,2,0)),"aucune",VLOOKUP(E132,'[1]Plan d''adressage'!A:B,2,0))</f>
        <v>aucune</v>
      </c>
      <c r="H132" s="13" t="str">
        <f>IF(ISNA(VLOOKUP(A132,'[1]Famille par article'!A:C,3,0)),IF(AND(ISNUMBER(SEARCH("FIBRE",B132)),ISNUMBER(SEARCH("calage",B132))),"FIBRE DE CALAGE",IF(OR(ISNUMBER(SEARCH("panier",B132)),ISNUMBER(SEARCH("corbeille",B132)),ISNUMBER(SEARCH("banneton",B132)),ISNUMBER(SEARCH("support",B132))),"PANIER/CORBEILLE",IF(ISNUMBER(SEARCH("Bidon",B132)),"BIDON",IF(ISNUMBER(SEARCH("bourriche",B132)),"BOURRICHE",IF(OR(ISNUMBER(SEARCH("coffre",B132)),ISNUMBER(SEARCH("valisette",B132)),ISNUMBER(SEARCH("caisse",B132))),"COFFRET",IF(OR(ISNUMBER(SEARCH("VERRE",B132)),ISNUMBER(SEARCH("carafe",B132))),"VERRERIE",IF(ISNUMBER(SEARCH("BOIS",B132)),"BOIS",IF(OR(ISNUMBER(SEARCH("BOLDUC",B132)),ISNUMBER(SEARCH("RAPHIA",B132)),ISNUMBER(SEARCH("etiquette",B132)),ISNUMBER(SEARCH("Bouchon",B132)),ISNUMBER(SEARCH("tire",B132)),ISNUMBER(SEARCH("decapsuleur",B132)),ISNUMBER(SEARCH("carte",B132)),ISNUMBER(SEARCH("cheque",B132))),"ETAGERES",IF(OR(ISNUMBER(SEARCH("papier",B132)),ISNUMBER(SEARCH("sac",B132)),ISNUMBER(SEARCH("carton",B132)),ISNUMBER(SEARCH("pochette",B132)),ISNUMBER(SEARCH("polypr",B132)),ISNUMBER(SEARCH("FIBRE",B132))),"CARTONNAGE","AUTRES"))))))))),VLOOKUP(A132,'[1]Famille par article'!A:C,3,0))</f>
        <v>ETAGERES</v>
      </c>
      <c r="I132" s="14">
        <f t="shared" si="8"/>
        <v>1.943364797334814E-3</v>
      </c>
      <c r="J132" s="14">
        <f t="shared" si="7"/>
        <v>0.42013696094762143</v>
      </c>
      <c r="K132" s="12" t="str">
        <f t="shared" ref="K132:K195" si="9">IF(J132&lt;90%,"","NPPEC")</f>
        <v/>
      </c>
      <c r="L132" s="12" t="str">
        <f t="shared" ref="L132:L195" si="10">IF(AND(G132&lt;&gt;H132,K132=""),"Y","N")</f>
        <v>Y</v>
      </c>
    </row>
    <row r="133" spans="1:12" x14ac:dyDescent="0.25">
      <c r="A133" s="12" t="s">
        <v>285</v>
      </c>
      <c r="B133" s="12" t="s">
        <v>286</v>
      </c>
      <c r="C133" s="12">
        <v>21</v>
      </c>
      <c r="D133" s="12">
        <v>1126</v>
      </c>
      <c r="E133" s="12" t="s">
        <v>287</v>
      </c>
      <c r="F133" s="12" t="s">
        <v>17</v>
      </c>
      <c r="G133" s="12" t="str">
        <f>IF(ISNA(VLOOKUP(E133,'[1]Plan d''adressage'!A:B,2,0)),"aucune",VLOOKUP(E133,'[1]Plan d''adressage'!A:B,2,0))</f>
        <v>CARTONNAGE</v>
      </c>
      <c r="H133" s="13" t="str">
        <f>IF(ISNA(VLOOKUP(A133,'[1]Famille par article'!A:C,3,0)),IF(AND(ISNUMBER(SEARCH("FIBRE",B133)),ISNUMBER(SEARCH("calage",B133))),"FIBRE DE CALAGE",IF(OR(ISNUMBER(SEARCH("panier",B133)),ISNUMBER(SEARCH("corbeille",B133)),ISNUMBER(SEARCH("banneton",B133)),ISNUMBER(SEARCH("support",B133))),"PANIER/CORBEILLE",IF(ISNUMBER(SEARCH("Bidon",B133)),"BIDON",IF(ISNUMBER(SEARCH("bourriche",B133)),"BOURRICHE",IF(OR(ISNUMBER(SEARCH("coffre",B133)),ISNUMBER(SEARCH("valisette",B133)),ISNUMBER(SEARCH("caisse",B133))),"COFFRET",IF(OR(ISNUMBER(SEARCH("VERRE",B133)),ISNUMBER(SEARCH("carafe",B133))),"VERRERIE",IF(ISNUMBER(SEARCH("BOIS",B133)),"BOIS",IF(OR(ISNUMBER(SEARCH("BOLDUC",B133)),ISNUMBER(SEARCH("RAPHIA",B133)),ISNUMBER(SEARCH("etiquette",B133)),ISNUMBER(SEARCH("Bouchon",B133)),ISNUMBER(SEARCH("tire",B133)),ISNUMBER(SEARCH("decapsuleur",B133)),ISNUMBER(SEARCH("carte",B133)),ISNUMBER(SEARCH("cheque",B133))),"ETAGERES",IF(OR(ISNUMBER(SEARCH("papier",B133)),ISNUMBER(SEARCH("sac",B133)),ISNUMBER(SEARCH("carton",B133)),ISNUMBER(SEARCH("pochette",B133)),ISNUMBER(SEARCH("polypr",B133)),ISNUMBER(SEARCH("FIBRE",B133))),"CARTONNAGE","AUTRES"))))))))),VLOOKUP(A133,'[1]Famille par article'!A:C,3,0))</f>
        <v>VERRERIE</v>
      </c>
      <c r="I133" s="14">
        <f t="shared" si="8"/>
        <v>1.943364797334814E-3</v>
      </c>
      <c r="J133" s="14">
        <f t="shared" ref="J133:J196" si="11">I133+J132</f>
        <v>0.42208032574495624</v>
      </c>
      <c r="K133" s="12" t="str">
        <f t="shared" si="9"/>
        <v/>
      </c>
      <c r="L133" s="12" t="str">
        <f t="shared" si="10"/>
        <v>Y</v>
      </c>
    </row>
    <row r="134" spans="1:12" x14ac:dyDescent="0.25">
      <c r="A134" s="12" t="s">
        <v>288</v>
      </c>
      <c r="B134" s="12" t="s">
        <v>289</v>
      </c>
      <c r="C134" s="12">
        <v>20</v>
      </c>
      <c r="D134" s="12">
        <v>1126</v>
      </c>
      <c r="E134" s="12" t="s">
        <v>68</v>
      </c>
      <c r="F134" s="12" t="s">
        <v>17</v>
      </c>
      <c r="G134" s="12" t="str">
        <f>IF(ISNA(VLOOKUP(E134,'[1]Plan d''adressage'!A:B,2,0)),"aucune",VLOOKUP(E134,'[1]Plan d''adressage'!A:B,2,0))</f>
        <v>CARTONNAGE</v>
      </c>
      <c r="H134" s="13" t="str">
        <f>IF(ISNA(VLOOKUP(A134,'[1]Famille par article'!A:C,3,0)),IF(AND(ISNUMBER(SEARCH("FIBRE",B134)),ISNUMBER(SEARCH("calage",B134))),"FIBRE DE CALAGE",IF(OR(ISNUMBER(SEARCH("panier",B134)),ISNUMBER(SEARCH("corbeille",B134)),ISNUMBER(SEARCH("banneton",B134)),ISNUMBER(SEARCH("support",B134))),"PANIER/CORBEILLE",IF(ISNUMBER(SEARCH("Bidon",B134)),"BIDON",IF(ISNUMBER(SEARCH("bourriche",B134)),"BOURRICHE",IF(OR(ISNUMBER(SEARCH("coffre",B134)),ISNUMBER(SEARCH("valisette",B134)),ISNUMBER(SEARCH("caisse",B134))),"COFFRET",IF(OR(ISNUMBER(SEARCH("VERRE",B134)),ISNUMBER(SEARCH("carafe",B134))),"VERRERIE",IF(ISNUMBER(SEARCH("BOIS",B134)),"BOIS",IF(OR(ISNUMBER(SEARCH("BOLDUC",B134)),ISNUMBER(SEARCH("RAPHIA",B134)),ISNUMBER(SEARCH("etiquette",B134)),ISNUMBER(SEARCH("Bouchon",B134)),ISNUMBER(SEARCH("tire",B134)),ISNUMBER(SEARCH("decapsuleur",B134)),ISNUMBER(SEARCH("carte",B134)),ISNUMBER(SEARCH("cheque",B134))),"ETAGERES",IF(OR(ISNUMBER(SEARCH("papier",B134)),ISNUMBER(SEARCH("sac",B134)),ISNUMBER(SEARCH("carton",B134)),ISNUMBER(SEARCH("pochette",B134)),ISNUMBER(SEARCH("polypr",B134)),ISNUMBER(SEARCH("FIBRE",B134))),"CARTONNAGE","AUTRES"))))))))),VLOOKUP(A134,'[1]Famille par article'!A:C,3,0))</f>
        <v>VERRERIE</v>
      </c>
      <c r="I134" s="14">
        <f t="shared" si="8"/>
        <v>1.8508236165093468E-3</v>
      </c>
      <c r="J134" s="14">
        <f t="shared" si="11"/>
        <v>0.42393114936146559</v>
      </c>
      <c r="K134" s="12" t="str">
        <f t="shared" si="9"/>
        <v/>
      </c>
      <c r="L134" s="12" t="str">
        <f t="shared" si="10"/>
        <v>Y</v>
      </c>
    </row>
    <row r="135" spans="1:12" x14ac:dyDescent="0.25">
      <c r="A135" s="12" t="s">
        <v>290</v>
      </c>
      <c r="B135" s="12" t="s">
        <v>70</v>
      </c>
      <c r="C135" s="12">
        <v>20</v>
      </c>
      <c r="D135" s="12">
        <v>1126</v>
      </c>
      <c r="E135" s="12" t="s">
        <v>268</v>
      </c>
      <c r="F135" s="12" t="s">
        <v>17</v>
      </c>
      <c r="G135" s="12" t="str">
        <f>IF(ISNA(VLOOKUP(E135,'[1]Plan d''adressage'!A:B,2,0)),"aucune",VLOOKUP(E135,'[1]Plan d''adressage'!A:B,2,0))</f>
        <v>aucune</v>
      </c>
      <c r="H135" s="13" t="str">
        <f>IF(ISNA(VLOOKUP(A135,'[1]Famille par article'!A:C,3,0)),IF(AND(ISNUMBER(SEARCH("FIBRE",B135)),ISNUMBER(SEARCH("calage",B135))),"FIBRE DE CALAGE",IF(OR(ISNUMBER(SEARCH("panier",B135)),ISNUMBER(SEARCH("corbeille",B135)),ISNUMBER(SEARCH("banneton",B135)),ISNUMBER(SEARCH("support",B135))),"PANIER/CORBEILLE",IF(ISNUMBER(SEARCH("Bidon",B135)),"BIDON",IF(ISNUMBER(SEARCH("bourriche",B135)),"BOURRICHE",IF(OR(ISNUMBER(SEARCH("coffre",B135)),ISNUMBER(SEARCH("valisette",B135)),ISNUMBER(SEARCH("caisse",B135))),"COFFRET",IF(OR(ISNUMBER(SEARCH("VERRE",B135)),ISNUMBER(SEARCH("carafe",B135))),"VERRERIE",IF(ISNUMBER(SEARCH("BOIS",B135)),"BOIS",IF(OR(ISNUMBER(SEARCH("BOLDUC",B135)),ISNUMBER(SEARCH("RAPHIA",B135)),ISNUMBER(SEARCH("etiquette",B135)),ISNUMBER(SEARCH("Bouchon",B135)),ISNUMBER(SEARCH("tire",B135)),ISNUMBER(SEARCH("decapsuleur",B135)),ISNUMBER(SEARCH("carte",B135)),ISNUMBER(SEARCH("cheque",B135))),"ETAGERES",IF(OR(ISNUMBER(SEARCH("papier",B135)),ISNUMBER(SEARCH("sac",B135)),ISNUMBER(SEARCH("carton",B135)),ISNUMBER(SEARCH("pochette",B135)),ISNUMBER(SEARCH("polypr",B135)),ISNUMBER(SEARCH("FIBRE",B135))),"CARTONNAGE","AUTRES"))))))))),VLOOKUP(A135,'[1]Famille par article'!A:C,3,0))</f>
        <v>ETAGERES</v>
      </c>
      <c r="I135" s="14">
        <f t="shared" si="8"/>
        <v>1.8508236165093468E-3</v>
      </c>
      <c r="J135" s="14">
        <f t="shared" si="11"/>
        <v>0.42578197297797493</v>
      </c>
      <c r="K135" s="12" t="str">
        <f t="shared" si="9"/>
        <v/>
      </c>
      <c r="L135" s="12" t="str">
        <f t="shared" si="10"/>
        <v>Y</v>
      </c>
    </row>
    <row r="136" spans="1:12" x14ac:dyDescent="0.25">
      <c r="A136" s="12" t="s">
        <v>291</v>
      </c>
      <c r="B136" s="12" t="s">
        <v>156</v>
      </c>
      <c r="C136" s="12">
        <v>20</v>
      </c>
      <c r="D136" s="12">
        <v>1126</v>
      </c>
      <c r="E136" s="12" t="s">
        <v>222</v>
      </c>
      <c r="F136" s="12" t="s">
        <v>17</v>
      </c>
      <c r="G136" s="12" t="str">
        <f>IF(ISNA(VLOOKUP(E136,'[1]Plan d''adressage'!A:B,2,0)),"aucune",VLOOKUP(E136,'[1]Plan d''adressage'!A:B,2,0))</f>
        <v>AUTRES</v>
      </c>
      <c r="H136" s="13" t="str">
        <f>IF(ISNA(VLOOKUP(A136,'[1]Famille par article'!A:C,3,0)),IF(AND(ISNUMBER(SEARCH("FIBRE",B136)),ISNUMBER(SEARCH("calage",B136))),"FIBRE DE CALAGE",IF(OR(ISNUMBER(SEARCH("panier",B136)),ISNUMBER(SEARCH("corbeille",B136)),ISNUMBER(SEARCH("banneton",B136)),ISNUMBER(SEARCH("support",B136))),"PANIER/CORBEILLE",IF(ISNUMBER(SEARCH("Bidon",B136)),"BIDON",IF(ISNUMBER(SEARCH("bourriche",B136)),"BOURRICHE",IF(OR(ISNUMBER(SEARCH("coffre",B136)),ISNUMBER(SEARCH("valisette",B136)),ISNUMBER(SEARCH("caisse",B136))),"COFFRET",IF(OR(ISNUMBER(SEARCH("VERRE",B136)),ISNUMBER(SEARCH("carafe",B136))),"VERRERIE",IF(ISNUMBER(SEARCH("BOIS",B136)),"BOIS",IF(OR(ISNUMBER(SEARCH("BOLDUC",B136)),ISNUMBER(SEARCH("RAPHIA",B136)),ISNUMBER(SEARCH("etiquette",B136)),ISNUMBER(SEARCH("Bouchon",B136)),ISNUMBER(SEARCH("tire",B136)),ISNUMBER(SEARCH("decapsuleur",B136)),ISNUMBER(SEARCH("carte",B136)),ISNUMBER(SEARCH("cheque",B136))),"ETAGERES",IF(OR(ISNUMBER(SEARCH("papier",B136)),ISNUMBER(SEARCH("sac",B136)),ISNUMBER(SEARCH("carton",B136)),ISNUMBER(SEARCH("pochette",B136)),ISNUMBER(SEARCH("polypr",B136)),ISNUMBER(SEARCH("FIBRE",B136))),"CARTONNAGE","AUTRES"))))))))),VLOOKUP(A136,'[1]Famille par article'!A:C,3,0))</f>
        <v>ETAGERES</v>
      </c>
      <c r="I136" s="14">
        <f t="shared" si="8"/>
        <v>1.8508236165093468E-3</v>
      </c>
      <c r="J136" s="14">
        <f t="shared" si="11"/>
        <v>0.42763279659448428</v>
      </c>
      <c r="K136" s="12" t="str">
        <f t="shared" si="9"/>
        <v/>
      </c>
      <c r="L136" s="12" t="str">
        <f t="shared" si="10"/>
        <v>Y</v>
      </c>
    </row>
    <row r="137" spans="1:12" x14ac:dyDescent="0.25">
      <c r="A137" s="12" t="s">
        <v>292</v>
      </c>
      <c r="B137" s="12" t="s">
        <v>156</v>
      </c>
      <c r="C137" s="12">
        <v>20</v>
      </c>
      <c r="D137" s="12">
        <v>1126</v>
      </c>
      <c r="E137" s="12" t="s">
        <v>222</v>
      </c>
      <c r="F137" s="12" t="s">
        <v>17</v>
      </c>
      <c r="G137" s="12" t="str">
        <f>IF(ISNA(VLOOKUP(E137,'[1]Plan d''adressage'!A:B,2,0)),"aucune",VLOOKUP(E137,'[1]Plan d''adressage'!A:B,2,0))</f>
        <v>AUTRES</v>
      </c>
      <c r="H137" s="13" t="str">
        <f>IF(ISNA(VLOOKUP(A137,'[1]Famille par article'!A:C,3,0)),IF(AND(ISNUMBER(SEARCH("FIBRE",B137)),ISNUMBER(SEARCH("calage",B137))),"FIBRE DE CALAGE",IF(OR(ISNUMBER(SEARCH("panier",B137)),ISNUMBER(SEARCH("corbeille",B137)),ISNUMBER(SEARCH("banneton",B137)),ISNUMBER(SEARCH("support",B137))),"PANIER/CORBEILLE",IF(ISNUMBER(SEARCH("Bidon",B137)),"BIDON",IF(ISNUMBER(SEARCH("bourriche",B137)),"BOURRICHE",IF(OR(ISNUMBER(SEARCH("coffre",B137)),ISNUMBER(SEARCH("valisette",B137)),ISNUMBER(SEARCH("caisse",B137))),"COFFRET",IF(OR(ISNUMBER(SEARCH("VERRE",B137)),ISNUMBER(SEARCH("carafe",B137))),"VERRERIE",IF(ISNUMBER(SEARCH("BOIS",B137)),"BOIS",IF(OR(ISNUMBER(SEARCH("BOLDUC",B137)),ISNUMBER(SEARCH("RAPHIA",B137)),ISNUMBER(SEARCH("etiquette",B137)),ISNUMBER(SEARCH("Bouchon",B137)),ISNUMBER(SEARCH("tire",B137)),ISNUMBER(SEARCH("decapsuleur",B137)),ISNUMBER(SEARCH("carte",B137)),ISNUMBER(SEARCH("cheque",B137))),"ETAGERES",IF(OR(ISNUMBER(SEARCH("papier",B137)),ISNUMBER(SEARCH("sac",B137)),ISNUMBER(SEARCH("carton",B137)),ISNUMBER(SEARCH("pochette",B137)),ISNUMBER(SEARCH("polypr",B137)),ISNUMBER(SEARCH("FIBRE",B137))),"CARTONNAGE","AUTRES"))))))))),VLOOKUP(A137,'[1]Famille par article'!A:C,3,0))</f>
        <v>ETAGERES</v>
      </c>
      <c r="I137" s="14">
        <f t="shared" si="8"/>
        <v>1.8508236165093468E-3</v>
      </c>
      <c r="J137" s="14">
        <f t="shared" si="11"/>
        <v>0.42948362021099362</v>
      </c>
      <c r="K137" s="12" t="str">
        <f t="shared" si="9"/>
        <v/>
      </c>
      <c r="L137" s="12" t="str">
        <f t="shared" si="10"/>
        <v>Y</v>
      </c>
    </row>
    <row r="138" spans="1:12" x14ac:dyDescent="0.25">
      <c r="A138" s="12" t="s">
        <v>293</v>
      </c>
      <c r="B138" s="12" t="s">
        <v>214</v>
      </c>
      <c r="C138" s="12">
        <v>20</v>
      </c>
      <c r="D138" s="12">
        <v>1126</v>
      </c>
      <c r="E138" s="12" t="s">
        <v>208</v>
      </c>
      <c r="F138" s="12" t="s">
        <v>17</v>
      </c>
      <c r="G138" s="12" t="str">
        <f>IF(ISNA(VLOOKUP(E138,'[1]Plan d''adressage'!A:B,2,0)),"aucune",VLOOKUP(E138,'[1]Plan d''adressage'!A:B,2,0))</f>
        <v>CARTONNAGE</v>
      </c>
      <c r="H138" s="13" t="str">
        <f>IF(ISNA(VLOOKUP(A138,'[1]Famille par article'!A:C,3,0)),IF(AND(ISNUMBER(SEARCH("FIBRE",B138)),ISNUMBER(SEARCH("calage",B138))),"FIBRE DE CALAGE",IF(OR(ISNUMBER(SEARCH("panier",B138)),ISNUMBER(SEARCH("corbeille",B138)),ISNUMBER(SEARCH("banneton",B138)),ISNUMBER(SEARCH("support",B138))),"PANIER/CORBEILLE",IF(ISNUMBER(SEARCH("Bidon",B138)),"BIDON",IF(ISNUMBER(SEARCH("bourriche",B138)),"BOURRICHE",IF(OR(ISNUMBER(SEARCH("coffre",B138)),ISNUMBER(SEARCH("valisette",B138)),ISNUMBER(SEARCH("caisse",B138))),"COFFRET",IF(OR(ISNUMBER(SEARCH("VERRE",B138)),ISNUMBER(SEARCH("carafe",B138))),"VERRERIE",IF(ISNUMBER(SEARCH("BOIS",B138)),"BOIS",IF(OR(ISNUMBER(SEARCH("BOLDUC",B138)),ISNUMBER(SEARCH("RAPHIA",B138)),ISNUMBER(SEARCH("etiquette",B138)),ISNUMBER(SEARCH("Bouchon",B138)),ISNUMBER(SEARCH("tire",B138)),ISNUMBER(SEARCH("decapsuleur",B138)),ISNUMBER(SEARCH("carte",B138)),ISNUMBER(SEARCH("cheque",B138))),"ETAGERES",IF(OR(ISNUMBER(SEARCH("papier",B138)),ISNUMBER(SEARCH("sac",B138)),ISNUMBER(SEARCH("carton",B138)),ISNUMBER(SEARCH("pochette",B138)),ISNUMBER(SEARCH("polypr",B138)),ISNUMBER(SEARCH("FIBRE",B138))),"CARTONNAGE","AUTRES"))))))))),VLOOKUP(A138,'[1]Famille par article'!A:C,3,0))</f>
        <v>AUTRES</v>
      </c>
      <c r="I138" s="14">
        <f t="shared" si="8"/>
        <v>1.8508236165093468E-3</v>
      </c>
      <c r="J138" s="14">
        <f t="shared" si="11"/>
        <v>0.43133444382750297</v>
      </c>
      <c r="K138" s="12" t="str">
        <f t="shared" si="9"/>
        <v/>
      </c>
      <c r="L138" s="12" t="str">
        <f t="shared" si="10"/>
        <v>Y</v>
      </c>
    </row>
    <row r="139" spans="1:12" x14ac:dyDescent="0.25">
      <c r="A139" s="12" t="s">
        <v>294</v>
      </c>
      <c r="B139" s="12" t="s">
        <v>295</v>
      </c>
      <c r="C139" s="12">
        <v>20</v>
      </c>
      <c r="D139" s="12">
        <v>1126</v>
      </c>
      <c r="E139" s="12" t="s">
        <v>296</v>
      </c>
      <c r="F139" s="12" t="s">
        <v>17</v>
      </c>
      <c r="G139" s="12" t="str">
        <f>IF(ISNA(VLOOKUP(E139,'[1]Plan d''adressage'!A:B,2,0)),"aucune",VLOOKUP(E139,'[1]Plan d''adressage'!A:B,2,0))</f>
        <v>CARTONNAGE</v>
      </c>
      <c r="H139" s="13" t="str">
        <f>IF(ISNA(VLOOKUP(A139,'[1]Famille par article'!A:C,3,0)),IF(AND(ISNUMBER(SEARCH("FIBRE",B139)),ISNUMBER(SEARCH("calage",B139))),"FIBRE DE CALAGE",IF(OR(ISNUMBER(SEARCH("panier",B139)),ISNUMBER(SEARCH("corbeille",B139)),ISNUMBER(SEARCH("banneton",B139)),ISNUMBER(SEARCH("support",B139))),"PANIER/CORBEILLE",IF(ISNUMBER(SEARCH("Bidon",B139)),"BIDON",IF(ISNUMBER(SEARCH("bourriche",B139)),"BOURRICHE",IF(OR(ISNUMBER(SEARCH("coffre",B139)),ISNUMBER(SEARCH("valisette",B139)),ISNUMBER(SEARCH("caisse",B139))),"COFFRET",IF(OR(ISNUMBER(SEARCH("VERRE",B139)),ISNUMBER(SEARCH("carafe",B139))),"VERRERIE",IF(ISNUMBER(SEARCH("BOIS",B139)),"BOIS",IF(OR(ISNUMBER(SEARCH("BOLDUC",B139)),ISNUMBER(SEARCH("RAPHIA",B139)),ISNUMBER(SEARCH("etiquette",B139)),ISNUMBER(SEARCH("Bouchon",B139)),ISNUMBER(SEARCH("tire",B139)),ISNUMBER(SEARCH("decapsuleur",B139)),ISNUMBER(SEARCH("carte",B139)),ISNUMBER(SEARCH("cheque",B139))),"ETAGERES",IF(OR(ISNUMBER(SEARCH("papier",B139)),ISNUMBER(SEARCH("sac",B139)),ISNUMBER(SEARCH("carton",B139)),ISNUMBER(SEARCH("pochette",B139)),ISNUMBER(SEARCH("polypr",B139)),ISNUMBER(SEARCH("FIBRE",B139))),"CARTONNAGE","AUTRES"))))))))),VLOOKUP(A139,'[1]Famille par article'!A:C,3,0))</f>
        <v>PANIER/CORBEILLE</v>
      </c>
      <c r="I139" s="14">
        <f t="shared" si="8"/>
        <v>1.8508236165093468E-3</v>
      </c>
      <c r="J139" s="14">
        <f t="shared" si="11"/>
        <v>0.43318526744401231</v>
      </c>
      <c r="K139" s="12" t="str">
        <f t="shared" si="9"/>
        <v/>
      </c>
      <c r="L139" s="12" t="str">
        <f t="shared" si="10"/>
        <v>Y</v>
      </c>
    </row>
    <row r="140" spans="1:12" x14ac:dyDescent="0.25">
      <c r="A140" s="12" t="s">
        <v>297</v>
      </c>
      <c r="B140" s="12" t="s">
        <v>156</v>
      </c>
      <c r="C140" s="12">
        <v>20</v>
      </c>
      <c r="D140" s="12">
        <v>1126</v>
      </c>
      <c r="E140" s="12" t="s">
        <v>71</v>
      </c>
      <c r="F140" s="12" t="s">
        <v>17</v>
      </c>
      <c r="G140" s="12" t="str">
        <f>IF(ISNA(VLOOKUP(E140,'[1]Plan d''adressage'!A:B,2,0)),"aucune",VLOOKUP(E140,'[1]Plan d''adressage'!A:B,2,0))</f>
        <v>aucune</v>
      </c>
      <c r="H140" s="13" t="str">
        <f>IF(ISNA(VLOOKUP(A140,'[1]Famille par article'!A:C,3,0)),IF(AND(ISNUMBER(SEARCH("FIBRE",B140)),ISNUMBER(SEARCH("calage",B140))),"FIBRE DE CALAGE",IF(OR(ISNUMBER(SEARCH("panier",B140)),ISNUMBER(SEARCH("corbeille",B140)),ISNUMBER(SEARCH("banneton",B140)),ISNUMBER(SEARCH("support",B140))),"PANIER/CORBEILLE",IF(ISNUMBER(SEARCH("Bidon",B140)),"BIDON",IF(ISNUMBER(SEARCH("bourriche",B140)),"BOURRICHE",IF(OR(ISNUMBER(SEARCH("coffre",B140)),ISNUMBER(SEARCH("valisette",B140)),ISNUMBER(SEARCH("caisse",B140))),"COFFRET",IF(OR(ISNUMBER(SEARCH("VERRE",B140)),ISNUMBER(SEARCH("carafe",B140))),"VERRERIE",IF(ISNUMBER(SEARCH("BOIS",B140)),"BOIS",IF(OR(ISNUMBER(SEARCH("BOLDUC",B140)),ISNUMBER(SEARCH("RAPHIA",B140)),ISNUMBER(SEARCH("etiquette",B140)),ISNUMBER(SEARCH("Bouchon",B140)),ISNUMBER(SEARCH("tire",B140)),ISNUMBER(SEARCH("decapsuleur",B140)),ISNUMBER(SEARCH("carte",B140)),ISNUMBER(SEARCH("cheque",B140))),"ETAGERES",IF(OR(ISNUMBER(SEARCH("papier",B140)),ISNUMBER(SEARCH("sac",B140)),ISNUMBER(SEARCH("carton",B140)),ISNUMBER(SEARCH("pochette",B140)),ISNUMBER(SEARCH("polypr",B140)),ISNUMBER(SEARCH("FIBRE",B140))),"CARTONNAGE","AUTRES"))))))))),VLOOKUP(A140,'[1]Famille par article'!A:C,3,0))</f>
        <v>ETAGERES</v>
      </c>
      <c r="I140" s="14">
        <f t="shared" si="8"/>
        <v>1.8508236165093468E-3</v>
      </c>
      <c r="J140" s="14">
        <f t="shared" si="11"/>
        <v>0.43503609106052166</v>
      </c>
      <c r="K140" s="12" t="str">
        <f t="shared" si="9"/>
        <v/>
      </c>
      <c r="L140" s="12" t="str">
        <f t="shared" si="10"/>
        <v>Y</v>
      </c>
    </row>
    <row r="141" spans="1:12" x14ac:dyDescent="0.25">
      <c r="A141" s="12" t="s">
        <v>298</v>
      </c>
      <c r="B141" s="12" t="s">
        <v>299</v>
      </c>
      <c r="C141" s="12">
        <v>20</v>
      </c>
      <c r="D141" s="12">
        <v>1126</v>
      </c>
      <c r="E141" s="12" t="s">
        <v>300</v>
      </c>
      <c r="F141" s="12" t="s">
        <v>17</v>
      </c>
      <c r="G141" s="12" t="str">
        <f>IF(ISNA(VLOOKUP(E141,'[1]Plan d''adressage'!A:B,2,0)),"aucune",VLOOKUP(E141,'[1]Plan d''adressage'!A:B,2,0))</f>
        <v>CARTONNAGE</v>
      </c>
      <c r="H141" s="13" t="str">
        <f>IF(ISNA(VLOOKUP(A141,'[1]Famille par article'!A:C,3,0)),IF(AND(ISNUMBER(SEARCH("FIBRE",B141)),ISNUMBER(SEARCH("calage",B141))),"FIBRE DE CALAGE",IF(OR(ISNUMBER(SEARCH("panier",B141)),ISNUMBER(SEARCH("corbeille",B141)),ISNUMBER(SEARCH("banneton",B141)),ISNUMBER(SEARCH("support",B141))),"PANIER/CORBEILLE",IF(ISNUMBER(SEARCH("Bidon",B141)),"BIDON",IF(ISNUMBER(SEARCH("bourriche",B141)),"BOURRICHE",IF(OR(ISNUMBER(SEARCH("coffre",B141)),ISNUMBER(SEARCH("valisette",B141)),ISNUMBER(SEARCH("caisse",B141))),"COFFRET",IF(OR(ISNUMBER(SEARCH("VERRE",B141)),ISNUMBER(SEARCH("carafe",B141))),"VERRERIE",IF(ISNUMBER(SEARCH("BOIS",B141)),"BOIS",IF(OR(ISNUMBER(SEARCH("BOLDUC",B141)),ISNUMBER(SEARCH("RAPHIA",B141)),ISNUMBER(SEARCH("etiquette",B141)),ISNUMBER(SEARCH("Bouchon",B141)),ISNUMBER(SEARCH("tire",B141)),ISNUMBER(SEARCH("decapsuleur",B141)),ISNUMBER(SEARCH("carte",B141)),ISNUMBER(SEARCH("cheque",B141))),"ETAGERES",IF(OR(ISNUMBER(SEARCH("papier",B141)),ISNUMBER(SEARCH("sac",B141)),ISNUMBER(SEARCH("carton",B141)),ISNUMBER(SEARCH("pochette",B141)),ISNUMBER(SEARCH("polypr",B141)),ISNUMBER(SEARCH("FIBRE",B141))),"CARTONNAGE","AUTRES"))))))))),VLOOKUP(A141,'[1]Famille par article'!A:C,3,0))</f>
        <v>PANIER/CORBEILLE</v>
      </c>
      <c r="I141" s="14">
        <f t="shared" si="8"/>
        <v>1.8508236165093468E-3</v>
      </c>
      <c r="J141" s="14">
        <f t="shared" si="11"/>
        <v>0.436886914677031</v>
      </c>
      <c r="K141" s="12" t="str">
        <f t="shared" si="9"/>
        <v/>
      </c>
      <c r="L141" s="12" t="str">
        <f t="shared" si="10"/>
        <v>Y</v>
      </c>
    </row>
    <row r="142" spans="1:12" x14ac:dyDescent="0.25">
      <c r="A142" s="12" t="s">
        <v>301</v>
      </c>
      <c r="B142" s="12" t="s">
        <v>190</v>
      </c>
      <c r="C142" s="12">
        <v>20</v>
      </c>
      <c r="D142" s="12">
        <v>1126</v>
      </c>
      <c r="E142" s="12" t="s">
        <v>302</v>
      </c>
      <c r="F142" s="12" t="s">
        <v>17</v>
      </c>
      <c r="G142" s="12" t="str">
        <f>IF(ISNA(VLOOKUP(E142,'[1]Plan d''adressage'!A:B,2,0)),"aucune",VLOOKUP(E142,'[1]Plan d''adressage'!A:B,2,0))</f>
        <v>COFFRET</v>
      </c>
      <c r="H142" s="13" t="str">
        <f>IF(ISNA(VLOOKUP(A142,'[1]Famille par article'!A:C,3,0)),IF(AND(ISNUMBER(SEARCH("FIBRE",B142)),ISNUMBER(SEARCH("calage",B142))),"FIBRE DE CALAGE",IF(OR(ISNUMBER(SEARCH("panier",B142)),ISNUMBER(SEARCH("corbeille",B142)),ISNUMBER(SEARCH("banneton",B142)),ISNUMBER(SEARCH("support",B142))),"PANIER/CORBEILLE",IF(ISNUMBER(SEARCH("Bidon",B142)),"BIDON",IF(ISNUMBER(SEARCH("bourriche",B142)),"BOURRICHE",IF(OR(ISNUMBER(SEARCH("coffre",B142)),ISNUMBER(SEARCH("valisette",B142)),ISNUMBER(SEARCH("caisse",B142))),"COFFRET",IF(OR(ISNUMBER(SEARCH("VERRE",B142)),ISNUMBER(SEARCH("carafe",B142))),"VERRERIE",IF(ISNUMBER(SEARCH("BOIS",B142)),"BOIS",IF(OR(ISNUMBER(SEARCH("BOLDUC",B142)),ISNUMBER(SEARCH("RAPHIA",B142)),ISNUMBER(SEARCH("etiquette",B142)),ISNUMBER(SEARCH("Bouchon",B142)),ISNUMBER(SEARCH("tire",B142)),ISNUMBER(SEARCH("decapsuleur",B142)),ISNUMBER(SEARCH("carte",B142)),ISNUMBER(SEARCH("cheque",B142))),"ETAGERES",IF(OR(ISNUMBER(SEARCH("papier",B142)),ISNUMBER(SEARCH("sac",B142)),ISNUMBER(SEARCH("carton",B142)),ISNUMBER(SEARCH("pochette",B142)),ISNUMBER(SEARCH("polypr",B142)),ISNUMBER(SEARCH("FIBRE",B142))),"CARTONNAGE","AUTRES"))))))))),VLOOKUP(A142,'[1]Famille par article'!A:C,3,0))</f>
        <v>COFFRET</v>
      </c>
      <c r="I142" s="14">
        <f t="shared" si="8"/>
        <v>1.8508236165093468E-3</v>
      </c>
      <c r="J142" s="14">
        <f t="shared" si="11"/>
        <v>0.43873773829354035</v>
      </c>
      <c r="K142" s="12" t="str">
        <f t="shared" si="9"/>
        <v/>
      </c>
      <c r="L142" s="12" t="str">
        <f t="shared" si="10"/>
        <v>N</v>
      </c>
    </row>
    <row r="143" spans="1:12" x14ac:dyDescent="0.25">
      <c r="A143" s="12" t="s">
        <v>303</v>
      </c>
      <c r="B143" s="12" t="s">
        <v>304</v>
      </c>
      <c r="C143" s="12">
        <v>20</v>
      </c>
      <c r="D143" s="12">
        <v>1126</v>
      </c>
      <c r="E143" s="12" t="s">
        <v>287</v>
      </c>
      <c r="F143" s="12" t="s">
        <v>17</v>
      </c>
      <c r="G143" s="12" t="str">
        <f>IF(ISNA(VLOOKUP(E143,'[1]Plan d''adressage'!A:B,2,0)),"aucune",VLOOKUP(E143,'[1]Plan d''adressage'!A:B,2,0))</f>
        <v>CARTONNAGE</v>
      </c>
      <c r="H143" s="13" t="str">
        <f>IF(ISNA(VLOOKUP(A143,'[1]Famille par article'!A:C,3,0)),IF(AND(ISNUMBER(SEARCH("FIBRE",B143)),ISNUMBER(SEARCH("calage",B143))),"FIBRE DE CALAGE",IF(OR(ISNUMBER(SEARCH("panier",B143)),ISNUMBER(SEARCH("corbeille",B143)),ISNUMBER(SEARCH("banneton",B143)),ISNUMBER(SEARCH("support",B143))),"PANIER/CORBEILLE",IF(ISNUMBER(SEARCH("Bidon",B143)),"BIDON",IF(ISNUMBER(SEARCH("bourriche",B143)),"BOURRICHE",IF(OR(ISNUMBER(SEARCH("coffre",B143)),ISNUMBER(SEARCH("valisette",B143)),ISNUMBER(SEARCH("caisse",B143))),"COFFRET",IF(OR(ISNUMBER(SEARCH("VERRE",B143)),ISNUMBER(SEARCH("carafe",B143))),"VERRERIE",IF(ISNUMBER(SEARCH("BOIS",B143)),"BOIS",IF(OR(ISNUMBER(SEARCH("BOLDUC",B143)),ISNUMBER(SEARCH("RAPHIA",B143)),ISNUMBER(SEARCH("etiquette",B143)),ISNUMBER(SEARCH("Bouchon",B143)),ISNUMBER(SEARCH("tire",B143)),ISNUMBER(SEARCH("decapsuleur",B143)),ISNUMBER(SEARCH("carte",B143)),ISNUMBER(SEARCH("cheque",B143))),"ETAGERES",IF(OR(ISNUMBER(SEARCH("papier",B143)),ISNUMBER(SEARCH("sac",B143)),ISNUMBER(SEARCH("carton",B143)),ISNUMBER(SEARCH("pochette",B143)),ISNUMBER(SEARCH("polypr",B143)),ISNUMBER(SEARCH("FIBRE",B143))),"CARTONNAGE","AUTRES"))))))))),VLOOKUP(A143,'[1]Famille par article'!A:C,3,0))</f>
        <v>FIBRE DE CALAGE</v>
      </c>
      <c r="I143" s="14">
        <f t="shared" si="8"/>
        <v>1.8508236165093468E-3</v>
      </c>
      <c r="J143" s="14">
        <f t="shared" si="11"/>
        <v>0.44058856191004969</v>
      </c>
      <c r="K143" s="12" t="str">
        <f t="shared" si="9"/>
        <v/>
      </c>
      <c r="L143" s="12" t="str">
        <f t="shared" si="10"/>
        <v>Y</v>
      </c>
    </row>
    <row r="144" spans="1:12" x14ac:dyDescent="0.25">
      <c r="A144" s="12" t="s">
        <v>305</v>
      </c>
      <c r="B144" s="12" t="s">
        <v>70</v>
      </c>
      <c r="C144" s="12">
        <v>20</v>
      </c>
      <c r="D144" s="12">
        <v>1126</v>
      </c>
      <c r="E144" s="12" t="s">
        <v>71</v>
      </c>
      <c r="F144" s="12" t="s">
        <v>17</v>
      </c>
      <c r="G144" s="12" t="str">
        <f>IF(ISNA(VLOOKUP(E144,'[1]Plan d''adressage'!A:B,2,0)),"aucune",VLOOKUP(E144,'[1]Plan d''adressage'!A:B,2,0))</f>
        <v>aucune</v>
      </c>
      <c r="H144" s="13" t="str">
        <f>IF(ISNA(VLOOKUP(A144,'[1]Famille par article'!A:C,3,0)),IF(AND(ISNUMBER(SEARCH("FIBRE",B144)),ISNUMBER(SEARCH("calage",B144))),"FIBRE DE CALAGE",IF(OR(ISNUMBER(SEARCH("panier",B144)),ISNUMBER(SEARCH("corbeille",B144)),ISNUMBER(SEARCH("banneton",B144)),ISNUMBER(SEARCH("support",B144))),"PANIER/CORBEILLE",IF(ISNUMBER(SEARCH("Bidon",B144)),"BIDON",IF(ISNUMBER(SEARCH("bourriche",B144)),"BOURRICHE",IF(OR(ISNUMBER(SEARCH("coffre",B144)),ISNUMBER(SEARCH("valisette",B144)),ISNUMBER(SEARCH("caisse",B144))),"COFFRET",IF(OR(ISNUMBER(SEARCH("VERRE",B144)),ISNUMBER(SEARCH("carafe",B144))),"VERRERIE",IF(ISNUMBER(SEARCH("BOIS",B144)),"BOIS",IF(OR(ISNUMBER(SEARCH("BOLDUC",B144)),ISNUMBER(SEARCH("RAPHIA",B144)),ISNUMBER(SEARCH("etiquette",B144)),ISNUMBER(SEARCH("Bouchon",B144)),ISNUMBER(SEARCH("tire",B144)),ISNUMBER(SEARCH("decapsuleur",B144)),ISNUMBER(SEARCH("carte",B144)),ISNUMBER(SEARCH("cheque",B144))),"ETAGERES",IF(OR(ISNUMBER(SEARCH("papier",B144)),ISNUMBER(SEARCH("sac",B144)),ISNUMBER(SEARCH("carton",B144)),ISNUMBER(SEARCH("pochette",B144)),ISNUMBER(SEARCH("polypr",B144)),ISNUMBER(SEARCH("FIBRE",B144))),"CARTONNAGE","AUTRES"))))))))),VLOOKUP(A144,'[1]Famille par article'!A:C,3,0))</f>
        <v>ETAGERES</v>
      </c>
      <c r="I144" s="14">
        <f t="shared" si="8"/>
        <v>1.8508236165093468E-3</v>
      </c>
      <c r="J144" s="14">
        <f t="shared" si="11"/>
        <v>0.44243938552655904</v>
      </c>
      <c r="K144" s="12" t="str">
        <f t="shared" si="9"/>
        <v/>
      </c>
      <c r="L144" s="12" t="str">
        <f t="shared" si="10"/>
        <v>Y</v>
      </c>
    </row>
    <row r="145" spans="1:12" x14ac:dyDescent="0.25">
      <c r="A145" s="12" t="s">
        <v>306</v>
      </c>
      <c r="B145" s="12" t="s">
        <v>307</v>
      </c>
      <c r="C145" s="12">
        <v>19</v>
      </c>
      <c r="D145" s="12">
        <v>1126</v>
      </c>
      <c r="E145" s="12" t="s">
        <v>308</v>
      </c>
      <c r="F145" s="12" t="s">
        <v>17</v>
      </c>
      <c r="G145" s="12" t="str">
        <f>IF(ISNA(VLOOKUP(E145,'[1]Plan d''adressage'!A:B,2,0)),"aucune",VLOOKUP(E145,'[1]Plan d''adressage'!A:B,2,0))</f>
        <v>AUTRES</v>
      </c>
      <c r="H145" s="13" t="str">
        <f>IF(ISNA(VLOOKUP(A145,'[1]Famille par article'!A:C,3,0)),IF(AND(ISNUMBER(SEARCH("FIBRE",B145)),ISNUMBER(SEARCH("calage",B145))),"FIBRE DE CALAGE",IF(OR(ISNUMBER(SEARCH("panier",B145)),ISNUMBER(SEARCH("corbeille",B145)),ISNUMBER(SEARCH("banneton",B145)),ISNUMBER(SEARCH("support",B145))),"PANIER/CORBEILLE",IF(ISNUMBER(SEARCH("Bidon",B145)),"BIDON",IF(ISNUMBER(SEARCH("bourriche",B145)),"BOURRICHE",IF(OR(ISNUMBER(SEARCH("coffre",B145)),ISNUMBER(SEARCH("valisette",B145)),ISNUMBER(SEARCH("caisse",B145))),"COFFRET",IF(OR(ISNUMBER(SEARCH("VERRE",B145)),ISNUMBER(SEARCH("carafe",B145))),"VERRERIE",IF(ISNUMBER(SEARCH("BOIS",B145)),"BOIS",IF(OR(ISNUMBER(SEARCH("BOLDUC",B145)),ISNUMBER(SEARCH("RAPHIA",B145)),ISNUMBER(SEARCH("etiquette",B145)),ISNUMBER(SEARCH("Bouchon",B145)),ISNUMBER(SEARCH("tire",B145)),ISNUMBER(SEARCH("decapsuleur",B145)),ISNUMBER(SEARCH("carte",B145)),ISNUMBER(SEARCH("cheque",B145))),"ETAGERES",IF(OR(ISNUMBER(SEARCH("papier",B145)),ISNUMBER(SEARCH("sac",B145)),ISNUMBER(SEARCH("carton",B145)),ISNUMBER(SEARCH("pochette",B145)),ISNUMBER(SEARCH("polypr",B145)),ISNUMBER(SEARCH("FIBRE",B145))),"CARTONNAGE","AUTRES"))))))))),VLOOKUP(A145,'[1]Famille par article'!A:C,3,0))</f>
        <v>CARTONNAGE</v>
      </c>
      <c r="I145" s="14">
        <f t="shared" si="8"/>
        <v>1.7582824356838793E-3</v>
      </c>
      <c r="J145" s="14">
        <f t="shared" si="11"/>
        <v>0.44419766796224291</v>
      </c>
      <c r="K145" s="12" t="str">
        <f t="shared" si="9"/>
        <v/>
      </c>
      <c r="L145" s="12" t="str">
        <f t="shared" si="10"/>
        <v>Y</v>
      </c>
    </row>
    <row r="146" spans="1:12" x14ac:dyDescent="0.25">
      <c r="A146" s="12" t="s">
        <v>309</v>
      </c>
      <c r="B146" s="12" t="s">
        <v>248</v>
      </c>
      <c r="C146" s="12">
        <v>19</v>
      </c>
      <c r="D146" s="12">
        <v>1126</v>
      </c>
      <c r="E146" s="12" t="s">
        <v>163</v>
      </c>
      <c r="F146" s="12" t="s">
        <v>17</v>
      </c>
      <c r="G146" s="12" t="str">
        <f>IF(ISNA(VLOOKUP(E146,'[1]Plan d''adressage'!A:B,2,0)),"aucune",VLOOKUP(E146,'[1]Plan d''adressage'!A:B,2,0))</f>
        <v>CARTONNAGE</v>
      </c>
      <c r="H146" s="13" t="str">
        <f>IF(ISNA(VLOOKUP(A146,'[1]Famille par article'!A:C,3,0)),IF(AND(ISNUMBER(SEARCH("FIBRE",B146)),ISNUMBER(SEARCH("calage",B146))),"FIBRE DE CALAGE",IF(OR(ISNUMBER(SEARCH("panier",B146)),ISNUMBER(SEARCH("corbeille",B146)),ISNUMBER(SEARCH("banneton",B146)),ISNUMBER(SEARCH("support",B146))),"PANIER/CORBEILLE",IF(ISNUMBER(SEARCH("Bidon",B146)),"BIDON",IF(ISNUMBER(SEARCH("bourriche",B146)),"BOURRICHE",IF(OR(ISNUMBER(SEARCH("coffre",B146)),ISNUMBER(SEARCH("valisette",B146)),ISNUMBER(SEARCH("caisse",B146))),"COFFRET",IF(OR(ISNUMBER(SEARCH("VERRE",B146)),ISNUMBER(SEARCH("carafe",B146))),"VERRERIE",IF(ISNUMBER(SEARCH("BOIS",B146)),"BOIS",IF(OR(ISNUMBER(SEARCH("BOLDUC",B146)),ISNUMBER(SEARCH("RAPHIA",B146)),ISNUMBER(SEARCH("etiquette",B146)),ISNUMBER(SEARCH("Bouchon",B146)),ISNUMBER(SEARCH("tire",B146)),ISNUMBER(SEARCH("decapsuleur",B146)),ISNUMBER(SEARCH("carte",B146)),ISNUMBER(SEARCH("cheque",B146))),"ETAGERES",IF(OR(ISNUMBER(SEARCH("papier",B146)),ISNUMBER(SEARCH("sac",B146)),ISNUMBER(SEARCH("carton",B146)),ISNUMBER(SEARCH("pochette",B146)),ISNUMBER(SEARCH("polypr",B146)),ISNUMBER(SEARCH("FIBRE",B146))),"CARTONNAGE","AUTRES"))))))))),VLOOKUP(A146,'[1]Famille par article'!A:C,3,0))</f>
        <v>PANIER/CORBEILLE</v>
      </c>
      <c r="I146" s="14">
        <f t="shared" si="8"/>
        <v>1.7582824356838793E-3</v>
      </c>
      <c r="J146" s="14">
        <f t="shared" si="11"/>
        <v>0.44595595039792679</v>
      </c>
      <c r="K146" s="12" t="str">
        <f t="shared" si="9"/>
        <v/>
      </c>
      <c r="L146" s="12" t="str">
        <f t="shared" si="10"/>
        <v>Y</v>
      </c>
    </row>
    <row r="147" spans="1:12" x14ac:dyDescent="0.25">
      <c r="A147" s="12" t="s">
        <v>310</v>
      </c>
      <c r="B147" s="12" t="s">
        <v>156</v>
      </c>
      <c r="C147" s="12">
        <v>19</v>
      </c>
      <c r="D147" s="12">
        <v>1126</v>
      </c>
      <c r="E147" s="12" t="s">
        <v>71</v>
      </c>
      <c r="F147" s="12" t="s">
        <v>17</v>
      </c>
      <c r="G147" s="12" t="str">
        <f>IF(ISNA(VLOOKUP(E147,'[1]Plan d''adressage'!A:B,2,0)),"aucune",VLOOKUP(E147,'[1]Plan d''adressage'!A:B,2,0))</f>
        <v>aucune</v>
      </c>
      <c r="H147" s="13" t="str">
        <f>IF(ISNA(VLOOKUP(A147,'[1]Famille par article'!A:C,3,0)),IF(AND(ISNUMBER(SEARCH("FIBRE",B147)),ISNUMBER(SEARCH("calage",B147))),"FIBRE DE CALAGE",IF(OR(ISNUMBER(SEARCH("panier",B147)),ISNUMBER(SEARCH("corbeille",B147)),ISNUMBER(SEARCH("banneton",B147)),ISNUMBER(SEARCH("support",B147))),"PANIER/CORBEILLE",IF(ISNUMBER(SEARCH("Bidon",B147)),"BIDON",IF(ISNUMBER(SEARCH("bourriche",B147)),"BOURRICHE",IF(OR(ISNUMBER(SEARCH("coffre",B147)),ISNUMBER(SEARCH("valisette",B147)),ISNUMBER(SEARCH("caisse",B147))),"COFFRET",IF(OR(ISNUMBER(SEARCH("VERRE",B147)),ISNUMBER(SEARCH("carafe",B147))),"VERRERIE",IF(ISNUMBER(SEARCH("BOIS",B147)),"BOIS",IF(OR(ISNUMBER(SEARCH("BOLDUC",B147)),ISNUMBER(SEARCH("RAPHIA",B147)),ISNUMBER(SEARCH("etiquette",B147)),ISNUMBER(SEARCH("Bouchon",B147)),ISNUMBER(SEARCH("tire",B147)),ISNUMBER(SEARCH("decapsuleur",B147)),ISNUMBER(SEARCH("carte",B147)),ISNUMBER(SEARCH("cheque",B147))),"ETAGERES",IF(OR(ISNUMBER(SEARCH("papier",B147)),ISNUMBER(SEARCH("sac",B147)),ISNUMBER(SEARCH("carton",B147)),ISNUMBER(SEARCH("pochette",B147)),ISNUMBER(SEARCH("polypr",B147)),ISNUMBER(SEARCH("FIBRE",B147))),"CARTONNAGE","AUTRES"))))))))),VLOOKUP(A147,'[1]Famille par article'!A:C,3,0))</f>
        <v>ETAGERES</v>
      </c>
      <c r="I147" s="14">
        <f t="shared" si="8"/>
        <v>1.7582824356838793E-3</v>
      </c>
      <c r="J147" s="14">
        <f t="shared" si="11"/>
        <v>0.44771423283361067</v>
      </c>
      <c r="K147" s="12" t="str">
        <f t="shared" si="9"/>
        <v/>
      </c>
      <c r="L147" s="12" t="str">
        <f t="shared" si="10"/>
        <v>Y</v>
      </c>
    </row>
    <row r="148" spans="1:12" x14ac:dyDescent="0.25">
      <c r="A148" s="12" t="s">
        <v>311</v>
      </c>
      <c r="B148" s="12" t="s">
        <v>312</v>
      </c>
      <c r="C148" s="12">
        <v>19</v>
      </c>
      <c r="D148" s="12">
        <v>1126</v>
      </c>
      <c r="E148" s="12" t="s">
        <v>313</v>
      </c>
      <c r="F148" s="12" t="s">
        <v>17</v>
      </c>
      <c r="G148" s="12" t="str">
        <f>IF(ISNA(VLOOKUP(E148,'[1]Plan d''adressage'!A:B,2,0)),"aucune",VLOOKUP(E148,'[1]Plan d''adressage'!A:B,2,0))</f>
        <v>AUTRES</v>
      </c>
      <c r="H148" s="13" t="str">
        <f>IF(ISNA(VLOOKUP(A148,'[1]Famille par article'!A:C,3,0)),IF(AND(ISNUMBER(SEARCH("FIBRE",B148)),ISNUMBER(SEARCH("calage",B148))),"FIBRE DE CALAGE",IF(OR(ISNUMBER(SEARCH("panier",B148)),ISNUMBER(SEARCH("corbeille",B148)),ISNUMBER(SEARCH("banneton",B148)),ISNUMBER(SEARCH("support",B148))),"PANIER/CORBEILLE",IF(ISNUMBER(SEARCH("Bidon",B148)),"BIDON",IF(ISNUMBER(SEARCH("bourriche",B148)),"BOURRICHE",IF(OR(ISNUMBER(SEARCH("coffre",B148)),ISNUMBER(SEARCH("valisette",B148)),ISNUMBER(SEARCH("caisse",B148))),"COFFRET",IF(OR(ISNUMBER(SEARCH("VERRE",B148)),ISNUMBER(SEARCH("carafe",B148))),"VERRERIE",IF(ISNUMBER(SEARCH("BOIS",B148)),"BOIS",IF(OR(ISNUMBER(SEARCH("BOLDUC",B148)),ISNUMBER(SEARCH("RAPHIA",B148)),ISNUMBER(SEARCH("etiquette",B148)),ISNUMBER(SEARCH("Bouchon",B148)),ISNUMBER(SEARCH("tire",B148)),ISNUMBER(SEARCH("decapsuleur",B148)),ISNUMBER(SEARCH("carte",B148)),ISNUMBER(SEARCH("cheque",B148))),"ETAGERES",IF(OR(ISNUMBER(SEARCH("papier",B148)),ISNUMBER(SEARCH("sac",B148)),ISNUMBER(SEARCH("carton",B148)),ISNUMBER(SEARCH("pochette",B148)),ISNUMBER(SEARCH("polypr",B148)),ISNUMBER(SEARCH("FIBRE",B148))),"CARTONNAGE","AUTRES"))))))))),VLOOKUP(A148,'[1]Famille par article'!A:C,3,0))</f>
        <v>ETAGERES</v>
      </c>
      <c r="I148" s="14">
        <f t="shared" si="8"/>
        <v>1.7582824356838793E-3</v>
      </c>
      <c r="J148" s="14">
        <f t="shared" si="11"/>
        <v>0.44947251526929455</v>
      </c>
      <c r="K148" s="12" t="str">
        <f t="shared" si="9"/>
        <v/>
      </c>
      <c r="L148" s="12" t="str">
        <f t="shared" si="10"/>
        <v>Y</v>
      </c>
    </row>
    <row r="149" spans="1:12" x14ac:dyDescent="0.25">
      <c r="A149" s="12" t="s">
        <v>314</v>
      </c>
      <c r="B149" s="12" t="s">
        <v>315</v>
      </c>
      <c r="C149" s="12">
        <v>19</v>
      </c>
      <c r="D149" s="12">
        <v>1126</v>
      </c>
      <c r="E149" s="12" t="s">
        <v>316</v>
      </c>
      <c r="F149" s="12" t="s">
        <v>17</v>
      </c>
      <c r="G149" s="12" t="str">
        <f>IF(ISNA(VLOOKUP(E149,'[1]Plan d''adressage'!A:B,2,0)),"aucune",VLOOKUP(E149,'[1]Plan d''adressage'!A:B,2,0))</f>
        <v>AUTRES</v>
      </c>
      <c r="H149" s="13" t="str">
        <f>IF(ISNA(VLOOKUP(A149,'[1]Famille par article'!A:C,3,0)),IF(AND(ISNUMBER(SEARCH("FIBRE",B149)),ISNUMBER(SEARCH("calage",B149))),"FIBRE DE CALAGE",IF(OR(ISNUMBER(SEARCH("panier",B149)),ISNUMBER(SEARCH("corbeille",B149)),ISNUMBER(SEARCH("banneton",B149)),ISNUMBER(SEARCH("support",B149))),"PANIER/CORBEILLE",IF(ISNUMBER(SEARCH("Bidon",B149)),"BIDON",IF(ISNUMBER(SEARCH("bourriche",B149)),"BOURRICHE",IF(OR(ISNUMBER(SEARCH("coffre",B149)),ISNUMBER(SEARCH("valisette",B149)),ISNUMBER(SEARCH("caisse",B149))),"COFFRET",IF(OR(ISNUMBER(SEARCH("VERRE",B149)),ISNUMBER(SEARCH("carafe",B149))),"VERRERIE",IF(ISNUMBER(SEARCH("BOIS",B149)),"BOIS",IF(OR(ISNUMBER(SEARCH("BOLDUC",B149)),ISNUMBER(SEARCH("RAPHIA",B149)),ISNUMBER(SEARCH("etiquette",B149)),ISNUMBER(SEARCH("Bouchon",B149)),ISNUMBER(SEARCH("tire",B149)),ISNUMBER(SEARCH("decapsuleur",B149)),ISNUMBER(SEARCH("carte",B149)),ISNUMBER(SEARCH("cheque",B149))),"ETAGERES",IF(OR(ISNUMBER(SEARCH("papier",B149)),ISNUMBER(SEARCH("sac",B149)),ISNUMBER(SEARCH("carton",B149)),ISNUMBER(SEARCH("pochette",B149)),ISNUMBER(SEARCH("polypr",B149)),ISNUMBER(SEARCH("FIBRE",B149))),"CARTONNAGE","AUTRES"))))))))),VLOOKUP(A149,'[1]Famille par article'!A:C,3,0))</f>
        <v>VERRERIE</v>
      </c>
      <c r="I149" s="14">
        <f t="shared" si="8"/>
        <v>1.7582824356838793E-3</v>
      </c>
      <c r="J149" s="14">
        <f t="shared" si="11"/>
        <v>0.45123079770497843</v>
      </c>
      <c r="K149" s="12" t="str">
        <f t="shared" si="9"/>
        <v/>
      </c>
      <c r="L149" s="12" t="str">
        <f t="shared" si="10"/>
        <v>Y</v>
      </c>
    </row>
    <row r="150" spans="1:12" x14ac:dyDescent="0.25">
      <c r="A150" s="12" t="s">
        <v>317</v>
      </c>
      <c r="B150" s="12" t="s">
        <v>318</v>
      </c>
      <c r="C150" s="12">
        <v>19</v>
      </c>
      <c r="D150" s="12">
        <v>1126</v>
      </c>
      <c r="E150" s="12" t="s">
        <v>319</v>
      </c>
      <c r="F150" s="12" t="s">
        <v>17</v>
      </c>
      <c r="G150" s="12" t="str">
        <f>IF(ISNA(VLOOKUP(E150,'[1]Plan d''adressage'!A:B,2,0)),"aucune",VLOOKUP(E150,'[1]Plan d''adressage'!A:B,2,0))</f>
        <v>aucune</v>
      </c>
      <c r="H150" s="13" t="str">
        <f>IF(ISNA(VLOOKUP(A150,'[1]Famille par article'!A:C,3,0)),IF(AND(ISNUMBER(SEARCH("FIBRE",B150)),ISNUMBER(SEARCH("calage",B150))),"FIBRE DE CALAGE",IF(OR(ISNUMBER(SEARCH("panier",B150)),ISNUMBER(SEARCH("corbeille",B150)),ISNUMBER(SEARCH("banneton",B150)),ISNUMBER(SEARCH("support",B150))),"PANIER/CORBEILLE",IF(ISNUMBER(SEARCH("Bidon",B150)),"BIDON",IF(ISNUMBER(SEARCH("bourriche",B150)),"BOURRICHE",IF(OR(ISNUMBER(SEARCH("coffre",B150)),ISNUMBER(SEARCH("valisette",B150)),ISNUMBER(SEARCH("caisse",B150))),"COFFRET",IF(OR(ISNUMBER(SEARCH("VERRE",B150)),ISNUMBER(SEARCH("carafe",B150))),"VERRERIE",IF(ISNUMBER(SEARCH("BOIS",B150)),"BOIS",IF(OR(ISNUMBER(SEARCH("BOLDUC",B150)),ISNUMBER(SEARCH("RAPHIA",B150)),ISNUMBER(SEARCH("etiquette",B150)),ISNUMBER(SEARCH("Bouchon",B150)),ISNUMBER(SEARCH("tire",B150)),ISNUMBER(SEARCH("decapsuleur",B150)),ISNUMBER(SEARCH("carte",B150)),ISNUMBER(SEARCH("cheque",B150))),"ETAGERES",IF(OR(ISNUMBER(SEARCH("papier",B150)),ISNUMBER(SEARCH("sac",B150)),ISNUMBER(SEARCH("carton",B150)),ISNUMBER(SEARCH("pochette",B150)),ISNUMBER(SEARCH("polypr",B150)),ISNUMBER(SEARCH("FIBRE",B150))),"CARTONNAGE","AUTRES"))))))))),VLOOKUP(A150,'[1]Famille par article'!A:C,3,0))</f>
        <v>ETAGERES</v>
      </c>
      <c r="I150" s="14">
        <f t="shared" si="8"/>
        <v>1.7582824356838793E-3</v>
      </c>
      <c r="J150" s="14">
        <f t="shared" si="11"/>
        <v>0.4529890801406623</v>
      </c>
      <c r="K150" s="12" t="str">
        <f t="shared" si="9"/>
        <v/>
      </c>
      <c r="L150" s="12" t="str">
        <f t="shared" si="10"/>
        <v>Y</v>
      </c>
    </row>
    <row r="151" spans="1:12" x14ac:dyDescent="0.25">
      <c r="A151" s="12" t="s">
        <v>320</v>
      </c>
      <c r="B151" s="12" t="s">
        <v>321</v>
      </c>
      <c r="C151" s="12">
        <v>19</v>
      </c>
      <c r="D151" s="12">
        <v>1126</v>
      </c>
      <c r="E151" s="12" t="s">
        <v>322</v>
      </c>
      <c r="F151" s="12" t="s">
        <v>17</v>
      </c>
      <c r="G151" s="12" t="str">
        <f>IF(ISNA(VLOOKUP(E151,'[1]Plan d''adressage'!A:B,2,0)),"aucune",VLOOKUP(E151,'[1]Plan d''adressage'!A:B,2,0))</f>
        <v>COFFRET</v>
      </c>
      <c r="H151" s="13" t="str">
        <f>IF(ISNA(VLOOKUP(A151,'[1]Famille par article'!A:C,3,0)),IF(AND(ISNUMBER(SEARCH("FIBRE",B151)),ISNUMBER(SEARCH("calage",B151))),"FIBRE DE CALAGE",IF(OR(ISNUMBER(SEARCH("panier",B151)),ISNUMBER(SEARCH("corbeille",B151)),ISNUMBER(SEARCH("banneton",B151)),ISNUMBER(SEARCH("support",B151))),"PANIER/CORBEILLE",IF(ISNUMBER(SEARCH("Bidon",B151)),"BIDON",IF(ISNUMBER(SEARCH("bourriche",B151)),"BOURRICHE",IF(OR(ISNUMBER(SEARCH("coffre",B151)),ISNUMBER(SEARCH("valisette",B151)),ISNUMBER(SEARCH("caisse",B151))),"COFFRET",IF(OR(ISNUMBER(SEARCH("VERRE",B151)),ISNUMBER(SEARCH("carafe",B151))),"VERRERIE",IF(ISNUMBER(SEARCH("BOIS",B151)),"BOIS",IF(OR(ISNUMBER(SEARCH("BOLDUC",B151)),ISNUMBER(SEARCH("RAPHIA",B151)),ISNUMBER(SEARCH("etiquette",B151)),ISNUMBER(SEARCH("Bouchon",B151)),ISNUMBER(SEARCH("tire",B151)),ISNUMBER(SEARCH("decapsuleur",B151)),ISNUMBER(SEARCH("carte",B151)),ISNUMBER(SEARCH("cheque",B151))),"ETAGERES",IF(OR(ISNUMBER(SEARCH("papier",B151)),ISNUMBER(SEARCH("sac",B151)),ISNUMBER(SEARCH("carton",B151)),ISNUMBER(SEARCH("pochette",B151)),ISNUMBER(SEARCH("polypr",B151)),ISNUMBER(SEARCH("FIBRE",B151))),"CARTONNAGE","AUTRES"))))))))),VLOOKUP(A151,'[1]Famille par article'!A:C,3,0))</f>
        <v>CARTONNAGE</v>
      </c>
      <c r="I151" s="14">
        <f t="shared" si="8"/>
        <v>1.7582824356838793E-3</v>
      </c>
      <c r="J151" s="14">
        <f t="shared" si="11"/>
        <v>0.45474736257634618</v>
      </c>
      <c r="K151" s="12" t="str">
        <f t="shared" si="9"/>
        <v/>
      </c>
      <c r="L151" s="12" t="str">
        <f t="shared" si="10"/>
        <v>Y</v>
      </c>
    </row>
    <row r="152" spans="1:12" x14ac:dyDescent="0.25">
      <c r="A152" s="12" t="s">
        <v>323</v>
      </c>
      <c r="B152" s="12" t="s">
        <v>158</v>
      </c>
      <c r="C152" s="12">
        <v>19</v>
      </c>
      <c r="D152" s="12">
        <v>1126</v>
      </c>
      <c r="E152" s="12" t="s">
        <v>107</v>
      </c>
      <c r="F152" s="12" t="s">
        <v>17</v>
      </c>
      <c r="G152" s="12" t="str">
        <f>IF(ISNA(VLOOKUP(E152,'[1]Plan d''adressage'!A:B,2,0)),"aucune",VLOOKUP(E152,'[1]Plan d''adressage'!A:B,2,0))</f>
        <v>COFFRET</v>
      </c>
      <c r="H152" s="13" t="str">
        <f>IF(ISNA(VLOOKUP(A152,'[1]Famille par article'!A:C,3,0)),IF(AND(ISNUMBER(SEARCH("FIBRE",B152)),ISNUMBER(SEARCH("calage",B152))),"FIBRE DE CALAGE",IF(OR(ISNUMBER(SEARCH("panier",B152)),ISNUMBER(SEARCH("corbeille",B152)),ISNUMBER(SEARCH("banneton",B152)),ISNUMBER(SEARCH("support",B152))),"PANIER/CORBEILLE",IF(ISNUMBER(SEARCH("Bidon",B152)),"BIDON",IF(ISNUMBER(SEARCH("bourriche",B152)),"BOURRICHE",IF(OR(ISNUMBER(SEARCH("coffre",B152)),ISNUMBER(SEARCH("valisette",B152)),ISNUMBER(SEARCH("caisse",B152))),"COFFRET",IF(OR(ISNUMBER(SEARCH("VERRE",B152)),ISNUMBER(SEARCH("carafe",B152))),"VERRERIE",IF(ISNUMBER(SEARCH("BOIS",B152)),"BOIS",IF(OR(ISNUMBER(SEARCH("BOLDUC",B152)),ISNUMBER(SEARCH("RAPHIA",B152)),ISNUMBER(SEARCH("etiquette",B152)),ISNUMBER(SEARCH("Bouchon",B152)),ISNUMBER(SEARCH("tire",B152)),ISNUMBER(SEARCH("decapsuleur",B152)),ISNUMBER(SEARCH("carte",B152)),ISNUMBER(SEARCH("cheque",B152))),"ETAGERES",IF(OR(ISNUMBER(SEARCH("papier",B152)),ISNUMBER(SEARCH("sac",B152)),ISNUMBER(SEARCH("carton",B152)),ISNUMBER(SEARCH("pochette",B152)),ISNUMBER(SEARCH("polypr",B152)),ISNUMBER(SEARCH("FIBRE",B152))),"CARTONNAGE","AUTRES"))))))))),VLOOKUP(A152,'[1]Famille par article'!A:C,3,0))</f>
        <v>CARTONNAGE</v>
      </c>
      <c r="I152" s="14">
        <f t="shared" si="8"/>
        <v>1.7582824356838793E-3</v>
      </c>
      <c r="J152" s="14">
        <f t="shared" si="11"/>
        <v>0.45650564501203006</v>
      </c>
      <c r="K152" s="12" t="str">
        <f t="shared" si="9"/>
        <v/>
      </c>
      <c r="L152" s="12" t="str">
        <f t="shared" si="10"/>
        <v>Y</v>
      </c>
    </row>
    <row r="153" spans="1:12" x14ac:dyDescent="0.25">
      <c r="A153" s="12" t="s">
        <v>324</v>
      </c>
      <c r="B153" s="12" t="s">
        <v>325</v>
      </c>
      <c r="C153" s="12">
        <v>19</v>
      </c>
      <c r="D153" s="12">
        <v>1126</v>
      </c>
      <c r="E153" s="12" t="s">
        <v>326</v>
      </c>
      <c r="F153" s="12" t="s">
        <v>17</v>
      </c>
      <c r="G153" s="12" t="str">
        <f>IF(ISNA(VLOOKUP(E153,'[1]Plan d''adressage'!A:B,2,0)),"aucune",VLOOKUP(E153,'[1]Plan d''adressage'!A:B,2,0))</f>
        <v>CARTONNAGE</v>
      </c>
      <c r="H153" s="13" t="str">
        <f>IF(ISNA(VLOOKUP(A153,'[1]Famille par article'!A:C,3,0)),IF(AND(ISNUMBER(SEARCH("FIBRE",B153)),ISNUMBER(SEARCH("calage",B153))),"FIBRE DE CALAGE",IF(OR(ISNUMBER(SEARCH("panier",B153)),ISNUMBER(SEARCH("corbeille",B153)),ISNUMBER(SEARCH("banneton",B153)),ISNUMBER(SEARCH("support",B153))),"PANIER/CORBEILLE",IF(ISNUMBER(SEARCH("Bidon",B153)),"BIDON",IF(ISNUMBER(SEARCH("bourriche",B153)),"BOURRICHE",IF(OR(ISNUMBER(SEARCH("coffre",B153)),ISNUMBER(SEARCH("valisette",B153)),ISNUMBER(SEARCH("caisse",B153))),"COFFRET",IF(OR(ISNUMBER(SEARCH("VERRE",B153)),ISNUMBER(SEARCH("carafe",B153))),"VERRERIE",IF(ISNUMBER(SEARCH("BOIS",B153)),"BOIS",IF(OR(ISNUMBER(SEARCH("BOLDUC",B153)),ISNUMBER(SEARCH("RAPHIA",B153)),ISNUMBER(SEARCH("etiquette",B153)),ISNUMBER(SEARCH("Bouchon",B153)),ISNUMBER(SEARCH("tire",B153)),ISNUMBER(SEARCH("decapsuleur",B153)),ISNUMBER(SEARCH("carte",B153)),ISNUMBER(SEARCH("cheque",B153))),"ETAGERES",IF(OR(ISNUMBER(SEARCH("papier",B153)),ISNUMBER(SEARCH("sac",B153)),ISNUMBER(SEARCH("carton",B153)),ISNUMBER(SEARCH("pochette",B153)),ISNUMBER(SEARCH("polypr",B153)),ISNUMBER(SEARCH("FIBRE",B153))),"CARTONNAGE","AUTRES"))))))))),VLOOKUP(A153,'[1]Famille par article'!A:C,3,0))</f>
        <v>CARTONNAGE</v>
      </c>
      <c r="I153" s="14">
        <f t="shared" si="8"/>
        <v>1.7582824356838793E-3</v>
      </c>
      <c r="J153" s="14">
        <f t="shared" si="11"/>
        <v>0.45826392744771394</v>
      </c>
      <c r="K153" s="12" t="str">
        <f t="shared" si="9"/>
        <v/>
      </c>
      <c r="L153" s="12" t="str">
        <f t="shared" si="10"/>
        <v>N</v>
      </c>
    </row>
    <row r="154" spans="1:12" x14ac:dyDescent="0.25">
      <c r="A154" s="12" t="s">
        <v>327</v>
      </c>
      <c r="B154" s="12" t="s">
        <v>37</v>
      </c>
      <c r="C154" s="12">
        <v>19</v>
      </c>
      <c r="D154" s="12">
        <v>1126</v>
      </c>
      <c r="E154" s="12" t="s">
        <v>328</v>
      </c>
      <c r="F154" s="12" t="s">
        <v>17</v>
      </c>
      <c r="G154" s="12" t="str">
        <f>IF(ISNA(VLOOKUP(E154,'[1]Plan d''adressage'!A:B,2,0)),"aucune",VLOOKUP(E154,'[1]Plan d''adressage'!A:B,2,0))</f>
        <v>COFFRET</v>
      </c>
      <c r="H154" s="13" t="str">
        <f>IF(ISNA(VLOOKUP(A154,'[1]Famille par article'!A:C,3,0)),IF(AND(ISNUMBER(SEARCH("FIBRE",B154)),ISNUMBER(SEARCH("calage",B154))),"FIBRE DE CALAGE",IF(OR(ISNUMBER(SEARCH("panier",B154)),ISNUMBER(SEARCH("corbeille",B154)),ISNUMBER(SEARCH("banneton",B154)),ISNUMBER(SEARCH("support",B154))),"PANIER/CORBEILLE",IF(ISNUMBER(SEARCH("Bidon",B154)),"BIDON",IF(ISNUMBER(SEARCH("bourriche",B154)),"BOURRICHE",IF(OR(ISNUMBER(SEARCH("coffre",B154)),ISNUMBER(SEARCH("valisette",B154)),ISNUMBER(SEARCH("caisse",B154))),"COFFRET",IF(OR(ISNUMBER(SEARCH("VERRE",B154)),ISNUMBER(SEARCH("carafe",B154))),"VERRERIE",IF(ISNUMBER(SEARCH("BOIS",B154)),"BOIS",IF(OR(ISNUMBER(SEARCH("BOLDUC",B154)),ISNUMBER(SEARCH("RAPHIA",B154)),ISNUMBER(SEARCH("etiquette",B154)),ISNUMBER(SEARCH("Bouchon",B154)),ISNUMBER(SEARCH("tire",B154)),ISNUMBER(SEARCH("decapsuleur",B154)),ISNUMBER(SEARCH("carte",B154)),ISNUMBER(SEARCH("cheque",B154))),"ETAGERES",IF(OR(ISNUMBER(SEARCH("papier",B154)),ISNUMBER(SEARCH("sac",B154)),ISNUMBER(SEARCH("carton",B154)),ISNUMBER(SEARCH("pochette",B154)),ISNUMBER(SEARCH("polypr",B154)),ISNUMBER(SEARCH("FIBRE",B154))),"CARTONNAGE","AUTRES"))))))))),VLOOKUP(A154,'[1]Famille par article'!A:C,3,0))</f>
        <v>CARTONNAGE</v>
      </c>
      <c r="I154" s="14">
        <f t="shared" si="8"/>
        <v>1.7582824356838793E-3</v>
      </c>
      <c r="J154" s="14">
        <f t="shared" si="11"/>
        <v>0.46002220988339781</v>
      </c>
      <c r="K154" s="12" t="str">
        <f t="shared" si="9"/>
        <v/>
      </c>
      <c r="L154" s="12" t="str">
        <f t="shared" si="10"/>
        <v>Y</v>
      </c>
    </row>
    <row r="155" spans="1:12" x14ac:dyDescent="0.25">
      <c r="A155" s="12" t="s">
        <v>329</v>
      </c>
      <c r="B155" s="12" t="s">
        <v>37</v>
      </c>
      <c r="C155" s="12">
        <v>19</v>
      </c>
      <c r="D155" s="12">
        <v>1126</v>
      </c>
      <c r="E155" s="12" t="s">
        <v>126</v>
      </c>
      <c r="F155" s="12" t="s">
        <v>17</v>
      </c>
      <c r="G155" s="12" t="str">
        <f>IF(ISNA(VLOOKUP(E155,'[1]Plan d''adressage'!A:B,2,0)),"aucune",VLOOKUP(E155,'[1]Plan d''adressage'!A:B,2,0))</f>
        <v>COFFRET</v>
      </c>
      <c r="H155" s="13" t="str">
        <f>IF(ISNA(VLOOKUP(A155,'[1]Famille par article'!A:C,3,0)),IF(AND(ISNUMBER(SEARCH("FIBRE",B155)),ISNUMBER(SEARCH("calage",B155))),"FIBRE DE CALAGE",IF(OR(ISNUMBER(SEARCH("panier",B155)),ISNUMBER(SEARCH("corbeille",B155)),ISNUMBER(SEARCH("banneton",B155)),ISNUMBER(SEARCH("support",B155))),"PANIER/CORBEILLE",IF(ISNUMBER(SEARCH("Bidon",B155)),"BIDON",IF(ISNUMBER(SEARCH("bourriche",B155)),"BOURRICHE",IF(OR(ISNUMBER(SEARCH("coffre",B155)),ISNUMBER(SEARCH("valisette",B155)),ISNUMBER(SEARCH("caisse",B155))),"COFFRET",IF(OR(ISNUMBER(SEARCH("VERRE",B155)),ISNUMBER(SEARCH("carafe",B155))),"VERRERIE",IF(ISNUMBER(SEARCH("BOIS",B155)),"BOIS",IF(OR(ISNUMBER(SEARCH("BOLDUC",B155)),ISNUMBER(SEARCH("RAPHIA",B155)),ISNUMBER(SEARCH("etiquette",B155)),ISNUMBER(SEARCH("Bouchon",B155)),ISNUMBER(SEARCH("tire",B155)),ISNUMBER(SEARCH("decapsuleur",B155)),ISNUMBER(SEARCH("carte",B155)),ISNUMBER(SEARCH("cheque",B155))),"ETAGERES",IF(OR(ISNUMBER(SEARCH("papier",B155)),ISNUMBER(SEARCH("sac",B155)),ISNUMBER(SEARCH("carton",B155)),ISNUMBER(SEARCH("pochette",B155)),ISNUMBER(SEARCH("polypr",B155)),ISNUMBER(SEARCH("FIBRE",B155))),"CARTONNAGE","AUTRES"))))))))),VLOOKUP(A155,'[1]Famille par article'!A:C,3,0))</f>
        <v>CARTONNAGE</v>
      </c>
      <c r="I155" s="14">
        <f t="shared" si="8"/>
        <v>1.7582824356838793E-3</v>
      </c>
      <c r="J155" s="14">
        <f t="shared" si="11"/>
        <v>0.46178049231908169</v>
      </c>
      <c r="K155" s="12" t="str">
        <f t="shared" si="9"/>
        <v/>
      </c>
      <c r="L155" s="12" t="str">
        <f t="shared" si="10"/>
        <v>Y</v>
      </c>
    </row>
    <row r="156" spans="1:12" x14ac:dyDescent="0.25">
      <c r="A156" s="12" t="s">
        <v>330</v>
      </c>
      <c r="B156" s="12" t="s">
        <v>219</v>
      </c>
      <c r="C156" s="12">
        <v>19</v>
      </c>
      <c r="D156" s="12">
        <v>1126</v>
      </c>
      <c r="E156" s="12" t="s">
        <v>144</v>
      </c>
      <c r="F156" s="12" t="s">
        <v>17</v>
      </c>
      <c r="G156" s="12" t="str">
        <f>IF(ISNA(VLOOKUP(E156,'[1]Plan d''adressage'!A:B,2,0)),"aucune",VLOOKUP(E156,'[1]Plan d''adressage'!A:B,2,0))</f>
        <v>CARTONNAGE</v>
      </c>
      <c r="H156" s="13" t="str">
        <f>IF(ISNA(VLOOKUP(A156,'[1]Famille par article'!A:C,3,0)),IF(AND(ISNUMBER(SEARCH("FIBRE",B156)),ISNUMBER(SEARCH("calage",B156))),"FIBRE DE CALAGE",IF(OR(ISNUMBER(SEARCH("panier",B156)),ISNUMBER(SEARCH("corbeille",B156)),ISNUMBER(SEARCH("banneton",B156)),ISNUMBER(SEARCH("support",B156))),"PANIER/CORBEILLE",IF(ISNUMBER(SEARCH("Bidon",B156)),"BIDON",IF(ISNUMBER(SEARCH("bourriche",B156)),"BOURRICHE",IF(OR(ISNUMBER(SEARCH("coffre",B156)),ISNUMBER(SEARCH("valisette",B156)),ISNUMBER(SEARCH("caisse",B156))),"COFFRET",IF(OR(ISNUMBER(SEARCH("VERRE",B156)),ISNUMBER(SEARCH("carafe",B156))),"VERRERIE",IF(ISNUMBER(SEARCH("BOIS",B156)),"BOIS",IF(OR(ISNUMBER(SEARCH("BOLDUC",B156)),ISNUMBER(SEARCH("RAPHIA",B156)),ISNUMBER(SEARCH("etiquette",B156)),ISNUMBER(SEARCH("Bouchon",B156)),ISNUMBER(SEARCH("tire",B156)),ISNUMBER(SEARCH("decapsuleur",B156)),ISNUMBER(SEARCH("carte",B156)),ISNUMBER(SEARCH("cheque",B156))),"ETAGERES",IF(OR(ISNUMBER(SEARCH("papier",B156)),ISNUMBER(SEARCH("sac",B156)),ISNUMBER(SEARCH("carton",B156)),ISNUMBER(SEARCH("pochette",B156)),ISNUMBER(SEARCH("polypr",B156)),ISNUMBER(SEARCH("FIBRE",B156))),"CARTONNAGE","AUTRES"))))))))),VLOOKUP(A156,'[1]Famille par article'!A:C,3,0))</f>
        <v>COFFRET</v>
      </c>
      <c r="I156" s="14">
        <f t="shared" si="8"/>
        <v>1.7582824356838793E-3</v>
      </c>
      <c r="J156" s="14">
        <f t="shared" si="11"/>
        <v>0.46353877475476557</v>
      </c>
      <c r="K156" s="12" t="str">
        <f t="shared" si="9"/>
        <v/>
      </c>
      <c r="L156" s="12" t="str">
        <f t="shared" si="10"/>
        <v>Y</v>
      </c>
    </row>
    <row r="157" spans="1:12" x14ac:dyDescent="0.25">
      <c r="A157" s="12" t="s">
        <v>331</v>
      </c>
      <c r="B157" s="12" t="s">
        <v>219</v>
      </c>
      <c r="C157" s="12">
        <v>19</v>
      </c>
      <c r="D157" s="12">
        <v>1126</v>
      </c>
      <c r="E157" s="12" t="s">
        <v>332</v>
      </c>
      <c r="F157" s="12" t="s">
        <v>17</v>
      </c>
      <c r="G157" s="12" t="str">
        <f>IF(ISNA(VLOOKUP(E157,'[1]Plan d''adressage'!A:B,2,0)),"aucune",VLOOKUP(E157,'[1]Plan d''adressage'!A:B,2,0))</f>
        <v>CARTONNAGE</v>
      </c>
      <c r="H157" s="13" t="str">
        <f>IF(ISNA(VLOOKUP(A157,'[1]Famille par article'!A:C,3,0)),IF(AND(ISNUMBER(SEARCH("FIBRE",B157)),ISNUMBER(SEARCH("calage",B157))),"FIBRE DE CALAGE",IF(OR(ISNUMBER(SEARCH("panier",B157)),ISNUMBER(SEARCH("corbeille",B157)),ISNUMBER(SEARCH("banneton",B157)),ISNUMBER(SEARCH("support",B157))),"PANIER/CORBEILLE",IF(ISNUMBER(SEARCH("Bidon",B157)),"BIDON",IF(ISNUMBER(SEARCH("bourriche",B157)),"BOURRICHE",IF(OR(ISNUMBER(SEARCH("coffre",B157)),ISNUMBER(SEARCH("valisette",B157)),ISNUMBER(SEARCH("caisse",B157))),"COFFRET",IF(OR(ISNUMBER(SEARCH("VERRE",B157)),ISNUMBER(SEARCH("carafe",B157))),"VERRERIE",IF(ISNUMBER(SEARCH("BOIS",B157)),"BOIS",IF(OR(ISNUMBER(SEARCH("BOLDUC",B157)),ISNUMBER(SEARCH("RAPHIA",B157)),ISNUMBER(SEARCH("etiquette",B157)),ISNUMBER(SEARCH("Bouchon",B157)),ISNUMBER(SEARCH("tire",B157)),ISNUMBER(SEARCH("decapsuleur",B157)),ISNUMBER(SEARCH("carte",B157)),ISNUMBER(SEARCH("cheque",B157))),"ETAGERES",IF(OR(ISNUMBER(SEARCH("papier",B157)),ISNUMBER(SEARCH("sac",B157)),ISNUMBER(SEARCH("carton",B157)),ISNUMBER(SEARCH("pochette",B157)),ISNUMBER(SEARCH("polypr",B157)),ISNUMBER(SEARCH("FIBRE",B157))),"CARTONNAGE","AUTRES"))))))))),VLOOKUP(A157,'[1]Famille par article'!A:C,3,0))</f>
        <v>COFFRET</v>
      </c>
      <c r="I157" s="14">
        <f t="shared" si="8"/>
        <v>1.7582824356838793E-3</v>
      </c>
      <c r="J157" s="14">
        <f t="shared" si="11"/>
        <v>0.46529705719044945</v>
      </c>
      <c r="K157" s="12" t="str">
        <f t="shared" si="9"/>
        <v/>
      </c>
      <c r="L157" s="12" t="str">
        <f t="shared" si="10"/>
        <v>Y</v>
      </c>
    </row>
    <row r="158" spans="1:12" x14ac:dyDescent="0.25">
      <c r="A158" s="12" t="s">
        <v>333</v>
      </c>
      <c r="B158" s="12" t="s">
        <v>295</v>
      </c>
      <c r="C158" s="12">
        <v>19</v>
      </c>
      <c r="D158" s="12">
        <v>1126</v>
      </c>
      <c r="E158" s="12" t="s">
        <v>90</v>
      </c>
      <c r="F158" s="12" t="s">
        <v>17</v>
      </c>
      <c r="G158" s="12" t="str">
        <f>IF(ISNA(VLOOKUP(E158,'[1]Plan d''adressage'!A:B,2,0)),"aucune",VLOOKUP(E158,'[1]Plan d''adressage'!A:B,2,0))</f>
        <v>COFFRET</v>
      </c>
      <c r="H158" s="13" t="str">
        <f>IF(ISNA(VLOOKUP(A158,'[1]Famille par article'!A:C,3,0)),IF(AND(ISNUMBER(SEARCH("FIBRE",B158)),ISNUMBER(SEARCH("calage",B158))),"FIBRE DE CALAGE",IF(OR(ISNUMBER(SEARCH("panier",B158)),ISNUMBER(SEARCH("corbeille",B158)),ISNUMBER(SEARCH("banneton",B158)),ISNUMBER(SEARCH("support",B158))),"PANIER/CORBEILLE",IF(ISNUMBER(SEARCH("Bidon",B158)),"BIDON",IF(ISNUMBER(SEARCH("bourriche",B158)),"BOURRICHE",IF(OR(ISNUMBER(SEARCH("coffre",B158)),ISNUMBER(SEARCH("valisette",B158)),ISNUMBER(SEARCH("caisse",B158))),"COFFRET",IF(OR(ISNUMBER(SEARCH("VERRE",B158)),ISNUMBER(SEARCH("carafe",B158))),"VERRERIE",IF(ISNUMBER(SEARCH("BOIS",B158)),"BOIS",IF(OR(ISNUMBER(SEARCH("BOLDUC",B158)),ISNUMBER(SEARCH("RAPHIA",B158)),ISNUMBER(SEARCH("etiquette",B158)),ISNUMBER(SEARCH("Bouchon",B158)),ISNUMBER(SEARCH("tire",B158)),ISNUMBER(SEARCH("decapsuleur",B158)),ISNUMBER(SEARCH("carte",B158)),ISNUMBER(SEARCH("cheque",B158))),"ETAGERES",IF(OR(ISNUMBER(SEARCH("papier",B158)),ISNUMBER(SEARCH("sac",B158)),ISNUMBER(SEARCH("carton",B158)),ISNUMBER(SEARCH("pochette",B158)),ISNUMBER(SEARCH("polypr",B158)),ISNUMBER(SEARCH("FIBRE",B158))),"CARTONNAGE","AUTRES"))))))))),VLOOKUP(A158,'[1]Famille par article'!A:C,3,0))</f>
        <v>PANIER/CORBEILLE</v>
      </c>
      <c r="I158" s="14">
        <f t="shared" si="8"/>
        <v>1.7582824356838793E-3</v>
      </c>
      <c r="J158" s="14">
        <f t="shared" si="11"/>
        <v>0.46705533962613333</v>
      </c>
      <c r="K158" s="12" t="str">
        <f t="shared" si="9"/>
        <v/>
      </c>
      <c r="L158" s="12" t="str">
        <f t="shared" si="10"/>
        <v>Y</v>
      </c>
    </row>
    <row r="159" spans="1:12" x14ac:dyDescent="0.25">
      <c r="A159" s="12" t="s">
        <v>334</v>
      </c>
      <c r="B159" s="12" t="s">
        <v>335</v>
      </c>
      <c r="C159" s="12">
        <v>18</v>
      </c>
      <c r="D159" s="12">
        <v>1126</v>
      </c>
      <c r="E159" s="12" t="s">
        <v>279</v>
      </c>
      <c r="F159" s="12" t="s">
        <v>17</v>
      </c>
      <c r="G159" s="12" t="str">
        <f>IF(ISNA(VLOOKUP(E159,'[1]Plan d''adressage'!A:B,2,0)),"aucune",VLOOKUP(E159,'[1]Plan d''adressage'!A:B,2,0))</f>
        <v>CARTONNAGE</v>
      </c>
      <c r="H159" s="13" t="str">
        <f>IF(ISNA(VLOOKUP(A159,'[1]Famille par article'!A:C,3,0)),IF(AND(ISNUMBER(SEARCH("FIBRE",B159)),ISNUMBER(SEARCH("calage",B159))),"FIBRE DE CALAGE",IF(OR(ISNUMBER(SEARCH("panier",B159)),ISNUMBER(SEARCH("corbeille",B159)),ISNUMBER(SEARCH("banneton",B159)),ISNUMBER(SEARCH("support",B159))),"PANIER/CORBEILLE",IF(ISNUMBER(SEARCH("Bidon",B159)),"BIDON",IF(ISNUMBER(SEARCH("bourriche",B159)),"BOURRICHE",IF(OR(ISNUMBER(SEARCH("coffre",B159)),ISNUMBER(SEARCH("valisette",B159)),ISNUMBER(SEARCH("caisse",B159))),"COFFRET",IF(OR(ISNUMBER(SEARCH("VERRE",B159)),ISNUMBER(SEARCH("carafe",B159))),"VERRERIE",IF(ISNUMBER(SEARCH("BOIS",B159)),"BOIS",IF(OR(ISNUMBER(SEARCH("BOLDUC",B159)),ISNUMBER(SEARCH("RAPHIA",B159)),ISNUMBER(SEARCH("etiquette",B159)),ISNUMBER(SEARCH("Bouchon",B159)),ISNUMBER(SEARCH("tire",B159)),ISNUMBER(SEARCH("decapsuleur",B159)),ISNUMBER(SEARCH("carte",B159)),ISNUMBER(SEARCH("cheque",B159))),"ETAGERES",IF(OR(ISNUMBER(SEARCH("papier",B159)),ISNUMBER(SEARCH("sac",B159)),ISNUMBER(SEARCH("carton",B159)),ISNUMBER(SEARCH("pochette",B159)),ISNUMBER(SEARCH("polypr",B159)),ISNUMBER(SEARCH("FIBRE",B159))),"CARTONNAGE","AUTRES"))))))))),VLOOKUP(A159,'[1]Famille par article'!A:C,3,0))</f>
        <v>ETAGERES</v>
      </c>
      <c r="I159" s="14">
        <f t="shared" si="8"/>
        <v>1.665741254858412E-3</v>
      </c>
      <c r="J159" s="14">
        <f t="shared" si="11"/>
        <v>0.46872108088099174</v>
      </c>
      <c r="K159" s="12" t="str">
        <f t="shared" si="9"/>
        <v/>
      </c>
      <c r="L159" s="12" t="str">
        <f t="shared" si="10"/>
        <v>Y</v>
      </c>
    </row>
    <row r="160" spans="1:12" x14ac:dyDescent="0.25">
      <c r="A160" s="12" t="s">
        <v>336</v>
      </c>
      <c r="B160" s="12" t="s">
        <v>156</v>
      </c>
      <c r="C160" s="12">
        <v>18</v>
      </c>
      <c r="D160" s="12">
        <v>1126</v>
      </c>
      <c r="E160" s="12" t="s">
        <v>84</v>
      </c>
      <c r="F160" s="12" t="s">
        <v>17</v>
      </c>
      <c r="G160" s="12" t="str">
        <f>IF(ISNA(VLOOKUP(E160,'[1]Plan d''adressage'!A:B,2,0)),"aucune",VLOOKUP(E160,'[1]Plan d''adressage'!A:B,2,0))</f>
        <v>AUTRES</v>
      </c>
      <c r="H160" s="13" t="str">
        <f>IF(ISNA(VLOOKUP(A160,'[1]Famille par article'!A:C,3,0)),IF(AND(ISNUMBER(SEARCH("FIBRE",B160)),ISNUMBER(SEARCH("calage",B160))),"FIBRE DE CALAGE",IF(OR(ISNUMBER(SEARCH("panier",B160)),ISNUMBER(SEARCH("corbeille",B160)),ISNUMBER(SEARCH("banneton",B160)),ISNUMBER(SEARCH("support",B160))),"PANIER/CORBEILLE",IF(ISNUMBER(SEARCH("Bidon",B160)),"BIDON",IF(ISNUMBER(SEARCH("bourriche",B160)),"BOURRICHE",IF(OR(ISNUMBER(SEARCH("coffre",B160)),ISNUMBER(SEARCH("valisette",B160)),ISNUMBER(SEARCH("caisse",B160))),"COFFRET",IF(OR(ISNUMBER(SEARCH("VERRE",B160)),ISNUMBER(SEARCH("carafe",B160))),"VERRERIE",IF(ISNUMBER(SEARCH("BOIS",B160)),"BOIS",IF(OR(ISNUMBER(SEARCH("BOLDUC",B160)),ISNUMBER(SEARCH("RAPHIA",B160)),ISNUMBER(SEARCH("etiquette",B160)),ISNUMBER(SEARCH("Bouchon",B160)),ISNUMBER(SEARCH("tire",B160)),ISNUMBER(SEARCH("decapsuleur",B160)),ISNUMBER(SEARCH("carte",B160)),ISNUMBER(SEARCH("cheque",B160))),"ETAGERES",IF(OR(ISNUMBER(SEARCH("papier",B160)),ISNUMBER(SEARCH("sac",B160)),ISNUMBER(SEARCH("carton",B160)),ISNUMBER(SEARCH("pochette",B160)),ISNUMBER(SEARCH("polypr",B160)),ISNUMBER(SEARCH("FIBRE",B160))),"CARTONNAGE","AUTRES"))))))))),VLOOKUP(A160,'[1]Famille par article'!A:C,3,0))</f>
        <v>ETAGERES</v>
      </c>
      <c r="I160" s="14">
        <f t="shared" si="8"/>
        <v>1.665741254858412E-3</v>
      </c>
      <c r="J160" s="14">
        <f t="shared" si="11"/>
        <v>0.47038682213585015</v>
      </c>
      <c r="K160" s="12" t="str">
        <f t="shared" si="9"/>
        <v/>
      </c>
      <c r="L160" s="12" t="str">
        <f t="shared" si="10"/>
        <v>Y</v>
      </c>
    </row>
    <row r="161" spans="1:12" x14ac:dyDescent="0.25">
      <c r="A161" s="12" t="s">
        <v>337</v>
      </c>
      <c r="B161" s="12" t="s">
        <v>338</v>
      </c>
      <c r="C161" s="12">
        <v>18</v>
      </c>
      <c r="D161" s="12">
        <v>1126</v>
      </c>
      <c r="E161" s="12" t="s">
        <v>49</v>
      </c>
      <c r="F161" s="12" t="s">
        <v>17</v>
      </c>
      <c r="G161" s="12" t="str">
        <f>IF(ISNA(VLOOKUP(E161,'[1]Plan d''adressage'!A:B,2,0)),"aucune",VLOOKUP(E161,'[1]Plan d''adressage'!A:B,2,0))</f>
        <v>aucune</v>
      </c>
      <c r="H161" s="13" t="str">
        <f>IF(ISNA(VLOOKUP(A161,'[1]Famille par article'!A:C,3,0)),IF(AND(ISNUMBER(SEARCH("FIBRE",B161)),ISNUMBER(SEARCH("calage",B161))),"FIBRE DE CALAGE",IF(OR(ISNUMBER(SEARCH("panier",B161)),ISNUMBER(SEARCH("corbeille",B161)),ISNUMBER(SEARCH("banneton",B161)),ISNUMBER(SEARCH("support",B161))),"PANIER/CORBEILLE",IF(ISNUMBER(SEARCH("Bidon",B161)),"BIDON",IF(ISNUMBER(SEARCH("bourriche",B161)),"BOURRICHE",IF(OR(ISNUMBER(SEARCH("coffre",B161)),ISNUMBER(SEARCH("valisette",B161)),ISNUMBER(SEARCH("caisse",B161))),"COFFRET",IF(OR(ISNUMBER(SEARCH("VERRE",B161)),ISNUMBER(SEARCH("carafe",B161))),"VERRERIE",IF(ISNUMBER(SEARCH("BOIS",B161)),"BOIS",IF(OR(ISNUMBER(SEARCH("BOLDUC",B161)),ISNUMBER(SEARCH("RAPHIA",B161)),ISNUMBER(SEARCH("etiquette",B161)),ISNUMBER(SEARCH("Bouchon",B161)),ISNUMBER(SEARCH("tire",B161)),ISNUMBER(SEARCH("decapsuleur",B161)),ISNUMBER(SEARCH("carte",B161)),ISNUMBER(SEARCH("cheque",B161))),"ETAGERES",IF(OR(ISNUMBER(SEARCH("papier",B161)),ISNUMBER(SEARCH("sac",B161)),ISNUMBER(SEARCH("carton",B161)),ISNUMBER(SEARCH("pochette",B161)),ISNUMBER(SEARCH("polypr",B161)),ISNUMBER(SEARCH("FIBRE",B161))),"CARTONNAGE","AUTRES"))))))))),VLOOKUP(A161,'[1]Famille par article'!A:C,3,0))</f>
        <v>AUTRES</v>
      </c>
      <c r="I161" s="14">
        <f t="shared" si="8"/>
        <v>1.665741254858412E-3</v>
      </c>
      <c r="J161" s="14">
        <f t="shared" si="11"/>
        <v>0.47205256339070856</v>
      </c>
      <c r="K161" s="12" t="str">
        <f t="shared" si="9"/>
        <v/>
      </c>
      <c r="L161" s="12" t="str">
        <f t="shared" si="10"/>
        <v>Y</v>
      </c>
    </row>
    <row r="162" spans="1:12" x14ac:dyDescent="0.25">
      <c r="A162" s="12" t="s">
        <v>339</v>
      </c>
      <c r="B162" s="12" t="s">
        <v>76</v>
      </c>
      <c r="C162" s="12">
        <v>18</v>
      </c>
      <c r="D162" s="12">
        <v>1126</v>
      </c>
      <c r="E162" s="12" t="s">
        <v>49</v>
      </c>
      <c r="F162" s="12" t="s">
        <v>17</v>
      </c>
      <c r="G162" s="12" t="str">
        <f>IF(ISNA(VLOOKUP(E162,'[1]Plan d''adressage'!A:B,2,0)),"aucune",VLOOKUP(E162,'[1]Plan d''adressage'!A:B,2,0))</f>
        <v>aucune</v>
      </c>
      <c r="H162" s="13" t="str">
        <f>IF(ISNA(VLOOKUP(A162,'[1]Famille par article'!A:C,3,0)),IF(AND(ISNUMBER(SEARCH("FIBRE",B162)),ISNUMBER(SEARCH("calage",B162))),"FIBRE DE CALAGE",IF(OR(ISNUMBER(SEARCH("panier",B162)),ISNUMBER(SEARCH("corbeille",B162)),ISNUMBER(SEARCH("banneton",B162)),ISNUMBER(SEARCH("support",B162))),"PANIER/CORBEILLE",IF(ISNUMBER(SEARCH("Bidon",B162)),"BIDON",IF(ISNUMBER(SEARCH("bourriche",B162)),"BOURRICHE",IF(OR(ISNUMBER(SEARCH("coffre",B162)),ISNUMBER(SEARCH("valisette",B162)),ISNUMBER(SEARCH("caisse",B162))),"COFFRET",IF(OR(ISNUMBER(SEARCH("VERRE",B162)),ISNUMBER(SEARCH("carafe",B162))),"VERRERIE",IF(ISNUMBER(SEARCH("BOIS",B162)),"BOIS",IF(OR(ISNUMBER(SEARCH("BOLDUC",B162)),ISNUMBER(SEARCH("RAPHIA",B162)),ISNUMBER(SEARCH("etiquette",B162)),ISNUMBER(SEARCH("Bouchon",B162)),ISNUMBER(SEARCH("tire",B162)),ISNUMBER(SEARCH("decapsuleur",B162)),ISNUMBER(SEARCH("carte",B162)),ISNUMBER(SEARCH("cheque",B162))),"ETAGERES",IF(OR(ISNUMBER(SEARCH("papier",B162)),ISNUMBER(SEARCH("sac",B162)),ISNUMBER(SEARCH("carton",B162)),ISNUMBER(SEARCH("pochette",B162)),ISNUMBER(SEARCH("polypr",B162)),ISNUMBER(SEARCH("FIBRE",B162))),"CARTONNAGE","AUTRES"))))))))),VLOOKUP(A162,'[1]Famille par article'!A:C,3,0))</f>
        <v>PANIER/CORBEILLE</v>
      </c>
      <c r="I162" s="14">
        <f t="shared" si="8"/>
        <v>1.665741254858412E-3</v>
      </c>
      <c r="J162" s="14">
        <f t="shared" si="11"/>
        <v>0.47371830464556697</v>
      </c>
      <c r="K162" s="12" t="str">
        <f t="shared" si="9"/>
        <v/>
      </c>
      <c r="L162" s="12" t="str">
        <f t="shared" si="10"/>
        <v>Y</v>
      </c>
    </row>
    <row r="163" spans="1:12" x14ac:dyDescent="0.25">
      <c r="A163" s="12" t="s">
        <v>340</v>
      </c>
      <c r="B163" s="12" t="s">
        <v>70</v>
      </c>
      <c r="C163" s="12">
        <v>18</v>
      </c>
      <c r="D163" s="12">
        <v>1126</v>
      </c>
      <c r="E163" s="12" t="s">
        <v>341</v>
      </c>
      <c r="F163" s="12" t="s">
        <v>17</v>
      </c>
      <c r="G163" s="12" t="str">
        <f>IF(ISNA(VLOOKUP(E163,'[1]Plan d''adressage'!A:B,2,0)),"aucune",VLOOKUP(E163,'[1]Plan d''adressage'!A:B,2,0))</f>
        <v>aucune</v>
      </c>
      <c r="H163" s="13" t="str">
        <f>IF(ISNA(VLOOKUP(A163,'[1]Famille par article'!A:C,3,0)),IF(AND(ISNUMBER(SEARCH("FIBRE",B163)),ISNUMBER(SEARCH("calage",B163))),"FIBRE DE CALAGE",IF(OR(ISNUMBER(SEARCH("panier",B163)),ISNUMBER(SEARCH("corbeille",B163)),ISNUMBER(SEARCH("banneton",B163)),ISNUMBER(SEARCH("support",B163))),"PANIER/CORBEILLE",IF(ISNUMBER(SEARCH("Bidon",B163)),"BIDON",IF(ISNUMBER(SEARCH("bourriche",B163)),"BOURRICHE",IF(OR(ISNUMBER(SEARCH("coffre",B163)),ISNUMBER(SEARCH("valisette",B163)),ISNUMBER(SEARCH("caisse",B163))),"COFFRET",IF(OR(ISNUMBER(SEARCH("VERRE",B163)),ISNUMBER(SEARCH("carafe",B163))),"VERRERIE",IF(ISNUMBER(SEARCH("BOIS",B163)),"BOIS",IF(OR(ISNUMBER(SEARCH("BOLDUC",B163)),ISNUMBER(SEARCH("RAPHIA",B163)),ISNUMBER(SEARCH("etiquette",B163)),ISNUMBER(SEARCH("Bouchon",B163)),ISNUMBER(SEARCH("tire",B163)),ISNUMBER(SEARCH("decapsuleur",B163)),ISNUMBER(SEARCH("carte",B163)),ISNUMBER(SEARCH("cheque",B163))),"ETAGERES",IF(OR(ISNUMBER(SEARCH("papier",B163)),ISNUMBER(SEARCH("sac",B163)),ISNUMBER(SEARCH("carton",B163)),ISNUMBER(SEARCH("pochette",B163)),ISNUMBER(SEARCH("polypr",B163)),ISNUMBER(SEARCH("FIBRE",B163))),"CARTONNAGE","AUTRES"))))))))),VLOOKUP(A163,'[1]Famille par article'!A:C,3,0))</f>
        <v>ETAGERES</v>
      </c>
      <c r="I163" s="14">
        <f t="shared" si="8"/>
        <v>1.665741254858412E-3</v>
      </c>
      <c r="J163" s="14">
        <f t="shared" si="11"/>
        <v>0.47538404590042538</v>
      </c>
      <c r="K163" s="12" t="str">
        <f t="shared" si="9"/>
        <v/>
      </c>
      <c r="L163" s="12" t="str">
        <f t="shared" si="10"/>
        <v>Y</v>
      </c>
    </row>
    <row r="164" spans="1:12" x14ac:dyDescent="0.25">
      <c r="A164" s="12" t="s">
        <v>342</v>
      </c>
      <c r="B164" s="12" t="s">
        <v>343</v>
      </c>
      <c r="C164" s="12">
        <v>17</v>
      </c>
      <c r="D164" s="12">
        <v>1126</v>
      </c>
      <c r="E164" s="12" t="s">
        <v>252</v>
      </c>
      <c r="F164" s="12" t="s">
        <v>17</v>
      </c>
      <c r="G164" s="12" t="str">
        <f>IF(ISNA(VLOOKUP(E164,'[1]Plan d''adressage'!A:B,2,0)),"aucune",VLOOKUP(E164,'[1]Plan d''adressage'!A:B,2,0))</f>
        <v>CARTONNAGE</v>
      </c>
      <c r="H164" s="13" t="str">
        <f>IF(ISNA(VLOOKUP(A164,'[1]Famille par article'!A:C,3,0)),IF(AND(ISNUMBER(SEARCH("FIBRE",B164)),ISNUMBER(SEARCH("calage",B164))),"FIBRE DE CALAGE",IF(OR(ISNUMBER(SEARCH("panier",B164)),ISNUMBER(SEARCH("corbeille",B164)),ISNUMBER(SEARCH("banneton",B164)),ISNUMBER(SEARCH("support",B164))),"PANIER/CORBEILLE",IF(ISNUMBER(SEARCH("Bidon",B164)),"BIDON",IF(ISNUMBER(SEARCH("bourriche",B164)),"BOURRICHE",IF(OR(ISNUMBER(SEARCH("coffre",B164)),ISNUMBER(SEARCH("valisette",B164)),ISNUMBER(SEARCH("caisse",B164))),"COFFRET",IF(OR(ISNUMBER(SEARCH("VERRE",B164)),ISNUMBER(SEARCH("carafe",B164))),"VERRERIE",IF(ISNUMBER(SEARCH("BOIS",B164)),"BOIS",IF(OR(ISNUMBER(SEARCH("BOLDUC",B164)),ISNUMBER(SEARCH("RAPHIA",B164)),ISNUMBER(SEARCH("etiquette",B164)),ISNUMBER(SEARCH("Bouchon",B164)),ISNUMBER(SEARCH("tire",B164)),ISNUMBER(SEARCH("decapsuleur",B164)),ISNUMBER(SEARCH("carte",B164)),ISNUMBER(SEARCH("cheque",B164))),"ETAGERES",IF(OR(ISNUMBER(SEARCH("papier",B164)),ISNUMBER(SEARCH("sac",B164)),ISNUMBER(SEARCH("carton",B164)),ISNUMBER(SEARCH("pochette",B164)),ISNUMBER(SEARCH("polypr",B164)),ISNUMBER(SEARCH("FIBRE",B164))),"CARTONNAGE","AUTRES"))))))))),VLOOKUP(A164,'[1]Famille par article'!A:C,3,0))</f>
        <v>CARTONNAGE</v>
      </c>
      <c r="I164" s="14">
        <f t="shared" si="8"/>
        <v>1.5732000740329446E-3</v>
      </c>
      <c r="J164" s="14">
        <f t="shared" si="11"/>
        <v>0.47695724597445832</v>
      </c>
      <c r="K164" s="12" t="str">
        <f t="shared" si="9"/>
        <v/>
      </c>
      <c r="L164" s="12" t="str">
        <f t="shared" si="10"/>
        <v>N</v>
      </c>
    </row>
    <row r="165" spans="1:12" x14ac:dyDescent="0.25">
      <c r="A165" s="12" t="s">
        <v>344</v>
      </c>
      <c r="B165" s="12" t="s">
        <v>345</v>
      </c>
      <c r="C165" s="12">
        <v>17</v>
      </c>
      <c r="D165" s="12">
        <v>1126</v>
      </c>
      <c r="E165" s="12" t="s">
        <v>346</v>
      </c>
      <c r="F165" s="12" t="s">
        <v>17</v>
      </c>
      <c r="G165" s="12" t="str">
        <f>IF(ISNA(VLOOKUP(E165,'[1]Plan d''adressage'!A:B,2,0)),"aucune",VLOOKUP(E165,'[1]Plan d''adressage'!A:B,2,0))</f>
        <v>CARTONNAGE</v>
      </c>
      <c r="H165" s="13" t="str">
        <f>IF(ISNA(VLOOKUP(A165,'[1]Famille par article'!A:C,3,0)),IF(AND(ISNUMBER(SEARCH("FIBRE",B165)),ISNUMBER(SEARCH("calage",B165))),"FIBRE DE CALAGE",IF(OR(ISNUMBER(SEARCH("panier",B165)),ISNUMBER(SEARCH("corbeille",B165)),ISNUMBER(SEARCH("banneton",B165)),ISNUMBER(SEARCH("support",B165))),"PANIER/CORBEILLE",IF(ISNUMBER(SEARCH("Bidon",B165)),"BIDON",IF(ISNUMBER(SEARCH("bourriche",B165)),"BOURRICHE",IF(OR(ISNUMBER(SEARCH("coffre",B165)),ISNUMBER(SEARCH("valisette",B165)),ISNUMBER(SEARCH("caisse",B165))),"COFFRET",IF(OR(ISNUMBER(SEARCH("VERRE",B165)),ISNUMBER(SEARCH("carafe",B165))),"VERRERIE",IF(ISNUMBER(SEARCH("BOIS",B165)),"BOIS",IF(OR(ISNUMBER(SEARCH("BOLDUC",B165)),ISNUMBER(SEARCH("RAPHIA",B165)),ISNUMBER(SEARCH("etiquette",B165)),ISNUMBER(SEARCH("Bouchon",B165)),ISNUMBER(SEARCH("tire",B165)),ISNUMBER(SEARCH("decapsuleur",B165)),ISNUMBER(SEARCH("carte",B165)),ISNUMBER(SEARCH("cheque",B165))),"ETAGERES",IF(OR(ISNUMBER(SEARCH("papier",B165)),ISNUMBER(SEARCH("sac",B165)),ISNUMBER(SEARCH("carton",B165)),ISNUMBER(SEARCH("pochette",B165)),ISNUMBER(SEARCH("polypr",B165)),ISNUMBER(SEARCH("FIBRE",B165))),"CARTONNAGE","AUTRES"))))))))),VLOOKUP(A165,'[1]Famille par article'!A:C,3,0))</f>
        <v>CARTONNAGE</v>
      </c>
      <c r="I165" s="14">
        <f t="shared" si="8"/>
        <v>1.5732000740329446E-3</v>
      </c>
      <c r="J165" s="14">
        <f t="shared" si="11"/>
        <v>0.47853044604849126</v>
      </c>
      <c r="K165" s="12" t="str">
        <f t="shared" si="9"/>
        <v/>
      </c>
      <c r="L165" s="12" t="str">
        <f t="shared" si="10"/>
        <v>N</v>
      </c>
    </row>
    <row r="166" spans="1:12" x14ac:dyDescent="0.25">
      <c r="A166" s="12" t="s">
        <v>347</v>
      </c>
      <c r="B166" s="12" t="s">
        <v>34</v>
      </c>
      <c r="C166" s="12">
        <v>17</v>
      </c>
      <c r="D166" s="12">
        <v>1126</v>
      </c>
      <c r="E166" s="12" t="s">
        <v>348</v>
      </c>
      <c r="F166" s="12" t="s">
        <v>17</v>
      </c>
      <c r="G166" s="12" t="str">
        <f>IF(ISNA(VLOOKUP(E166,'[1]Plan d''adressage'!A:B,2,0)),"aucune",VLOOKUP(E166,'[1]Plan d''adressage'!A:B,2,0))</f>
        <v>CARTONNAGE</v>
      </c>
      <c r="H166" s="13" t="str">
        <f>IF(ISNA(VLOOKUP(A166,'[1]Famille par article'!A:C,3,0)),IF(AND(ISNUMBER(SEARCH("FIBRE",B166)),ISNUMBER(SEARCH("calage",B166))),"FIBRE DE CALAGE",IF(OR(ISNUMBER(SEARCH("panier",B166)),ISNUMBER(SEARCH("corbeille",B166)),ISNUMBER(SEARCH("banneton",B166)),ISNUMBER(SEARCH("support",B166))),"PANIER/CORBEILLE",IF(ISNUMBER(SEARCH("Bidon",B166)),"BIDON",IF(ISNUMBER(SEARCH("bourriche",B166)),"BOURRICHE",IF(OR(ISNUMBER(SEARCH("coffre",B166)),ISNUMBER(SEARCH("valisette",B166)),ISNUMBER(SEARCH("caisse",B166))),"COFFRET",IF(OR(ISNUMBER(SEARCH("VERRE",B166)),ISNUMBER(SEARCH("carafe",B166))),"VERRERIE",IF(ISNUMBER(SEARCH("BOIS",B166)),"BOIS",IF(OR(ISNUMBER(SEARCH("BOLDUC",B166)),ISNUMBER(SEARCH("RAPHIA",B166)),ISNUMBER(SEARCH("etiquette",B166)),ISNUMBER(SEARCH("Bouchon",B166)),ISNUMBER(SEARCH("tire",B166)),ISNUMBER(SEARCH("decapsuleur",B166)),ISNUMBER(SEARCH("carte",B166)),ISNUMBER(SEARCH("cheque",B166))),"ETAGERES",IF(OR(ISNUMBER(SEARCH("papier",B166)),ISNUMBER(SEARCH("sac",B166)),ISNUMBER(SEARCH("carton",B166)),ISNUMBER(SEARCH("pochette",B166)),ISNUMBER(SEARCH("polypr",B166)),ISNUMBER(SEARCH("FIBRE",B166))),"CARTONNAGE","AUTRES"))))))))),VLOOKUP(A166,'[1]Famille par article'!A:C,3,0))</f>
        <v>COFFRET</v>
      </c>
      <c r="I166" s="14">
        <f t="shared" si="8"/>
        <v>1.5732000740329446E-3</v>
      </c>
      <c r="J166" s="14">
        <f t="shared" si="11"/>
        <v>0.48010364612252421</v>
      </c>
      <c r="K166" s="12" t="str">
        <f t="shared" si="9"/>
        <v/>
      </c>
      <c r="L166" s="12" t="str">
        <f t="shared" si="10"/>
        <v>Y</v>
      </c>
    </row>
    <row r="167" spans="1:12" x14ac:dyDescent="0.25">
      <c r="A167" s="12" t="s">
        <v>349</v>
      </c>
      <c r="B167" s="12" t="s">
        <v>89</v>
      </c>
      <c r="C167" s="12">
        <v>17</v>
      </c>
      <c r="D167" s="12">
        <v>1126</v>
      </c>
      <c r="E167" s="12" t="s">
        <v>350</v>
      </c>
      <c r="F167" s="12" t="s">
        <v>17</v>
      </c>
      <c r="G167" s="12" t="str">
        <f>IF(ISNA(VLOOKUP(E167,'[1]Plan d''adressage'!A:B,2,0)),"aucune",VLOOKUP(E167,'[1]Plan d''adressage'!A:B,2,0))</f>
        <v>COFFRET</v>
      </c>
      <c r="H167" s="13" t="str">
        <f>IF(ISNA(VLOOKUP(A167,'[1]Famille par article'!A:C,3,0)),IF(AND(ISNUMBER(SEARCH("FIBRE",B167)),ISNUMBER(SEARCH("calage",B167))),"FIBRE DE CALAGE",IF(OR(ISNUMBER(SEARCH("panier",B167)),ISNUMBER(SEARCH("corbeille",B167)),ISNUMBER(SEARCH("banneton",B167)),ISNUMBER(SEARCH("support",B167))),"PANIER/CORBEILLE",IF(ISNUMBER(SEARCH("Bidon",B167)),"BIDON",IF(ISNUMBER(SEARCH("bourriche",B167)),"BOURRICHE",IF(OR(ISNUMBER(SEARCH("coffre",B167)),ISNUMBER(SEARCH("valisette",B167)),ISNUMBER(SEARCH("caisse",B167))),"COFFRET",IF(OR(ISNUMBER(SEARCH("VERRE",B167)),ISNUMBER(SEARCH("carafe",B167))),"VERRERIE",IF(ISNUMBER(SEARCH("BOIS",B167)),"BOIS",IF(OR(ISNUMBER(SEARCH("BOLDUC",B167)),ISNUMBER(SEARCH("RAPHIA",B167)),ISNUMBER(SEARCH("etiquette",B167)),ISNUMBER(SEARCH("Bouchon",B167)),ISNUMBER(SEARCH("tire",B167)),ISNUMBER(SEARCH("decapsuleur",B167)),ISNUMBER(SEARCH("carte",B167)),ISNUMBER(SEARCH("cheque",B167))),"ETAGERES",IF(OR(ISNUMBER(SEARCH("papier",B167)),ISNUMBER(SEARCH("sac",B167)),ISNUMBER(SEARCH("carton",B167)),ISNUMBER(SEARCH("pochette",B167)),ISNUMBER(SEARCH("polypr",B167)),ISNUMBER(SEARCH("FIBRE",B167))),"CARTONNAGE","AUTRES"))))))))),VLOOKUP(A167,'[1]Famille par article'!A:C,3,0))</f>
        <v>COFFRET</v>
      </c>
      <c r="I167" s="14">
        <f t="shared" si="8"/>
        <v>1.5732000740329446E-3</v>
      </c>
      <c r="J167" s="14">
        <f t="shared" si="11"/>
        <v>0.48167684619655715</v>
      </c>
      <c r="K167" s="12" t="str">
        <f t="shared" si="9"/>
        <v/>
      </c>
      <c r="L167" s="12" t="str">
        <f t="shared" si="10"/>
        <v>N</v>
      </c>
    </row>
    <row r="168" spans="1:12" x14ac:dyDescent="0.25">
      <c r="A168" s="12" t="s">
        <v>351</v>
      </c>
      <c r="B168" s="12" t="s">
        <v>352</v>
      </c>
      <c r="C168" s="12">
        <v>17</v>
      </c>
      <c r="D168" s="12">
        <v>1126</v>
      </c>
      <c r="E168" s="12" t="s">
        <v>353</v>
      </c>
      <c r="F168" s="12" t="s">
        <v>17</v>
      </c>
      <c r="G168" s="12" t="str">
        <f>IF(ISNA(VLOOKUP(E168,'[1]Plan d''adressage'!A:B,2,0)),"aucune",VLOOKUP(E168,'[1]Plan d''adressage'!A:B,2,0))</f>
        <v>aucune</v>
      </c>
      <c r="H168" s="13" t="str">
        <f>IF(ISNA(VLOOKUP(A168,'[1]Famille par article'!A:C,3,0)),IF(AND(ISNUMBER(SEARCH("FIBRE",B168)),ISNUMBER(SEARCH("calage",B168))),"FIBRE DE CALAGE",IF(OR(ISNUMBER(SEARCH("panier",B168)),ISNUMBER(SEARCH("corbeille",B168)),ISNUMBER(SEARCH("banneton",B168)),ISNUMBER(SEARCH("support",B168))),"PANIER/CORBEILLE",IF(ISNUMBER(SEARCH("Bidon",B168)),"BIDON",IF(ISNUMBER(SEARCH("bourriche",B168)),"BOURRICHE",IF(OR(ISNUMBER(SEARCH("coffre",B168)),ISNUMBER(SEARCH("valisette",B168)),ISNUMBER(SEARCH("caisse",B168))),"COFFRET",IF(OR(ISNUMBER(SEARCH("VERRE",B168)),ISNUMBER(SEARCH("carafe",B168))),"VERRERIE",IF(ISNUMBER(SEARCH("BOIS",B168)),"BOIS",IF(OR(ISNUMBER(SEARCH("BOLDUC",B168)),ISNUMBER(SEARCH("RAPHIA",B168)),ISNUMBER(SEARCH("etiquette",B168)),ISNUMBER(SEARCH("Bouchon",B168)),ISNUMBER(SEARCH("tire",B168)),ISNUMBER(SEARCH("decapsuleur",B168)),ISNUMBER(SEARCH("carte",B168)),ISNUMBER(SEARCH("cheque",B168))),"ETAGERES",IF(OR(ISNUMBER(SEARCH("papier",B168)),ISNUMBER(SEARCH("sac",B168)),ISNUMBER(SEARCH("carton",B168)),ISNUMBER(SEARCH("pochette",B168)),ISNUMBER(SEARCH("polypr",B168)),ISNUMBER(SEARCH("FIBRE",B168))),"CARTONNAGE","AUTRES"))))))))),VLOOKUP(A168,'[1]Famille par article'!A:C,3,0))</f>
        <v>ETAGERES</v>
      </c>
      <c r="I168" s="14">
        <f t="shared" si="8"/>
        <v>1.5732000740329446E-3</v>
      </c>
      <c r="J168" s="14">
        <f t="shared" si="11"/>
        <v>0.48325004627059009</v>
      </c>
      <c r="K168" s="12" t="str">
        <f t="shared" si="9"/>
        <v/>
      </c>
      <c r="L168" s="12" t="str">
        <f t="shared" si="10"/>
        <v>Y</v>
      </c>
    </row>
    <row r="169" spans="1:12" x14ac:dyDescent="0.25">
      <c r="A169" s="12" t="s">
        <v>354</v>
      </c>
      <c r="B169" s="12" t="s">
        <v>265</v>
      </c>
      <c r="C169" s="12">
        <v>17</v>
      </c>
      <c r="D169" s="12">
        <v>1126</v>
      </c>
      <c r="E169" s="12" t="s">
        <v>316</v>
      </c>
      <c r="F169" s="12" t="s">
        <v>17</v>
      </c>
      <c r="G169" s="12" t="str">
        <f>IF(ISNA(VLOOKUP(E169,'[1]Plan d''adressage'!A:B,2,0)),"aucune",VLOOKUP(E169,'[1]Plan d''adressage'!A:B,2,0))</f>
        <v>AUTRES</v>
      </c>
      <c r="H169" s="13" t="str">
        <f>IF(ISNA(VLOOKUP(A169,'[1]Famille par article'!A:C,3,0)),IF(AND(ISNUMBER(SEARCH("FIBRE",B169)),ISNUMBER(SEARCH("calage",B169))),"FIBRE DE CALAGE",IF(OR(ISNUMBER(SEARCH("panier",B169)),ISNUMBER(SEARCH("corbeille",B169)),ISNUMBER(SEARCH("banneton",B169)),ISNUMBER(SEARCH("support",B169))),"PANIER/CORBEILLE",IF(ISNUMBER(SEARCH("Bidon",B169)),"BIDON",IF(ISNUMBER(SEARCH("bourriche",B169)),"BOURRICHE",IF(OR(ISNUMBER(SEARCH("coffre",B169)),ISNUMBER(SEARCH("valisette",B169)),ISNUMBER(SEARCH("caisse",B169))),"COFFRET",IF(OR(ISNUMBER(SEARCH("VERRE",B169)),ISNUMBER(SEARCH("carafe",B169))),"VERRERIE",IF(ISNUMBER(SEARCH("BOIS",B169)),"BOIS",IF(OR(ISNUMBER(SEARCH("BOLDUC",B169)),ISNUMBER(SEARCH("RAPHIA",B169)),ISNUMBER(SEARCH("etiquette",B169)),ISNUMBER(SEARCH("Bouchon",B169)),ISNUMBER(SEARCH("tire",B169)),ISNUMBER(SEARCH("decapsuleur",B169)),ISNUMBER(SEARCH("carte",B169)),ISNUMBER(SEARCH("cheque",B169))),"ETAGERES",IF(OR(ISNUMBER(SEARCH("papier",B169)),ISNUMBER(SEARCH("sac",B169)),ISNUMBER(SEARCH("carton",B169)),ISNUMBER(SEARCH("pochette",B169)),ISNUMBER(SEARCH("polypr",B169)),ISNUMBER(SEARCH("FIBRE",B169))),"CARTONNAGE","AUTRES"))))))))),VLOOKUP(A169,'[1]Famille par article'!A:C,3,0))</f>
        <v>VERRERIE</v>
      </c>
      <c r="I169" s="14">
        <f t="shared" si="8"/>
        <v>1.5732000740329446E-3</v>
      </c>
      <c r="J169" s="14">
        <f t="shared" si="11"/>
        <v>0.48482324634462304</v>
      </c>
      <c r="K169" s="12" t="str">
        <f t="shared" si="9"/>
        <v/>
      </c>
      <c r="L169" s="12" t="str">
        <f t="shared" si="10"/>
        <v>Y</v>
      </c>
    </row>
    <row r="170" spans="1:12" x14ac:dyDescent="0.25">
      <c r="A170" s="12" t="s">
        <v>355</v>
      </c>
      <c r="B170" s="12" t="s">
        <v>356</v>
      </c>
      <c r="C170" s="12">
        <v>17</v>
      </c>
      <c r="D170" s="12">
        <v>1126</v>
      </c>
      <c r="E170" s="12" t="s">
        <v>357</v>
      </c>
      <c r="F170" s="12" t="s">
        <v>17</v>
      </c>
      <c r="G170" s="12" t="str">
        <f>IF(ISNA(VLOOKUP(E170,'[1]Plan d''adressage'!A:B,2,0)),"aucune",VLOOKUP(E170,'[1]Plan d''adressage'!A:B,2,0))</f>
        <v>CARTONNAGE</v>
      </c>
      <c r="H170" s="13" t="str">
        <f>IF(ISNA(VLOOKUP(A170,'[1]Famille par article'!A:C,3,0)),IF(AND(ISNUMBER(SEARCH("FIBRE",B170)),ISNUMBER(SEARCH("calage",B170))),"FIBRE DE CALAGE",IF(OR(ISNUMBER(SEARCH("panier",B170)),ISNUMBER(SEARCH("corbeille",B170)),ISNUMBER(SEARCH("banneton",B170)),ISNUMBER(SEARCH("support",B170))),"PANIER/CORBEILLE",IF(ISNUMBER(SEARCH("Bidon",B170)),"BIDON",IF(ISNUMBER(SEARCH("bourriche",B170)),"BOURRICHE",IF(OR(ISNUMBER(SEARCH("coffre",B170)),ISNUMBER(SEARCH("valisette",B170)),ISNUMBER(SEARCH("caisse",B170))),"COFFRET",IF(OR(ISNUMBER(SEARCH("VERRE",B170)),ISNUMBER(SEARCH("carafe",B170))),"VERRERIE",IF(ISNUMBER(SEARCH("BOIS",B170)),"BOIS",IF(OR(ISNUMBER(SEARCH("BOLDUC",B170)),ISNUMBER(SEARCH("RAPHIA",B170)),ISNUMBER(SEARCH("etiquette",B170)),ISNUMBER(SEARCH("Bouchon",B170)),ISNUMBER(SEARCH("tire",B170)),ISNUMBER(SEARCH("decapsuleur",B170)),ISNUMBER(SEARCH("carte",B170)),ISNUMBER(SEARCH("cheque",B170))),"ETAGERES",IF(OR(ISNUMBER(SEARCH("papier",B170)),ISNUMBER(SEARCH("sac",B170)),ISNUMBER(SEARCH("carton",B170)),ISNUMBER(SEARCH("pochette",B170)),ISNUMBER(SEARCH("polypr",B170)),ISNUMBER(SEARCH("FIBRE",B170))),"CARTONNAGE","AUTRES"))))))))),VLOOKUP(A170,'[1]Famille par article'!A:C,3,0))</f>
        <v>VERRERIE</v>
      </c>
      <c r="I170" s="14">
        <f t="shared" si="8"/>
        <v>1.5732000740329446E-3</v>
      </c>
      <c r="J170" s="14">
        <f t="shared" si="11"/>
        <v>0.48639644641865598</v>
      </c>
      <c r="K170" s="12" t="str">
        <f t="shared" si="9"/>
        <v/>
      </c>
      <c r="L170" s="12" t="str">
        <f t="shared" si="10"/>
        <v>Y</v>
      </c>
    </row>
    <row r="171" spans="1:12" x14ac:dyDescent="0.25">
      <c r="A171" s="12" t="s">
        <v>358</v>
      </c>
      <c r="B171" s="12" t="s">
        <v>80</v>
      </c>
      <c r="C171" s="12">
        <v>17</v>
      </c>
      <c r="D171" s="12">
        <v>1126</v>
      </c>
      <c r="E171" s="12" t="s">
        <v>169</v>
      </c>
      <c r="F171" s="12" t="s">
        <v>17</v>
      </c>
      <c r="G171" s="12" t="str">
        <f>IF(ISNA(VLOOKUP(E171,'[1]Plan d''adressage'!A:B,2,0)),"aucune",VLOOKUP(E171,'[1]Plan d''adressage'!A:B,2,0))</f>
        <v>COFFRET</v>
      </c>
      <c r="H171" s="13" t="str">
        <f>IF(ISNA(VLOOKUP(A171,'[1]Famille par article'!A:C,3,0)),IF(AND(ISNUMBER(SEARCH("FIBRE",B171)),ISNUMBER(SEARCH("calage",B171))),"FIBRE DE CALAGE",IF(OR(ISNUMBER(SEARCH("panier",B171)),ISNUMBER(SEARCH("corbeille",B171)),ISNUMBER(SEARCH("banneton",B171)),ISNUMBER(SEARCH("support",B171))),"PANIER/CORBEILLE",IF(ISNUMBER(SEARCH("Bidon",B171)),"BIDON",IF(ISNUMBER(SEARCH("bourriche",B171)),"BOURRICHE",IF(OR(ISNUMBER(SEARCH("coffre",B171)),ISNUMBER(SEARCH("valisette",B171)),ISNUMBER(SEARCH("caisse",B171))),"COFFRET",IF(OR(ISNUMBER(SEARCH("VERRE",B171)),ISNUMBER(SEARCH("carafe",B171))),"VERRERIE",IF(ISNUMBER(SEARCH("BOIS",B171)),"BOIS",IF(OR(ISNUMBER(SEARCH("BOLDUC",B171)),ISNUMBER(SEARCH("RAPHIA",B171)),ISNUMBER(SEARCH("etiquette",B171)),ISNUMBER(SEARCH("Bouchon",B171)),ISNUMBER(SEARCH("tire",B171)),ISNUMBER(SEARCH("decapsuleur",B171)),ISNUMBER(SEARCH("carte",B171)),ISNUMBER(SEARCH("cheque",B171))),"ETAGERES",IF(OR(ISNUMBER(SEARCH("papier",B171)),ISNUMBER(SEARCH("sac",B171)),ISNUMBER(SEARCH("carton",B171)),ISNUMBER(SEARCH("pochette",B171)),ISNUMBER(SEARCH("polypr",B171)),ISNUMBER(SEARCH("FIBRE",B171))),"CARTONNAGE","AUTRES"))))))))),VLOOKUP(A171,'[1]Famille par article'!A:C,3,0))</f>
        <v>CARTONNAGE</v>
      </c>
      <c r="I171" s="14">
        <f t="shared" si="8"/>
        <v>1.5732000740329446E-3</v>
      </c>
      <c r="J171" s="14">
        <f t="shared" si="11"/>
        <v>0.48796964649268892</v>
      </c>
      <c r="K171" s="12" t="str">
        <f t="shared" si="9"/>
        <v/>
      </c>
      <c r="L171" s="12" t="str">
        <f t="shared" si="10"/>
        <v>Y</v>
      </c>
    </row>
    <row r="172" spans="1:12" x14ac:dyDescent="0.25">
      <c r="A172" s="12" t="s">
        <v>359</v>
      </c>
      <c r="B172" s="12" t="s">
        <v>156</v>
      </c>
      <c r="C172" s="12">
        <v>17</v>
      </c>
      <c r="D172" s="12">
        <v>1126</v>
      </c>
      <c r="E172" s="12" t="s">
        <v>222</v>
      </c>
      <c r="F172" s="12" t="s">
        <v>17</v>
      </c>
      <c r="G172" s="12" t="str">
        <f>IF(ISNA(VLOOKUP(E172,'[1]Plan d''adressage'!A:B,2,0)),"aucune",VLOOKUP(E172,'[1]Plan d''adressage'!A:B,2,0))</f>
        <v>AUTRES</v>
      </c>
      <c r="H172" s="13" t="str">
        <f>IF(ISNA(VLOOKUP(A172,'[1]Famille par article'!A:C,3,0)),IF(AND(ISNUMBER(SEARCH("FIBRE",B172)),ISNUMBER(SEARCH("calage",B172))),"FIBRE DE CALAGE",IF(OR(ISNUMBER(SEARCH("panier",B172)),ISNUMBER(SEARCH("corbeille",B172)),ISNUMBER(SEARCH("banneton",B172)),ISNUMBER(SEARCH("support",B172))),"PANIER/CORBEILLE",IF(ISNUMBER(SEARCH("Bidon",B172)),"BIDON",IF(ISNUMBER(SEARCH("bourriche",B172)),"BOURRICHE",IF(OR(ISNUMBER(SEARCH("coffre",B172)),ISNUMBER(SEARCH("valisette",B172)),ISNUMBER(SEARCH("caisse",B172))),"COFFRET",IF(OR(ISNUMBER(SEARCH("VERRE",B172)),ISNUMBER(SEARCH("carafe",B172))),"VERRERIE",IF(ISNUMBER(SEARCH("BOIS",B172)),"BOIS",IF(OR(ISNUMBER(SEARCH("BOLDUC",B172)),ISNUMBER(SEARCH("RAPHIA",B172)),ISNUMBER(SEARCH("etiquette",B172)),ISNUMBER(SEARCH("Bouchon",B172)),ISNUMBER(SEARCH("tire",B172)),ISNUMBER(SEARCH("decapsuleur",B172)),ISNUMBER(SEARCH("carte",B172)),ISNUMBER(SEARCH("cheque",B172))),"ETAGERES",IF(OR(ISNUMBER(SEARCH("papier",B172)),ISNUMBER(SEARCH("sac",B172)),ISNUMBER(SEARCH("carton",B172)),ISNUMBER(SEARCH("pochette",B172)),ISNUMBER(SEARCH("polypr",B172)),ISNUMBER(SEARCH("FIBRE",B172))),"CARTONNAGE","AUTRES"))))))))),VLOOKUP(A172,'[1]Famille par article'!A:C,3,0))</f>
        <v>ETAGERES</v>
      </c>
      <c r="I172" s="14">
        <f t="shared" si="8"/>
        <v>1.5732000740329446E-3</v>
      </c>
      <c r="J172" s="14">
        <f t="shared" si="11"/>
        <v>0.48954284656672187</v>
      </c>
      <c r="K172" s="12" t="str">
        <f t="shared" si="9"/>
        <v/>
      </c>
      <c r="L172" s="12" t="str">
        <f t="shared" si="10"/>
        <v>Y</v>
      </c>
    </row>
    <row r="173" spans="1:12" x14ac:dyDescent="0.25">
      <c r="A173" s="12" t="s">
        <v>360</v>
      </c>
      <c r="B173" s="12" t="s">
        <v>361</v>
      </c>
      <c r="C173" s="12">
        <v>16</v>
      </c>
      <c r="D173" s="12">
        <v>1126</v>
      </c>
      <c r="E173" s="12" t="s">
        <v>362</v>
      </c>
      <c r="F173" s="12" t="s">
        <v>17</v>
      </c>
      <c r="G173" s="12" t="str">
        <f>IF(ISNA(VLOOKUP(E173,'[1]Plan d''adressage'!A:B,2,0)),"aucune",VLOOKUP(E173,'[1]Plan d''adressage'!A:B,2,0))</f>
        <v>CARTONNAGE</v>
      </c>
      <c r="H173" s="13" t="str">
        <f>IF(ISNA(VLOOKUP(A173,'[1]Famille par article'!A:C,3,0)),IF(AND(ISNUMBER(SEARCH("FIBRE",B173)),ISNUMBER(SEARCH("calage",B173))),"FIBRE DE CALAGE",IF(OR(ISNUMBER(SEARCH("panier",B173)),ISNUMBER(SEARCH("corbeille",B173)),ISNUMBER(SEARCH("banneton",B173)),ISNUMBER(SEARCH("support",B173))),"PANIER/CORBEILLE",IF(ISNUMBER(SEARCH("Bidon",B173)),"BIDON",IF(ISNUMBER(SEARCH("bourriche",B173)),"BOURRICHE",IF(OR(ISNUMBER(SEARCH("coffre",B173)),ISNUMBER(SEARCH("valisette",B173)),ISNUMBER(SEARCH("caisse",B173))),"COFFRET",IF(OR(ISNUMBER(SEARCH("VERRE",B173)),ISNUMBER(SEARCH("carafe",B173))),"VERRERIE",IF(ISNUMBER(SEARCH("BOIS",B173)),"BOIS",IF(OR(ISNUMBER(SEARCH("BOLDUC",B173)),ISNUMBER(SEARCH("RAPHIA",B173)),ISNUMBER(SEARCH("etiquette",B173)),ISNUMBER(SEARCH("Bouchon",B173)),ISNUMBER(SEARCH("tire",B173)),ISNUMBER(SEARCH("decapsuleur",B173)),ISNUMBER(SEARCH("carte",B173)),ISNUMBER(SEARCH("cheque",B173))),"ETAGERES",IF(OR(ISNUMBER(SEARCH("papier",B173)),ISNUMBER(SEARCH("sac",B173)),ISNUMBER(SEARCH("carton",B173)),ISNUMBER(SEARCH("pochette",B173)),ISNUMBER(SEARCH("polypr",B173)),ISNUMBER(SEARCH("FIBRE",B173))),"CARTONNAGE","AUTRES"))))))))),VLOOKUP(A173,'[1]Famille par article'!A:C,3,0))</f>
        <v>CARTONNAGE</v>
      </c>
      <c r="I173" s="14">
        <f t="shared" si="8"/>
        <v>1.4806588932074773E-3</v>
      </c>
      <c r="J173" s="14">
        <f t="shared" si="11"/>
        <v>0.49102350545992934</v>
      </c>
      <c r="K173" s="12" t="str">
        <f t="shared" si="9"/>
        <v/>
      </c>
      <c r="L173" s="12" t="str">
        <f t="shared" si="10"/>
        <v>N</v>
      </c>
    </row>
    <row r="174" spans="1:12" x14ac:dyDescent="0.25">
      <c r="A174" s="12" t="s">
        <v>363</v>
      </c>
      <c r="B174" s="12" t="s">
        <v>364</v>
      </c>
      <c r="C174" s="12">
        <v>16</v>
      </c>
      <c r="D174" s="12">
        <v>1126</v>
      </c>
      <c r="E174" s="12" t="s">
        <v>284</v>
      </c>
      <c r="F174" s="12" t="s">
        <v>17</v>
      </c>
      <c r="G174" s="12" t="str">
        <f>IF(ISNA(VLOOKUP(E174,'[1]Plan d''adressage'!A:B,2,0)),"aucune",VLOOKUP(E174,'[1]Plan d''adressage'!A:B,2,0))</f>
        <v>aucune</v>
      </c>
      <c r="H174" s="13" t="str">
        <f>IF(ISNA(VLOOKUP(A174,'[1]Famille par article'!A:C,3,0)),IF(AND(ISNUMBER(SEARCH("FIBRE",B174)),ISNUMBER(SEARCH("calage",B174))),"FIBRE DE CALAGE",IF(OR(ISNUMBER(SEARCH("panier",B174)),ISNUMBER(SEARCH("corbeille",B174)),ISNUMBER(SEARCH("banneton",B174)),ISNUMBER(SEARCH("support",B174))),"PANIER/CORBEILLE",IF(ISNUMBER(SEARCH("Bidon",B174)),"BIDON",IF(ISNUMBER(SEARCH("bourriche",B174)),"BOURRICHE",IF(OR(ISNUMBER(SEARCH("coffre",B174)),ISNUMBER(SEARCH("valisette",B174)),ISNUMBER(SEARCH("caisse",B174))),"COFFRET",IF(OR(ISNUMBER(SEARCH("VERRE",B174)),ISNUMBER(SEARCH("carafe",B174))),"VERRERIE",IF(ISNUMBER(SEARCH("BOIS",B174)),"BOIS",IF(OR(ISNUMBER(SEARCH("BOLDUC",B174)),ISNUMBER(SEARCH("RAPHIA",B174)),ISNUMBER(SEARCH("etiquette",B174)),ISNUMBER(SEARCH("Bouchon",B174)),ISNUMBER(SEARCH("tire",B174)),ISNUMBER(SEARCH("decapsuleur",B174)),ISNUMBER(SEARCH("carte",B174)),ISNUMBER(SEARCH("cheque",B174))),"ETAGERES",IF(OR(ISNUMBER(SEARCH("papier",B174)),ISNUMBER(SEARCH("sac",B174)),ISNUMBER(SEARCH("carton",B174)),ISNUMBER(SEARCH("pochette",B174)),ISNUMBER(SEARCH("polypr",B174)),ISNUMBER(SEARCH("FIBRE",B174))),"CARTONNAGE","AUTRES"))))))))),VLOOKUP(A174,'[1]Famille par article'!A:C,3,0))</f>
        <v>ETAGERES</v>
      </c>
      <c r="I174" s="14">
        <f t="shared" si="8"/>
        <v>1.4806588932074773E-3</v>
      </c>
      <c r="J174" s="14">
        <f t="shared" si="11"/>
        <v>0.49250416435313682</v>
      </c>
      <c r="K174" s="12" t="str">
        <f t="shared" si="9"/>
        <v/>
      </c>
      <c r="L174" s="12" t="str">
        <f t="shared" si="10"/>
        <v>Y</v>
      </c>
    </row>
    <row r="175" spans="1:12" x14ac:dyDescent="0.25">
      <c r="A175" s="12" t="s">
        <v>365</v>
      </c>
      <c r="B175" s="12" t="s">
        <v>366</v>
      </c>
      <c r="C175" s="12">
        <v>16</v>
      </c>
      <c r="D175" s="12">
        <v>1126</v>
      </c>
      <c r="E175" s="12" t="s">
        <v>81</v>
      </c>
      <c r="F175" s="12" t="s">
        <v>17</v>
      </c>
      <c r="G175" s="12" t="str">
        <f>IF(ISNA(VLOOKUP(E175,'[1]Plan d''adressage'!A:B,2,0)),"aucune",VLOOKUP(E175,'[1]Plan d''adressage'!A:B,2,0))</f>
        <v>COFFRET</v>
      </c>
      <c r="H175" s="13" t="str">
        <f>IF(ISNA(VLOOKUP(A175,'[1]Famille par article'!A:C,3,0)),IF(AND(ISNUMBER(SEARCH("FIBRE",B175)),ISNUMBER(SEARCH("calage",B175))),"FIBRE DE CALAGE",IF(OR(ISNUMBER(SEARCH("panier",B175)),ISNUMBER(SEARCH("corbeille",B175)),ISNUMBER(SEARCH("banneton",B175)),ISNUMBER(SEARCH("support",B175))),"PANIER/CORBEILLE",IF(ISNUMBER(SEARCH("Bidon",B175)),"BIDON",IF(ISNUMBER(SEARCH("bourriche",B175)),"BOURRICHE",IF(OR(ISNUMBER(SEARCH("coffre",B175)),ISNUMBER(SEARCH("valisette",B175)),ISNUMBER(SEARCH("caisse",B175))),"COFFRET",IF(OR(ISNUMBER(SEARCH("VERRE",B175)),ISNUMBER(SEARCH("carafe",B175))),"VERRERIE",IF(ISNUMBER(SEARCH("BOIS",B175)),"BOIS",IF(OR(ISNUMBER(SEARCH("BOLDUC",B175)),ISNUMBER(SEARCH("RAPHIA",B175)),ISNUMBER(SEARCH("etiquette",B175)),ISNUMBER(SEARCH("Bouchon",B175)),ISNUMBER(SEARCH("tire",B175)),ISNUMBER(SEARCH("decapsuleur",B175)),ISNUMBER(SEARCH("carte",B175)),ISNUMBER(SEARCH("cheque",B175))),"ETAGERES",IF(OR(ISNUMBER(SEARCH("papier",B175)),ISNUMBER(SEARCH("sac",B175)),ISNUMBER(SEARCH("carton",B175)),ISNUMBER(SEARCH("pochette",B175)),ISNUMBER(SEARCH("polypr",B175)),ISNUMBER(SEARCH("FIBRE",B175))),"CARTONNAGE","AUTRES"))))))))),VLOOKUP(A175,'[1]Famille par article'!A:C,3,0))</f>
        <v>CARTONNAGE</v>
      </c>
      <c r="I175" s="14">
        <f t="shared" si="8"/>
        <v>1.4806588932074773E-3</v>
      </c>
      <c r="J175" s="14">
        <f t="shared" si="11"/>
        <v>0.4939848232463443</v>
      </c>
      <c r="K175" s="12" t="str">
        <f t="shared" si="9"/>
        <v/>
      </c>
      <c r="L175" s="12" t="str">
        <f t="shared" si="10"/>
        <v>Y</v>
      </c>
    </row>
    <row r="176" spans="1:12" x14ac:dyDescent="0.25">
      <c r="A176" s="12" t="s">
        <v>367</v>
      </c>
      <c r="B176" s="12" t="s">
        <v>368</v>
      </c>
      <c r="C176" s="12">
        <v>16</v>
      </c>
      <c r="D176" s="12">
        <v>1126</v>
      </c>
      <c r="E176" s="12" t="s">
        <v>369</v>
      </c>
      <c r="F176" s="12" t="s">
        <v>17</v>
      </c>
      <c r="G176" s="12" t="str">
        <f>IF(ISNA(VLOOKUP(E176,'[1]Plan d''adressage'!A:B,2,0)),"aucune",VLOOKUP(E176,'[1]Plan d''adressage'!A:B,2,0))</f>
        <v>aucune</v>
      </c>
      <c r="H176" s="13" t="str">
        <f>IF(ISNA(VLOOKUP(A176,'[1]Famille par article'!A:C,3,0)),IF(AND(ISNUMBER(SEARCH("FIBRE",B176)),ISNUMBER(SEARCH("calage",B176))),"FIBRE DE CALAGE",IF(OR(ISNUMBER(SEARCH("panier",B176)),ISNUMBER(SEARCH("corbeille",B176)),ISNUMBER(SEARCH("banneton",B176)),ISNUMBER(SEARCH("support",B176))),"PANIER/CORBEILLE",IF(ISNUMBER(SEARCH("Bidon",B176)),"BIDON",IF(ISNUMBER(SEARCH("bourriche",B176)),"BOURRICHE",IF(OR(ISNUMBER(SEARCH("coffre",B176)),ISNUMBER(SEARCH("valisette",B176)),ISNUMBER(SEARCH("caisse",B176))),"COFFRET",IF(OR(ISNUMBER(SEARCH("VERRE",B176)),ISNUMBER(SEARCH("carafe",B176))),"VERRERIE",IF(ISNUMBER(SEARCH("BOIS",B176)),"BOIS",IF(OR(ISNUMBER(SEARCH("BOLDUC",B176)),ISNUMBER(SEARCH("RAPHIA",B176)),ISNUMBER(SEARCH("etiquette",B176)),ISNUMBER(SEARCH("Bouchon",B176)),ISNUMBER(SEARCH("tire",B176)),ISNUMBER(SEARCH("decapsuleur",B176)),ISNUMBER(SEARCH("carte",B176)),ISNUMBER(SEARCH("cheque",B176))),"ETAGERES",IF(OR(ISNUMBER(SEARCH("papier",B176)),ISNUMBER(SEARCH("sac",B176)),ISNUMBER(SEARCH("carton",B176)),ISNUMBER(SEARCH("pochette",B176)),ISNUMBER(SEARCH("polypr",B176)),ISNUMBER(SEARCH("FIBRE",B176))),"CARTONNAGE","AUTRES"))))))))),VLOOKUP(A176,'[1]Famille par article'!A:C,3,0))</f>
        <v>ETAGERES</v>
      </c>
      <c r="I176" s="14">
        <f t="shared" si="8"/>
        <v>1.4806588932074773E-3</v>
      </c>
      <c r="J176" s="14">
        <f t="shared" si="11"/>
        <v>0.49546548213955177</v>
      </c>
      <c r="K176" s="12" t="str">
        <f t="shared" si="9"/>
        <v/>
      </c>
      <c r="L176" s="12" t="str">
        <f t="shared" si="10"/>
        <v>Y</v>
      </c>
    </row>
    <row r="177" spans="1:12" x14ac:dyDescent="0.25">
      <c r="A177" s="12" t="s">
        <v>370</v>
      </c>
      <c r="B177" s="12" t="s">
        <v>371</v>
      </c>
      <c r="C177" s="12">
        <v>16</v>
      </c>
      <c r="D177" s="12">
        <v>1126</v>
      </c>
      <c r="E177" s="12" t="s">
        <v>369</v>
      </c>
      <c r="F177" s="12" t="s">
        <v>17</v>
      </c>
      <c r="G177" s="12" t="str">
        <f>IF(ISNA(VLOOKUP(E177,'[1]Plan d''adressage'!A:B,2,0)),"aucune",VLOOKUP(E177,'[1]Plan d''adressage'!A:B,2,0))</f>
        <v>aucune</v>
      </c>
      <c r="H177" s="13" t="str">
        <f>IF(ISNA(VLOOKUP(A177,'[1]Famille par article'!A:C,3,0)),IF(AND(ISNUMBER(SEARCH("FIBRE",B177)),ISNUMBER(SEARCH("calage",B177))),"FIBRE DE CALAGE",IF(OR(ISNUMBER(SEARCH("panier",B177)),ISNUMBER(SEARCH("corbeille",B177)),ISNUMBER(SEARCH("banneton",B177)),ISNUMBER(SEARCH("support",B177))),"PANIER/CORBEILLE",IF(ISNUMBER(SEARCH("Bidon",B177)),"BIDON",IF(ISNUMBER(SEARCH("bourriche",B177)),"BOURRICHE",IF(OR(ISNUMBER(SEARCH("coffre",B177)),ISNUMBER(SEARCH("valisette",B177)),ISNUMBER(SEARCH("caisse",B177))),"COFFRET",IF(OR(ISNUMBER(SEARCH("VERRE",B177)),ISNUMBER(SEARCH("carafe",B177))),"VERRERIE",IF(ISNUMBER(SEARCH("BOIS",B177)),"BOIS",IF(OR(ISNUMBER(SEARCH("BOLDUC",B177)),ISNUMBER(SEARCH("RAPHIA",B177)),ISNUMBER(SEARCH("etiquette",B177)),ISNUMBER(SEARCH("Bouchon",B177)),ISNUMBER(SEARCH("tire",B177)),ISNUMBER(SEARCH("decapsuleur",B177)),ISNUMBER(SEARCH("carte",B177)),ISNUMBER(SEARCH("cheque",B177))),"ETAGERES",IF(OR(ISNUMBER(SEARCH("papier",B177)),ISNUMBER(SEARCH("sac",B177)),ISNUMBER(SEARCH("carton",B177)),ISNUMBER(SEARCH("pochette",B177)),ISNUMBER(SEARCH("polypr",B177)),ISNUMBER(SEARCH("FIBRE",B177))),"CARTONNAGE","AUTRES"))))))))),VLOOKUP(A177,'[1]Famille par article'!A:C,3,0))</f>
        <v>ETAGERES</v>
      </c>
      <c r="I177" s="14">
        <f t="shared" si="8"/>
        <v>1.4806588932074773E-3</v>
      </c>
      <c r="J177" s="14">
        <f t="shared" si="11"/>
        <v>0.49694614103275925</v>
      </c>
      <c r="K177" s="12" t="str">
        <f t="shared" si="9"/>
        <v/>
      </c>
      <c r="L177" s="12" t="str">
        <f t="shared" si="10"/>
        <v>Y</v>
      </c>
    </row>
    <row r="178" spans="1:12" x14ac:dyDescent="0.25">
      <c r="A178" s="12" t="s">
        <v>372</v>
      </c>
      <c r="B178" s="12" t="s">
        <v>224</v>
      </c>
      <c r="C178" s="12">
        <v>16</v>
      </c>
      <c r="D178" s="12">
        <v>1126</v>
      </c>
      <c r="E178" s="12" t="s">
        <v>87</v>
      </c>
      <c r="F178" s="12" t="s">
        <v>17</v>
      </c>
      <c r="G178" s="12" t="str">
        <f>IF(ISNA(VLOOKUP(E178,'[1]Plan d''adressage'!A:B,2,0)),"aucune",VLOOKUP(E178,'[1]Plan d''adressage'!A:B,2,0))</f>
        <v>COFFRET</v>
      </c>
      <c r="H178" s="13" t="str">
        <f>IF(ISNA(VLOOKUP(A178,'[1]Famille par article'!A:C,3,0)),IF(AND(ISNUMBER(SEARCH("FIBRE",B178)),ISNUMBER(SEARCH("calage",B178))),"FIBRE DE CALAGE",IF(OR(ISNUMBER(SEARCH("panier",B178)),ISNUMBER(SEARCH("corbeille",B178)),ISNUMBER(SEARCH("banneton",B178)),ISNUMBER(SEARCH("support",B178))),"PANIER/CORBEILLE",IF(ISNUMBER(SEARCH("Bidon",B178)),"BIDON",IF(ISNUMBER(SEARCH("bourriche",B178)),"BOURRICHE",IF(OR(ISNUMBER(SEARCH("coffre",B178)),ISNUMBER(SEARCH("valisette",B178)),ISNUMBER(SEARCH("caisse",B178))),"COFFRET",IF(OR(ISNUMBER(SEARCH("VERRE",B178)),ISNUMBER(SEARCH("carafe",B178))),"VERRERIE",IF(ISNUMBER(SEARCH("BOIS",B178)),"BOIS",IF(OR(ISNUMBER(SEARCH("BOLDUC",B178)),ISNUMBER(SEARCH("RAPHIA",B178)),ISNUMBER(SEARCH("etiquette",B178)),ISNUMBER(SEARCH("Bouchon",B178)),ISNUMBER(SEARCH("tire",B178)),ISNUMBER(SEARCH("decapsuleur",B178)),ISNUMBER(SEARCH("carte",B178)),ISNUMBER(SEARCH("cheque",B178))),"ETAGERES",IF(OR(ISNUMBER(SEARCH("papier",B178)),ISNUMBER(SEARCH("sac",B178)),ISNUMBER(SEARCH("carton",B178)),ISNUMBER(SEARCH("pochette",B178)),ISNUMBER(SEARCH("polypr",B178)),ISNUMBER(SEARCH("FIBRE",B178))),"CARTONNAGE","AUTRES"))))))))),VLOOKUP(A178,'[1]Famille par article'!A:C,3,0))</f>
        <v>CARTONNAGE</v>
      </c>
      <c r="I178" s="14">
        <f t="shared" si="8"/>
        <v>1.4806588932074773E-3</v>
      </c>
      <c r="J178" s="14">
        <f t="shared" si="11"/>
        <v>0.49842679992596672</v>
      </c>
      <c r="K178" s="12" t="str">
        <f t="shared" si="9"/>
        <v/>
      </c>
      <c r="L178" s="12" t="str">
        <f t="shared" si="10"/>
        <v>Y</v>
      </c>
    </row>
    <row r="179" spans="1:12" x14ac:dyDescent="0.25">
      <c r="A179" s="12" t="s">
        <v>373</v>
      </c>
      <c r="B179" s="12" t="s">
        <v>374</v>
      </c>
      <c r="C179" s="12">
        <v>16</v>
      </c>
      <c r="D179" s="12">
        <v>1126</v>
      </c>
      <c r="E179" s="12" t="s">
        <v>300</v>
      </c>
      <c r="F179" s="12" t="s">
        <v>17</v>
      </c>
      <c r="G179" s="12" t="str">
        <f>IF(ISNA(VLOOKUP(E179,'[1]Plan d''adressage'!A:B,2,0)),"aucune",VLOOKUP(E179,'[1]Plan d''adressage'!A:B,2,0))</f>
        <v>CARTONNAGE</v>
      </c>
      <c r="H179" s="13" t="str">
        <f>IF(ISNA(VLOOKUP(A179,'[1]Famille par article'!A:C,3,0)),IF(AND(ISNUMBER(SEARCH("FIBRE",B179)),ISNUMBER(SEARCH("calage",B179))),"FIBRE DE CALAGE",IF(OR(ISNUMBER(SEARCH("panier",B179)),ISNUMBER(SEARCH("corbeille",B179)),ISNUMBER(SEARCH("banneton",B179)),ISNUMBER(SEARCH("support",B179))),"PANIER/CORBEILLE",IF(ISNUMBER(SEARCH("Bidon",B179)),"BIDON",IF(ISNUMBER(SEARCH("bourriche",B179)),"BOURRICHE",IF(OR(ISNUMBER(SEARCH("coffre",B179)),ISNUMBER(SEARCH("valisette",B179)),ISNUMBER(SEARCH("caisse",B179))),"COFFRET",IF(OR(ISNUMBER(SEARCH("VERRE",B179)),ISNUMBER(SEARCH("carafe",B179))),"VERRERIE",IF(ISNUMBER(SEARCH("BOIS",B179)),"BOIS",IF(OR(ISNUMBER(SEARCH("BOLDUC",B179)),ISNUMBER(SEARCH("RAPHIA",B179)),ISNUMBER(SEARCH("etiquette",B179)),ISNUMBER(SEARCH("Bouchon",B179)),ISNUMBER(SEARCH("tire",B179)),ISNUMBER(SEARCH("decapsuleur",B179)),ISNUMBER(SEARCH("carte",B179)),ISNUMBER(SEARCH("cheque",B179))),"ETAGERES",IF(OR(ISNUMBER(SEARCH("papier",B179)),ISNUMBER(SEARCH("sac",B179)),ISNUMBER(SEARCH("carton",B179)),ISNUMBER(SEARCH("pochette",B179)),ISNUMBER(SEARCH("polypr",B179)),ISNUMBER(SEARCH("FIBRE",B179))),"CARTONNAGE","AUTRES"))))))))),VLOOKUP(A179,'[1]Famille par article'!A:C,3,0))</f>
        <v>VERRERIE</v>
      </c>
      <c r="I179" s="14">
        <f t="shared" si="8"/>
        <v>1.4806588932074773E-3</v>
      </c>
      <c r="J179" s="14">
        <f t="shared" si="11"/>
        <v>0.4999074588191742</v>
      </c>
      <c r="K179" s="12" t="str">
        <f t="shared" si="9"/>
        <v/>
      </c>
      <c r="L179" s="12" t="str">
        <f t="shared" si="10"/>
        <v>Y</v>
      </c>
    </row>
    <row r="180" spans="1:12" x14ac:dyDescent="0.25">
      <c r="A180" s="12" t="s">
        <v>375</v>
      </c>
      <c r="B180" s="12" t="s">
        <v>376</v>
      </c>
      <c r="C180" s="12">
        <v>16</v>
      </c>
      <c r="D180" s="12">
        <v>1126</v>
      </c>
      <c r="E180" s="12" t="s">
        <v>208</v>
      </c>
      <c r="F180" s="12" t="s">
        <v>17</v>
      </c>
      <c r="G180" s="12" t="str">
        <f>IF(ISNA(VLOOKUP(E180,'[1]Plan d''adressage'!A:B,2,0)),"aucune",VLOOKUP(E180,'[1]Plan d''adressage'!A:B,2,0))</f>
        <v>CARTONNAGE</v>
      </c>
      <c r="H180" s="13" t="str">
        <f>IF(ISNA(VLOOKUP(A180,'[1]Famille par article'!A:C,3,0)),IF(AND(ISNUMBER(SEARCH("FIBRE",B180)),ISNUMBER(SEARCH("calage",B180))),"FIBRE DE CALAGE",IF(OR(ISNUMBER(SEARCH("panier",B180)),ISNUMBER(SEARCH("corbeille",B180)),ISNUMBER(SEARCH("banneton",B180)),ISNUMBER(SEARCH("support",B180))),"PANIER/CORBEILLE",IF(ISNUMBER(SEARCH("Bidon",B180)),"BIDON",IF(ISNUMBER(SEARCH("bourriche",B180)),"BOURRICHE",IF(OR(ISNUMBER(SEARCH("coffre",B180)),ISNUMBER(SEARCH("valisette",B180)),ISNUMBER(SEARCH("caisse",B180))),"COFFRET",IF(OR(ISNUMBER(SEARCH("VERRE",B180)),ISNUMBER(SEARCH("carafe",B180))),"VERRERIE",IF(ISNUMBER(SEARCH("BOIS",B180)),"BOIS",IF(OR(ISNUMBER(SEARCH("BOLDUC",B180)),ISNUMBER(SEARCH("RAPHIA",B180)),ISNUMBER(SEARCH("etiquette",B180)),ISNUMBER(SEARCH("Bouchon",B180)),ISNUMBER(SEARCH("tire",B180)),ISNUMBER(SEARCH("decapsuleur",B180)),ISNUMBER(SEARCH("carte",B180)),ISNUMBER(SEARCH("cheque",B180))),"ETAGERES",IF(OR(ISNUMBER(SEARCH("papier",B180)),ISNUMBER(SEARCH("sac",B180)),ISNUMBER(SEARCH("carton",B180)),ISNUMBER(SEARCH("pochette",B180)),ISNUMBER(SEARCH("polypr",B180)),ISNUMBER(SEARCH("FIBRE",B180))),"CARTONNAGE","AUTRES"))))))))),VLOOKUP(A180,'[1]Famille par article'!A:C,3,0))</f>
        <v>VERRERIE</v>
      </c>
      <c r="I180" s="14">
        <f t="shared" si="8"/>
        <v>1.4806588932074773E-3</v>
      </c>
      <c r="J180" s="14">
        <f t="shared" si="11"/>
        <v>0.50138811771238168</v>
      </c>
      <c r="K180" s="12" t="str">
        <f t="shared" si="9"/>
        <v/>
      </c>
      <c r="L180" s="12" t="str">
        <f t="shared" si="10"/>
        <v>Y</v>
      </c>
    </row>
    <row r="181" spans="1:12" x14ac:dyDescent="0.25">
      <c r="A181" s="12" t="s">
        <v>377</v>
      </c>
      <c r="B181" s="12" t="s">
        <v>378</v>
      </c>
      <c r="C181" s="12">
        <v>16</v>
      </c>
      <c r="D181" s="12">
        <v>1126</v>
      </c>
      <c r="E181" s="12" t="s">
        <v>319</v>
      </c>
      <c r="F181" s="12" t="s">
        <v>17</v>
      </c>
      <c r="G181" s="12" t="str">
        <f>IF(ISNA(VLOOKUP(E181,'[1]Plan d''adressage'!A:B,2,0)),"aucune",VLOOKUP(E181,'[1]Plan d''adressage'!A:B,2,0))</f>
        <v>aucune</v>
      </c>
      <c r="H181" s="13" t="str">
        <f>IF(ISNA(VLOOKUP(A181,'[1]Famille par article'!A:C,3,0)),IF(AND(ISNUMBER(SEARCH("FIBRE",B181)),ISNUMBER(SEARCH("calage",B181))),"FIBRE DE CALAGE",IF(OR(ISNUMBER(SEARCH("panier",B181)),ISNUMBER(SEARCH("corbeille",B181)),ISNUMBER(SEARCH("banneton",B181)),ISNUMBER(SEARCH("support",B181))),"PANIER/CORBEILLE",IF(ISNUMBER(SEARCH("Bidon",B181)),"BIDON",IF(ISNUMBER(SEARCH("bourriche",B181)),"BOURRICHE",IF(OR(ISNUMBER(SEARCH("coffre",B181)),ISNUMBER(SEARCH("valisette",B181)),ISNUMBER(SEARCH("caisse",B181))),"COFFRET",IF(OR(ISNUMBER(SEARCH("VERRE",B181)),ISNUMBER(SEARCH("carafe",B181))),"VERRERIE",IF(ISNUMBER(SEARCH("BOIS",B181)),"BOIS",IF(OR(ISNUMBER(SEARCH("BOLDUC",B181)),ISNUMBER(SEARCH("RAPHIA",B181)),ISNUMBER(SEARCH("etiquette",B181)),ISNUMBER(SEARCH("Bouchon",B181)),ISNUMBER(SEARCH("tire",B181)),ISNUMBER(SEARCH("decapsuleur",B181)),ISNUMBER(SEARCH("carte",B181)),ISNUMBER(SEARCH("cheque",B181))),"ETAGERES",IF(OR(ISNUMBER(SEARCH("papier",B181)),ISNUMBER(SEARCH("sac",B181)),ISNUMBER(SEARCH("carton",B181)),ISNUMBER(SEARCH("pochette",B181)),ISNUMBER(SEARCH("polypr",B181)),ISNUMBER(SEARCH("FIBRE",B181))),"CARTONNAGE","AUTRES"))))))))),VLOOKUP(A181,'[1]Famille par article'!A:C,3,0))</f>
        <v>AUTRES</v>
      </c>
      <c r="I181" s="14">
        <f t="shared" si="8"/>
        <v>1.4806588932074773E-3</v>
      </c>
      <c r="J181" s="14">
        <f t="shared" si="11"/>
        <v>0.50286877660558915</v>
      </c>
      <c r="K181" s="12" t="str">
        <f t="shared" si="9"/>
        <v/>
      </c>
      <c r="L181" s="12" t="str">
        <f t="shared" si="10"/>
        <v>Y</v>
      </c>
    </row>
    <row r="182" spans="1:12" x14ac:dyDescent="0.25">
      <c r="A182" s="12" t="s">
        <v>379</v>
      </c>
      <c r="B182" s="12" t="s">
        <v>380</v>
      </c>
      <c r="C182" s="12">
        <v>16</v>
      </c>
      <c r="D182" s="12">
        <v>1126</v>
      </c>
      <c r="E182" s="12" t="s">
        <v>252</v>
      </c>
      <c r="F182" s="12" t="s">
        <v>17</v>
      </c>
      <c r="G182" s="12" t="str">
        <f>IF(ISNA(VLOOKUP(E182,'[1]Plan d''adressage'!A:B,2,0)),"aucune",VLOOKUP(E182,'[1]Plan d''adressage'!A:B,2,0))</f>
        <v>CARTONNAGE</v>
      </c>
      <c r="H182" s="13" t="str">
        <f>IF(ISNA(VLOOKUP(A182,'[1]Famille par article'!A:C,3,0)),IF(AND(ISNUMBER(SEARCH("FIBRE",B182)),ISNUMBER(SEARCH("calage",B182))),"FIBRE DE CALAGE",IF(OR(ISNUMBER(SEARCH("panier",B182)),ISNUMBER(SEARCH("corbeille",B182)),ISNUMBER(SEARCH("banneton",B182)),ISNUMBER(SEARCH("support",B182))),"PANIER/CORBEILLE",IF(ISNUMBER(SEARCH("Bidon",B182)),"BIDON",IF(ISNUMBER(SEARCH("bourriche",B182)),"BOURRICHE",IF(OR(ISNUMBER(SEARCH("coffre",B182)),ISNUMBER(SEARCH("valisette",B182)),ISNUMBER(SEARCH("caisse",B182))),"COFFRET",IF(OR(ISNUMBER(SEARCH("VERRE",B182)),ISNUMBER(SEARCH("carafe",B182))),"VERRERIE",IF(ISNUMBER(SEARCH("BOIS",B182)),"BOIS",IF(OR(ISNUMBER(SEARCH("BOLDUC",B182)),ISNUMBER(SEARCH("RAPHIA",B182)),ISNUMBER(SEARCH("etiquette",B182)),ISNUMBER(SEARCH("Bouchon",B182)),ISNUMBER(SEARCH("tire",B182)),ISNUMBER(SEARCH("decapsuleur",B182)),ISNUMBER(SEARCH("carte",B182)),ISNUMBER(SEARCH("cheque",B182))),"ETAGERES",IF(OR(ISNUMBER(SEARCH("papier",B182)),ISNUMBER(SEARCH("sac",B182)),ISNUMBER(SEARCH("carton",B182)),ISNUMBER(SEARCH("pochette",B182)),ISNUMBER(SEARCH("polypr",B182)),ISNUMBER(SEARCH("FIBRE",B182))),"CARTONNAGE","AUTRES"))))))))),VLOOKUP(A182,'[1]Famille par article'!A:C,3,0))</f>
        <v>COFFRET</v>
      </c>
      <c r="I182" s="14">
        <f t="shared" si="8"/>
        <v>1.4806588932074773E-3</v>
      </c>
      <c r="J182" s="14">
        <f t="shared" si="11"/>
        <v>0.50434943549879663</v>
      </c>
      <c r="K182" s="12" t="str">
        <f t="shared" si="9"/>
        <v/>
      </c>
      <c r="L182" s="12" t="str">
        <f t="shared" si="10"/>
        <v>Y</v>
      </c>
    </row>
    <row r="183" spans="1:12" x14ac:dyDescent="0.25">
      <c r="A183" s="12" t="s">
        <v>381</v>
      </c>
      <c r="B183" s="12" t="s">
        <v>382</v>
      </c>
      <c r="C183" s="12">
        <v>16</v>
      </c>
      <c r="D183" s="12">
        <v>1126</v>
      </c>
      <c r="E183" s="12" t="s">
        <v>383</v>
      </c>
      <c r="F183" s="12" t="s">
        <v>17</v>
      </c>
      <c r="G183" s="12" t="str">
        <f>IF(ISNA(VLOOKUP(E183,'[1]Plan d''adressage'!A:B,2,0)),"aucune",VLOOKUP(E183,'[1]Plan d''adressage'!A:B,2,0))</f>
        <v>AUTRES</v>
      </c>
      <c r="H183" s="13" t="str">
        <f>IF(ISNA(VLOOKUP(A183,'[1]Famille par article'!A:C,3,0)),IF(AND(ISNUMBER(SEARCH("FIBRE",B183)),ISNUMBER(SEARCH("calage",B183))),"FIBRE DE CALAGE",IF(OR(ISNUMBER(SEARCH("panier",B183)),ISNUMBER(SEARCH("corbeille",B183)),ISNUMBER(SEARCH("banneton",B183)),ISNUMBER(SEARCH("support",B183))),"PANIER/CORBEILLE",IF(ISNUMBER(SEARCH("Bidon",B183)),"BIDON",IF(ISNUMBER(SEARCH("bourriche",B183)),"BOURRICHE",IF(OR(ISNUMBER(SEARCH("coffre",B183)),ISNUMBER(SEARCH("valisette",B183)),ISNUMBER(SEARCH("caisse",B183))),"COFFRET",IF(OR(ISNUMBER(SEARCH("VERRE",B183)),ISNUMBER(SEARCH("carafe",B183))),"VERRERIE",IF(ISNUMBER(SEARCH("BOIS",B183)),"BOIS",IF(OR(ISNUMBER(SEARCH("BOLDUC",B183)),ISNUMBER(SEARCH("RAPHIA",B183)),ISNUMBER(SEARCH("etiquette",B183)),ISNUMBER(SEARCH("Bouchon",B183)),ISNUMBER(SEARCH("tire",B183)),ISNUMBER(SEARCH("decapsuleur",B183)),ISNUMBER(SEARCH("carte",B183)),ISNUMBER(SEARCH("cheque",B183))),"ETAGERES",IF(OR(ISNUMBER(SEARCH("papier",B183)),ISNUMBER(SEARCH("sac",B183)),ISNUMBER(SEARCH("carton",B183)),ISNUMBER(SEARCH("pochette",B183)),ISNUMBER(SEARCH("polypr",B183)),ISNUMBER(SEARCH("FIBRE",B183))),"CARTONNAGE","AUTRES"))))))))),VLOOKUP(A183,'[1]Famille par article'!A:C,3,0))</f>
        <v>AUTRES</v>
      </c>
      <c r="I183" s="14">
        <f t="shared" si="8"/>
        <v>1.4806588932074773E-3</v>
      </c>
      <c r="J183" s="14">
        <f t="shared" si="11"/>
        <v>0.5058300943920041</v>
      </c>
      <c r="K183" s="12" t="str">
        <f t="shared" si="9"/>
        <v/>
      </c>
      <c r="L183" s="12" t="str">
        <f t="shared" si="10"/>
        <v>N</v>
      </c>
    </row>
    <row r="184" spans="1:12" x14ac:dyDescent="0.25">
      <c r="A184" s="12" t="s">
        <v>384</v>
      </c>
      <c r="B184" s="12" t="s">
        <v>385</v>
      </c>
      <c r="C184" s="12">
        <v>16</v>
      </c>
      <c r="D184" s="12">
        <v>1126</v>
      </c>
      <c r="E184" s="12" t="s">
        <v>386</v>
      </c>
      <c r="F184" s="12" t="s">
        <v>17</v>
      </c>
      <c r="G184" s="12" t="str">
        <f>IF(ISNA(VLOOKUP(E184,'[1]Plan d''adressage'!A:B,2,0)),"aucune",VLOOKUP(E184,'[1]Plan d''adressage'!A:B,2,0))</f>
        <v>PANIER/CORBEILLE</v>
      </c>
      <c r="H184" s="13" t="str">
        <f>IF(ISNA(VLOOKUP(A184,'[1]Famille par article'!A:C,3,0)),IF(AND(ISNUMBER(SEARCH("FIBRE",B184)),ISNUMBER(SEARCH("calage",B184))),"FIBRE DE CALAGE",IF(OR(ISNUMBER(SEARCH("panier",B184)),ISNUMBER(SEARCH("corbeille",B184)),ISNUMBER(SEARCH("banneton",B184)),ISNUMBER(SEARCH("support",B184))),"PANIER/CORBEILLE",IF(ISNUMBER(SEARCH("Bidon",B184)),"BIDON",IF(ISNUMBER(SEARCH("bourriche",B184)),"BOURRICHE",IF(OR(ISNUMBER(SEARCH("coffre",B184)),ISNUMBER(SEARCH("valisette",B184)),ISNUMBER(SEARCH("caisse",B184))),"COFFRET",IF(OR(ISNUMBER(SEARCH("VERRE",B184)),ISNUMBER(SEARCH("carafe",B184))),"VERRERIE",IF(ISNUMBER(SEARCH("BOIS",B184)),"BOIS",IF(OR(ISNUMBER(SEARCH("BOLDUC",B184)),ISNUMBER(SEARCH("RAPHIA",B184)),ISNUMBER(SEARCH("etiquette",B184)),ISNUMBER(SEARCH("Bouchon",B184)),ISNUMBER(SEARCH("tire",B184)),ISNUMBER(SEARCH("decapsuleur",B184)),ISNUMBER(SEARCH("carte",B184)),ISNUMBER(SEARCH("cheque",B184))),"ETAGERES",IF(OR(ISNUMBER(SEARCH("papier",B184)),ISNUMBER(SEARCH("sac",B184)),ISNUMBER(SEARCH("carton",B184)),ISNUMBER(SEARCH("pochette",B184)),ISNUMBER(SEARCH("polypr",B184)),ISNUMBER(SEARCH("FIBRE",B184))),"CARTONNAGE","AUTRES"))))))))),VLOOKUP(A184,'[1]Famille par article'!A:C,3,0))</f>
        <v>CARTONNAGE</v>
      </c>
      <c r="I184" s="14">
        <f t="shared" si="8"/>
        <v>1.4806588932074773E-3</v>
      </c>
      <c r="J184" s="14">
        <f t="shared" si="11"/>
        <v>0.50731075328521158</v>
      </c>
      <c r="K184" s="12" t="str">
        <f t="shared" si="9"/>
        <v/>
      </c>
      <c r="L184" s="12" t="str">
        <f t="shared" si="10"/>
        <v>Y</v>
      </c>
    </row>
    <row r="185" spans="1:12" x14ac:dyDescent="0.25">
      <c r="A185" s="12" t="s">
        <v>387</v>
      </c>
      <c r="B185" s="12" t="s">
        <v>388</v>
      </c>
      <c r="C185" s="12">
        <v>16</v>
      </c>
      <c r="D185" s="12">
        <v>1126</v>
      </c>
      <c r="E185" s="12" t="s">
        <v>389</v>
      </c>
      <c r="F185" s="12" t="s">
        <v>17</v>
      </c>
      <c r="G185" s="12" t="str">
        <f>IF(ISNA(VLOOKUP(E185,'[1]Plan d''adressage'!A:B,2,0)),"aucune",VLOOKUP(E185,'[1]Plan d''adressage'!A:B,2,0))</f>
        <v>PANIER/CORBEILLE</v>
      </c>
      <c r="H185" s="13" t="str">
        <f>IF(ISNA(VLOOKUP(A185,'[1]Famille par article'!A:C,3,0)),IF(AND(ISNUMBER(SEARCH("FIBRE",B185)),ISNUMBER(SEARCH("calage",B185))),"FIBRE DE CALAGE",IF(OR(ISNUMBER(SEARCH("panier",B185)),ISNUMBER(SEARCH("corbeille",B185)),ISNUMBER(SEARCH("banneton",B185)),ISNUMBER(SEARCH("support",B185))),"PANIER/CORBEILLE",IF(ISNUMBER(SEARCH("Bidon",B185)),"BIDON",IF(ISNUMBER(SEARCH("bourriche",B185)),"BOURRICHE",IF(OR(ISNUMBER(SEARCH("coffre",B185)),ISNUMBER(SEARCH("valisette",B185)),ISNUMBER(SEARCH("caisse",B185))),"COFFRET",IF(OR(ISNUMBER(SEARCH("VERRE",B185)),ISNUMBER(SEARCH("carafe",B185))),"VERRERIE",IF(ISNUMBER(SEARCH("BOIS",B185)),"BOIS",IF(OR(ISNUMBER(SEARCH("BOLDUC",B185)),ISNUMBER(SEARCH("RAPHIA",B185)),ISNUMBER(SEARCH("etiquette",B185)),ISNUMBER(SEARCH("Bouchon",B185)),ISNUMBER(SEARCH("tire",B185)),ISNUMBER(SEARCH("decapsuleur",B185)),ISNUMBER(SEARCH("carte",B185)),ISNUMBER(SEARCH("cheque",B185))),"ETAGERES",IF(OR(ISNUMBER(SEARCH("papier",B185)),ISNUMBER(SEARCH("sac",B185)),ISNUMBER(SEARCH("carton",B185)),ISNUMBER(SEARCH("pochette",B185)),ISNUMBER(SEARCH("polypr",B185)),ISNUMBER(SEARCH("FIBRE",B185))),"CARTONNAGE","AUTRES"))))))))),VLOOKUP(A185,'[1]Famille par article'!A:C,3,0))</f>
        <v>PANIER/CORBEILLE</v>
      </c>
      <c r="I185" s="14">
        <f t="shared" si="8"/>
        <v>1.4806588932074773E-3</v>
      </c>
      <c r="J185" s="14">
        <f t="shared" si="11"/>
        <v>0.50879141217841906</v>
      </c>
      <c r="K185" s="12" t="str">
        <f t="shared" si="9"/>
        <v/>
      </c>
      <c r="L185" s="12" t="str">
        <f t="shared" si="10"/>
        <v>N</v>
      </c>
    </row>
    <row r="186" spans="1:12" x14ac:dyDescent="0.25">
      <c r="A186" s="12" t="s">
        <v>390</v>
      </c>
      <c r="B186" s="12" t="s">
        <v>391</v>
      </c>
      <c r="C186" s="12">
        <v>16</v>
      </c>
      <c r="D186" s="12">
        <v>1126</v>
      </c>
      <c r="E186" s="12" t="s">
        <v>386</v>
      </c>
      <c r="F186" s="12" t="s">
        <v>17</v>
      </c>
      <c r="G186" s="12" t="str">
        <f>IF(ISNA(VLOOKUP(E186,'[1]Plan d''adressage'!A:B,2,0)),"aucune",VLOOKUP(E186,'[1]Plan d''adressage'!A:B,2,0))</f>
        <v>PANIER/CORBEILLE</v>
      </c>
      <c r="H186" s="13" t="str">
        <f>IF(ISNA(VLOOKUP(A186,'[1]Famille par article'!A:C,3,0)),IF(AND(ISNUMBER(SEARCH("FIBRE",B186)),ISNUMBER(SEARCH("calage",B186))),"FIBRE DE CALAGE",IF(OR(ISNUMBER(SEARCH("panier",B186)),ISNUMBER(SEARCH("corbeille",B186)),ISNUMBER(SEARCH("banneton",B186)),ISNUMBER(SEARCH("support",B186))),"PANIER/CORBEILLE",IF(ISNUMBER(SEARCH("Bidon",B186)),"BIDON",IF(ISNUMBER(SEARCH("bourriche",B186)),"BOURRICHE",IF(OR(ISNUMBER(SEARCH("coffre",B186)),ISNUMBER(SEARCH("valisette",B186)),ISNUMBER(SEARCH("caisse",B186))),"COFFRET",IF(OR(ISNUMBER(SEARCH("VERRE",B186)),ISNUMBER(SEARCH("carafe",B186))),"VERRERIE",IF(ISNUMBER(SEARCH("BOIS",B186)),"BOIS",IF(OR(ISNUMBER(SEARCH("BOLDUC",B186)),ISNUMBER(SEARCH("RAPHIA",B186)),ISNUMBER(SEARCH("etiquette",B186)),ISNUMBER(SEARCH("Bouchon",B186)),ISNUMBER(SEARCH("tire",B186)),ISNUMBER(SEARCH("decapsuleur",B186)),ISNUMBER(SEARCH("carte",B186)),ISNUMBER(SEARCH("cheque",B186))),"ETAGERES",IF(OR(ISNUMBER(SEARCH("papier",B186)),ISNUMBER(SEARCH("sac",B186)),ISNUMBER(SEARCH("carton",B186)),ISNUMBER(SEARCH("pochette",B186)),ISNUMBER(SEARCH("polypr",B186)),ISNUMBER(SEARCH("FIBRE",B186))),"CARTONNAGE","AUTRES"))))))))),VLOOKUP(A186,'[1]Famille par article'!A:C,3,0))</f>
        <v>CARTONNAGE</v>
      </c>
      <c r="I186" s="14">
        <f t="shared" si="8"/>
        <v>1.4806588932074773E-3</v>
      </c>
      <c r="J186" s="14">
        <f t="shared" si="11"/>
        <v>0.51027207107162653</v>
      </c>
      <c r="K186" s="12" t="str">
        <f t="shared" si="9"/>
        <v/>
      </c>
      <c r="L186" s="12" t="str">
        <f t="shared" si="10"/>
        <v>Y</v>
      </c>
    </row>
    <row r="187" spans="1:12" x14ac:dyDescent="0.25">
      <c r="A187" s="12" t="s">
        <v>392</v>
      </c>
      <c r="B187" s="12" t="s">
        <v>393</v>
      </c>
      <c r="C187" s="12">
        <v>16</v>
      </c>
      <c r="D187" s="12">
        <v>1126</v>
      </c>
      <c r="E187" s="12" t="s">
        <v>394</v>
      </c>
      <c r="F187" s="12" t="s">
        <v>17</v>
      </c>
      <c r="G187" s="12" t="str">
        <f>IF(ISNA(VLOOKUP(E187,'[1]Plan d''adressage'!A:B,2,0)),"aucune",VLOOKUP(E187,'[1]Plan d''adressage'!A:B,2,0))</f>
        <v>BOURRICHE</v>
      </c>
      <c r="H187" s="13" t="str">
        <f>IF(ISNA(VLOOKUP(A187,'[1]Famille par article'!A:C,3,0)),IF(AND(ISNUMBER(SEARCH("FIBRE",B187)),ISNUMBER(SEARCH("calage",B187))),"FIBRE DE CALAGE",IF(OR(ISNUMBER(SEARCH("panier",B187)),ISNUMBER(SEARCH("corbeille",B187)),ISNUMBER(SEARCH("banneton",B187)),ISNUMBER(SEARCH("support",B187))),"PANIER/CORBEILLE",IF(ISNUMBER(SEARCH("Bidon",B187)),"BIDON",IF(ISNUMBER(SEARCH("bourriche",B187)),"BOURRICHE",IF(OR(ISNUMBER(SEARCH("coffre",B187)),ISNUMBER(SEARCH("valisette",B187)),ISNUMBER(SEARCH("caisse",B187))),"COFFRET",IF(OR(ISNUMBER(SEARCH("VERRE",B187)),ISNUMBER(SEARCH("carafe",B187))),"VERRERIE",IF(ISNUMBER(SEARCH("BOIS",B187)),"BOIS",IF(OR(ISNUMBER(SEARCH("BOLDUC",B187)),ISNUMBER(SEARCH("RAPHIA",B187)),ISNUMBER(SEARCH("etiquette",B187)),ISNUMBER(SEARCH("Bouchon",B187)),ISNUMBER(SEARCH("tire",B187)),ISNUMBER(SEARCH("decapsuleur",B187)),ISNUMBER(SEARCH("carte",B187)),ISNUMBER(SEARCH("cheque",B187))),"ETAGERES",IF(OR(ISNUMBER(SEARCH("papier",B187)),ISNUMBER(SEARCH("sac",B187)),ISNUMBER(SEARCH("carton",B187)),ISNUMBER(SEARCH("pochette",B187)),ISNUMBER(SEARCH("polypr",B187)),ISNUMBER(SEARCH("FIBRE",B187))),"CARTONNAGE","AUTRES"))))))))),VLOOKUP(A187,'[1]Famille par article'!A:C,3,0))</f>
        <v>VERRERIE</v>
      </c>
      <c r="I187" s="14">
        <f t="shared" si="8"/>
        <v>1.4806588932074773E-3</v>
      </c>
      <c r="J187" s="14">
        <f t="shared" si="11"/>
        <v>0.51175272996483401</v>
      </c>
      <c r="K187" s="12" t="str">
        <f t="shared" si="9"/>
        <v/>
      </c>
      <c r="L187" s="12" t="str">
        <f t="shared" si="10"/>
        <v>Y</v>
      </c>
    </row>
    <row r="188" spans="1:12" x14ac:dyDescent="0.25">
      <c r="A188" s="12" t="s">
        <v>395</v>
      </c>
      <c r="B188" s="12" t="s">
        <v>396</v>
      </c>
      <c r="C188" s="12">
        <v>16</v>
      </c>
      <c r="D188" s="12">
        <v>1126</v>
      </c>
      <c r="E188" s="12" t="s">
        <v>227</v>
      </c>
      <c r="F188" s="12" t="s">
        <v>17</v>
      </c>
      <c r="G188" s="12" t="str">
        <f>IF(ISNA(VLOOKUP(E188,'[1]Plan d''adressage'!A:B,2,0)),"aucune",VLOOKUP(E188,'[1]Plan d''adressage'!A:B,2,0))</f>
        <v>VERRERIE</v>
      </c>
      <c r="H188" s="13" t="str">
        <f>IF(ISNA(VLOOKUP(A188,'[1]Famille par article'!A:C,3,0)),IF(AND(ISNUMBER(SEARCH("FIBRE",B188)),ISNUMBER(SEARCH("calage",B188))),"FIBRE DE CALAGE",IF(OR(ISNUMBER(SEARCH("panier",B188)),ISNUMBER(SEARCH("corbeille",B188)),ISNUMBER(SEARCH("banneton",B188)),ISNUMBER(SEARCH("support",B188))),"PANIER/CORBEILLE",IF(ISNUMBER(SEARCH("Bidon",B188)),"BIDON",IF(ISNUMBER(SEARCH("bourriche",B188)),"BOURRICHE",IF(OR(ISNUMBER(SEARCH("coffre",B188)),ISNUMBER(SEARCH("valisette",B188)),ISNUMBER(SEARCH("caisse",B188))),"COFFRET",IF(OR(ISNUMBER(SEARCH("VERRE",B188)),ISNUMBER(SEARCH("carafe",B188))),"VERRERIE",IF(ISNUMBER(SEARCH("BOIS",B188)),"BOIS",IF(OR(ISNUMBER(SEARCH("BOLDUC",B188)),ISNUMBER(SEARCH("RAPHIA",B188)),ISNUMBER(SEARCH("etiquette",B188)),ISNUMBER(SEARCH("Bouchon",B188)),ISNUMBER(SEARCH("tire",B188)),ISNUMBER(SEARCH("decapsuleur",B188)),ISNUMBER(SEARCH("carte",B188)),ISNUMBER(SEARCH("cheque",B188))),"ETAGERES",IF(OR(ISNUMBER(SEARCH("papier",B188)),ISNUMBER(SEARCH("sac",B188)),ISNUMBER(SEARCH("carton",B188)),ISNUMBER(SEARCH("pochette",B188)),ISNUMBER(SEARCH("polypr",B188)),ISNUMBER(SEARCH("FIBRE",B188))),"CARTONNAGE","AUTRES"))))))))),VLOOKUP(A188,'[1]Famille par article'!A:C,3,0))</f>
        <v>AUTRES</v>
      </c>
      <c r="I188" s="14">
        <f t="shared" si="8"/>
        <v>1.4806588932074773E-3</v>
      </c>
      <c r="J188" s="14">
        <f t="shared" si="11"/>
        <v>0.51323338885804148</v>
      </c>
      <c r="K188" s="12" t="str">
        <f t="shared" si="9"/>
        <v/>
      </c>
      <c r="L188" s="12" t="str">
        <f t="shared" si="10"/>
        <v>Y</v>
      </c>
    </row>
    <row r="189" spans="1:12" x14ac:dyDescent="0.25">
      <c r="A189" s="12" t="s">
        <v>397</v>
      </c>
      <c r="B189" s="12" t="s">
        <v>31</v>
      </c>
      <c r="C189" s="12">
        <v>16</v>
      </c>
      <c r="D189" s="12">
        <v>1126</v>
      </c>
      <c r="E189" s="12" t="s">
        <v>32</v>
      </c>
      <c r="F189" s="12" t="s">
        <v>17</v>
      </c>
      <c r="G189" s="12" t="str">
        <f>IF(ISNA(VLOOKUP(E189,'[1]Plan d''adressage'!A:B,2,0)),"aucune",VLOOKUP(E189,'[1]Plan d''adressage'!A:B,2,0))</f>
        <v>VERRERIE</v>
      </c>
      <c r="H189" s="13" t="str">
        <f>IF(ISNA(VLOOKUP(A189,'[1]Famille par article'!A:C,3,0)),IF(AND(ISNUMBER(SEARCH("FIBRE",B189)),ISNUMBER(SEARCH("calage",B189))),"FIBRE DE CALAGE",IF(OR(ISNUMBER(SEARCH("panier",B189)),ISNUMBER(SEARCH("corbeille",B189)),ISNUMBER(SEARCH("banneton",B189)),ISNUMBER(SEARCH("support",B189))),"PANIER/CORBEILLE",IF(ISNUMBER(SEARCH("Bidon",B189)),"BIDON",IF(ISNUMBER(SEARCH("bourriche",B189)),"BOURRICHE",IF(OR(ISNUMBER(SEARCH("coffre",B189)),ISNUMBER(SEARCH("valisette",B189)),ISNUMBER(SEARCH("caisse",B189))),"COFFRET",IF(OR(ISNUMBER(SEARCH("VERRE",B189)),ISNUMBER(SEARCH("carafe",B189))),"VERRERIE",IF(ISNUMBER(SEARCH("BOIS",B189)),"BOIS",IF(OR(ISNUMBER(SEARCH("BOLDUC",B189)),ISNUMBER(SEARCH("RAPHIA",B189)),ISNUMBER(SEARCH("etiquette",B189)),ISNUMBER(SEARCH("Bouchon",B189)),ISNUMBER(SEARCH("tire",B189)),ISNUMBER(SEARCH("decapsuleur",B189)),ISNUMBER(SEARCH("carte",B189)),ISNUMBER(SEARCH("cheque",B189))),"ETAGERES",IF(OR(ISNUMBER(SEARCH("papier",B189)),ISNUMBER(SEARCH("sac",B189)),ISNUMBER(SEARCH("carton",B189)),ISNUMBER(SEARCH("pochette",B189)),ISNUMBER(SEARCH("polypr",B189)),ISNUMBER(SEARCH("FIBRE",B189))),"CARTONNAGE","AUTRES"))))))))),VLOOKUP(A189,'[1]Famille par article'!A:C,3,0))</f>
        <v>CARTONNAGE</v>
      </c>
      <c r="I189" s="14">
        <f t="shared" si="8"/>
        <v>1.4806588932074773E-3</v>
      </c>
      <c r="J189" s="14">
        <f t="shared" si="11"/>
        <v>0.51471404775124896</v>
      </c>
      <c r="K189" s="12" t="str">
        <f t="shared" si="9"/>
        <v/>
      </c>
      <c r="L189" s="12" t="str">
        <f t="shared" si="10"/>
        <v>Y</v>
      </c>
    </row>
    <row r="190" spans="1:12" x14ac:dyDescent="0.25">
      <c r="A190" s="12" t="s">
        <v>398</v>
      </c>
      <c r="B190" s="12" t="s">
        <v>325</v>
      </c>
      <c r="C190" s="12">
        <v>16</v>
      </c>
      <c r="D190" s="12">
        <v>1126</v>
      </c>
      <c r="E190" s="12" t="s">
        <v>328</v>
      </c>
      <c r="F190" s="12" t="s">
        <v>17</v>
      </c>
      <c r="G190" s="12" t="str">
        <f>IF(ISNA(VLOOKUP(E190,'[1]Plan d''adressage'!A:B,2,0)),"aucune",VLOOKUP(E190,'[1]Plan d''adressage'!A:B,2,0))</f>
        <v>COFFRET</v>
      </c>
      <c r="H190" s="13" t="str">
        <f>IF(ISNA(VLOOKUP(A190,'[1]Famille par article'!A:C,3,0)),IF(AND(ISNUMBER(SEARCH("FIBRE",B190)),ISNUMBER(SEARCH("calage",B190))),"FIBRE DE CALAGE",IF(OR(ISNUMBER(SEARCH("panier",B190)),ISNUMBER(SEARCH("corbeille",B190)),ISNUMBER(SEARCH("banneton",B190)),ISNUMBER(SEARCH("support",B190))),"PANIER/CORBEILLE",IF(ISNUMBER(SEARCH("Bidon",B190)),"BIDON",IF(ISNUMBER(SEARCH("bourriche",B190)),"BOURRICHE",IF(OR(ISNUMBER(SEARCH("coffre",B190)),ISNUMBER(SEARCH("valisette",B190)),ISNUMBER(SEARCH("caisse",B190))),"COFFRET",IF(OR(ISNUMBER(SEARCH("VERRE",B190)),ISNUMBER(SEARCH("carafe",B190))),"VERRERIE",IF(ISNUMBER(SEARCH("BOIS",B190)),"BOIS",IF(OR(ISNUMBER(SEARCH("BOLDUC",B190)),ISNUMBER(SEARCH("RAPHIA",B190)),ISNUMBER(SEARCH("etiquette",B190)),ISNUMBER(SEARCH("Bouchon",B190)),ISNUMBER(SEARCH("tire",B190)),ISNUMBER(SEARCH("decapsuleur",B190)),ISNUMBER(SEARCH("carte",B190)),ISNUMBER(SEARCH("cheque",B190))),"ETAGERES",IF(OR(ISNUMBER(SEARCH("papier",B190)),ISNUMBER(SEARCH("sac",B190)),ISNUMBER(SEARCH("carton",B190)),ISNUMBER(SEARCH("pochette",B190)),ISNUMBER(SEARCH("polypr",B190)),ISNUMBER(SEARCH("FIBRE",B190))),"CARTONNAGE","AUTRES"))))))))),VLOOKUP(A190,'[1]Famille par article'!A:C,3,0))</f>
        <v>CARTONNAGE</v>
      </c>
      <c r="I190" s="14">
        <f t="shared" si="8"/>
        <v>1.4806588932074773E-3</v>
      </c>
      <c r="J190" s="14">
        <f t="shared" si="11"/>
        <v>0.51619470664445644</v>
      </c>
      <c r="K190" s="12" t="str">
        <f t="shared" si="9"/>
        <v/>
      </c>
      <c r="L190" s="12" t="str">
        <f t="shared" si="10"/>
        <v>Y</v>
      </c>
    </row>
    <row r="191" spans="1:12" x14ac:dyDescent="0.25">
      <c r="A191" s="12" t="s">
        <v>399</v>
      </c>
      <c r="B191" s="12" t="s">
        <v>98</v>
      </c>
      <c r="C191" s="12">
        <v>16</v>
      </c>
      <c r="D191" s="12">
        <v>1126</v>
      </c>
      <c r="E191" s="12" t="s">
        <v>16</v>
      </c>
      <c r="F191" s="12" t="s">
        <v>17</v>
      </c>
      <c r="G191" s="12" t="str">
        <f>IF(ISNA(VLOOKUP(E191,'[1]Plan d''adressage'!A:B,2,0)),"aucune",VLOOKUP(E191,'[1]Plan d''adressage'!A:B,2,0))</f>
        <v>COFFRET</v>
      </c>
      <c r="H191" s="13" t="str">
        <f>IF(ISNA(VLOOKUP(A191,'[1]Famille par article'!A:C,3,0)),IF(AND(ISNUMBER(SEARCH("FIBRE",B191)),ISNUMBER(SEARCH("calage",B191))),"FIBRE DE CALAGE",IF(OR(ISNUMBER(SEARCH("panier",B191)),ISNUMBER(SEARCH("corbeille",B191)),ISNUMBER(SEARCH("banneton",B191)),ISNUMBER(SEARCH("support",B191))),"PANIER/CORBEILLE",IF(ISNUMBER(SEARCH("Bidon",B191)),"BIDON",IF(ISNUMBER(SEARCH("bourriche",B191)),"BOURRICHE",IF(OR(ISNUMBER(SEARCH("coffre",B191)),ISNUMBER(SEARCH("valisette",B191)),ISNUMBER(SEARCH("caisse",B191))),"COFFRET",IF(OR(ISNUMBER(SEARCH("VERRE",B191)),ISNUMBER(SEARCH("carafe",B191))),"VERRERIE",IF(ISNUMBER(SEARCH("BOIS",B191)),"BOIS",IF(OR(ISNUMBER(SEARCH("BOLDUC",B191)),ISNUMBER(SEARCH("RAPHIA",B191)),ISNUMBER(SEARCH("etiquette",B191)),ISNUMBER(SEARCH("Bouchon",B191)),ISNUMBER(SEARCH("tire",B191)),ISNUMBER(SEARCH("decapsuleur",B191)),ISNUMBER(SEARCH("carte",B191)),ISNUMBER(SEARCH("cheque",B191))),"ETAGERES",IF(OR(ISNUMBER(SEARCH("papier",B191)),ISNUMBER(SEARCH("sac",B191)),ISNUMBER(SEARCH("carton",B191)),ISNUMBER(SEARCH("pochette",B191)),ISNUMBER(SEARCH("polypr",B191)),ISNUMBER(SEARCH("FIBRE",B191))),"CARTONNAGE","AUTRES"))))))))),VLOOKUP(A191,'[1]Famille par article'!A:C,3,0))</f>
        <v>CARTONNAGE</v>
      </c>
      <c r="I191" s="14">
        <f t="shared" si="8"/>
        <v>1.4806588932074773E-3</v>
      </c>
      <c r="J191" s="14">
        <f t="shared" si="11"/>
        <v>0.51767536553766391</v>
      </c>
      <c r="K191" s="12" t="str">
        <f t="shared" si="9"/>
        <v/>
      </c>
      <c r="L191" s="12" t="str">
        <f t="shared" si="10"/>
        <v>Y</v>
      </c>
    </row>
    <row r="192" spans="1:12" x14ac:dyDescent="0.25">
      <c r="A192" s="12" t="s">
        <v>400</v>
      </c>
      <c r="B192" s="12" t="s">
        <v>401</v>
      </c>
      <c r="C192" s="12">
        <v>16</v>
      </c>
      <c r="D192" s="12">
        <v>1126</v>
      </c>
      <c r="E192" s="12" t="s">
        <v>402</v>
      </c>
      <c r="F192" s="12" t="s">
        <v>17</v>
      </c>
      <c r="G192" s="12" t="str">
        <f>IF(ISNA(VLOOKUP(E192,'[1]Plan d''adressage'!A:B,2,0)),"aucune",VLOOKUP(E192,'[1]Plan d''adressage'!A:B,2,0))</f>
        <v>PANIER/CORBEILLE</v>
      </c>
      <c r="H192" s="13" t="str">
        <f>IF(ISNA(VLOOKUP(A192,'[1]Famille par article'!A:C,3,0)),IF(AND(ISNUMBER(SEARCH("FIBRE",B192)),ISNUMBER(SEARCH("calage",B192))),"FIBRE DE CALAGE",IF(OR(ISNUMBER(SEARCH("panier",B192)),ISNUMBER(SEARCH("corbeille",B192)),ISNUMBER(SEARCH("banneton",B192)),ISNUMBER(SEARCH("support",B192))),"PANIER/CORBEILLE",IF(ISNUMBER(SEARCH("Bidon",B192)),"BIDON",IF(ISNUMBER(SEARCH("bourriche",B192)),"BOURRICHE",IF(OR(ISNUMBER(SEARCH("coffre",B192)),ISNUMBER(SEARCH("valisette",B192)),ISNUMBER(SEARCH("caisse",B192))),"COFFRET",IF(OR(ISNUMBER(SEARCH("VERRE",B192)),ISNUMBER(SEARCH("carafe",B192))),"VERRERIE",IF(ISNUMBER(SEARCH("BOIS",B192)),"BOIS",IF(OR(ISNUMBER(SEARCH("BOLDUC",B192)),ISNUMBER(SEARCH("RAPHIA",B192)),ISNUMBER(SEARCH("etiquette",B192)),ISNUMBER(SEARCH("Bouchon",B192)),ISNUMBER(SEARCH("tire",B192)),ISNUMBER(SEARCH("decapsuleur",B192)),ISNUMBER(SEARCH("carte",B192)),ISNUMBER(SEARCH("cheque",B192))),"ETAGERES",IF(OR(ISNUMBER(SEARCH("papier",B192)),ISNUMBER(SEARCH("sac",B192)),ISNUMBER(SEARCH("carton",B192)),ISNUMBER(SEARCH("pochette",B192)),ISNUMBER(SEARCH("polypr",B192)),ISNUMBER(SEARCH("FIBRE",B192))),"CARTONNAGE","AUTRES"))))))))),VLOOKUP(A192,'[1]Famille par article'!A:C,3,0))</f>
        <v>PANIER/CORBEILLE</v>
      </c>
      <c r="I192" s="14">
        <f t="shared" si="8"/>
        <v>1.4806588932074773E-3</v>
      </c>
      <c r="J192" s="14">
        <f t="shared" si="11"/>
        <v>0.51915602443087139</v>
      </c>
      <c r="K192" s="12" t="str">
        <f t="shared" si="9"/>
        <v/>
      </c>
      <c r="L192" s="12" t="str">
        <f t="shared" si="10"/>
        <v>N</v>
      </c>
    </row>
    <row r="193" spans="1:12" x14ac:dyDescent="0.25">
      <c r="A193" s="12" t="s">
        <v>403</v>
      </c>
      <c r="B193" s="12" t="s">
        <v>404</v>
      </c>
      <c r="C193" s="12">
        <v>15</v>
      </c>
      <c r="D193" s="12">
        <v>1126</v>
      </c>
      <c r="E193" s="12" t="s">
        <v>405</v>
      </c>
      <c r="F193" s="12" t="s">
        <v>17</v>
      </c>
      <c r="G193" s="12" t="str">
        <f>IF(ISNA(VLOOKUP(E193,'[1]Plan d''adressage'!A:B,2,0)),"aucune",VLOOKUP(E193,'[1]Plan d''adressage'!A:B,2,0))</f>
        <v>aucune</v>
      </c>
      <c r="H193" s="13" t="str">
        <f>IF(ISNA(VLOOKUP(A193,'[1]Famille par article'!A:C,3,0)),IF(AND(ISNUMBER(SEARCH("FIBRE",B193)),ISNUMBER(SEARCH("calage",B193))),"FIBRE DE CALAGE",IF(OR(ISNUMBER(SEARCH("panier",B193)),ISNUMBER(SEARCH("corbeille",B193)),ISNUMBER(SEARCH("banneton",B193)),ISNUMBER(SEARCH("support",B193))),"PANIER/CORBEILLE",IF(ISNUMBER(SEARCH("Bidon",B193)),"BIDON",IF(ISNUMBER(SEARCH("bourriche",B193)),"BOURRICHE",IF(OR(ISNUMBER(SEARCH("coffre",B193)),ISNUMBER(SEARCH("valisette",B193)),ISNUMBER(SEARCH("caisse",B193))),"COFFRET",IF(OR(ISNUMBER(SEARCH("VERRE",B193)),ISNUMBER(SEARCH("carafe",B193))),"VERRERIE",IF(ISNUMBER(SEARCH("BOIS",B193)),"BOIS",IF(OR(ISNUMBER(SEARCH("BOLDUC",B193)),ISNUMBER(SEARCH("RAPHIA",B193)),ISNUMBER(SEARCH("etiquette",B193)),ISNUMBER(SEARCH("Bouchon",B193)),ISNUMBER(SEARCH("tire",B193)),ISNUMBER(SEARCH("decapsuleur",B193)),ISNUMBER(SEARCH("carte",B193)),ISNUMBER(SEARCH("cheque",B193))),"ETAGERES",IF(OR(ISNUMBER(SEARCH("papier",B193)),ISNUMBER(SEARCH("sac",B193)),ISNUMBER(SEARCH("carton",B193)),ISNUMBER(SEARCH("pochette",B193)),ISNUMBER(SEARCH("polypr",B193)),ISNUMBER(SEARCH("FIBRE",B193))),"CARTONNAGE","AUTRES"))))))))),VLOOKUP(A193,'[1]Famille par article'!A:C,3,0))</f>
        <v>ETAGERES</v>
      </c>
      <c r="I193" s="14">
        <f t="shared" si="8"/>
        <v>1.3881177123820101E-3</v>
      </c>
      <c r="J193" s="14">
        <f t="shared" si="11"/>
        <v>0.5205441421432534</v>
      </c>
      <c r="K193" s="12" t="str">
        <f t="shared" si="9"/>
        <v/>
      </c>
      <c r="L193" s="12" t="str">
        <f t="shared" si="10"/>
        <v>Y</v>
      </c>
    </row>
    <row r="194" spans="1:12" x14ac:dyDescent="0.25">
      <c r="A194" s="12" t="s">
        <v>406</v>
      </c>
      <c r="B194" s="12" t="s">
        <v>404</v>
      </c>
      <c r="C194" s="12">
        <v>15</v>
      </c>
      <c r="D194" s="12">
        <v>1126</v>
      </c>
      <c r="E194" s="12" t="s">
        <v>405</v>
      </c>
      <c r="F194" s="12" t="s">
        <v>17</v>
      </c>
      <c r="G194" s="12" t="str">
        <f>IF(ISNA(VLOOKUP(E194,'[1]Plan d''adressage'!A:B,2,0)),"aucune",VLOOKUP(E194,'[1]Plan d''adressage'!A:B,2,0))</f>
        <v>aucune</v>
      </c>
      <c r="H194" s="13" t="str">
        <f>IF(ISNA(VLOOKUP(A194,'[1]Famille par article'!A:C,3,0)),IF(AND(ISNUMBER(SEARCH("FIBRE",B194)),ISNUMBER(SEARCH("calage",B194))),"FIBRE DE CALAGE",IF(OR(ISNUMBER(SEARCH("panier",B194)),ISNUMBER(SEARCH("corbeille",B194)),ISNUMBER(SEARCH("banneton",B194)),ISNUMBER(SEARCH("support",B194))),"PANIER/CORBEILLE",IF(ISNUMBER(SEARCH("Bidon",B194)),"BIDON",IF(ISNUMBER(SEARCH("bourriche",B194)),"BOURRICHE",IF(OR(ISNUMBER(SEARCH("coffre",B194)),ISNUMBER(SEARCH("valisette",B194)),ISNUMBER(SEARCH("caisse",B194))),"COFFRET",IF(OR(ISNUMBER(SEARCH("VERRE",B194)),ISNUMBER(SEARCH("carafe",B194))),"VERRERIE",IF(ISNUMBER(SEARCH("BOIS",B194)),"BOIS",IF(OR(ISNUMBER(SEARCH("BOLDUC",B194)),ISNUMBER(SEARCH("RAPHIA",B194)),ISNUMBER(SEARCH("etiquette",B194)),ISNUMBER(SEARCH("Bouchon",B194)),ISNUMBER(SEARCH("tire",B194)),ISNUMBER(SEARCH("decapsuleur",B194)),ISNUMBER(SEARCH("carte",B194)),ISNUMBER(SEARCH("cheque",B194))),"ETAGERES",IF(OR(ISNUMBER(SEARCH("papier",B194)),ISNUMBER(SEARCH("sac",B194)),ISNUMBER(SEARCH("carton",B194)),ISNUMBER(SEARCH("pochette",B194)),ISNUMBER(SEARCH("polypr",B194)),ISNUMBER(SEARCH("FIBRE",B194))),"CARTONNAGE","AUTRES"))))))))),VLOOKUP(A194,'[1]Famille par article'!A:C,3,0))</f>
        <v>ETAGERES</v>
      </c>
      <c r="I194" s="14">
        <f t="shared" si="8"/>
        <v>1.3881177123820101E-3</v>
      </c>
      <c r="J194" s="14">
        <f t="shared" si="11"/>
        <v>0.52193225985563541</v>
      </c>
      <c r="K194" s="12" t="str">
        <f t="shared" si="9"/>
        <v/>
      </c>
      <c r="L194" s="12" t="str">
        <f t="shared" si="10"/>
        <v>Y</v>
      </c>
    </row>
    <row r="195" spans="1:12" x14ac:dyDescent="0.25">
      <c r="A195" s="12" t="s">
        <v>407</v>
      </c>
      <c r="B195" s="12" t="s">
        <v>368</v>
      </c>
      <c r="C195" s="12">
        <v>15</v>
      </c>
      <c r="D195" s="12">
        <v>1126</v>
      </c>
      <c r="E195" s="12" t="s">
        <v>53</v>
      </c>
      <c r="F195" s="12" t="s">
        <v>17</v>
      </c>
      <c r="G195" s="12" t="str">
        <f>IF(ISNA(VLOOKUP(E195,'[1]Plan d''adressage'!A:B,2,0)),"aucune",VLOOKUP(E195,'[1]Plan d''adressage'!A:B,2,0))</f>
        <v>AUTRES</v>
      </c>
      <c r="H195" s="13" t="str">
        <f>IF(ISNA(VLOOKUP(A195,'[1]Famille par article'!A:C,3,0)),IF(AND(ISNUMBER(SEARCH("FIBRE",B195)),ISNUMBER(SEARCH("calage",B195))),"FIBRE DE CALAGE",IF(OR(ISNUMBER(SEARCH("panier",B195)),ISNUMBER(SEARCH("corbeille",B195)),ISNUMBER(SEARCH("banneton",B195)),ISNUMBER(SEARCH("support",B195))),"PANIER/CORBEILLE",IF(ISNUMBER(SEARCH("Bidon",B195)),"BIDON",IF(ISNUMBER(SEARCH("bourriche",B195)),"BOURRICHE",IF(OR(ISNUMBER(SEARCH("coffre",B195)),ISNUMBER(SEARCH("valisette",B195)),ISNUMBER(SEARCH("caisse",B195))),"COFFRET",IF(OR(ISNUMBER(SEARCH("VERRE",B195)),ISNUMBER(SEARCH("carafe",B195))),"VERRERIE",IF(ISNUMBER(SEARCH("BOIS",B195)),"BOIS",IF(OR(ISNUMBER(SEARCH("BOLDUC",B195)),ISNUMBER(SEARCH("RAPHIA",B195)),ISNUMBER(SEARCH("etiquette",B195)),ISNUMBER(SEARCH("Bouchon",B195)),ISNUMBER(SEARCH("tire",B195)),ISNUMBER(SEARCH("decapsuleur",B195)),ISNUMBER(SEARCH("carte",B195)),ISNUMBER(SEARCH("cheque",B195))),"ETAGERES",IF(OR(ISNUMBER(SEARCH("papier",B195)),ISNUMBER(SEARCH("sac",B195)),ISNUMBER(SEARCH("carton",B195)),ISNUMBER(SEARCH("pochette",B195)),ISNUMBER(SEARCH("polypr",B195)),ISNUMBER(SEARCH("FIBRE",B195))),"CARTONNAGE","AUTRES"))))))))),VLOOKUP(A195,'[1]Famille par article'!A:C,3,0))</f>
        <v>ETAGERES</v>
      </c>
      <c r="I195" s="14">
        <f t="shared" ref="I195:I258" si="12">C195/SUM(C$3:C$1048576)</f>
        <v>1.3881177123820101E-3</v>
      </c>
      <c r="J195" s="14">
        <f t="shared" si="11"/>
        <v>0.52332037756801741</v>
      </c>
      <c r="K195" s="12" t="str">
        <f t="shared" si="9"/>
        <v/>
      </c>
      <c r="L195" s="12" t="str">
        <f t="shared" si="10"/>
        <v>Y</v>
      </c>
    </row>
    <row r="196" spans="1:12" x14ac:dyDescent="0.25">
      <c r="A196" s="12" t="s">
        <v>408</v>
      </c>
      <c r="B196" s="12" t="s">
        <v>224</v>
      </c>
      <c r="C196" s="12">
        <v>15</v>
      </c>
      <c r="D196" s="12">
        <v>1126</v>
      </c>
      <c r="E196" s="12" t="s">
        <v>90</v>
      </c>
      <c r="F196" s="12" t="s">
        <v>17</v>
      </c>
      <c r="G196" s="12" t="str">
        <f>IF(ISNA(VLOOKUP(E196,'[1]Plan d''adressage'!A:B,2,0)),"aucune",VLOOKUP(E196,'[1]Plan d''adressage'!A:B,2,0))</f>
        <v>COFFRET</v>
      </c>
      <c r="H196" s="13" t="str">
        <f>IF(ISNA(VLOOKUP(A196,'[1]Famille par article'!A:C,3,0)),IF(AND(ISNUMBER(SEARCH("FIBRE",B196)),ISNUMBER(SEARCH("calage",B196))),"FIBRE DE CALAGE",IF(OR(ISNUMBER(SEARCH("panier",B196)),ISNUMBER(SEARCH("corbeille",B196)),ISNUMBER(SEARCH("banneton",B196)),ISNUMBER(SEARCH("support",B196))),"PANIER/CORBEILLE",IF(ISNUMBER(SEARCH("Bidon",B196)),"BIDON",IF(ISNUMBER(SEARCH("bourriche",B196)),"BOURRICHE",IF(OR(ISNUMBER(SEARCH("coffre",B196)),ISNUMBER(SEARCH("valisette",B196)),ISNUMBER(SEARCH("caisse",B196))),"COFFRET",IF(OR(ISNUMBER(SEARCH("VERRE",B196)),ISNUMBER(SEARCH("carafe",B196))),"VERRERIE",IF(ISNUMBER(SEARCH("BOIS",B196)),"BOIS",IF(OR(ISNUMBER(SEARCH("BOLDUC",B196)),ISNUMBER(SEARCH("RAPHIA",B196)),ISNUMBER(SEARCH("etiquette",B196)),ISNUMBER(SEARCH("Bouchon",B196)),ISNUMBER(SEARCH("tire",B196)),ISNUMBER(SEARCH("decapsuleur",B196)),ISNUMBER(SEARCH("carte",B196)),ISNUMBER(SEARCH("cheque",B196))),"ETAGERES",IF(OR(ISNUMBER(SEARCH("papier",B196)),ISNUMBER(SEARCH("sac",B196)),ISNUMBER(SEARCH("carton",B196)),ISNUMBER(SEARCH("pochette",B196)),ISNUMBER(SEARCH("polypr",B196)),ISNUMBER(SEARCH("FIBRE",B196))),"CARTONNAGE","AUTRES"))))))))),VLOOKUP(A196,'[1]Famille par article'!A:C,3,0))</f>
        <v>CARTONNAGE</v>
      </c>
      <c r="I196" s="14">
        <f t="shared" si="12"/>
        <v>1.3881177123820101E-3</v>
      </c>
      <c r="J196" s="14">
        <f t="shared" si="11"/>
        <v>0.52470849528039942</v>
      </c>
      <c r="K196" s="12" t="str">
        <f t="shared" ref="K196:K259" si="13">IF(J196&lt;90%,"","NPPEC")</f>
        <v/>
      </c>
      <c r="L196" s="12" t="str">
        <f t="shared" ref="L196:L259" si="14">IF(AND(G196&lt;&gt;H196,K196=""),"Y","N")</f>
        <v>Y</v>
      </c>
    </row>
    <row r="197" spans="1:12" x14ac:dyDescent="0.25">
      <c r="A197" s="12" t="s">
        <v>409</v>
      </c>
      <c r="B197" s="12" t="s">
        <v>410</v>
      </c>
      <c r="C197" s="12">
        <v>15</v>
      </c>
      <c r="D197" s="12">
        <v>1126</v>
      </c>
      <c r="E197" s="12" t="s">
        <v>411</v>
      </c>
      <c r="F197" s="12" t="s">
        <v>17</v>
      </c>
      <c r="G197" s="12" t="str">
        <f>IF(ISNA(VLOOKUP(E197,'[1]Plan d''adressage'!A:B,2,0)),"aucune",VLOOKUP(E197,'[1]Plan d''adressage'!A:B,2,0))</f>
        <v>COFFRET</v>
      </c>
      <c r="H197" s="13" t="str">
        <f>IF(ISNA(VLOOKUP(A197,'[1]Famille par article'!A:C,3,0)),IF(AND(ISNUMBER(SEARCH("FIBRE",B197)),ISNUMBER(SEARCH("calage",B197))),"FIBRE DE CALAGE",IF(OR(ISNUMBER(SEARCH("panier",B197)),ISNUMBER(SEARCH("corbeille",B197)),ISNUMBER(SEARCH("banneton",B197)),ISNUMBER(SEARCH("support",B197))),"PANIER/CORBEILLE",IF(ISNUMBER(SEARCH("Bidon",B197)),"BIDON",IF(ISNUMBER(SEARCH("bourriche",B197)),"BOURRICHE",IF(OR(ISNUMBER(SEARCH("coffre",B197)),ISNUMBER(SEARCH("valisette",B197)),ISNUMBER(SEARCH("caisse",B197))),"COFFRET",IF(OR(ISNUMBER(SEARCH("VERRE",B197)),ISNUMBER(SEARCH("carafe",B197))),"VERRERIE",IF(ISNUMBER(SEARCH("BOIS",B197)),"BOIS",IF(OR(ISNUMBER(SEARCH("BOLDUC",B197)),ISNUMBER(SEARCH("RAPHIA",B197)),ISNUMBER(SEARCH("etiquette",B197)),ISNUMBER(SEARCH("Bouchon",B197)),ISNUMBER(SEARCH("tire",B197)),ISNUMBER(SEARCH("decapsuleur",B197)),ISNUMBER(SEARCH("carte",B197)),ISNUMBER(SEARCH("cheque",B197))),"ETAGERES",IF(OR(ISNUMBER(SEARCH("papier",B197)),ISNUMBER(SEARCH("sac",B197)),ISNUMBER(SEARCH("carton",B197)),ISNUMBER(SEARCH("pochette",B197)),ISNUMBER(SEARCH("polypr",B197)),ISNUMBER(SEARCH("FIBRE",B197))),"CARTONNAGE","AUTRES"))))))))),VLOOKUP(A197,'[1]Famille par article'!A:C,3,0))</f>
        <v>CARTONNAGE</v>
      </c>
      <c r="I197" s="14">
        <f t="shared" si="12"/>
        <v>1.3881177123820101E-3</v>
      </c>
      <c r="J197" s="14">
        <f t="shared" ref="J197:J260" si="15">I197+J196</f>
        <v>0.52609661299278143</v>
      </c>
      <c r="K197" s="12" t="str">
        <f t="shared" si="13"/>
        <v/>
      </c>
      <c r="L197" s="12" t="str">
        <f t="shared" si="14"/>
        <v>Y</v>
      </c>
    </row>
    <row r="198" spans="1:12" x14ac:dyDescent="0.25">
      <c r="A198" s="12" t="s">
        <v>412</v>
      </c>
      <c r="B198" s="12" t="s">
        <v>413</v>
      </c>
      <c r="C198" s="12">
        <v>15</v>
      </c>
      <c r="D198" s="12">
        <v>1126</v>
      </c>
      <c r="E198" s="12" t="s">
        <v>414</v>
      </c>
      <c r="F198" s="12" t="s">
        <v>17</v>
      </c>
      <c r="G198" s="12" t="str">
        <f>IF(ISNA(VLOOKUP(E198,'[1]Plan d''adressage'!A:B,2,0)),"aucune",VLOOKUP(E198,'[1]Plan d''adressage'!A:B,2,0))</f>
        <v>AUTRES</v>
      </c>
      <c r="H198" s="13" t="str">
        <f>IF(ISNA(VLOOKUP(A198,'[1]Famille par article'!A:C,3,0)),IF(AND(ISNUMBER(SEARCH("FIBRE",B198)),ISNUMBER(SEARCH("calage",B198))),"FIBRE DE CALAGE",IF(OR(ISNUMBER(SEARCH("panier",B198)),ISNUMBER(SEARCH("corbeille",B198)),ISNUMBER(SEARCH("banneton",B198)),ISNUMBER(SEARCH("support",B198))),"PANIER/CORBEILLE",IF(ISNUMBER(SEARCH("Bidon",B198)),"BIDON",IF(ISNUMBER(SEARCH("bourriche",B198)),"BOURRICHE",IF(OR(ISNUMBER(SEARCH("coffre",B198)),ISNUMBER(SEARCH("valisette",B198)),ISNUMBER(SEARCH("caisse",B198))),"COFFRET",IF(OR(ISNUMBER(SEARCH("VERRE",B198)),ISNUMBER(SEARCH("carafe",B198))),"VERRERIE",IF(ISNUMBER(SEARCH("BOIS",B198)),"BOIS",IF(OR(ISNUMBER(SEARCH("BOLDUC",B198)),ISNUMBER(SEARCH("RAPHIA",B198)),ISNUMBER(SEARCH("etiquette",B198)),ISNUMBER(SEARCH("Bouchon",B198)),ISNUMBER(SEARCH("tire",B198)),ISNUMBER(SEARCH("decapsuleur",B198)),ISNUMBER(SEARCH("carte",B198)),ISNUMBER(SEARCH("cheque",B198))),"ETAGERES",IF(OR(ISNUMBER(SEARCH("papier",B198)),ISNUMBER(SEARCH("sac",B198)),ISNUMBER(SEARCH("carton",B198)),ISNUMBER(SEARCH("pochette",B198)),ISNUMBER(SEARCH("polypr",B198)),ISNUMBER(SEARCH("FIBRE",B198))),"CARTONNAGE","AUTRES"))))))))),VLOOKUP(A198,'[1]Famille par article'!A:C,3,0))</f>
        <v>COFFRET</v>
      </c>
      <c r="I198" s="14">
        <f t="shared" si="12"/>
        <v>1.3881177123820101E-3</v>
      </c>
      <c r="J198" s="14">
        <f t="shared" si="15"/>
        <v>0.52748473070516344</v>
      </c>
      <c r="K198" s="12" t="str">
        <f t="shared" si="13"/>
        <v/>
      </c>
      <c r="L198" s="12" t="str">
        <f t="shared" si="14"/>
        <v>Y</v>
      </c>
    </row>
    <row r="199" spans="1:12" x14ac:dyDescent="0.25">
      <c r="A199" s="12" t="s">
        <v>415</v>
      </c>
      <c r="B199" s="12" t="s">
        <v>52</v>
      </c>
      <c r="C199" s="12">
        <v>15</v>
      </c>
      <c r="D199" s="12">
        <v>1126</v>
      </c>
      <c r="E199" s="12" t="s">
        <v>96</v>
      </c>
      <c r="F199" s="12" t="s">
        <v>17</v>
      </c>
      <c r="G199" s="12" t="str">
        <f>IF(ISNA(VLOOKUP(E199,'[1]Plan d''adressage'!A:B,2,0)),"aucune",VLOOKUP(E199,'[1]Plan d''adressage'!A:B,2,0))</f>
        <v>aucune</v>
      </c>
      <c r="H199" s="13" t="str">
        <f>IF(ISNA(VLOOKUP(A199,'[1]Famille par article'!A:C,3,0)),IF(AND(ISNUMBER(SEARCH("FIBRE",B199)),ISNUMBER(SEARCH("calage",B199))),"FIBRE DE CALAGE",IF(OR(ISNUMBER(SEARCH("panier",B199)),ISNUMBER(SEARCH("corbeille",B199)),ISNUMBER(SEARCH("banneton",B199)),ISNUMBER(SEARCH("support",B199))),"PANIER/CORBEILLE",IF(ISNUMBER(SEARCH("Bidon",B199)),"BIDON",IF(ISNUMBER(SEARCH("bourriche",B199)),"BOURRICHE",IF(OR(ISNUMBER(SEARCH("coffre",B199)),ISNUMBER(SEARCH("valisette",B199)),ISNUMBER(SEARCH("caisse",B199))),"COFFRET",IF(OR(ISNUMBER(SEARCH("VERRE",B199)),ISNUMBER(SEARCH("carafe",B199))),"VERRERIE",IF(ISNUMBER(SEARCH("BOIS",B199)),"BOIS",IF(OR(ISNUMBER(SEARCH("BOLDUC",B199)),ISNUMBER(SEARCH("RAPHIA",B199)),ISNUMBER(SEARCH("etiquette",B199)),ISNUMBER(SEARCH("Bouchon",B199)),ISNUMBER(SEARCH("tire",B199)),ISNUMBER(SEARCH("decapsuleur",B199)),ISNUMBER(SEARCH("carte",B199)),ISNUMBER(SEARCH("cheque",B199))),"ETAGERES",IF(OR(ISNUMBER(SEARCH("papier",B199)),ISNUMBER(SEARCH("sac",B199)),ISNUMBER(SEARCH("carton",B199)),ISNUMBER(SEARCH("pochette",B199)),ISNUMBER(SEARCH("polypr",B199)),ISNUMBER(SEARCH("FIBRE",B199))),"CARTONNAGE","AUTRES"))))))))),VLOOKUP(A199,'[1]Famille par article'!A:C,3,0))</f>
        <v>PANIER/CORBEILLE</v>
      </c>
      <c r="I199" s="14">
        <f t="shared" si="12"/>
        <v>1.3881177123820101E-3</v>
      </c>
      <c r="J199" s="14">
        <f t="shared" si="15"/>
        <v>0.52887284841754545</v>
      </c>
      <c r="K199" s="12" t="str">
        <f t="shared" si="13"/>
        <v/>
      </c>
      <c r="L199" s="12" t="str">
        <f t="shared" si="14"/>
        <v>Y</v>
      </c>
    </row>
    <row r="200" spans="1:12" x14ac:dyDescent="0.25">
      <c r="A200" s="12" t="s">
        <v>416</v>
      </c>
      <c r="B200" s="12" t="s">
        <v>417</v>
      </c>
      <c r="C200" s="12">
        <v>15</v>
      </c>
      <c r="D200" s="12">
        <v>1126</v>
      </c>
      <c r="E200" s="12" t="s">
        <v>418</v>
      </c>
      <c r="F200" s="12" t="s">
        <v>17</v>
      </c>
      <c r="G200" s="12" t="str">
        <f>IF(ISNA(VLOOKUP(E200,'[1]Plan d''adressage'!A:B,2,0)),"aucune",VLOOKUP(E200,'[1]Plan d''adressage'!A:B,2,0))</f>
        <v>PANIER/CORBEILLE</v>
      </c>
      <c r="H200" s="13" t="str">
        <f>IF(ISNA(VLOOKUP(A200,'[1]Famille par article'!A:C,3,0)),IF(AND(ISNUMBER(SEARCH("FIBRE",B200)),ISNUMBER(SEARCH("calage",B200))),"FIBRE DE CALAGE",IF(OR(ISNUMBER(SEARCH("panier",B200)),ISNUMBER(SEARCH("corbeille",B200)),ISNUMBER(SEARCH("banneton",B200)),ISNUMBER(SEARCH("support",B200))),"PANIER/CORBEILLE",IF(ISNUMBER(SEARCH("Bidon",B200)),"BIDON",IF(ISNUMBER(SEARCH("bourriche",B200)),"BOURRICHE",IF(OR(ISNUMBER(SEARCH("coffre",B200)),ISNUMBER(SEARCH("valisette",B200)),ISNUMBER(SEARCH("caisse",B200))),"COFFRET",IF(OR(ISNUMBER(SEARCH("VERRE",B200)),ISNUMBER(SEARCH("carafe",B200))),"VERRERIE",IF(ISNUMBER(SEARCH("BOIS",B200)),"BOIS",IF(OR(ISNUMBER(SEARCH("BOLDUC",B200)),ISNUMBER(SEARCH("RAPHIA",B200)),ISNUMBER(SEARCH("etiquette",B200)),ISNUMBER(SEARCH("Bouchon",B200)),ISNUMBER(SEARCH("tire",B200)),ISNUMBER(SEARCH("decapsuleur",B200)),ISNUMBER(SEARCH("carte",B200)),ISNUMBER(SEARCH("cheque",B200))),"ETAGERES",IF(OR(ISNUMBER(SEARCH("papier",B200)),ISNUMBER(SEARCH("sac",B200)),ISNUMBER(SEARCH("carton",B200)),ISNUMBER(SEARCH("pochette",B200)),ISNUMBER(SEARCH("polypr",B200)),ISNUMBER(SEARCH("FIBRE",B200))),"CARTONNAGE","AUTRES"))))))))),VLOOKUP(A200,'[1]Famille par article'!A:C,3,0))</f>
        <v>PANIER/CORBEILLE</v>
      </c>
      <c r="I200" s="14">
        <f t="shared" si="12"/>
        <v>1.3881177123820101E-3</v>
      </c>
      <c r="J200" s="14">
        <f t="shared" si="15"/>
        <v>0.53026096612992746</v>
      </c>
      <c r="K200" s="12" t="str">
        <f t="shared" si="13"/>
        <v/>
      </c>
      <c r="L200" s="12" t="str">
        <f t="shared" si="14"/>
        <v>N</v>
      </c>
    </row>
    <row r="201" spans="1:12" x14ac:dyDescent="0.25">
      <c r="A201" s="12" t="s">
        <v>419</v>
      </c>
      <c r="B201" s="12" t="s">
        <v>420</v>
      </c>
      <c r="C201" s="12">
        <v>15</v>
      </c>
      <c r="D201" s="12">
        <v>1126</v>
      </c>
      <c r="E201" s="12" t="s">
        <v>421</v>
      </c>
      <c r="F201" s="12" t="s">
        <v>17</v>
      </c>
      <c r="G201" s="12" t="str">
        <f>IF(ISNA(VLOOKUP(E201,'[1]Plan d''adressage'!A:B,2,0)),"aucune",VLOOKUP(E201,'[1]Plan d''adressage'!A:B,2,0))</f>
        <v>AUTRES</v>
      </c>
      <c r="H201" s="13" t="str">
        <f>IF(ISNA(VLOOKUP(A201,'[1]Famille par article'!A:C,3,0)),IF(AND(ISNUMBER(SEARCH("FIBRE",B201)),ISNUMBER(SEARCH("calage",B201))),"FIBRE DE CALAGE",IF(OR(ISNUMBER(SEARCH("panier",B201)),ISNUMBER(SEARCH("corbeille",B201)),ISNUMBER(SEARCH("banneton",B201)),ISNUMBER(SEARCH("support",B201))),"PANIER/CORBEILLE",IF(ISNUMBER(SEARCH("Bidon",B201)),"BIDON",IF(ISNUMBER(SEARCH("bourriche",B201)),"BOURRICHE",IF(OR(ISNUMBER(SEARCH("coffre",B201)),ISNUMBER(SEARCH("valisette",B201)),ISNUMBER(SEARCH("caisse",B201))),"COFFRET",IF(OR(ISNUMBER(SEARCH("VERRE",B201)),ISNUMBER(SEARCH("carafe",B201))),"VERRERIE",IF(ISNUMBER(SEARCH("BOIS",B201)),"BOIS",IF(OR(ISNUMBER(SEARCH("BOLDUC",B201)),ISNUMBER(SEARCH("RAPHIA",B201)),ISNUMBER(SEARCH("etiquette",B201)),ISNUMBER(SEARCH("Bouchon",B201)),ISNUMBER(SEARCH("tire",B201)),ISNUMBER(SEARCH("decapsuleur",B201)),ISNUMBER(SEARCH("carte",B201)),ISNUMBER(SEARCH("cheque",B201))),"ETAGERES",IF(OR(ISNUMBER(SEARCH("papier",B201)),ISNUMBER(SEARCH("sac",B201)),ISNUMBER(SEARCH("carton",B201)),ISNUMBER(SEARCH("pochette",B201)),ISNUMBER(SEARCH("polypr",B201)),ISNUMBER(SEARCH("FIBRE",B201))),"CARTONNAGE","AUTRES"))))))))),VLOOKUP(A201,'[1]Famille par article'!A:C,3,0))</f>
        <v>CARTONNAGE</v>
      </c>
      <c r="I201" s="14">
        <f t="shared" si="12"/>
        <v>1.3881177123820101E-3</v>
      </c>
      <c r="J201" s="14">
        <f t="shared" si="15"/>
        <v>0.53164908384230947</v>
      </c>
      <c r="K201" s="12" t="str">
        <f t="shared" si="13"/>
        <v/>
      </c>
      <c r="L201" s="12" t="str">
        <f t="shared" si="14"/>
        <v>Y</v>
      </c>
    </row>
    <row r="202" spans="1:12" x14ac:dyDescent="0.25">
      <c r="A202" s="12" t="s">
        <v>422</v>
      </c>
      <c r="B202" s="12" t="s">
        <v>246</v>
      </c>
      <c r="C202" s="12">
        <v>15</v>
      </c>
      <c r="D202" s="12">
        <v>1126</v>
      </c>
      <c r="E202" s="12" t="s">
        <v>110</v>
      </c>
      <c r="F202" s="12" t="s">
        <v>17</v>
      </c>
      <c r="G202" s="12" t="str">
        <f>IF(ISNA(VLOOKUP(E202,'[1]Plan d''adressage'!A:B,2,0)),"aucune",VLOOKUP(E202,'[1]Plan d''adressage'!A:B,2,0))</f>
        <v>CARTONNAGE</v>
      </c>
      <c r="H202" s="13" t="str">
        <f>IF(ISNA(VLOOKUP(A202,'[1]Famille par article'!A:C,3,0)),IF(AND(ISNUMBER(SEARCH("FIBRE",B202)),ISNUMBER(SEARCH("calage",B202))),"FIBRE DE CALAGE",IF(OR(ISNUMBER(SEARCH("panier",B202)),ISNUMBER(SEARCH("corbeille",B202)),ISNUMBER(SEARCH("banneton",B202)),ISNUMBER(SEARCH("support",B202))),"PANIER/CORBEILLE",IF(ISNUMBER(SEARCH("Bidon",B202)),"BIDON",IF(ISNUMBER(SEARCH("bourriche",B202)),"BOURRICHE",IF(OR(ISNUMBER(SEARCH("coffre",B202)),ISNUMBER(SEARCH("valisette",B202)),ISNUMBER(SEARCH("caisse",B202))),"COFFRET",IF(OR(ISNUMBER(SEARCH("VERRE",B202)),ISNUMBER(SEARCH("carafe",B202))),"VERRERIE",IF(ISNUMBER(SEARCH("BOIS",B202)),"BOIS",IF(OR(ISNUMBER(SEARCH("BOLDUC",B202)),ISNUMBER(SEARCH("RAPHIA",B202)),ISNUMBER(SEARCH("etiquette",B202)),ISNUMBER(SEARCH("Bouchon",B202)),ISNUMBER(SEARCH("tire",B202)),ISNUMBER(SEARCH("decapsuleur",B202)),ISNUMBER(SEARCH("carte",B202)),ISNUMBER(SEARCH("cheque",B202))),"ETAGERES",IF(OR(ISNUMBER(SEARCH("papier",B202)),ISNUMBER(SEARCH("sac",B202)),ISNUMBER(SEARCH("carton",B202)),ISNUMBER(SEARCH("pochette",B202)),ISNUMBER(SEARCH("polypr",B202)),ISNUMBER(SEARCH("FIBRE",B202))),"CARTONNAGE","AUTRES"))))))))),VLOOKUP(A202,'[1]Famille par article'!A:C,3,0))</f>
        <v>COFFRET</v>
      </c>
      <c r="I202" s="14">
        <f t="shared" si="12"/>
        <v>1.3881177123820101E-3</v>
      </c>
      <c r="J202" s="14">
        <f t="shared" si="15"/>
        <v>0.53303720155469148</v>
      </c>
      <c r="K202" s="12" t="str">
        <f t="shared" si="13"/>
        <v/>
      </c>
      <c r="L202" s="12" t="str">
        <f t="shared" si="14"/>
        <v>Y</v>
      </c>
    </row>
    <row r="203" spans="1:12" x14ac:dyDescent="0.25">
      <c r="A203" s="12" t="s">
        <v>423</v>
      </c>
      <c r="B203" s="12" t="s">
        <v>424</v>
      </c>
      <c r="C203" s="12">
        <v>14</v>
      </c>
      <c r="D203" s="12">
        <v>1126</v>
      </c>
      <c r="E203" s="12" t="s">
        <v>425</v>
      </c>
      <c r="F203" s="12" t="s">
        <v>17</v>
      </c>
      <c r="G203" s="12" t="str">
        <f>IF(ISNA(VLOOKUP(E203,'[1]Plan d''adressage'!A:B,2,0)),"aucune",VLOOKUP(E203,'[1]Plan d''adressage'!A:B,2,0))</f>
        <v>AUTRES</v>
      </c>
      <c r="H203" s="13" t="str">
        <f>IF(ISNA(VLOOKUP(A203,'[1]Famille par article'!A:C,3,0)),IF(AND(ISNUMBER(SEARCH("FIBRE",B203)),ISNUMBER(SEARCH("calage",B203))),"FIBRE DE CALAGE",IF(OR(ISNUMBER(SEARCH("panier",B203)),ISNUMBER(SEARCH("corbeille",B203)),ISNUMBER(SEARCH("banneton",B203)),ISNUMBER(SEARCH("support",B203))),"PANIER/CORBEILLE",IF(ISNUMBER(SEARCH("Bidon",B203)),"BIDON",IF(ISNUMBER(SEARCH("bourriche",B203)),"BOURRICHE",IF(OR(ISNUMBER(SEARCH("coffre",B203)),ISNUMBER(SEARCH("valisette",B203)),ISNUMBER(SEARCH("caisse",B203))),"COFFRET",IF(OR(ISNUMBER(SEARCH("VERRE",B203)),ISNUMBER(SEARCH("carafe",B203))),"VERRERIE",IF(ISNUMBER(SEARCH("BOIS",B203)),"BOIS",IF(OR(ISNUMBER(SEARCH("BOLDUC",B203)),ISNUMBER(SEARCH("RAPHIA",B203)),ISNUMBER(SEARCH("etiquette",B203)),ISNUMBER(SEARCH("Bouchon",B203)),ISNUMBER(SEARCH("tire",B203)),ISNUMBER(SEARCH("decapsuleur",B203)),ISNUMBER(SEARCH("carte",B203)),ISNUMBER(SEARCH("cheque",B203))),"ETAGERES",IF(OR(ISNUMBER(SEARCH("papier",B203)),ISNUMBER(SEARCH("sac",B203)),ISNUMBER(SEARCH("carton",B203)),ISNUMBER(SEARCH("pochette",B203)),ISNUMBER(SEARCH("polypr",B203)),ISNUMBER(SEARCH("FIBRE",B203))),"CARTONNAGE","AUTRES"))))))))),VLOOKUP(A203,'[1]Famille par article'!A:C,3,0))</f>
        <v>CARTONNAGE</v>
      </c>
      <c r="I203" s="14">
        <f t="shared" si="12"/>
        <v>1.2955765315565426E-3</v>
      </c>
      <c r="J203" s="14">
        <f t="shared" si="15"/>
        <v>0.53433277808624802</v>
      </c>
      <c r="K203" s="12" t="str">
        <f t="shared" si="13"/>
        <v/>
      </c>
      <c r="L203" s="12" t="str">
        <f t="shared" si="14"/>
        <v>Y</v>
      </c>
    </row>
    <row r="204" spans="1:12" x14ac:dyDescent="0.25">
      <c r="A204" s="12" t="s">
        <v>426</v>
      </c>
      <c r="B204" s="12" t="s">
        <v>427</v>
      </c>
      <c r="C204" s="12">
        <v>14</v>
      </c>
      <c r="D204" s="12">
        <v>1126</v>
      </c>
      <c r="E204" s="12" t="s">
        <v>428</v>
      </c>
      <c r="F204" s="12" t="s">
        <v>17</v>
      </c>
      <c r="G204" s="12" t="str">
        <f>IF(ISNA(VLOOKUP(E204,'[1]Plan d''adressage'!A:B,2,0)),"aucune",VLOOKUP(E204,'[1]Plan d''adressage'!A:B,2,0))</f>
        <v>COFFRET</v>
      </c>
      <c r="H204" s="13" t="str">
        <f>IF(ISNA(VLOOKUP(A204,'[1]Famille par article'!A:C,3,0)),IF(AND(ISNUMBER(SEARCH("FIBRE",B204)),ISNUMBER(SEARCH("calage",B204))),"FIBRE DE CALAGE",IF(OR(ISNUMBER(SEARCH("panier",B204)),ISNUMBER(SEARCH("corbeille",B204)),ISNUMBER(SEARCH("banneton",B204)),ISNUMBER(SEARCH("support",B204))),"PANIER/CORBEILLE",IF(ISNUMBER(SEARCH("Bidon",B204)),"BIDON",IF(ISNUMBER(SEARCH("bourriche",B204)),"BOURRICHE",IF(OR(ISNUMBER(SEARCH("coffre",B204)),ISNUMBER(SEARCH("valisette",B204)),ISNUMBER(SEARCH("caisse",B204))),"COFFRET",IF(OR(ISNUMBER(SEARCH("VERRE",B204)),ISNUMBER(SEARCH("carafe",B204))),"VERRERIE",IF(ISNUMBER(SEARCH("BOIS",B204)),"BOIS",IF(OR(ISNUMBER(SEARCH("BOLDUC",B204)),ISNUMBER(SEARCH("RAPHIA",B204)),ISNUMBER(SEARCH("etiquette",B204)),ISNUMBER(SEARCH("Bouchon",B204)),ISNUMBER(SEARCH("tire",B204)),ISNUMBER(SEARCH("decapsuleur",B204)),ISNUMBER(SEARCH("carte",B204)),ISNUMBER(SEARCH("cheque",B204))),"ETAGERES",IF(OR(ISNUMBER(SEARCH("papier",B204)),ISNUMBER(SEARCH("sac",B204)),ISNUMBER(SEARCH("carton",B204)),ISNUMBER(SEARCH("pochette",B204)),ISNUMBER(SEARCH("polypr",B204)),ISNUMBER(SEARCH("FIBRE",B204))),"CARTONNAGE","AUTRES"))))))))),VLOOKUP(A204,'[1]Famille par article'!A:C,3,0))</f>
        <v>COFFRET</v>
      </c>
      <c r="I204" s="14">
        <f t="shared" si="12"/>
        <v>1.2955765315565426E-3</v>
      </c>
      <c r="J204" s="14">
        <f t="shared" si="15"/>
        <v>0.53562835461780456</v>
      </c>
      <c r="K204" s="12" t="str">
        <f t="shared" si="13"/>
        <v/>
      </c>
      <c r="L204" s="12" t="str">
        <f t="shared" si="14"/>
        <v>N</v>
      </c>
    </row>
    <row r="205" spans="1:12" x14ac:dyDescent="0.25">
      <c r="A205" s="12" t="s">
        <v>429</v>
      </c>
      <c r="B205" s="12" t="s">
        <v>430</v>
      </c>
      <c r="C205" s="12">
        <v>14</v>
      </c>
      <c r="D205" s="12">
        <v>1126</v>
      </c>
      <c r="E205" s="12" t="s">
        <v>341</v>
      </c>
      <c r="F205" s="12" t="s">
        <v>17</v>
      </c>
      <c r="G205" s="12" t="str">
        <f>IF(ISNA(VLOOKUP(E205,'[1]Plan d''adressage'!A:B,2,0)),"aucune",VLOOKUP(E205,'[1]Plan d''adressage'!A:B,2,0))</f>
        <v>aucune</v>
      </c>
      <c r="H205" s="13" t="str">
        <f>IF(ISNA(VLOOKUP(A205,'[1]Famille par article'!A:C,3,0)),IF(AND(ISNUMBER(SEARCH("FIBRE",B205)),ISNUMBER(SEARCH("calage",B205))),"FIBRE DE CALAGE",IF(OR(ISNUMBER(SEARCH("panier",B205)),ISNUMBER(SEARCH("corbeille",B205)),ISNUMBER(SEARCH("banneton",B205)),ISNUMBER(SEARCH("support",B205))),"PANIER/CORBEILLE",IF(ISNUMBER(SEARCH("Bidon",B205)),"BIDON",IF(ISNUMBER(SEARCH("bourriche",B205)),"BOURRICHE",IF(OR(ISNUMBER(SEARCH("coffre",B205)),ISNUMBER(SEARCH("valisette",B205)),ISNUMBER(SEARCH("caisse",B205))),"COFFRET",IF(OR(ISNUMBER(SEARCH("VERRE",B205)),ISNUMBER(SEARCH("carafe",B205))),"VERRERIE",IF(ISNUMBER(SEARCH("BOIS",B205)),"BOIS",IF(OR(ISNUMBER(SEARCH("BOLDUC",B205)),ISNUMBER(SEARCH("RAPHIA",B205)),ISNUMBER(SEARCH("etiquette",B205)),ISNUMBER(SEARCH("Bouchon",B205)),ISNUMBER(SEARCH("tire",B205)),ISNUMBER(SEARCH("decapsuleur",B205)),ISNUMBER(SEARCH("carte",B205)),ISNUMBER(SEARCH("cheque",B205))),"ETAGERES",IF(OR(ISNUMBER(SEARCH("papier",B205)),ISNUMBER(SEARCH("sac",B205)),ISNUMBER(SEARCH("carton",B205)),ISNUMBER(SEARCH("pochette",B205)),ISNUMBER(SEARCH("polypr",B205)),ISNUMBER(SEARCH("FIBRE",B205))),"CARTONNAGE","AUTRES"))))))))),VLOOKUP(A205,'[1]Famille par article'!A:C,3,0))</f>
        <v>ETAGERES</v>
      </c>
      <c r="I205" s="14">
        <f t="shared" si="12"/>
        <v>1.2955765315565426E-3</v>
      </c>
      <c r="J205" s="14">
        <f t="shared" si="15"/>
        <v>0.5369239311493611</v>
      </c>
      <c r="K205" s="12" t="str">
        <f t="shared" si="13"/>
        <v/>
      </c>
      <c r="L205" s="12" t="str">
        <f t="shared" si="14"/>
        <v>Y</v>
      </c>
    </row>
    <row r="206" spans="1:12" x14ac:dyDescent="0.25">
      <c r="A206" s="12" t="s">
        <v>431</v>
      </c>
      <c r="B206" s="12" t="s">
        <v>432</v>
      </c>
      <c r="C206" s="12">
        <v>14</v>
      </c>
      <c r="D206" s="12">
        <v>1126</v>
      </c>
      <c r="E206" s="12" t="s">
        <v>121</v>
      </c>
      <c r="F206" s="12" t="s">
        <v>17</v>
      </c>
      <c r="G206" s="12" t="str">
        <f>IF(ISNA(VLOOKUP(E206,'[1]Plan d''adressage'!A:B,2,0)),"aucune",VLOOKUP(E206,'[1]Plan d''adressage'!A:B,2,0))</f>
        <v>CARTONNAGE</v>
      </c>
      <c r="H206" s="13" t="str">
        <f>IF(ISNA(VLOOKUP(A206,'[1]Famille par article'!A:C,3,0)),IF(AND(ISNUMBER(SEARCH("FIBRE",B206)),ISNUMBER(SEARCH("calage",B206))),"FIBRE DE CALAGE",IF(OR(ISNUMBER(SEARCH("panier",B206)),ISNUMBER(SEARCH("corbeille",B206)),ISNUMBER(SEARCH("banneton",B206)),ISNUMBER(SEARCH("support",B206))),"PANIER/CORBEILLE",IF(ISNUMBER(SEARCH("Bidon",B206)),"BIDON",IF(ISNUMBER(SEARCH("bourriche",B206)),"BOURRICHE",IF(OR(ISNUMBER(SEARCH("coffre",B206)),ISNUMBER(SEARCH("valisette",B206)),ISNUMBER(SEARCH("caisse",B206))),"COFFRET",IF(OR(ISNUMBER(SEARCH("VERRE",B206)),ISNUMBER(SEARCH("carafe",B206))),"VERRERIE",IF(ISNUMBER(SEARCH("BOIS",B206)),"BOIS",IF(OR(ISNUMBER(SEARCH("BOLDUC",B206)),ISNUMBER(SEARCH("RAPHIA",B206)),ISNUMBER(SEARCH("etiquette",B206)),ISNUMBER(SEARCH("Bouchon",B206)),ISNUMBER(SEARCH("tire",B206)),ISNUMBER(SEARCH("decapsuleur",B206)),ISNUMBER(SEARCH("carte",B206)),ISNUMBER(SEARCH("cheque",B206))),"ETAGERES",IF(OR(ISNUMBER(SEARCH("papier",B206)),ISNUMBER(SEARCH("sac",B206)),ISNUMBER(SEARCH("carton",B206)),ISNUMBER(SEARCH("pochette",B206)),ISNUMBER(SEARCH("polypr",B206)),ISNUMBER(SEARCH("FIBRE",B206))),"CARTONNAGE","AUTRES"))))))))),VLOOKUP(A206,'[1]Famille par article'!A:C,3,0))</f>
        <v>AUTRES</v>
      </c>
      <c r="I206" s="14">
        <f t="shared" si="12"/>
        <v>1.2955765315565426E-3</v>
      </c>
      <c r="J206" s="14">
        <f t="shared" si="15"/>
        <v>0.53821950768091764</v>
      </c>
      <c r="K206" s="12" t="str">
        <f t="shared" si="13"/>
        <v/>
      </c>
      <c r="L206" s="12" t="str">
        <f t="shared" si="14"/>
        <v>Y</v>
      </c>
    </row>
    <row r="207" spans="1:12" x14ac:dyDescent="0.25">
      <c r="A207" s="12" t="s">
        <v>433</v>
      </c>
      <c r="B207" s="12" t="s">
        <v>434</v>
      </c>
      <c r="C207" s="12">
        <v>14</v>
      </c>
      <c r="D207" s="12">
        <v>1126</v>
      </c>
      <c r="E207" s="12" t="s">
        <v>435</v>
      </c>
      <c r="F207" s="12" t="s">
        <v>17</v>
      </c>
      <c r="G207" s="12" t="str">
        <f>IF(ISNA(VLOOKUP(E207,'[1]Plan d''adressage'!A:B,2,0)),"aucune",VLOOKUP(E207,'[1]Plan d''adressage'!A:B,2,0))</f>
        <v>AUTRES</v>
      </c>
      <c r="H207" s="13" t="str">
        <f>IF(ISNA(VLOOKUP(A207,'[1]Famille par article'!A:C,3,0)),IF(AND(ISNUMBER(SEARCH("FIBRE",B207)),ISNUMBER(SEARCH("calage",B207))),"FIBRE DE CALAGE",IF(OR(ISNUMBER(SEARCH("panier",B207)),ISNUMBER(SEARCH("corbeille",B207)),ISNUMBER(SEARCH("banneton",B207)),ISNUMBER(SEARCH("support",B207))),"PANIER/CORBEILLE",IF(ISNUMBER(SEARCH("Bidon",B207)),"BIDON",IF(ISNUMBER(SEARCH("bourriche",B207)),"BOURRICHE",IF(OR(ISNUMBER(SEARCH("coffre",B207)),ISNUMBER(SEARCH("valisette",B207)),ISNUMBER(SEARCH("caisse",B207))),"COFFRET",IF(OR(ISNUMBER(SEARCH("VERRE",B207)),ISNUMBER(SEARCH("carafe",B207))),"VERRERIE",IF(ISNUMBER(SEARCH("BOIS",B207)),"BOIS",IF(OR(ISNUMBER(SEARCH("BOLDUC",B207)),ISNUMBER(SEARCH("RAPHIA",B207)),ISNUMBER(SEARCH("etiquette",B207)),ISNUMBER(SEARCH("Bouchon",B207)),ISNUMBER(SEARCH("tire",B207)),ISNUMBER(SEARCH("decapsuleur",B207)),ISNUMBER(SEARCH("carte",B207)),ISNUMBER(SEARCH("cheque",B207))),"ETAGERES",IF(OR(ISNUMBER(SEARCH("papier",B207)),ISNUMBER(SEARCH("sac",B207)),ISNUMBER(SEARCH("carton",B207)),ISNUMBER(SEARCH("pochette",B207)),ISNUMBER(SEARCH("polypr",B207)),ISNUMBER(SEARCH("FIBRE",B207))),"CARTONNAGE","AUTRES"))))))))),VLOOKUP(A207,'[1]Famille par article'!A:C,3,0))</f>
        <v>AUTRES</v>
      </c>
      <c r="I207" s="14">
        <f t="shared" si="12"/>
        <v>1.2955765315565426E-3</v>
      </c>
      <c r="J207" s="14">
        <f t="shared" si="15"/>
        <v>0.53951508421247418</v>
      </c>
      <c r="K207" s="12" t="str">
        <f t="shared" si="13"/>
        <v/>
      </c>
      <c r="L207" s="12" t="str">
        <f t="shared" si="14"/>
        <v>N</v>
      </c>
    </row>
    <row r="208" spans="1:12" x14ac:dyDescent="0.25">
      <c r="A208" s="12" t="s">
        <v>436</v>
      </c>
      <c r="B208" s="12" t="s">
        <v>437</v>
      </c>
      <c r="C208" s="12">
        <v>14</v>
      </c>
      <c r="D208" s="12">
        <v>1126</v>
      </c>
      <c r="E208" s="12" t="s">
        <v>25</v>
      </c>
      <c r="F208" s="12" t="s">
        <v>17</v>
      </c>
      <c r="G208" s="12" t="str">
        <f>IF(ISNA(VLOOKUP(E208,'[1]Plan d''adressage'!A:B,2,0)),"aucune",VLOOKUP(E208,'[1]Plan d''adressage'!A:B,2,0))</f>
        <v>CARTONNAGE</v>
      </c>
      <c r="H208" s="13" t="str">
        <f>IF(ISNA(VLOOKUP(A208,'[1]Famille par article'!A:C,3,0)),IF(AND(ISNUMBER(SEARCH("FIBRE",B208)),ISNUMBER(SEARCH("calage",B208))),"FIBRE DE CALAGE",IF(OR(ISNUMBER(SEARCH("panier",B208)),ISNUMBER(SEARCH("corbeille",B208)),ISNUMBER(SEARCH("banneton",B208)),ISNUMBER(SEARCH("support",B208))),"PANIER/CORBEILLE",IF(ISNUMBER(SEARCH("Bidon",B208)),"BIDON",IF(ISNUMBER(SEARCH("bourriche",B208)),"BOURRICHE",IF(OR(ISNUMBER(SEARCH("coffre",B208)),ISNUMBER(SEARCH("valisette",B208)),ISNUMBER(SEARCH("caisse",B208))),"COFFRET",IF(OR(ISNUMBER(SEARCH("VERRE",B208)),ISNUMBER(SEARCH("carafe",B208))),"VERRERIE",IF(ISNUMBER(SEARCH("BOIS",B208)),"BOIS",IF(OR(ISNUMBER(SEARCH("BOLDUC",B208)),ISNUMBER(SEARCH("RAPHIA",B208)),ISNUMBER(SEARCH("etiquette",B208)),ISNUMBER(SEARCH("Bouchon",B208)),ISNUMBER(SEARCH("tire",B208)),ISNUMBER(SEARCH("decapsuleur",B208)),ISNUMBER(SEARCH("carte",B208)),ISNUMBER(SEARCH("cheque",B208))),"ETAGERES",IF(OR(ISNUMBER(SEARCH("papier",B208)),ISNUMBER(SEARCH("sac",B208)),ISNUMBER(SEARCH("carton",B208)),ISNUMBER(SEARCH("pochette",B208)),ISNUMBER(SEARCH("polypr",B208)),ISNUMBER(SEARCH("FIBRE",B208))),"CARTONNAGE","AUTRES"))))))))),VLOOKUP(A208,'[1]Famille par article'!A:C,3,0))</f>
        <v>AUTRES</v>
      </c>
      <c r="I208" s="14">
        <f t="shared" si="12"/>
        <v>1.2955765315565426E-3</v>
      </c>
      <c r="J208" s="14">
        <f t="shared" si="15"/>
        <v>0.54081066074403072</v>
      </c>
      <c r="K208" s="12" t="str">
        <f t="shared" si="13"/>
        <v/>
      </c>
      <c r="L208" s="12" t="str">
        <f t="shared" si="14"/>
        <v>Y</v>
      </c>
    </row>
    <row r="209" spans="1:12" x14ac:dyDescent="0.25">
      <c r="A209" s="12" t="s">
        <v>438</v>
      </c>
      <c r="B209" s="12" t="s">
        <v>439</v>
      </c>
      <c r="C209" s="12">
        <v>14</v>
      </c>
      <c r="D209" s="12">
        <v>1126</v>
      </c>
      <c r="E209" s="12" t="s">
        <v>25</v>
      </c>
      <c r="F209" s="12" t="s">
        <v>17</v>
      </c>
      <c r="G209" s="12" t="str">
        <f>IF(ISNA(VLOOKUP(E209,'[1]Plan d''adressage'!A:B,2,0)),"aucune",VLOOKUP(E209,'[1]Plan d''adressage'!A:B,2,0))</f>
        <v>CARTONNAGE</v>
      </c>
      <c r="H209" s="13" t="str">
        <f>IF(ISNA(VLOOKUP(A209,'[1]Famille par article'!A:C,3,0)),IF(AND(ISNUMBER(SEARCH("FIBRE",B209)),ISNUMBER(SEARCH("calage",B209))),"FIBRE DE CALAGE",IF(OR(ISNUMBER(SEARCH("panier",B209)),ISNUMBER(SEARCH("corbeille",B209)),ISNUMBER(SEARCH("banneton",B209)),ISNUMBER(SEARCH("support",B209))),"PANIER/CORBEILLE",IF(ISNUMBER(SEARCH("Bidon",B209)),"BIDON",IF(ISNUMBER(SEARCH("bourriche",B209)),"BOURRICHE",IF(OR(ISNUMBER(SEARCH("coffre",B209)),ISNUMBER(SEARCH("valisette",B209)),ISNUMBER(SEARCH("caisse",B209))),"COFFRET",IF(OR(ISNUMBER(SEARCH("VERRE",B209)),ISNUMBER(SEARCH("carafe",B209))),"VERRERIE",IF(ISNUMBER(SEARCH("BOIS",B209)),"BOIS",IF(OR(ISNUMBER(SEARCH("BOLDUC",B209)),ISNUMBER(SEARCH("RAPHIA",B209)),ISNUMBER(SEARCH("etiquette",B209)),ISNUMBER(SEARCH("Bouchon",B209)),ISNUMBER(SEARCH("tire",B209)),ISNUMBER(SEARCH("decapsuleur",B209)),ISNUMBER(SEARCH("carte",B209)),ISNUMBER(SEARCH("cheque",B209))),"ETAGERES",IF(OR(ISNUMBER(SEARCH("papier",B209)),ISNUMBER(SEARCH("sac",B209)),ISNUMBER(SEARCH("carton",B209)),ISNUMBER(SEARCH("pochette",B209)),ISNUMBER(SEARCH("polypr",B209)),ISNUMBER(SEARCH("FIBRE",B209))),"CARTONNAGE","AUTRES"))))))))),VLOOKUP(A209,'[1]Famille par article'!A:C,3,0))</f>
        <v>AUTRES</v>
      </c>
      <c r="I209" s="14">
        <f t="shared" si="12"/>
        <v>1.2955765315565426E-3</v>
      </c>
      <c r="J209" s="14">
        <f t="shared" si="15"/>
        <v>0.54210623727558727</v>
      </c>
      <c r="K209" s="12" t="str">
        <f t="shared" si="13"/>
        <v/>
      </c>
      <c r="L209" s="12" t="str">
        <f t="shared" si="14"/>
        <v>Y</v>
      </c>
    </row>
    <row r="210" spans="1:12" x14ac:dyDescent="0.25">
      <c r="A210" s="12" t="s">
        <v>440</v>
      </c>
      <c r="B210" s="12" t="s">
        <v>441</v>
      </c>
      <c r="C210" s="12">
        <v>14</v>
      </c>
      <c r="D210" s="12">
        <v>1126</v>
      </c>
      <c r="E210" s="12" t="s">
        <v>442</v>
      </c>
      <c r="F210" s="12" t="s">
        <v>17</v>
      </c>
      <c r="G210" s="12" t="str">
        <f>IF(ISNA(VLOOKUP(E210,'[1]Plan d''adressage'!A:B,2,0)),"aucune",VLOOKUP(E210,'[1]Plan d''adressage'!A:B,2,0))</f>
        <v>FIBRE DE CALAGE</v>
      </c>
      <c r="H210" s="13" t="str">
        <f>IF(ISNA(VLOOKUP(A210,'[1]Famille par article'!A:C,3,0)),IF(AND(ISNUMBER(SEARCH("FIBRE",B210)),ISNUMBER(SEARCH("calage",B210))),"FIBRE DE CALAGE",IF(OR(ISNUMBER(SEARCH("panier",B210)),ISNUMBER(SEARCH("corbeille",B210)),ISNUMBER(SEARCH("banneton",B210)),ISNUMBER(SEARCH("support",B210))),"PANIER/CORBEILLE",IF(ISNUMBER(SEARCH("Bidon",B210)),"BIDON",IF(ISNUMBER(SEARCH("bourriche",B210)),"BOURRICHE",IF(OR(ISNUMBER(SEARCH("coffre",B210)),ISNUMBER(SEARCH("valisette",B210)),ISNUMBER(SEARCH("caisse",B210))),"COFFRET",IF(OR(ISNUMBER(SEARCH("VERRE",B210)),ISNUMBER(SEARCH("carafe",B210))),"VERRERIE",IF(ISNUMBER(SEARCH("BOIS",B210)),"BOIS",IF(OR(ISNUMBER(SEARCH("BOLDUC",B210)),ISNUMBER(SEARCH("RAPHIA",B210)),ISNUMBER(SEARCH("etiquette",B210)),ISNUMBER(SEARCH("Bouchon",B210)),ISNUMBER(SEARCH("tire",B210)),ISNUMBER(SEARCH("decapsuleur",B210)),ISNUMBER(SEARCH("carte",B210)),ISNUMBER(SEARCH("cheque",B210))),"ETAGERES",IF(OR(ISNUMBER(SEARCH("papier",B210)),ISNUMBER(SEARCH("sac",B210)),ISNUMBER(SEARCH("carton",B210)),ISNUMBER(SEARCH("pochette",B210)),ISNUMBER(SEARCH("polypr",B210)),ISNUMBER(SEARCH("FIBRE",B210))),"CARTONNAGE","AUTRES"))))))))),VLOOKUP(A210,'[1]Famille par article'!A:C,3,0))</f>
        <v>AUTRES</v>
      </c>
      <c r="I210" s="14">
        <f t="shared" si="12"/>
        <v>1.2955765315565426E-3</v>
      </c>
      <c r="J210" s="14">
        <f t="shared" si="15"/>
        <v>0.54340181380714381</v>
      </c>
      <c r="K210" s="12" t="str">
        <f t="shared" si="13"/>
        <v/>
      </c>
      <c r="L210" s="12" t="str">
        <f t="shared" si="14"/>
        <v>Y</v>
      </c>
    </row>
    <row r="211" spans="1:12" x14ac:dyDescent="0.25">
      <c r="A211" s="12" t="s">
        <v>443</v>
      </c>
      <c r="B211" s="12" t="s">
        <v>188</v>
      </c>
      <c r="C211" s="12">
        <v>14</v>
      </c>
      <c r="D211" s="12">
        <v>1126</v>
      </c>
      <c r="E211" s="12" t="s">
        <v>444</v>
      </c>
      <c r="F211" s="12" t="s">
        <v>17</v>
      </c>
      <c r="G211" s="12" t="str">
        <f>IF(ISNA(VLOOKUP(E211,'[1]Plan d''adressage'!A:B,2,0)),"aucune",VLOOKUP(E211,'[1]Plan d''adressage'!A:B,2,0))</f>
        <v>PANIER/CORBEILLE</v>
      </c>
      <c r="H211" s="13" t="str">
        <f>IF(ISNA(VLOOKUP(A211,'[1]Famille par article'!A:C,3,0)),IF(AND(ISNUMBER(SEARCH("FIBRE",B211)),ISNUMBER(SEARCH("calage",B211))),"FIBRE DE CALAGE",IF(OR(ISNUMBER(SEARCH("panier",B211)),ISNUMBER(SEARCH("corbeille",B211)),ISNUMBER(SEARCH("banneton",B211)),ISNUMBER(SEARCH("support",B211))),"PANIER/CORBEILLE",IF(ISNUMBER(SEARCH("Bidon",B211)),"BIDON",IF(ISNUMBER(SEARCH("bourriche",B211)),"BOURRICHE",IF(OR(ISNUMBER(SEARCH("coffre",B211)),ISNUMBER(SEARCH("valisette",B211)),ISNUMBER(SEARCH("caisse",B211))),"COFFRET",IF(OR(ISNUMBER(SEARCH("VERRE",B211)),ISNUMBER(SEARCH("carafe",B211))),"VERRERIE",IF(ISNUMBER(SEARCH("BOIS",B211)),"BOIS",IF(OR(ISNUMBER(SEARCH("BOLDUC",B211)),ISNUMBER(SEARCH("RAPHIA",B211)),ISNUMBER(SEARCH("etiquette",B211)),ISNUMBER(SEARCH("Bouchon",B211)),ISNUMBER(SEARCH("tire",B211)),ISNUMBER(SEARCH("decapsuleur",B211)),ISNUMBER(SEARCH("carte",B211)),ISNUMBER(SEARCH("cheque",B211))),"ETAGERES",IF(OR(ISNUMBER(SEARCH("papier",B211)),ISNUMBER(SEARCH("sac",B211)),ISNUMBER(SEARCH("carton",B211)),ISNUMBER(SEARCH("pochette",B211)),ISNUMBER(SEARCH("polypr",B211)),ISNUMBER(SEARCH("FIBRE",B211))),"CARTONNAGE","AUTRES"))))))))),VLOOKUP(A211,'[1]Famille par article'!A:C,3,0))</f>
        <v>COFFRET</v>
      </c>
      <c r="I211" s="14">
        <f t="shared" si="12"/>
        <v>1.2955765315565426E-3</v>
      </c>
      <c r="J211" s="14">
        <f t="shared" si="15"/>
        <v>0.54469739033870035</v>
      </c>
      <c r="K211" s="12" t="str">
        <f t="shared" si="13"/>
        <v/>
      </c>
      <c r="L211" s="12" t="str">
        <f t="shared" si="14"/>
        <v>Y</v>
      </c>
    </row>
    <row r="212" spans="1:12" x14ac:dyDescent="0.25">
      <c r="A212" s="12" t="s">
        <v>445</v>
      </c>
      <c r="B212" s="12" t="s">
        <v>52</v>
      </c>
      <c r="C212" s="12">
        <v>14</v>
      </c>
      <c r="D212" s="12">
        <v>1126</v>
      </c>
      <c r="E212" s="12" t="s">
        <v>446</v>
      </c>
      <c r="F212" s="12" t="s">
        <v>17</v>
      </c>
      <c r="G212" s="12" t="str">
        <f>IF(ISNA(VLOOKUP(E212,'[1]Plan d''adressage'!A:B,2,0)),"aucune",VLOOKUP(E212,'[1]Plan d''adressage'!A:B,2,0))</f>
        <v>AUTRES</v>
      </c>
      <c r="H212" s="13" t="str">
        <f>IF(ISNA(VLOOKUP(A212,'[1]Famille par article'!A:C,3,0)),IF(AND(ISNUMBER(SEARCH("FIBRE",B212)),ISNUMBER(SEARCH("calage",B212))),"FIBRE DE CALAGE",IF(OR(ISNUMBER(SEARCH("panier",B212)),ISNUMBER(SEARCH("corbeille",B212)),ISNUMBER(SEARCH("banneton",B212)),ISNUMBER(SEARCH("support",B212))),"PANIER/CORBEILLE",IF(ISNUMBER(SEARCH("Bidon",B212)),"BIDON",IF(ISNUMBER(SEARCH("bourriche",B212)),"BOURRICHE",IF(OR(ISNUMBER(SEARCH("coffre",B212)),ISNUMBER(SEARCH("valisette",B212)),ISNUMBER(SEARCH("caisse",B212))),"COFFRET",IF(OR(ISNUMBER(SEARCH("VERRE",B212)),ISNUMBER(SEARCH("carafe",B212))),"VERRERIE",IF(ISNUMBER(SEARCH("BOIS",B212)),"BOIS",IF(OR(ISNUMBER(SEARCH("BOLDUC",B212)),ISNUMBER(SEARCH("RAPHIA",B212)),ISNUMBER(SEARCH("etiquette",B212)),ISNUMBER(SEARCH("Bouchon",B212)),ISNUMBER(SEARCH("tire",B212)),ISNUMBER(SEARCH("decapsuleur",B212)),ISNUMBER(SEARCH("carte",B212)),ISNUMBER(SEARCH("cheque",B212))),"ETAGERES",IF(OR(ISNUMBER(SEARCH("papier",B212)),ISNUMBER(SEARCH("sac",B212)),ISNUMBER(SEARCH("carton",B212)),ISNUMBER(SEARCH("pochette",B212)),ISNUMBER(SEARCH("polypr",B212)),ISNUMBER(SEARCH("FIBRE",B212))),"CARTONNAGE","AUTRES"))))))))),VLOOKUP(A212,'[1]Famille par article'!A:C,3,0))</f>
        <v>PANIER/CORBEILLE</v>
      </c>
      <c r="I212" s="14">
        <f t="shared" si="12"/>
        <v>1.2955765315565426E-3</v>
      </c>
      <c r="J212" s="14">
        <f t="shared" si="15"/>
        <v>0.54599296687025689</v>
      </c>
      <c r="K212" s="12" t="str">
        <f t="shared" si="13"/>
        <v/>
      </c>
      <c r="L212" s="12" t="str">
        <f t="shared" si="14"/>
        <v>Y</v>
      </c>
    </row>
    <row r="213" spans="1:12" x14ac:dyDescent="0.25">
      <c r="A213" s="12" t="s">
        <v>447</v>
      </c>
      <c r="B213" s="12" t="s">
        <v>448</v>
      </c>
      <c r="C213" s="12">
        <v>14</v>
      </c>
      <c r="D213" s="12">
        <v>1126</v>
      </c>
      <c r="E213" s="12" t="s">
        <v>348</v>
      </c>
      <c r="F213" s="12" t="s">
        <v>17</v>
      </c>
      <c r="G213" s="12" t="str">
        <f>IF(ISNA(VLOOKUP(E213,'[1]Plan d''adressage'!A:B,2,0)),"aucune",VLOOKUP(E213,'[1]Plan d''adressage'!A:B,2,0))</f>
        <v>CARTONNAGE</v>
      </c>
      <c r="H213" s="13" t="str">
        <f>IF(ISNA(VLOOKUP(A213,'[1]Famille par article'!A:C,3,0)),IF(AND(ISNUMBER(SEARCH("FIBRE",B213)),ISNUMBER(SEARCH("calage",B213))),"FIBRE DE CALAGE",IF(OR(ISNUMBER(SEARCH("panier",B213)),ISNUMBER(SEARCH("corbeille",B213)),ISNUMBER(SEARCH("banneton",B213)),ISNUMBER(SEARCH("support",B213))),"PANIER/CORBEILLE",IF(ISNUMBER(SEARCH("Bidon",B213)),"BIDON",IF(ISNUMBER(SEARCH("bourriche",B213)),"BOURRICHE",IF(OR(ISNUMBER(SEARCH("coffre",B213)),ISNUMBER(SEARCH("valisette",B213)),ISNUMBER(SEARCH("caisse",B213))),"COFFRET",IF(OR(ISNUMBER(SEARCH("VERRE",B213)),ISNUMBER(SEARCH("carafe",B213))),"VERRERIE",IF(ISNUMBER(SEARCH("BOIS",B213)),"BOIS",IF(OR(ISNUMBER(SEARCH("BOLDUC",B213)),ISNUMBER(SEARCH("RAPHIA",B213)),ISNUMBER(SEARCH("etiquette",B213)),ISNUMBER(SEARCH("Bouchon",B213)),ISNUMBER(SEARCH("tire",B213)),ISNUMBER(SEARCH("decapsuleur",B213)),ISNUMBER(SEARCH("carte",B213)),ISNUMBER(SEARCH("cheque",B213))),"ETAGERES",IF(OR(ISNUMBER(SEARCH("papier",B213)),ISNUMBER(SEARCH("sac",B213)),ISNUMBER(SEARCH("carton",B213)),ISNUMBER(SEARCH("pochette",B213)),ISNUMBER(SEARCH("polypr",B213)),ISNUMBER(SEARCH("FIBRE",B213))),"CARTONNAGE","AUTRES"))))))))),VLOOKUP(A213,'[1]Famille par article'!A:C,3,0))</f>
        <v>AUTRES</v>
      </c>
      <c r="I213" s="14">
        <f t="shared" si="12"/>
        <v>1.2955765315565426E-3</v>
      </c>
      <c r="J213" s="14">
        <f t="shared" si="15"/>
        <v>0.54728854340181343</v>
      </c>
      <c r="K213" s="12" t="str">
        <f t="shared" si="13"/>
        <v/>
      </c>
      <c r="L213" s="12" t="str">
        <f t="shared" si="14"/>
        <v>Y</v>
      </c>
    </row>
    <row r="214" spans="1:12" x14ac:dyDescent="0.25">
      <c r="A214" s="12" t="s">
        <v>449</v>
      </c>
      <c r="B214" s="12" t="s">
        <v>450</v>
      </c>
      <c r="C214" s="12">
        <v>14</v>
      </c>
      <c r="D214" s="12">
        <v>1126</v>
      </c>
      <c r="E214" s="12" t="s">
        <v>319</v>
      </c>
      <c r="F214" s="12" t="s">
        <v>17</v>
      </c>
      <c r="G214" s="12" t="str">
        <f>IF(ISNA(VLOOKUP(E214,'[1]Plan d''adressage'!A:B,2,0)),"aucune",VLOOKUP(E214,'[1]Plan d''adressage'!A:B,2,0))</f>
        <v>aucune</v>
      </c>
      <c r="H214" s="13" t="str">
        <f>IF(ISNA(VLOOKUP(A214,'[1]Famille par article'!A:C,3,0)),IF(AND(ISNUMBER(SEARCH("FIBRE",B214)),ISNUMBER(SEARCH("calage",B214))),"FIBRE DE CALAGE",IF(OR(ISNUMBER(SEARCH("panier",B214)),ISNUMBER(SEARCH("corbeille",B214)),ISNUMBER(SEARCH("banneton",B214)),ISNUMBER(SEARCH("support",B214))),"PANIER/CORBEILLE",IF(ISNUMBER(SEARCH("Bidon",B214)),"BIDON",IF(ISNUMBER(SEARCH("bourriche",B214)),"BOURRICHE",IF(OR(ISNUMBER(SEARCH("coffre",B214)),ISNUMBER(SEARCH("valisette",B214)),ISNUMBER(SEARCH("caisse",B214))),"COFFRET",IF(OR(ISNUMBER(SEARCH("VERRE",B214)),ISNUMBER(SEARCH("carafe",B214))),"VERRERIE",IF(ISNUMBER(SEARCH("BOIS",B214)),"BOIS",IF(OR(ISNUMBER(SEARCH("BOLDUC",B214)),ISNUMBER(SEARCH("RAPHIA",B214)),ISNUMBER(SEARCH("etiquette",B214)),ISNUMBER(SEARCH("Bouchon",B214)),ISNUMBER(SEARCH("tire",B214)),ISNUMBER(SEARCH("decapsuleur",B214)),ISNUMBER(SEARCH("carte",B214)),ISNUMBER(SEARCH("cheque",B214))),"ETAGERES",IF(OR(ISNUMBER(SEARCH("papier",B214)),ISNUMBER(SEARCH("sac",B214)),ISNUMBER(SEARCH("carton",B214)),ISNUMBER(SEARCH("pochette",B214)),ISNUMBER(SEARCH("polypr",B214)),ISNUMBER(SEARCH("FIBRE",B214))),"CARTONNAGE","AUTRES"))))))))),VLOOKUP(A214,'[1]Famille par article'!A:C,3,0))</f>
        <v>ETAGERES</v>
      </c>
      <c r="I214" s="14">
        <f t="shared" si="12"/>
        <v>1.2955765315565426E-3</v>
      </c>
      <c r="J214" s="14">
        <f t="shared" si="15"/>
        <v>0.54858411993336997</v>
      </c>
      <c r="K214" s="12" t="str">
        <f t="shared" si="13"/>
        <v/>
      </c>
      <c r="L214" s="12" t="str">
        <f t="shared" si="14"/>
        <v>Y</v>
      </c>
    </row>
    <row r="215" spans="1:12" x14ac:dyDescent="0.25">
      <c r="A215" s="12" t="s">
        <v>451</v>
      </c>
      <c r="B215" s="12" t="s">
        <v>391</v>
      </c>
      <c r="C215" s="12">
        <v>14</v>
      </c>
      <c r="D215" s="12">
        <v>1126</v>
      </c>
      <c r="E215" s="12" t="s">
        <v>383</v>
      </c>
      <c r="F215" s="12" t="s">
        <v>17</v>
      </c>
      <c r="G215" s="12" t="str">
        <f>IF(ISNA(VLOOKUP(E215,'[1]Plan d''adressage'!A:B,2,0)),"aucune",VLOOKUP(E215,'[1]Plan d''adressage'!A:B,2,0))</f>
        <v>AUTRES</v>
      </c>
      <c r="H215" s="13" t="str">
        <f>IF(ISNA(VLOOKUP(A215,'[1]Famille par article'!A:C,3,0)),IF(AND(ISNUMBER(SEARCH("FIBRE",B215)),ISNUMBER(SEARCH("calage",B215))),"FIBRE DE CALAGE",IF(OR(ISNUMBER(SEARCH("panier",B215)),ISNUMBER(SEARCH("corbeille",B215)),ISNUMBER(SEARCH("banneton",B215)),ISNUMBER(SEARCH("support",B215))),"PANIER/CORBEILLE",IF(ISNUMBER(SEARCH("Bidon",B215)),"BIDON",IF(ISNUMBER(SEARCH("bourriche",B215)),"BOURRICHE",IF(OR(ISNUMBER(SEARCH("coffre",B215)),ISNUMBER(SEARCH("valisette",B215)),ISNUMBER(SEARCH("caisse",B215))),"COFFRET",IF(OR(ISNUMBER(SEARCH("VERRE",B215)),ISNUMBER(SEARCH("carafe",B215))),"VERRERIE",IF(ISNUMBER(SEARCH("BOIS",B215)),"BOIS",IF(OR(ISNUMBER(SEARCH("BOLDUC",B215)),ISNUMBER(SEARCH("RAPHIA",B215)),ISNUMBER(SEARCH("etiquette",B215)),ISNUMBER(SEARCH("Bouchon",B215)),ISNUMBER(SEARCH("tire",B215)),ISNUMBER(SEARCH("decapsuleur",B215)),ISNUMBER(SEARCH("carte",B215)),ISNUMBER(SEARCH("cheque",B215))),"ETAGERES",IF(OR(ISNUMBER(SEARCH("papier",B215)),ISNUMBER(SEARCH("sac",B215)),ISNUMBER(SEARCH("carton",B215)),ISNUMBER(SEARCH("pochette",B215)),ISNUMBER(SEARCH("polypr",B215)),ISNUMBER(SEARCH("FIBRE",B215))),"CARTONNAGE","AUTRES"))))))))),VLOOKUP(A215,'[1]Famille par article'!A:C,3,0))</f>
        <v>CARTONNAGE</v>
      </c>
      <c r="I215" s="14">
        <f t="shared" si="12"/>
        <v>1.2955765315565426E-3</v>
      </c>
      <c r="J215" s="14">
        <f t="shared" si="15"/>
        <v>0.54987969646492652</v>
      </c>
      <c r="K215" s="12" t="str">
        <f t="shared" si="13"/>
        <v/>
      </c>
      <c r="L215" s="12" t="str">
        <f t="shared" si="14"/>
        <v>Y</v>
      </c>
    </row>
    <row r="216" spans="1:12" x14ac:dyDescent="0.25">
      <c r="A216" s="12" t="s">
        <v>452</v>
      </c>
      <c r="B216" s="12" t="s">
        <v>281</v>
      </c>
      <c r="C216" s="12">
        <v>14</v>
      </c>
      <c r="D216" s="12">
        <v>1126</v>
      </c>
      <c r="E216" s="12" t="s">
        <v>308</v>
      </c>
      <c r="F216" s="12" t="s">
        <v>17</v>
      </c>
      <c r="G216" s="12" t="str">
        <f>IF(ISNA(VLOOKUP(E216,'[1]Plan d''adressage'!A:B,2,0)),"aucune",VLOOKUP(E216,'[1]Plan d''adressage'!A:B,2,0))</f>
        <v>AUTRES</v>
      </c>
      <c r="H216" s="13" t="str">
        <f>IF(ISNA(VLOOKUP(A216,'[1]Famille par article'!A:C,3,0)),IF(AND(ISNUMBER(SEARCH("FIBRE",B216)),ISNUMBER(SEARCH("calage",B216))),"FIBRE DE CALAGE",IF(OR(ISNUMBER(SEARCH("panier",B216)),ISNUMBER(SEARCH("corbeille",B216)),ISNUMBER(SEARCH("banneton",B216)),ISNUMBER(SEARCH("support",B216))),"PANIER/CORBEILLE",IF(ISNUMBER(SEARCH("Bidon",B216)),"BIDON",IF(ISNUMBER(SEARCH("bourriche",B216)),"BOURRICHE",IF(OR(ISNUMBER(SEARCH("coffre",B216)),ISNUMBER(SEARCH("valisette",B216)),ISNUMBER(SEARCH("caisse",B216))),"COFFRET",IF(OR(ISNUMBER(SEARCH("VERRE",B216)),ISNUMBER(SEARCH("carafe",B216))),"VERRERIE",IF(ISNUMBER(SEARCH("BOIS",B216)),"BOIS",IF(OR(ISNUMBER(SEARCH("BOLDUC",B216)),ISNUMBER(SEARCH("RAPHIA",B216)),ISNUMBER(SEARCH("etiquette",B216)),ISNUMBER(SEARCH("Bouchon",B216)),ISNUMBER(SEARCH("tire",B216)),ISNUMBER(SEARCH("decapsuleur",B216)),ISNUMBER(SEARCH("carte",B216)),ISNUMBER(SEARCH("cheque",B216))),"ETAGERES",IF(OR(ISNUMBER(SEARCH("papier",B216)),ISNUMBER(SEARCH("sac",B216)),ISNUMBER(SEARCH("carton",B216)),ISNUMBER(SEARCH("pochette",B216)),ISNUMBER(SEARCH("polypr",B216)),ISNUMBER(SEARCH("FIBRE",B216))),"CARTONNAGE","AUTRES"))))))))),VLOOKUP(A216,'[1]Famille par article'!A:C,3,0))</f>
        <v>CARTONNAGE</v>
      </c>
      <c r="I216" s="14">
        <f t="shared" si="12"/>
        <v>1.2955765315565426E-3</v>
      </c>
      <c r="J216" s="14">
        <f t="shared" si="15"/>
        <v>0.55117527299648306</v>
      </c>
      <c r="K216" s="12" t="str">
        <f t="shared" si="13"/>
        <v/>
      </c>
      <c r="L216" s="12" t="str">
        <f t="shared" si="14"/>
        <v>Y</v>
      </c>
    </row>
    <row r="217" spans="1:12" x14ac:dyDescent="0.25">
      <c r="A217" s="12" t="s">
        <v>453</v>
      </c>
      <c r="B217" s="12" t="s">
        <v>259</v>
      </c>
      <c r="C217" s="12">
        <v>14</v>
      </c>
      <c r="D217" s="12">
        <v>1126</v>
      </c>
      <c r="E217" s="12" t="s">
        <v>394</v>
      </c>
      <c r="F217" s="12" t="s">
        <v>17</v>
      </c>
      <c r="G217" s="12" t="str">
        <f>IF(ISNA(VLOOKUP(E217,'[1]Plan d''adressage'!A:B,2,0)),"aucune",VLOOKUP(E217,'[1]Plan d''adressage'!A:B,2,0))</f>
        <v>BOURRICHE</v>
      </c>
      <c r="H217" s="13" t="str">
        <f>IF(ISNA(VLOOKUP(A217,'[1]Famille par article'!A:C,3,0)),IF(AND(ISNUMBER(SEARCH("FIBRE",B217)),ISNUMBER(SEARCH("calage",B217))),"FIBRE DE CALAGE",IF(OR(ISNUMBER(SEARCH("panier",B217)),ISNUMBER(SEARCH("corbeille",B217)),ISNUMBER(SEARCH("banneton",B217)),ISNUMBER(SEARCH("support",B217))),"PANIER/CORBEILLE",IF(ISNUMBER(SEARCH("Bidon",B217)),"BIDON",IF(ISNUMBER(SEARCH("bourriche",B217)),"BOURRICHE",IF(OR(ISNUMBER(SEARCH("coffre",B217)),ISNUMBER(SEARCH("valisette",B217)),ISNUMBER(SEARCH("caisse",B217))),"COFFRET",IF(OR(ISNUMBER(SEARCH("VERRE",B217)),ISNUMBER(SEARCH("carafe",B217))),"VERRERIE",IF(ISNUMBER(SEARCH("BOIS",B217)),"BOIS",IF(OR(ISNUMBER(SEARCH("BOLDUC",B217)),ISNUMBER(SEARCH("RAPHIA",B217)),ISNUMBER(SEARCH("etiquette",B217)),ISNUMBER(SEARCH("Bouchon",B217)),ISNUMBER(SEARCH("tire",B217)),ISNUMBER(SEARCH("decapsuleur",B217)),ISNUMBER(SEARCH("carte",B217)),ISNUMBER(SEARCH("cheque",B217))),"ETAGERES",IF(OR(ISNUMBER(SEARCH("papier",B217)),ISNUMBER(SEARCH("sac",B217)),ISNUMBER(SEARCH("carton",B217)),ISNUMBER(SEARCH("pochette",B217)),ISNUMBER(SEARCH("polypr",B217)),ISNUMBER(SEARCH("FIBRE",B217))),"CARTONNAGE","AUTRES"))))))))),VLOOKUP(A217,'[1]Famille par article'!A:C,3,0))</f>
        <v>COFFRET</v>
      </c>
      <c r="I217" s="14">
        <f t="shared" si="12"/>
        <v>1.2955765315565426E-3</v>
      </c>
      <c r="J217" s="14">
        <f t="shared" si="15"/>
        <v>0.5524708495280396</v>
      </c>
      <c r="K217" s="12" t="str">
        <f t="shared" si="13"/>
        <v/>
      </c>
      <c r="L217" s="12" t="str">
        <f t="shared" si="14"/>
        <v>Y</v>
      </c>
    </row>
    <row r="218" spans="1:12" x14ac:dyDescent="0.25">
      <c r="A218" s="12" t="s">
        <v>454</v>
      </c>
      <c r="B218" s="12" t="s">
        <v>295</v>
      </c>
      <c r="C218" s="12">
        <v>14</v>
      </c>
      <c r="D218" s="12">
        <v>1126</v>
      </c>
      <c r="E218" s="12" t="s">
        <v>455</v>
      </c>
      <c r="F218" s="12" t="s">
        <v>17</v>
      </c>
      <c r="G218" s="12" t="str">
        <f>IF(ISNA(VLOOKUP(E218,'[1]Plan d''adressage'!A:B,2,0)),"aucune",VLOOKUP(E218,'[1]Plan d''adressage'!A:B,2,0))</f>
        <v>CARTONNAGE</v>
      </c>
      <c r="H218" s="13" t="str">
        <f>IF(ISNA(VLOOKUP(A218,'[1]Famille par article'!A:C,3,0)),IF(AND(ISNUMBER(SEARCH("FIBRE",B218)),ISNUMBER(SEARCH("calage",B218))),"FIBRE DE CALAGE",IF(OR(ISNUMBER(SEARCH("panier",B218)),ISNUMBER(SEARCH("corbeille",B218)),ISNUMBER(SEARCH("banneton",B218)),ISNUMBER(SEARCH("support",B218))),"PANIER/CORBEILLE",IF(ISNUMBER(SEARCH("Bidon",B218)),"BIDON",IF(ISNUMBER(SEARCH("bourriche",B218)),"BOURRICHE",IF(OR(ISNUMBER(SEARCH("coffre",B218)),ISNUMBER(SEARCH("valisette",B218)),ISNUMBER(SEARCH("caisse",B218))),"COFFRET",IF(OR(ISNUMBER(SEARCH("VERRE",B218)),ISNUMBER(SEARCH("carafe",B218))),"VERRERIE",IF(ISNUMBER(SEARCH("BOIS",B218)),"BOIS",IF(OR(ISNUMBER(SEARCH("BOLDUC",B218)),ISNUMBER(SEARCH("RAPHIA",B218)),ISNUMBER(SEARCH("etiquette",B218)),ISNUMBER(SEARCH("Bouchon",B218)),ISNUMBER(SEARCH("tire",B218)),ISNUMBER(SEARCH("decapsuleur",B218)),ISNUMBER(SEARCH("carte",B218)),ISNUMBER(SEARCH("cheque",B218))),"ETAGERES",IF(OR(ISNUMBER(SEARCH("papier",B218)),ISNUMBER(SEARCH("sac",B218)),ISNUMBER(SEARCH("carton",B218)),ISNUMBER(SEARCH("pochette",B218)),ISNUMBER(SEARCH("polypr",B218)),ISNUMBER(SEARCH("FIBRE",B218))),"CARTONNAGE","AUTRES"))))))))),VLOOKUP(A218,'[1]Famille par article'!A:C,3,0))</f>
        <v>PANIER/CORBEILLE</v>
      </c>
      <c r="I218" s="14">
        <f t="shared" si="12"/>
        <v>1.2955765315565426E-3</v>
      </c>
      <c r="J218" s="14">
        <f t="shared" si="15"/>
        <v>0.55376642605959614</v>
      </c>
      <c r="K218" s="12" t="str">
        <f t="shared" si="13"/>
        <v/>
      </c>
      <c r="L218" s="12" t="str">
        <f t="shared" si="14"/>
        <v>Y</v>
      </c>
    </row>
    <row r="219" spans="1:12" x14ac:dyDescent="0.25">
      <c r="A219" s="12" t="s">
        <v>456</v>
      </c>
      <c r="B219" s="12" t="s">
        <v>325</v>
      </c>
      <c r="C219" s="12">
        <v>14</v>
      </c>
      <c r="D219" s="12">
        <v>1126</v>
      </c>
      <c r="E219" s="12" t="s">
        <v>457</v>
      </c>
      <c r="F219" s="12" t="s">
        <v>17</v>
      </c>
      <c r="G219" s="12" t="str">
        <f>IF(ISNA(VLOOKUP(E219,'[1]Plan d''adressage'!A:B,2,0)),"aucune",VLOOKUP(E219,'[1]Plan d''adressage'!A:B,2,0))</f>
        <v>VERRERIE</v>
      </c>
      <c r="H219" s="13" t="str">
        <f>IF(ISNA(VLOOKUP(A219,'[1]Famille par article'!A:C,3,0)),IF(AND(ISNUMBER(SEARCH("FIBRE",B219)),ISNUMBER(SEARCH("calage",B219))),"FIBRE DE CALAGE",IF(OR(ISNUMBER(SEARCH("panier",B219)),ISNUMBER(SEARCH("corbeille",B219)),ISNUMBER(SEARCH("banneton",B219)),ISNUMBER(SEARCH("support",B219))),"PANIER/CORBEILLE",IF(ISNUMBER(SEARCH("Bidon",B219)),"BIDON",IF(ISNUMBER(SEARCH("bourriche",B219)),"BOURRICHE",IF(OR(ISNUMBER(SEARCH("coffre",B219)),ISNUMBER(SEARCH("valisette",B219)),ISNUMBER(SEARCH("caisse",B219))),"COFFRET",IF(OR(ISNUMBER(SEARCH("VERRE",B219)),ISNUMBER(SEARCH("carafe",B219))),"VERRERIE",IF(ISNUMBER(SEARCH("BOIS",B219)),"BOIS",IF(OR(ISNUMBER(SEARCH("BOLDUC",B219)),ISNUMBER(SEARCH("RAPHIA",B219)),ISNUMBER(SEARCH("etiquette",B219)),ISNUMBER(SEARCH("Bouchon",B219)),ISNUMBER(SEARCH("tire",B219)),ISNUMBER(SEARCH("decapsuleur",B219)),ISNUMBER(SEARCH("carte",B219)),ISNUMBER(SEARCH("cheque",B219))),"ETAGERES",IF(OR(ISNUMBER(SEARCH("papier",B219)),ISNUMBER(SEARCH("sac",B219)),ISNUMBER(SEARCH("carton",B219)),ISNUMBER(SEARCH("pochette",B219)),ISNUMBER(SEARCH("polypr",B219)),ISNUMBER(SEARCH("FIBRE",B219))),"CARTONNAGE","AUTRES"))))))))),VLOOKUP(A219,'[1]Famille par article'!A:C,3,0))</f>
        <v>CARTONNAGE</v>
      </c>
      <c r="I219" s="14">
        <f t="shared" si="12"/>
        <v>1.2955765315565426E-3</v>
      </c>
      <c r="J219" s="14">
        <f t="shared" si="15"/>
        <v>0.55506200259115268</v>
      </c>
      <c r="K219" s="12" t="str">
        <f t="shared" si="13"/>
        <v/>
      </c>
      <c r="L219" s="12" t="str">
        <f t="shared" si="14"/>
        <v>Y</v>
      </c>
    </row>
    <row r="220" spans="1:12" x14ac:dyDescent="0.25">
      <c r="A220" s="12" t="s">
        <v>458</v>
      </c>
      <c r="B220" s="12" t="s">
        <v>420</v>
      </c>
      <c r="C220" s="12">
        <v>14</v>
      </c>
      <c r="D220" s="12">
        <v>1126</v>
      </c>
      <c r="E220" s="12" t="s">
        <v>322</v>
      </c>
      <c r="F220" s="12" t="s">
        <v>17</v>
      </c>
      <c r="G220" s="12" t="str">
        <f>IF(ISNA(VLOOKUP(E220,'[1]Plan d''adressage'!A:B,2,0)),"aucune",VLOOKUP(E220,'[1]Plan d''adressage'!A:B,2,0))</f>
        <v>COFFRET</v>
      </c>
      <c r="H220" s="13" t="str">
        <f>IF(ISNA(VLOOKUP(A220,'[1]Famille par article'!A:C,3,0)),IF(AND(ISNUMBER(SEARCH("FIBRE",B220)),ISNUMBER(SEARCH("calage",B220))),"FIBRE DE CALAGE",IF(OR(ISNUMBER(SEARCH("panier",B220)),ISNUMBER(SEARCH("corbeille",B220)),ISNUMBER(SEARCH("banneton",B220)),ISNUMBER(SEARCH("support",B220))),"PANIER/CORBEILLE",IF(ISNUMBER(SEARCH("Bidon",B220)),"BIDON",IF(ISNUMBER(SEARCH("bourriche",B220)),"BOURRICHE",IF(OR(ISNUMBER(SEARCH("coffre",B220)),ISNUMBER(SEARCH("valisette",B220)),ISNUMBER(SEARCH("caisse",B220))),"COFFRET",IF(OR(ISNUMBER(SEARCH("VERRE",B220)),ISNUMBER(SEARCH("carafe",B220))),"VERRERIE",IF(ISNUMBER(SEARCH("BOIS",B220)),"BOIS",IF(OR(ISNUMBER(SEARCH("BOLDUC",B220)),ISNUMBER(SEARCH("RAPHIA",B220)),ISNUMBER(SEARCH("etiquette",B220)),ISNUMBER(SEARCH("Bouchon",B220)),ISNUMBER(SEARCH("tire",B220)),ISNUMBER(SEARCH("decapsuleur",B220)),ISNUMBER(SEARCH("carte",B220)),ISNUMBER(SEARCH("cheque",B220))),"ETAGERES",IF(OR(ISNUMBER(SEARCH("papier",B220)),ISNUMBER(SEARCH("sac",B220)),ISNUMBER(SEARCH("carton",B220)),ISNUMBER(SEARCH("pochette",B220)),ISNUMBER(SEARCH("polypr",B220)),ISNUMBER(SEARCH("FIBRE",B220))),"CARTONNAGE","AUTRES"))))))))),VLOOKUP(A220,'[1]Famille par article'!A:C,3,0))</f>
        <v>CARTONNAGE</v>
      </c>
      <c r="I220" s="14">
        <f t="shared" si="12"/>
        <v>1.2955765315565426E-3</v>
      </c>
      <c r="J220" s="14">
        <f t="shared" si="15"/>
        <v>0.55635757912270922</v>
      </c>
      <c r="K220" s="12" t="str">
        <f t="shared" si="13"/>
        <v/>
      </c>
      <c r="L220" s="12" t="str">
        <f t="shared" si="14"/>
        <v>Y</v>
      </c>
    </row>
    <row r="221" spans="1:12" x14ac:dyDescent="0.25">
      <c r="A221" s="12" t="s">
        <v>459</v>
      </c>
      <c r="B221" s="12" t="s">
        <v>37</v>
      </c>
      <c r="C221" s="12">
        <v>14</v>
      </c>
      <c r="D221" s="12">
        <v>1126</v>
      </c>
      <c r="E221" s="12" t="s">
        <v>169</v>
      </c>
      <c r="F221" s="12" t="s">
        <v>17</v>
      </c>
      <c r="G221" s="12" t="str">
        <f>IF(ISNA(VLOOKUP(E221,'[1]Plan d''adressage'!A:B,2,0)),"aucune",VLOOKUP(E221,'[1]Plan d''adressage'!A:B,2,0))</f>
        <v>COFFRET</v>
      </c>
      <c r="H221" s="13" t="str">
        <f>IF(ISNA(VLOOKUP(A221,'[1]Famille par article'!A:C,3,0)),IF(AND(ISNUMBER(SEARCH("FIBRE",B221)),ISNUMBER(SEARCH("calage",B221))),"FIBRE DE CALAGE",IF(OR(ISNUMBER(SEARCH("panier",B221)),ISNUMBER(SEARCH("corbeille",B221)),ISNUMBER(SEARCH("banneton",B221)),ISNUMBER(SEARCH("support",B221))),"PANIER/CORBEILLE",IF(ISNUMBER(SEARCH("Bidon",B221)),"BIDON",IF(ISNUMBER(SEARCH("bourriche",B221)),"BOURRICHE",IF(OR(ISNUMBER(SEARCH("coffre",B221)),ISNUMBER(SEARCH("valisette",B221)),ISNUMBER(SEARCH("caisse",B221))),"COFFRET",IF(OR(ISNUMBER(SEARCH("VERRE",B221)),ISNUMBER(SEARCH("carafe",B221))),"VERRERIE",IF(ISNUMBER(SEARCH("BOIS",B221)),"BOIS",IF(OR(ISNUMBER(SEARCH("BOLDUC",B221)),ISNUMBER(SEARCH("RAPHIA",B221)),ISNUMBER(SEARCH("etiquette",B221)),ISNUMBER(SEARCH("Bouchon",B221)),ISNUMBER(SEARCH("tire",B221)),ISNUMBER(SEARCH("decapsuleur",B221)),ISNUMBER(SEARCH("carte",B221)),ISNUMBER(SEARCH("cheque",B221))),"ETAGERES",IF(OR(ISNUMBER(SEARCH("papier",B221)),ISNUMBER(SEARCH("sac",B221)),ISNUMBER(SEARCH("carton",B221)),ISNUMBER(SEARCH("pochette",B221)),ISNUMBER(SEARCH("polypr",B221)),ISNUMBER(SEARCH("FIBRE",B221))),"CARTONNAGE","AUTRES"))))))))),VLOOKUP(A221,'[1]Famille par article'!A:C,3,0))</f>
        <v>CARTONNAGE</v>
      </c>
      <c r="I221" s="14">
        <f t="shared" si="12"/>
        <v>1.2955765315565426E-3</v>
      </c>
      <c r="J221" s="14">
        <f t="shared" si="15"/>
        <v>0.55765315565426576</v>
      </c>
      <c r="K221" s="12" t="str">
        <f t="shared" si="13"/>
        <v/>
      </c>
      <c r="L221" s="12" t="str">
        <f t="shared" si="14"/>
        <v>Y</v>
      </c>
    </row>
    <row r="222" spans="1:12" x14ac:dyDescent="0.25">
      <c r="A222" s="12" t="s">
        <v>460</v>
      </c>
      <c r="B222" s="12" t="s">
        <v>461</v>
      </c>
      <c r="C222" s="12">
        <v>14</v>
      </c>
      <c r="D222" s="12">
        <v>1126</v>
      </c>
      <c r="E222" s="12" t="s">
        <v>255</v>
      </c>
      <c r="F222" s="12" t="s">
        <v>17</v>
      </c>
      <c r="G222" s="12" t="str">
        <f>IF(ISNA(VLOOKUP(E222,'[1]Plan d''adressage'!A:B,2,0)),"aucune",VLOOKUP(E222,'[1]Plan d''adressage'!A:B,2,0))</f>
        <v>CARTONNAGE</v>
      </c>
      <c r="H222" s="13" t="str">
        <f>IF(ISNA(VLOOKUP(A222,'[1]Famille par article'!A:C,3,0)),IF(AND(ISNUMBER(SEARCH("FIBRE",B222)),ISNUMBER(SEARCH("calage",B222))),"FIBRE DE CALAGE",IF(OR(ISNUMBER(SEARCH("panier",B222)),ISNUMBER(SEARCH("corbeille",B222)),ISNUMBER(SEARCH("banneton",B222)),ISNUMBER(SEARCH("support",B222))),"PANIER/CORBEILLE",IF(ISNUMBER(SEARCH("Bidon",B222)),"BIDON",IF(ISNUMBER(SEARCH("bourriche",B222)),"BOURRICHE",IF(OR(ISNUMBER(SEARCH("coffre",B222)),ISNUMBER(SEARCH("valisette",B222)),ISNUMBER(SEARCH("caisse",B222))),"COFFRET",IF(OR(ISNUMBER(SEARCH("VERRE",B222)),ISNUMBER(SEARCH("carafe",B222))),"VERRERIE",IF(ISNUMBER(SEARCH("BOIS",B222)),"BOIS",IF(OR(ISNUMBER(SEARCH("BOLDUC",B222)),ISNUMBER(SEARCH("RAPHIA",B222)),ISNUMBER(SEARCH("etiquette",B222)),ISNUMBER(SEARCH("Bouchon",B222)),ISNUMBER(SEARCH("tire",B222)),ISNUMBER(SEARCH("decapsuleur",B222)),ISNUMBER(SEARCH("carte",B222)),ISNUMBER(SEARCH("cheque",B222))),"ETAGERES",IF(OR(ISNUMBER(SEARCH("papier",B222)),ISNUMBER(SEARCH("sac",B222)),ISNUMBER(SEARCH("carton",B222)),ISNUMBER(SEARCH("pochette",B222)),ISNUMBER(SEARCH("polypr",B222)),ISNUMBER(SEARCH("FIBRE",B222))),"CARTONNAGE","AUTRES"))))))))),VLOOKUP(A222,'[1]Famille par article'!A:C,3,0))</f>
        <v>CARTONNAGE</v>
      </c>
      <c r="I222" s="14">
        <f t="shared" si="12"/>
        <v>1.2955765315565426E-3</v>
      </c>
      <c r="J222" s="14">
        <f t="shared" si="15"/>
        <v>0.55894873218582231</v>
      </c>
      <c r="K222" s="12" t="str">
        <f t="shared" si="13"/>
        <v/>
      </c>
      <c r="L222" s="12" t="str">
        <f t="shared" si="14"/>
        <v>N</v>
      </c>
    </row>
    <row r="223" spans="1:12" x14ac:dyDescent="0.25">
      <c r="A223" s="12" t="s">
        <v>462</v>
      </c>
      <c r="B223" s="12" t="s">
        <v>156</v>
      </c>
      <c r="C223" s="12">
        <v>13</v>
      </c>
      <c r="D223" s="12">
        <v>1126</v>
      </c>
      <c r="E223" s="12" t="s">
        <v>96</v>
      </c>
      <c r="F223" s="12" t="s">
        <v>17</v>
      </c>
      <c r="G223" s="12" t="str">
        <f>IF(ISNA(VLOOKUP(E223,'[1]Plan d''adressage'!A:B,2,0)),"aucune",VLOOKUP(E223,'[1]Plan d''adressage'!A:B,2,0))</f>
        <v>aucune</v>
      </c>
      <c r="H223" s="13" t="str">
        <f>IF(ISNA(VLOOKUP(A223,'[1]Famille par article'!A:C,3,0)),IF(AND(ISNUMBER(SEARCH("FIBRE",B223)),ISNUMBER(SEARCH("calage",B223))),"FIBRE DE CALAGE",IF(OR(ISNUMBER(SEARCH("panier",B223)),ISNUMBER(SEARCH("corbeille",B223)),ISNUMBER(SEARCH("banneton",B223)),ISNUMBER(SEARCH("support",B223))),"PANIER/CORBEILLE",IF(ISNUMBER(SEARCH("Bidon",B223)),"BIDON",IF(ISNUMBER(SEARCH("bourriche",B223)),"BOURRICHE",IF(OR(ISNUMBER(SEARCH("coffre",B223)),ISNUMBER(SEARCH("valisette",B223)),ISNUMBER(SEARCH("caisse",B223))),"COFFRET",IF(OR(ISNUMBER(SEARCH("VERRE",B223)),ISNUMBER(SEARCH("carafe",B223))),"VERRERIE",IF(ISNUMBER(SEARCH("BOIS",B223)),"BOIS",IF(OR(ISNUMBER(SEARCH("BOLDUC",B223)),ISNUMBER(SEARCH("RAPHIA",B223)),ISNUMBER(SEARCH("etiquette",B223)),ISNUMBER(SEARCH("Bouchon",B223)),ISNUMBER(SEARCH("tire",B223)),ISNUMBER(SEARCH("decapsuleur",B223)),ISNUMBER(SEARCH("carte",B223)),ISNUMBER(SEARCH("cheque",B223))),"ETAGERES",IF(OR(ISNUMBER(SEARCH("papier",B223)),ISNUMBER(SEARCH("sac",B223)),ISNUMBER(SEARCH("carton",B223)),ISNUMBER(SEARCH("pochette",B223)),ISNUMBER(SEARCH("polypr",B223)),ISNUMBER(SEARCH("FIBRE",B223))),"CARTONNAGE","AUTRES"))))))))),VLOOKUP(A223,'[1]Famille par article'!A:C,3,0))</f>
        <v>ETAGERES</v>
      </c>
      <c r="I223" s="14">
        <f t="shared" si="12"/>
        <v>1.2030353507310753E-3</v>
      </c>
      <c r="J223" s="14">
        <f t="shared" si="15"/>
        <v>0.56015176753655338</v>
      </c>
      <c r="K223" s="12" t="str">
        <f t="shared" si="13"/>
        <v/>
      </c>
      <c r="L223" s="12" t="str">
        <f t="shared" si="14"/>
        <v>Y</v>
      </c>
    </row>
    <row r="224" spans="1:12" x14ac:dyDescent="0.25">
      <c r="A224" s="12" t="s">
        <v>463</v>
      </c>
      <c r="B224" s="12" t="s">
        <v>464</v>
      </c>
      <c r="C224" s="12">
        <v>13</v>
      </c>
      <c r="D224" s="12">
        <v>1126</v>
      </c>
      <c r="E224" s="12" t="s">
        <v>353</v>
      </c>
      <c r="F224" s="12" t="s">
        <v>17</v>
      </c>
      <c r="G224" s="12" t="str">
        <f>IF(ISNA(VLOOKUP(E224,'[1]Plan d''adressage'!A:B,2,0)),"aucune",VLOOKUP(E224,'[1]Plan d''adressage'!A:B,2,0))</f>
        <v>aucune</v>
      </c>
      <c r="H224" s="13" t="str">
        <f>IF(ISNA(VLOOKUP(A224,'[1]Famille par article'!A:C,3,0)),IF(AND(ISNUMBER(SEARCH("FIBRE",B224)),ISNUMBER(SEARCH("calage",B224))),"FIBRE DE CALAGE",IF(OR(ISNUMBER(SEARCH("panier",B224)),ISNUMBER(SEARCH("corbeille",B224)),ISNUMBER(SEARCH("banneton",B224)),ISNUMBER(SEARCH("support",B224))),"PANIER/CORBEILLE",IF(ISNUMBER(SEARCH("Bidon",B224)),"BIDON",IF(ISNUMBER(SEARCH("bourriche",B224)),"BOURRICHE",IF(OR(ISNUMBER(SEARCH("coffre",B224)),ISNUMBER(SEARCH("valisette",B224)),ISNUMBER(SEARCH("caisse",B224))),"COFFRET",IF(OR(ISNUMBER(SEARCH("VERRE",B224)),ISNUMBER(SEARCH("carafe",B224))),"VERRERIE",IF(ISNUMBER(SEARCH("BOIS",B224)),"BOIS",IF(OR(ISNUMBER(SEARCH("BOLDUC",B224)),ISNUMBER(SEARCH("RAPHIA",B224)),ISNUMBER(SEARCH("etiquette",B224)),ISNUMBER(SEARCH("Bouchon",B224)),ISNUMBER(SEARCH("tire",B224)),ISNUMBER(SEARCH("decapsuleur",B224)),ISNUMBER(SEARCH("carte",B224)),ISNUMBER(SEARCH("cheque",B224))),"ETAGERES",IF(OR(ISNUMBER(SEARCH("papier",B224)),ISNUMBER(SEARCH("sac",B224)),ISNUMBER(SEARCH("carton",B224)),ISNUMBER(SEARCH("pochette",B224)),ISNUMBER(SEARCH("polypr",B224)),ISNUMBER(SEARCH("FIBRE",B224))),"CARTONNAGE","AUTRES"))))))))),VLOOKUP(A224,'[1]Famille par article'!A:C,3,0))</f>
        <v>ETAGERES</v>
      </c>
      <c r="I224" s="14">
        <f t="shared" si="12"/>
        <v>1.2030353507310753E-3</v>
      </c>
      <c r="J224" s="14">
        <f t="shared" si="15"/>
        <v>0.56135480288728445</v>
      </c>
      <c r="K224" s="12" t="str">
        <f t="shared" si="13"/>
        <v/>
      </c>
      <c r="L224" s="12" t="str">
        <f t="shared" si="14"/>
        <v>Y</v>
      </c>
    </row>
    <row r="225" spans="1:12" x14ac:dyDescent="0.25">
      <c r="A225" s="12" t="s">
        <v>465</v>
      </c>
      <c r="B225" s="12" t="s">
        <v>70</v>
      </c>
      <c r="C225" s="12">
        <v>13</v>
      </c>
      <c r="D225" s="12">
        <v>1126</v>
      </c>
      <c r="E225" s="12" t="s">
        <v>466</v>
      </c>
      <c r="F225" s="12" t="s">
        <v>17</v>
      </c>
      <c r="G225" s="12" t="str">
        <f>IF(ISNA(VLOOKUP(E225,'[1]Plan d''adressage'!A:B,2,0)),"aucune",VLOOKUP(E225,'[1]Plan d''adressage'!A:B,2,0))</f>
        <v>aucune</v>
      </c>
      <c r="H225" s="13" t="str">
        <f>IF(ISNA(VLOOKUP(A225,'[1]Famille par article'!A:C,3,0)),IF(AND(ISNUMBER(SEARCH("FIBRE",B225)),ISNUMBER(SEARCH("calage",B225))),"FIBRE DE CALAGE",IF(OR(ISNUMBER(SEARCH("panier",B225)),ISNUMBER(SEARCH("corbeille",B225)),ISNUMBER(SEARCH("banneton",B225)),ISNUMBER(SEARCH("support",B225))),"PANIER/CORBEILLE",IF(ISNUMBER(SEARCH("Bidon",B225)),"BIDON",IF(ISNUMBER(SEARCH("bourriche",B225)),"BOURRICHE",IF(OR(ISNUMBER(SEARCH("coffre",B225)),ISNUMBER(SEARCH("valisette",B225)),ISNUMBER(SEARCH("caisse",B225))),"COFFRET",IF(OR(ISNUMBER(SEARCH("VERRE",B225)),ISNUMBER(SEARCH("carafe",B225))),"VERRERIE",IF(ISNUMBER(SEARCH("BOIS",B225)),"BOIS",IF(OR(ISNUMBER(SEARCH("BOLDUC",B225)),ISNUMBER(SEARCH("RAPHIA",B225)),ISNUMBER(SEARCH("etiquette",B225)),ISNUMBER(SEARCH("Bouchon",B225)),ISNUMBER(SEARCH("tire",B225)),ISNUMBER(SEARCH("decapsuleur",B225)),ISNUMBER(SEARCH("carte",B225)),ISNUMBER(SEARCH("cheque",B225))),"ETAGERES",IF(OR(ISNUMBER(SEARCH("papier",B225)),ISNUMBER(SEARCH("sac",B225)),ISNUMBER(SEARCH("carton",B225)),ISNUMBER(SEARCH("pochette",B225)),ISNUMBER(SEARCH("polypr",B225)),ISNUMBER(SEARCH("FIBRE",B225))),"CARTONNAGE","AUTRES"))))))))),VLOOKUP(A225,'[1]Famille par article'!A:C,3,0))</f>
        <v>ETAGERES</v>
      </c>
      <c r="I225" s="14">
        <f t="shared" si="12"/>
        <v>1.2030353507310753E-3</v>
      </c>
      <c r="J225" s="14">
        <f t="shared" si="15"/>
        <v>0.56255783823801553</v>
      </c>
      <c r="K225" s="12" t="str">
        <f t="shared" si="13"/>
        <v/>
      </c>
      <c r="L225" s="12" t="str">
        <f t="shared" si="14"/>
        <v>Y</v>
      </c>
    </row>
    <row r="226" spans="1:12" x14ac:dyDescent="0.25">
      <c r="A226" s="12" t="s">
        <v>467</v>
      </c>
      <c r="B226" s="12" t="s">
        <v>70</v>
      </c>
      <c r="C226" s="12">
        <v>13</v>
      </c>
      <c r="D226" s="12">
        <v>1126</v>
      </c>
      <c r="E226" s="12" t="s">
        <v>466</v>
      </c>
      <c r="F226" s="12" t="s">
        <v>17</v>
      </c>
      <c r="G226" s="12" t="str">
        <f>IF(ISNA(VLOOKUP(E226,'[1]Plan d''adressage'!A:B,2,0)),"aucune",VLOOKUP(E226,'[1]Plan d''adressage'!A:B,2,0))</f>
        <v>aucune</v>
      </c>
      <c r="H226" s="13" t="str">
        <f>IF(ISNA(VLOOKUP(A226,'[1]Famille par article'!A:C,3,0)),IF(AND(ISNUMBER(SEARCH("FIBRE",B226)),ISNUMBER(SEARCH("calage",B226))),"FIBRE DE CALAGE",IF(OR(ISNUMBER(SEARCH("panier",B226)),ISNUMBER(SEARCH("corbeille",B226)),ISNUMBER(SEARCH("banneton",B226)),ISNUMBER(SEARCH("support",B226))),"PANIER/CORBEILLE",IF(ISNUMBER(SEARCH("Bidon",B226)),"BIDON",IF(ISNUMBER(SEARCH("bourriche",B226)),"BOURRICHE",IF(OR(ISNUMBER(SEARCH("coffre",B226)),ISNUMBER(SEARCH("valisette",B226)),ISNUMBER(SEARCH("caisse",B226))),"COFFRET",IF(OR(ISNUMBER(SEARCH("VERRE",B226)),ISNUMBER(SEARCH("carafe",B226))),"VERRERIE",IF(ISNUMBER(SEARCH("BOIS",B226)),"BOIS",IF(OR(ISNUMBER(SEARCH("BOLDUC",B226)),ISNUMBER(SEARCH("RAPHIA",B226)),ISNUMBER(SEARCH("etiquette",B226)),ISNUMBER(SEARCH("Bouchon",B226)),ISNUMBER(SEARCH("tire",B226)),ISNUMBER(SEARCH("decapsuleur",B226)),ISNUMBER(SEARCH("carte",B226)),ISNUMBER(SEARCH("cheque",B226))),"ETAGERES",IF(OR(ISNUMBER(SEARCH("papier",B226)),ISNUMBER(SEARCH("sac",B226)),ISNUMBER(SEARCH("carton",B226)),ISNUMBER(SEARCH("pochette",B226)),ISNUMBER(SEARCH("polypr",B226)),ISNUMBER(SEARCH("FIBRE",B226))),"CARTONNAGE","AUTRES"))))))))),VLOOKUP(A226,'[1]Famille par article'!A:C,3,0))</f>
        <v>ETAGERES</v>
      </c>
      <c r="I226" s="14">
        <f t="shared" si="12"/>
        <v>1.2030353507310753E-3</v>
      </c>
      <c r="J226" s="14">
        <f t="shared" si="15"/>
        <v>0.5637608735887466</v>
      </c>
      <c r="K226" s="12" t="str">
        <f t="shared" si="13"/>
        <v/>
      </c>
      <c r="L226" s="12" t="str">
        <f t="shared" si="14"/>
        <v>Y</v>
      </c>
    </row>
    <row r="227" spans="1:12" x14ac:dyDescent="0.25">
      <c r="A227" s="12" t="s">
        <v>468</v>
      </c>
      <c r="B227" s="12" t="s">
        <v>469</v>
      </c>
      <c r="C227" s="12">
        <v>13</v>
      </c>
      <c r="D227" s="12">
        <v>1126</v>
      </c>
      <c r="E227" s="12" t="s">
        <v>268</v>
      </c>
      <c r="F227" s="12" t="s">
        <v>17</v>
      </c>
      <c r="G227" s="12" t="str">
        <f>IF(ISNA(VLOOKUP(E227,'[1]Plan d''adressage'!A:B,2,0)),"aucune",VLOOKUP(E227,'[1]Plan d''adressage'!A:B,2,0))</f>
        <v>aucune</v>
      </c>
      <c r="H227" s="13" t="str">
        <f>IF(ISNA(VLOOKUP(A227,'[1]Famille par article'!A:C,3,0)),IF(AND(ISNUMBER(SEARCH("FIBRE",B227)),ISNUMBER(SEARCH("calage",B227))),"FIBRE DE CALAGE",IF(OR(ISNUMBER(SEARCH("panier",B227)),ISNUMBER(SEARCH("corbeille",B227)),ISNUMBER(SEARCH("banneton",B227)),ISNUMBER(SEARCH("support",B227))),"PANIER/CORBEILLE",IF(ISNUMBER(SEARCH("Bidon",B227)),"BIDON",IF(ISNUMBER(SEARCH("bourriche",B227)),"BOURRICHE",IF(OR(ISNUMBER(SEARCH("coffre",B227)),ISNUMBER(SEARCH("valisette",B227)),ISNUMBER(SEARCH("caisse",B227))),"COFFRET",IF(OR(ISNUMBER(SEARCH("VERRE",B227)),ISNUMBER(SEARCH("carafe",B227))),"VERRERIE",IF(ISNUMBER(SEARCH("BOIS",B227)),"BOIS",IF(OR(ISNUMBER(SEARCH("BOLDUC",B227)),ISNUMBER(SEARCH("RAPHIA",B227)),ISNUMBER(SEARCH("etiquette",B227)),ISNUMBER(SEARCH("Bouchon",B227)),ISNUMBER(SEARCH("tire",B227)),ISNUMBER(SEARCH("decapsuleur",B227)),ISNUMBER(SEARCH("carte",B227)),ISNUMBER(SEARCH("cheque",B227))),"ETAGERES",IF(OR(ISNUMBER(SEARCH("papier",B227)),ISNUMBER(SEARCH("sac",B227)),ISNUMBER(SEARCH("carton",B227)),ISNUMBER(SEARCH("pochette",B227)),ISNUMBER(SEARCH("polypr",B227)),ISNUMBER(SEARCH("FIBRE",B227))),"CARTONNAGE","AUTRES"))))))))),VLOOKUP(A227,'[1]Famille par article'!A:C,3,0))</f>
        <v>ETAGERES</v>
      </c>
      <c r="I227" s="14">
        <f t="shared" si="12"/>
        <v>1.2030353507310753E-3</v>
      </c>
      <c r="J227" s="14">
        <f t="shared" si="15"/>
        <v>0.56496390893947768</v>
      </c>
      <c r="K227" s="12" t="str">
        <f t="shared" si="13"/>
        <v/>
      </c>
      <c r="L227" s="12" t="str">
        <f t="shared" si="14"/>
        <v>Y</v>
      </c>
    </row>
    <row r="228" spans="1:12" x14ac:dyDescent="0.25">
      <c r="A228" s="12" t="s">
        <v>470</v>
      </c>
      <c r="B228" s="12" t="s">
        <v>471</v>
      </c>
      <c r="C228" s="12">
        <v>13</v>
      </c>
      <c r="D228" s="12">
        <v>1126</v>
      </c>
      <c r="E228" s="12" t="s">
        <v>181</v>
      </c>
      <c r="F228" s="12" t="s">
        <v>17</v>
      </c>
      <c r="G228" s="12" t="str">
        <f>IF(ISNA(VLOOKUP(E228,'[1]Plan d''adressage'!A:B,2,0)),"aucune",VLOOKUP(E228,'[1]Plan d''adressage'!A:B,2,0))</f>
        <v>CARTONNAGE</v>
      </c>
      <c r="H228" s="13" t="str">
        <f>IF(ISNA(VLOOKUP(A228,'[1]Famille par article'!A:C,3,0)),IF(AND(ISNUMBER(SEARCH("FIBRE",B228)),ISNUMBER(SEARCH("calage",B228))),"FIBRE DE CALAGE",IF(OR(ISNUMBER(SEARCH("panier",B228)),ISNUMBER(SEARCH("corbeille",B228)),ISNUMBER(SEARCH("banneton",B228)),ISNUMBER(SEARCH("support",B228))),"PANIER/CORBEILLE",IF(ISNUMBER(SEARCH("Bidon",B228)),"BIDON",IF(ISNUMBER(SEARCH("bourriche",B228)),"BOURRICHE",IF(OR(ISNUMBER(SEARCH("coffre",B228)),ISNUMBER(SEARCH("valisette",B228)),ISNUMBER(SEARCH("caisse",B228))),"COFFRET",IF(OR(ISNUMBER(SEARCH("VERRE",B228)),ISNUMBER(SEARCH("carafe",B228))),"VERRERIE",IF(ISNUMBER(SEARCH("BOIS",B228)),"BOIS",IF(OR(ISNUMBER(SEARCH("BOLDUC",B228)),ISNUMBER(SEARCH("RAPHIA",B228)),ISNUMBER(SEARCH("etiquette",B228)),ISNUMBER(SEARCH("Bouchon",B228)),ISNUMBER(SEARCH("tire",B228)),ISNUMBER(SEARCH("decapsuleur",B228)),ISNUMBER(SEARCH("carte",B228)),ISNUMBER(SEARCH("cheque",B228))),"ETAGERES",IF(OR(ISNUMBER(SEARCH("papier",B228)),ISNUMBER(SEARCH("sac",B228)),ISNUMBER(SEARCH("carton",B228)),ISNUMBER(SEARCH("pochette",B228)),ISNUMBER(SEARCH("polypr",B228)),ISNUMBER(SEARCH("FIBRE",B228))),"CARTONNAGE","AUTRES"))))))))),VLOOKUP(A228,'[1]Famille par article'!A:C,3,0))</f>
        <v>VERRERIE</v>
      </c>
      <c r="I228" s="14">
        <f t="shared" si="12"/>
        <v>1.2030353507310753E-3</v>
      </c>
      <c r="J228" s="14">
        <f t="shared" si="15"/>
        <v>0.56616694429020875</v>
      </c>
      <c r="K228" s="12" t="str">
        <f t="shared" si="13"/>
        <v/>
      </c>
      <c r="L228" s="12" t="str">
        <f t="shared" si="14"/>
        <v>Y</v>
      </c>
    </row>
    <row r="229" spans="1:12" x14ac:dyDescent="0.25">
      <c r="A229" s="12" t="s">
        <v>472</v>
      </c>
      <c r="B229" s="12" t="s">
        <v>70</v>
      </c>
      <c r="C229" s="12">
        <v>13</v>
      </c>
      <c r="D229" s="12">
        <v>1126</v>
      </c>
      <c r="E229" s="12" t="s">
        <v>341</v>
      </c>
      <c r="F229" s="12" t="s">
        <v>17</v>
      </c>
      <c r="G229" s="12" t="str">
        <f>IF(ISNA(VLOOKUP(E229,'[1]Plan d''adressage'!A:B,2,0)),"aucune",VLOOKUP(E229,'[1]Plan d''adressage'!A:B,2,0))</f>
        <v>aucune</v>
      </c>
      <c r="H229" s="13" t="str">
        <f>IF(ISNA(VLOOKUP(A229,'[1]Famille par article'!A:C,3,0)),IF(AND(ISNUMBER(SEARCH("FIBRE",B229)),ISNUMBER(SEARCH("calage",B229))),"FIBRE DE CALAGE",IF(OR(ISNUMBER(SEARCH("panier",B229)),ISNUMBER(SEARCH("corbeille",B229)),ISNUMBER(SEARCH("banneton",B229)),ISNUMBER(SEARCH("support",B229))),"PANIER/CORBEILLE",IF(ISNUMBER(SEARCH("Bidon",B229)),"BIDON",IF(ISNUMBER(SEARCH("bourriche",B229)),"BOURRICHE",IF(OR(ISNUMBER(SEARCH("coffre",B229)),ISNUMBER(SEARCH("valisette",B229)),ISNUMBER(SEARCH("caisse",B229))),"COFFRET",IF(OR(ISNUMBER(SEARCH("VERRE",B229)),ISNUMBER(SEARCH("carafe",B229))),"VERRERIE",IF(ISNUMBER(SEARCH("BOIS",B229)),"BOIS",IF(OR(ISNUMBER(SEARCH("BOLDUC",B229)),ISNUMBER(SEARCH("RAPHIA",B229)),ISNUMBER(SEARCH("etiquette",B229)),ISNUMBER(SEARCH("Bouchon",B229)),ISNUMBER(SEARCH("tire",B229)),ISNUMBER(SEARCH("decapsuleur",B229)),ISNUMBER(SEARCH("carte",B229)),ISNUMBER(SEARCH("cheque",B229))),"ETAGERES",IF(OR(ISNUMBER(SEARCH("papier",B229)),ISNUMBER(SEARCH("sac",B229)),ISNUMBER(SEARCH("carton",B229)),ISNUMBER(SEARCH("pochette",B229)),ISNUMBER(SEARCH("polypr",B229)),ISNUMBER(SEARCH("FIBRE",B229))),"CARTONNAGE","AUTRES"))))))))),VLOOKUP(A229,'[1]Famille par article'!A:C,3,0))</f>
        <v>ETAGERES</v>
      </c>
      <c r="I229" s="14">
        <f t="shared" si="12"/>
        <v>1.2030353507310753E-3</v>
      </c>
      <c r="J229" s="14">
        <f t="shared" si="15"/>
        <v>0.56736997964093983</v>
      </c>
      <c r="K229" s="12" t="str">
        <f t="shared" si="13"/>
        <v/>
      </c>
      <c r="L229" s="12" t="str">
        <f t="shared" si="14"/>
        <v>Y</v>
      </c>
    </row>
    <row r="230" spans="1:12" x14ac:dyDescent="0.25">
      <c r="A230" s="12" t="s">
        <v>473</v>
      </c>
      <c r="B230" s="12" t="s">
        <v>76</v>
      </c>
      <c r="C230" s="12">
        <v>13</v>
      </c>
      <c r="D230" s="12">
        <v>1126</v>
      </c>
      <c r="E230" s="12" t="s">
        <v>474</v>
      </c>
      <c r="F230" s="12" t="s">
        <v>17</v>
      </c>
      <c r="G230" s="12" t="str">
        <f>IF(ISNA(VLOOKUP(E230,'[1]Plan d''adressage'!A:B,2,0)),"aucune",VLOOKUP(E230,'[1]Plan d''adressage'!A:B,2,0))</f>
        <v>CARTONNAGE</v>
      </c>
      <c r="H230" s="13" t="str">
        <f>IF(ISNA(VLOOKUP(A230,'[1]Famille par article'!A:C,3,0)),IF(AND(ISNUMBER(SEARCH("FIBRE",B230)),ISNUMBER(SEARCH("calage",B230))),"FIBRE DE CALAGE",IF(OR(ISNUMBER(SEARCH("panier",B230)),ISNUMBER(SEARCH("corbeille",B230)),ISNUMBER(SEARCH("banneton",B230)),ISNUMBER(SEARCH("support",B230))),"PANIER/CORBEILLE",IF(ISNUMBER(SEARCH("Bidon",B230)),"BIDON",IF(ISNUMBER(SEARCH("bourriche",B230)),"BOURRICHE",IF(OR(ISNUMBER(SEARCH("coffre",B230)),ISNUMBER(SEARCH("valisette",B230)),ISNUMBER(SEARCH("caisse",B230))),"COFFRET",IF(OR(ISNUMBER(SEARCH("VERRE",B230)),ISNUMBER(SEARCH("carafe",B230))),"VERRERIE",IF(ISNUMBER(SEARCH("BOIS",B230)),"BOIS",IF(OR(ISNUMBER(SEARCH("BOLDUC",B230)),ISNUMBER(SEARCH("RAPHIA",B230)),ISNUMBER(SEARCH("etiquette",B230)),ISNUMBER(SEARCH("Bouchon",B230)),ISNUMBER(SEARCH("tire",B230)),ISNUMBER(SEARCH("decapsuleur",B230)),ISNUMBER(SEARCH("carte",B230)),ISNUMBER(SEARCH("cheque",B230))),"ETAGERES",IF(OR(ISNUMBER(SEARCH("papier",B230)),ISNUMBER(SEARCH("sac",B230)),ISNUMBER(SEARCH("carton",B230)),ISNUMBER(SEARCH("pochette",B230)),ISNUMBER(SEARCH("polypr",B230)),ISNUMBER(SEARCH("FIBRE",B230))),"CARTONNAGE","AUTRES"))))))))),VLOOKUP(A230,'[1]Famille par article'!A:C,3,0))</f>
        <v>PANIER/CORBEILLE</v>
      </c>
      <c r="I230" s="14">
        <f t="shared" si="12"/>
        <v>1.2030353507310753E-3</v>
      </c>
      <c r="J230" s="14">
        <f t="shared" si="15"/>
        <v>0.5685730149916709</v>
      </c>
      <c r="K230" s="12" t="str">
        <f t="shared" si="13"/>
        <v/>
      </c>
      <c r="L230" s="12" t="str">
        <f t="shared" si="14"/>
        <v>Y</v>
      </c>
    </row>
    <row r="231" spans="1:12" x14ac:dyDescent="0.25">
      <c r="A231" s="12" t="s">
        <v>475</v>
      </c>
      <c r="B231" s="12" t="s">
        <v>76</v>
      </c>
      <c r="C231" s="12">
        <v>13</v>
      </c>
      <c r="D231" s="12">
        <v>1126</v>
      </c>
      <c r="E231" s="12" t="s">
        <v>49</v>
      </c>
      <c r="F231" s="12" t="s">
        <v>17</v>
      </c>
      <c r="G231" s="12" t="str">
        <f>IF(ISNA(VLOOKUP(E231,'[1]Plan d''adressage'!A:B,2,0)),"aucune",VLOOKUP(E231,'[1]Plan d''adressage'!A:B,2,0))</f>
        <v>aucune</v>
      </c>
      <c r="H231" s="13" t="str">
        <f>IF(ISNA(VLOOKUP(A231,'[1]Famille par article'!A:C,3,0)),IF(AND(ISNUMBER(SEARCH("FIBRE",B231)),ISNUMBER(SEARCH("calage",B231))),"FIBRE DE CALAGE",IF(OR(ISNUMBER(SEARCH("panier",B231)),ISNUMBER(SEARCH("corbeille",B231)),ISNUMBER(SEARCH("banneton",B231)),ISNUMBER(SEARCH("support",B231))),"PANIER/CORBEILLE",IF(ISNUMBER(SEARCH("Bidon",B231)),"BIDON",IF(ISNUMBER(SEARCH("bourriche",B231)),"BOURRICHE",IF(OR(ISNUMBER(SEARCH("coffre",B231)),ISNUMBER(SEARCH("valisette",B231)),ISNUMBER(SEARCH("caisse",B231))),"COFFRET",IF(OR(ISNUMBER(SEARCH("VERRE",B231)),ISNUMBER(SEARCH("carafe",B231))),"VERRERIE",IF(ISNUMBER(SEARCH("BOIS",B231)),"BOIS",IF(OR(ISNUMBER(SEARCH("BOLDUC",B231)),ISNUMBER(SEARCH("RAPHIA",B231)),ISNUMBER(SEARCH("etiquette",B231)),ISNUMBER(SEARCH("Bouchon",B231)),ISNUMBER(SEARCH("tire",B231)),ISNUMBER(SEARCH("decapsuleur",B231)),ISNUMBER(SEARCH("carte",B231)),ISNUMBER(SEARCH("cheque",B231))),"ETAGERES",IF(OR(ISNUMBER(SEARCH("papier",B231)),ISNUMBER(SEARCH("sac",B231)),ISNUMBER(SEARCH("carton",B231)),ISNUMBER(SEARCH("pochette",B231)),ISNUMBER(SEARCH("polypr",B231)),ISNUMBER(SEARCH("FIBRE",B231))),"CARTONNAGE","AUTRES"))))))))),VLOOKUP(A231,'[1]Famille par article'!A:C,3,0))</f>
        <v>PANIER/CORBEILLE</v>
      </c>
      <c r="I231" s="14">
        <f t="shared" si="12"/>
        <v>1.2030353507310753E-3</v>
      </c>
      <c r="J231" s="14">
        <f t="shared" si="15"/>
        <v>0.56977605034240197</v>
      </c>
      <c r="K231" s="12" t="str">
        <f t="shared" si="13"/>
        <v/>
      </c>
      <c r="L231" s="12" t="str">
        <f t="shared" si="14"/>
        <v>Y</v>
      </c>
    </row>
    <row r="232" spans="1:12" x14ac:dyDescent="0.25">
      <c r="A232" s="12" t="s">
        <v>476</v>
      </c>
      <c r="B232" s="12" t="s">
        <v>477</v>
      </c>
      <c r="C232" s="12">
        <v>13</v>
      </c>
      <c r="D232" s="12">
        <v>1126</v>
      </c>
      <c r="E232" s="12" t="s">
        <v>402</v>
      </c>
      <c r="F232" s="12" t="s">
        <v>17</v>
      </c>
      <c r="G232" s="12" t="str">
        <f>IF(ISNA(VLOOKUP(E232,'[1]Plan d''adressage'!A:B,2,0)),"aucune",VLOOKUP(E232,'[1]Plan d''adressage'!A:B,2,0))</f>
        <v>PANIER/CORBEILLE</v>
      </c>
      <c r="H232" s="13" t="str">
        <f>IF(ISNA(VLOOKUP(A232,'[1]Famille par article'!A:C,3,0)),IF(AND(ISNUMBER(SEARCH("FIBRE",B232)),ISNUMBER(SEARCH("calage",B232))),"FIBRE DE CALAGE",IF(OR(ISNUMBER(SEARCH("panier",B232)),ISNUMBER(SEARCH("corbeille",B232)),ISNUMBER(SEARCH("banneton",B232)),ISNUMBER(SEARCH("support",B232))),"PANIER/CORBEILLE",IF(ISNUMBER(SEARCH("Bidon",B232)),"BIDON",IF(ISNUMBER(SEARCH("bourriche",B232)),"BOURRICHE",IF(OR(ISNUMBER(SEARCH("coffre",B232)),ISNUMBER(SEARCH("valisette",B232)),ISNUMBER(SEARCH("caisse",B232))),"COFFRET",IF(OR(ISNUMBER(SEARCH("VERRE",B232)),ISNUMBER(SEARCH("carafe",B232))),"VERRERIE",IF(ISNUMBER(SEARCH("BOIS",B232)),"BOIS",IF(OR(ISNUMBER(SEARCH("BOLDUC",B232)),ISNUMBER(SEARCH("RAPHIA",B232)),ISNUMBER(SEARCH("etiquette",B232)),ISNUMBER(SEARCH("Bouchon",B232)),ISNUMBER(SEARCH("tire",B232)),ISNUMBER(SEARCH("decapsuleur",B232)),ISNUMBER(SEARCH("carte",B232)),ISNUMBER(SEARCH("cheque",B232))),"ETAGERES",IF(OR(ISNUMBER(SEARCH("papier",B232)),ISNUMBER(SEARCH("sac",B232)),ISNUMBER(SEARCH("carton",B232)),ISNUMBER(SEARCH("pochette",B232)),ISNUMBER(SEARCH("polypr",B232)),ISNUMBER(SEARCH("FIBRE",B232))),"CARTONNAGE","AUTRES"))))))))),VLOOKUP(A232,'[1]Famille par article'!A:C,3,0))</f>
        <v>AUTRES</v>
      </c>
      <c r="I232" s="14">
        <f t="shared" si="12"/>
        <v>1.2030353507310753E-3</v>
      </c>
      <c r="J232" s="14">
        <f t="shared" si="15"/>
        <v>0.57097908569313305</v>
      </c>
      <c r="K232" s="12" t="str">
        <f t="shared" si="13"/>
        <v/>
      </c>
      <c r="L232" s="12" t="str">
        <f t="shared" si="14"/>
        <v>Y</v>
      </c>
    </row>
    <row r="233" spans="1:12" x14ac:dyDescent="0.25">
      <c r="A233" s="12" t="s">
        <v>478</v>
      </c>
      <c r="B233" s="12" t="s">
        <v>391</v>
      </c>
      <c r="C233" s="12">
        <v>13</v>
      </c>
      <c r="D233" s="12">
        <v>1126</v>
      </c>
      <c r="E233" s="12" t="s">
        <v>249</v>
      </c>
      <c r="F233" s="12" t="s">
        <v>17</v>
      </c>
      <c r="G233" s="12" t="str">
        <f>IF(ISNA(VLOOKUP(E233,'[1]Plan d''adressage'!A:B,2,0)),"aucune",VLOOKUP(E233,'[1]Plan d''adressage'!A:B,2,0))</f>
        <v>VERRERIE</v>
      </c>
      <c r="H233" s="13" t="str">
        <f>IF(ISNA(VLOOKUP(A233,'[1]Famille par article'!A:C,3,0)),IF(AND(ISNUMBER(SEARCH("FIBRE",B233)),ISNUMBER(SEARCH("calage",B233))),"FIBRE DE CALAGE",IF(OR(ISNUMBER(SEARCH("panier",B233)),ISNUMBER(SEARCH("corbeille",B233)),ISNUMBER(SEARCH("banneton",B233)),ISNUMBER(SEARCH("support",B233))),"PANIER/CORBEILLE",IF(ISNUMBER(SEARCH("Bidon",B233)),"BIDON",IF(ISNUMBER(SEARCH("bourriche",B233)),"BOURRICHE",IF(OR(ISNUMBER(SEARCH("coffre",B233)),ISNUMBER(SEARCH("valisette",B233)),ISNUMBER(SEARCH("caisse",B233))),"COFFRET",IF(OR(ISNUMBER(SEARCH("VERRE",B233)),ISNUMBER(SEARCH("carafe",B233))),"VERRERIE",IF(ISNUMBER(SEARCH("BOIS",B233)),"BOIS",IF(OR(ISNUMBER(SEARCH("BOLDUC",B233)),ISNUMBER(SEARCH("RAPHIA",B233)),ISNUMBER(SEARCH("etiquette",B233)),ISNUMBER(SEARCH("Bouchon",B233)),ISNUMBER(SEARCH("tire",B233)),ISNUMBER(SEARCH("decapsuleur",B233)),ISNUMBER(SEARCH("carte",B233)),ISNUMBER(SEARCH("cheque",B233))),"ETAGERES",IF(OR(ISNUMBER(SEARCH("papier",B233)),ISNUMBER(SEARCH("sac",B233)),ISNUMBER(SEARCH("carton",B233)),ISNUMBER(SEARCH("pochette",B233)),ISNUMBER(SEARCH("polypr",B233)),ISNUMBER(SEARCH("FIBRE",B233))),"CARTONNAGE","AUTRES"))))))))),VLOOKUP(A233,'[1]Famille par article'!A:C,3,0))</f>
        <v>CARTONNAGE</v>
      </c>
      <c r="I233" s="14">
        <f t="shared" si="12"/>
        <v>1.2030353507310753E-3</v>
      </c>
      <c r="J233" s="14">
        <f t="shared" si="15"/>
        <v>0.57218212104386412</v>
      </c>
      <c r="K233" s="12" t="str">
        <f t="shared" si="13"/>
        <v/>
      </c>
      <c r="L233" s="12" t="str">
        <f t="shared" si="14"/>
        <v>Y</v>
      </c>
    </row>
    <row r="234" spans="1:12" x14ac:dyDescent="0.25">
      <c r="A234" s="12" t="s">
        <v>479</v>
      </c>
      <c r="B234" s="12" t="s">
        <v>231</v>
      </c>
      <c r="C234" s="12">
        <v>13</v>
      </c>
      <c r="D234" s="12">
        <v>1126</v>
      </c>
      <c r="E234" s="12" t="s">
        <v>229</v>
      </c>
      <c r="F234" s="12" t="s">
        <v>17</v>
      </c>
      <c r="G234" s="12" t="str">
        <f>IF(ISNA(VLOOKUP(E234,'[1]Plan d''adressage'!A:B,2,0)),"aucune",VLOOKUP(E234,'[1]Plan d''adressage'!A:B,2,0))</f>
        <v>COFFRET</v>
      </c>
      <c r="H234" s="13" t="str">
        <f>IF(ISNA(VLOOKUP(A234,'[1]Famille par article'!A:C,3,0)),IF(AND(ISNUMBER(SEARCH("FIBRE",B234)),ISNUMBER(SEARCH("calage",B234))),"FIBRE DE CALAGE",IF(OR(ISNUMBER(SEARCH("panier",B234)),ISNUMBER(SEARCH("corbeille",B234)),ISNUMBER(SEARCH("banneton",B234)),ISNUMBER(SEARCH("support",B234))),"PANIER/CORBEILLE",IF(ISNUMBER(SEARCH("Bidon",B234)),"BIDON",IF(ISNUMBER(SEARCH("bourriche",B234)),"BOURRICHE",IF(OR(ISNUMBER(SEARCH("coffre",B234)),ISNUMBER(SEARCH("valisette",B234)),ISNUMBER(SEARCH("caisse",B234))),"COFFRET",IF(OR(ISNUMBER(SEARCH("VERRE",B234)),ISNUMBER(SEARCH("carafe",B234))),"VERRERIE",IF(ISNUMBER(SEARCH("BOIS",B234)),"BOIS",IF(OR(ISNUMBER(SEARCH("BOLDUC",B234)),ISNUMBER(SEARCH("RAPHIA",B234)),ISNUMBER(SEARCH("etiquette",B234)),ISNUMBER(SEARCH("Bouchon",B234)),ISNUMBER(SEARCH("tire",B234)),ISNUMBER(SEARCH("decapsuleur",B234)),ISNUMBER(SEARCH("carte",B234)),ISNUMBER(SEARCH("cheque",B234))),"ETAGERES",IF(OR(ISNUMBER(SEARCH("papier",B234)),ISNUMBER(SEARCH("sac",B234)),ISNUMBER(SEARCH("carton",B234)),ISNUMBER(SEARCH("pochette",B234)),ISNUMBER(SEARCH("polypr",B234)),ISNUMBER(SEARCH("FIBRE",B234))),"CARTONNAGE","AUTRES"))))))))),VLOOKUP(A234,'[1]Famille par article'!A:C,3,0))</f>
        <v>CARTONNAGE</v>
      </c>
      <c r="I234" s="14">
        <f t="shared" si="12"/>
        <v>1.2030353507310753E-3</v>
      </c>
      <c r="J234" s="14">
        <f t="shared" si="15"/>
        <v>0.5733851563945952</v>
      </c>
      <c r="K234" s="12" t="str">
        <f t="shared" si="13"/>
        <v/>
      </c>
      <c r="L234" s="12" t="str">
        <f t="shared" si="14"/>
        <v>Y</v>
      </c>
    </row>
    <row r="235" spans="1:12" x14ac:dyDescent="0.25">
      <c r="A235" s="12" t="s">
        <v>480</v>
      </c>
      <c r="B235" s="12" t="s">
        <v>162</v>
      </c>
      <c r="C235" s="12">
        <v>13</v>
      </c>
      <c r="D235" s="12">
        <v>1126</v>
      </c>
      <c r="E235" s="12" t="s">
        <v>115</v>
      </c>
      <c r="F235" s="12" t="s">
        <v>17</v>
      </c>
      <c r="G235" s="12" t="str">
        <f>IF(ISNA(VLOOKUP(E235,'[1]Plan d''adressage'!A:B,2,0)),"aucune",VLOOKUP(E235,'[1]Plan d''adressage'!A:B,2,0))</f>
        <v>CARTONNAGE</v>
      </c>
      <c r="H235" s="13" t="str">
        <f>IF(ISNA(VLOOKUP(A235,'[1]Famille par article'!A:C,3,0)),IF(AND(ISNUMBER(SEARCH("FIBRE",B235)),ISNUMBER(SEARCH("calage",B235))),"FIBRE DE CALAGE",IF(OR(ISNUMBER(SEARCH("panier",B235)),ISNUMBER(SEARCH("corbeille",B235)),ISNUMBER(SEARCH("banneton",B235)),ISNUMBER(SEARCH("support",B235))),"PANIER/CORBEILLE",IF(ISNUMBER(SEARCH("Bidon",B235)),"BIDON",IF(ISNUMBER(SEARCH("bourriche",B235)),"BOURRICHE",IF(OR(ISNUMBER(SEARCH("coffre",B235)),ISNUMBER(SEARCH("valisette",B235)),ISNUMBER(SEARCH("caisse",B235))),"COFFRET",IF(OR(ISNUMBER(SEARCH("VERRE",B235)),ISNUMBER(SEARCH("carafe",B235))),"VERRERIE",IF(ISNUMBER(SEARCH("BOIS",B235)),"BOIS",IF(OR(ISNUMBER(SEARCH("BOLDUC",B235)),ISNUMBER(SEARCH("RAPHIA",B235)),ISNUMBER(SEARCH("etiquette",B235)),ISNUMBER(SEARCH("Bouchon",B235)),ISNUMBER(SEARCH("tire",B235)),ISNUMBER(SEARCH("decapsuleur",B235)),ISNUMBER(SEARCH("carte",B235)),ISNUMBER(SEARCH("cheque",B235))),"ETAGERES",IF(OR(ISNUMBER(SEARCH("papier",B235)),ISNUMBER(SEARCH("sac",B235)),ISNUMBER(SEARCH("carton",B235)),ISNUMBER(SEARCH("pochette",B235)),ISNUMBER(SEARCH("polypr",B235)),ISNUMBER(SEARCH("FIBRE",B235))),"CARTONNAGE","AUTRES"))))))))),VLOOKUP(A235,'[1]Famille par article'!A:C,3,0))</f>
        <v>PANIER/CORBEILLE</v>
      </c>
      <c r="I235" s="14">
        <f t="shared" si="12"/>
        <v>1.2030353507310753E-3</v>
      </c>
      <c r="J235" s="14">
        <f t="shared" si="15"/>
        <v>0.57458819174532627</v>
      </c>
      <c r="K235" s="12" t="str">
        <f t="shared" si="13"/>
        <v/>
      </c>
      <c r="L235" s="12" t="str">
        <f t="shared" si="14"/>
        <v>Y</v>
      </c>
    </row>
    <row r="236" spans="1:12" x14ac:dyDescent="0.25">
      <c r="A236" s="12" t="s">
        <v>481</v>
      </c>
      <c r="B236" s="12" t="s">
        <v>304</v>
      </c>
      <c r="C236" s="12">
        <v>13</v>
      </c>
      <c r="D236" s="12">
        <v>1126</v>
      </c>
      <c r="E236" s="12" t="s">
        <v>482</v>
      </c>
      <c r="F236" s="12" t="s">
        <v>17</v>
      </c>
      <c r="G236" s="12" t="str">
        <f>IF(ISNA(VLOOKUP(E236,'[1]Plan d''adressage'!A:B,2,0)),"aucune",VLOOKUP(E236,'[1]Plan d''adressage'!A:B,2,0))</f>
        <v>CARTONNAGE</v>
      </c>
      <c r="H236" s="13" t="str">
        <f>IF(ISNA(VLOOKUP(A236,'[1]Famille par article'!A:C,3,0)),IF(AND(ISNUMBER(SEARCH("FIBRE",B236)),ISNUMBER(SEARCH("calage",B236))),"FIBRE DE CALAGE",IF(OR(ISNUMBER(SEARCH("panier",B236)),ISNUMBER(SEARCH("corbeille",B236)),ISNUMBER(SEARCH("banneton",B236)),ISNUMBER(SEARCH("support",B236))),"PANIER/CORBEILLE",IF(ISNUMBER(SEARCH("Bidon",B236)),"BIDON",IF(ISNUMBER(SEARCH("bourriche",B236)),"BOURRICHE",IF(OR(ISNUMBER(SEARCH("coffre",B236)),ISNUMBER(SEARCH("valisette",B236)),ISNUMBER(SEARCH("caisse",B236))),"COFFRET",IF(OR(ISNUMBER(SEARCH("VERRE",B236)),ISNUMBER(SEARCH("carafe",B236))),"VERRERIE",IF(ISNUMBER(SEARCH("BOIS",B236)),"BOIS",IF(OR(ISNUMBER(SEARCH("BOLDUC",B236)),ISNUMBER(SEARCH("RAPHIA",B236)),ISNUMBER(SEARCH("etiquette",B236)),ISNUMBER(SEARCH("Bouchon",B236)),ISNUMBER(SEARCH("tire",B236)),ISNUMBER(SEARCH("decapsuleur",B236)),ISNUMBER(SEARCH("carte",B236)),ISNUMBER(SEARCH("cheque",B236))),"ETAGERES",IF(OR(ISNUMBER(SEARCH("papier",B236)),ISNUMBER(SEARCH("sac",B236)),ISNUMBER(SEARCH("carton",B236)),ISNUMBER(SEARCH("pochette",B236)),ISNUMBER(SEARCH("polypr",B236)),ISNUMBER(SEARCH("FIBRE",B236))),"CARTONNAGE","AUTRES"))))))))),VLOOKUP(A236,'[1]Famille par article'!A:C,3,0))</f>
        <v>FIBRE DE CALAGE</v>
      </c>
      <c r="I236" s="14">
        <f t="shared" si="12"/>
        <v>1.2030353507310753E-3</v>
      </c>
      <c r="J236" s="14">
        <f t="shared" si="15"/>
        <v>0.57579122709605735</v>
      </c>
      <c r="K236" s="12" t="str">
        <f t="shared" si="13"/>
        <v/>
      </c>
      <c r="L236" s="12" t="str">
        <f t="shared" si="14"/>
        <v>Y</v>
      </c>
    </row>
    <row r="237" spans="1:12" x14ac:dyDescent="0.25">
      <c r="A237" s="12" t="s">
        <v>483</v>
      </c>
      <c r="B237" s="12" t="s">
        <v>484</v>
      </c>
      <c r="C237" s="12">
        <v>13</v>
      </c>
      <c r="D237" s="12">
        <v>1126</v>
      </c>
      <c r="E237" s="12" t="s">
        <v>332</v>
      </c>
      <c r="F237" s="12" t="s">
        <v>17</v>
      </c>
      <c r="G237" s="12" t="str">
        <f>IF(ISNA(VLOOKUP(E237,'[1]Plan d''adressage'!A:B,2,0)),"aucune",VLOOKUP(E237,'[1]Plan d''adressage'!A:B,2,0))</f>
        <v>CARTONNAGE</v>
      </c>
      <c r="H237" s="13" t="str">
        <f>IF(ISNA(VLOOKUP(A237,'[1]Famille par article'!A:C,3,0)),IF(AND(ISNUMBER(SEARCH("FIBRE",B237)),ISNUMBER(SEARCH("calage",B237))),"FIBRE DE CALAGE",IF(OR(ISNUMBER(SEARCH("panier",B237)),ISNUMBER(SEARCH("corbeille",B237)),ISNUMBER(SEARCH("banneton",B237)),ISNUMBER(SEARCH("support",B237))),"PANIER/CORBEILLE",IF(ISNUMBER(SEARCH("Bidon",B237)),"BIDON",IF(ISNUMBER(SEARCH("bourriche",B237)),"BOURRICHE",IF(OR(ISNUMBER(SEARCH("coffre",B237)),ISNUMBER(SEARCH("valisette",B237)),ISNUMBER(SEARCH("caisse",B237))),"COFFRET",IF(OR(ISNUMBER(SEARCH("VERRE",B237)),ISNUMBER(SEARCH("carafe",B237))),"VERRERIE",IF(ISNUMBER(SEARCH("BOIS",B237)),"BOIS",IF(OR(ISNUMBER(SEARCH("BOLDUC",B237)),ISNUMBER(SEARCH("RAPHIA",B237)),ISNUMBER(SEARCH("etiquette",B237)),ISNUMBER(SEARCH("Bouchon",B237)),ISNUMBER(SEARCH("tire",B237)),ISNUMBER(SEARCH("decapsuleur",B237)),ISNUMBER(SEARCH("carte",B237)),ISNUMBER(SEARCH("cheque",B237))),"ETAGERES",IF(OR(ISNUMBER(SEARCH("papier",B237)),ISNUMBER(SEARCH("sac",B237)),ISNUMBER(SEARCH("carton",B237)),ISNUMBER(SEARCH("pochette",B237)),ISNUMBER(SEARCH("polypr",B237)),ISNUMBER(SEARCH("FIBRE",B237))),"CARTONNAGE","AUTRES"))))))))),VLOOKUP(A237,'[1]Famille par article'!A:C,3,0))</f>
        <v>AUTRES</v>
      </c>
      <c r="I237" s="14">
        <f t="shared" si="12"/>
        <v>1.2030353507310753E-3</v>
      </c>
      <c r="J237" s="14">
        <f t="shared" si="15"/>
        <v>0.57699426244678842</v>
      </c>
      <c r="K237" s="12" t="str">
        <f t="shared" si="13"/>
        <v/>
      </c>
      <c r="L237" s="12" t="str">
        <f t="shared" si="14"/>
        <v>Y</v>
      </c>
    </row>
    <row r="238" spans="1:12" x14ac:dyDescent="0.25">
      <c r="A238" s="12" t="s">
        <v>485</v>
      </c>
      <c r="B238" s="12" t="s">
        <v>388</v>
      </c>
      <c r="C238" s="12">
        <v>13</v>
      </c>
      <c r="D238" s="12">
        <v>1126</v>
      </c>
      <c r="E238" s="12" t="s">
        <v>486</v>
      </c>
      <c r="F238" s="12" t="s">
        <v>17</v>
      </c>
      <c r="G238" s="12" t="str">
        <f>IF(ISNA(VLOOKUP(E238,'[1]Plan d''adressage'!A:B,2,0)),"aucune",VLOOKUP(E238,'[1]Plan d''adressage'!A:B,2,0))</f>
        <v>aucune</v>
      </c>
      <c r="H238" s="13" t="str">
        <f>IF(ISNA(VLOOKUP(A238,'[1]Famille par article'!A:C,3,0)),IF(AND(ISNUMBER(SEARCH("FIBRE",B238)),ISNUMBER(SEARCH("calage",B238))),"FIBRE DE CALAGE",IF(OR(ISNUMBER(SEARCH("panier",B238)),ISNUMBER(SEARCH("corbeille",B238)),ISNUMBER(SEARCH("banneton",B238)),ISNUMBER(SEARCH("support",B238))),"PANIER/CORBEILLE",IF(ISNUMBER(SEARCH("Bidon",B238)),"BIDON",IF(ISNUMBER(SEARCH("bourriche",B238)),"BOURRICHE",IF(OR(ISNUMBER(SEARCH("coffre",B238)),ISNUMBER(SEARCH("valisette",B238)),ISNUMBER(SEARCH("caisse",B238))),"COFFRET",IF(OR(ISNUMBER(SEARCH("VERRE",B238)),ISNUMBER(SEARCH("carafe",B238))),"VERRERIE",IF(ISNUMBER(SEARCH("BOIS",B238)),"BOIS",IF(OR(ISNUMBER(SEARCH("BOLDUC",B238)),ISNUMBER(SEARCH("RAPHIA",B238)),ISNUMBER(SEARCH("etiquette",B238)),ISNUMBER(SEARCH("Bouchon",B238)),ISNUMBER(SEARCH("tire",B238)),ISNUMBER(SEARCH("decapsuleur",B238)),ISNUMBER(SEARCH("carte",B238)),ISNUMBER(SEARCH("cheque",B238))),"ETAGERES",IF(OR(ISNUMBER(SEARCH("papier",B238)),ISNUMBER(SEARCH("sac",B238)),ISNUMBER(SEARCH("carton",B238)),ISNUMBER(SEARCH("pochette",B238)),ISNUMBER(SEARCH("polypr",B238)),ISNUMBER(SEARCH("FIBRE",B238))),"CARTONNAGE","AUTRES"))))))))),VLOOKUP(A238,'[1]Famille par article'!A:C,3,0))</f>
        <v>PANIER/CORBEILLE</v>
      </c>
      <c r="I238" s="14">
        <f t="shared" si="12"/>
        <v>1.2030353507310753E-3</v>
      </c>
      <c r="J238" s="14">
        <f t="shared" si="15"/>
        <v>0.57819729779751949</v>
      </c>
      <c r="K238" s="12" t="str">
        <f t="shared" si="13"/>
        <v/>
      </c>
      <c r="L238" s="12" t="str">
        <f t="shared" si="14"/>
        <v>Y</v>
      </c>
    </row>
    <row r="239" spans="1:12" x14ac:dyDescent="0.25">
      <c r="A239" s="12" t="s">
        <v>487</v>
      </c>
      <c r="B239" s="12" t="s">
        <v>488</v>
      </c>
      <c r="C239" s="12">
        <v>13</v>
      </c>
      <c r="D239" s="12">
        <v>1126</v>
      </c>
      <c r="E239" s="12" t="s">
        <v>489</v>
      </c>
      <c r="F239" s="12" t="s">
        <v>17</v>
      </c>
      <c r="G239" s="12" t="str">
        <f>IF(ISNA(VLOOKUP(E239,'[1]Plan d''adressage'!A:B,2,0)),"aucune",VLOOKUP(E239,'[1]Plan d''adressage'!A:B,2,0))</f>
        <v>FIBRE DE CALAGE</v>
      </c>
      <c r="H239" s="13" t="str">
        <f>IF(ISNA(VLOOKUP(A239,'[1]Famille par article'!A:C,3,0)),IF(AND(ISNUMBER(SEARCH("FIBRE",B239)),ISNUMBER(SEARCH("calage",B239))),"FIBRE DE CALAGE",IF(OR(ISNUMBER(SEARCH("panier",B239)),ISNUMBER(SEARCH("corbeille",B239)),ISNUMBER(SEARCH("banneton",B239)),ISNUMBER(SEARCH("support",B239))),"PANIER/CORBEILLE",IF(ISNUMBER(SEARCH("Bidon",B239)),"BIDON",IF(ISNUMBER(SEARCH("bourriche",B239)),"BOURRICHE",IF(OR(ISNUMBER(SEARCH("coffre",B239)),ISNUMBER(SEARCH("valisette",B239)),ISNUMBER(SEARCH("caisse",B239))),"COFFRET",IF(OR(ISNUMBER(SEARCH("VERRE",B239)),ISNUMBER(SEARCH("carafe",B239))),"VERRERIE",IF(ISNUMBER(SEARCH("BOIS",B239)),"BOIS",IF(OR(ISNUMBER(SEARCH("BOLDUC",B239)),ISNUMBER(SEARCH("RAPHIA",B239)),ISNUMBER(SEARCH("etiquette",B239)),ISNUMBER(SEARCH("Bouchon",B239)),ISNUMBER(SEARCH("tire",B239)),ISNUMBER(SEARCH("decapsuleur",B239)),ISNUMBER(SEARCH("carte",B239)),ISNUMBER(SEARCH("cheque",B239))),"ETAGERES",IF(OR(ISNUMBER(SEARCH("papier",B239)),ISNUMBER(SEARCH("sac",B239)),ISNUMBER(SEARCH("carton",B239)),ISNUMBER(SEARCH("pochette",B239)),ISNUMBER(SEARCH("polypr",B239)),ISNUMBER(SEARCH("FIBRE",B239))),"CARTONNAGE","AUTRES"))))))))),VLOOKUP(A239,'[1]Famille par article'!A:C,3,0))</f>
        <v>VERRERIE</v>
      </c>
      <c r="I239" s="14">
        <f t="shared" si="12"/>
        <v>1.2030353507310753E-3</v>
      </c>
      <c r="J239" s="14">
        <f t="shared" si="15"/>
        <v>0.57940033314825057</v>
      </c>
      <c r="K239" s="12" t="str">
        <f t="shared" si="13"/>
        <v/>
      </c>
      <c r="L239" s="12" t="str">
        <f t="shared" si="14"/>
        <v>Y</v>
      </c>
    </row>
    <row r="240" spans="1:12" x14ac:dyDescent="0.25">
      <c r="A240" s="12" t="s">
        <v>490</v>
      </c>
      <c r="B240" s="12" t="s">
        <v>361</v>
      </c>
      <c r="C240" s="12">
        <v>12</v>
      </c>
      <c r="D240" s="12">
        <v>1126</v>
      </c>
      <c r="E240" s="12" t="s">
        <v>491</v>
      </c>
      <c r="F240" s="12" t="s">
        <v>17</v>
      </c>
      <c r="G240" s="12" t="str">
        <f>IF(ISNA(VLOOKUP(E240,'[1]Plan d''adressage'!A:B,2,0)),"aucune",VLOOKUP(E240,'[1]Plan d''adressage'!A:B,2,0))</f>
        <v>VERRERIE</v>
      </c>
      <c r="H240" s="13" t="str">
        <f>IF(ISNA(VLOOKUP(A240,'[1]Famille par article'!A:C,3,0)),IF(AND(ISNUMBER(SEARCH("FIBRE",B240)),ISNUMBER(SEARCH("calage",B240))),"FIBRE DE CALAGE",IF(OR(ISNUMBER(SEARCH("panier",B240)),ISNUMBER(SEARCH("corbeille",B240)),ISNUMBER(SEARCH("banneton",B240)),ISNUMBER(SEARCH("support",B240))),"PANIER/CORBEILLE",IF(ISNUMBER(SEARCH("Bidon",B240)),"BIDON",IF(ISNUMBER(SEARCH("bourriche",B240)),"BOURRICHE",IF(OR(ISNUMBER(SEARCH("coffre",B240)),ISNUMBER(SEARCH("valisette",B240)),ISNUMBER(SEARCH("caisse",B240))),"COFFRET",IF(OR(ISNUMBER(SEARCH("VERRE",B240)),ISNUMBER(SEARCH("carafe",B240))),"VERRERIE",IF(ISNUMBER(SEARCH("BOIS",B240)),"BOIS",IF(OR(ISNUMBER(SEARCH("BOLDUC",B240)),ISNUMBER(SEARCH("RAPHIA",B240)),ISNUMBER(SEARCH("etiquette",B240)),ISNUMBER(SEARCH("Bouchon",B240)),ISNUMBER(SEARCH("tire",B240)),ISNUMBER(SEARCH("decapsuleur",B240)),ISNUMBER(SEARCH("carte",B240)),ISNUMBER(SEARCH("cheque",B240))),"ETAGERES",IF(OR(ISNUMBER(SEARCH("papier",B240)),ISNUMBER(SEARCH("sac",B240)),ISNUMBER(SEARCH("carton",B240)),ISNUMBER(SEARCH("pochette",B240)),ISNUMBER(SEARCH("polypr",B240)),ISNUMBER(SEARCH("FIBRE",B240))),"CARTONNAGE","AUTRES"))))))))),VLOOKUP(A240,'[1]Famille par article'!A:C,3,0))</f>
        <v>CARTONNAGE</v>
      </c>
      <c r="I240" s="14">
        <f t="shared" si="12"/>
        <v>1.1104941699056081E-3</v>
      </c>
      <c r="J240" s="14">
        <f t="shared" si="15"/>
        <v>0.58051082731815618</v>
      </c>
      <c r="K240" s="12" t="str">
        <f t="shared" si="13"/>
        <v/>
      </c>
      <c r="L240" s="12" t="str">
        <f t="shared" si="14"/>
        <v>Y</v>
      </c>
    </row>
    <row r="241" spans="1:12" x14ac:dyDescent="0.25">
      <c r="A241" s="12" t="s">
        <v>492</v>
      </c>
      <c r="B241" s="12" t="s">
        <v>259</v>
      </c>
      <c r="C241" s="12">
        <v>12</v>
      </c>
      <c r="D241" s="12">
        <v>1126</v>
      </c>
      <c r="E241" s="12" t="s">
        <v>493</v>
      </c>
      <c r="F241" s="12" t="s">
        <v>17</v>
      </c>
      <c r="G241" s="12" t="str">
        <f>IF(ISNA(VLOOKUP(E241,'[1]Plan d''adressage'!A:B,2,0)),"aucune",VLOOKUP(E241,'[1]Plan d''adressage'!A:B,2,0))</f>
        <v>AUTRES</v>
      </c>
      <c r="H241" s="13" t="str">
        <f>IF(ISNA(VLOOKUP(A241,'[1]Famille par article'!A:C,3,0)),IF(AND(ISNUMBER(SEARCH("FIBRE",B241)),ISNUMBER(SEARCH("calage",B241))),"FIBRE DE CALAGE",IF(OR(ISNUMBER(SEARCH("panier",B241)),ISNUMBER(SEARCH("corbeille",B241)),ISNUMBER(SEARCH("banneton",B241)),ISNUMBER(SEARCH("support",B241))),"PANIER/CORBEILLE",IF(ISNUMBER(SEARCH("Bidon",B241)),"BIDON",IF(ISNUMBER(SEARCH("bourriche",B241)),"BOURRICHE",IF(OR(ISNUMBER(SEARCH("coffre",B241)),ISNUMBER(SEARCH("valisette",B241)),ISNUMBER(SEARCH("caisse",B241))),"COFFRET",IF(OR(ISNUMBER(SEARCH("VERRE",B241)),ISNUMBER(SEARCH("carafe",B241))),"VERRERIE",IF(ISNUMBER(SEARCH("BOIS",B241)),"BOIS",IF(OR(ISNUMBER(SEARCH("BOLDUC",B241)),ISNUMBER(SEARCH("RAPHIA",B241)),ISNUMBER(SEARCH("etiquette",B241)),ISNUMBER(SEARCH("Bouchon",B241)),ISNUMBER(SEARCH("tire",B241)),ISNUMBER(SEARCH("decapsuleur",B241)),ISNUMBER(SEARCH("carte",B241)),ISNUMBER(SEARCH("cheque",B241))),"ETAGERES",IF(OR(ISNUMBER(SEARCH("papier",B241)),ISNUMBER(SEARCH("sac",B241)),ISNUMBER(SEARCH("carton",B241)),ISNUMBER(SEARCH("pochette",B241)),ISNUMBER(SEARCH("polypr",B241)),ISNUMBER(SEARCH("FIBRE",B241))),"CARTONNAGE","AUTRES"))))))))),VLOOKUP(A241,'[1]Famille par article'!A:C,3,0))</f>
        <v>COFFRET</v>
      </c>
      <c r="I241" s="14">
        <f t="shared" si="12"/>
        <v>1.1104941699056081E-3</v>
      </c>
      <c r="J241" s="14">
        <f t="shared" si="15"/>
        <v>0.58162132148806178</v>
      </c>
      <c r="K241" s="12" t="str">
        <f t="shared" si="13"/>
        <v/>
      </c>
      <c r="L241" s="12" t="str">
        <f t="shared" si="14"/>
        <v>Y</v>
      </c>
    </row>
    <row r="242" spans="1:12" x14ac:dyDescent="0.25">
      <c r="A242" s="12" t="s">
        <v>494</v>
      </c>
      <c r="B242" s="12" t="s">
        <v>198</v>
      </c>
      <c r="C242" s="12">
        <v>12</v>
      </c>
      <c r="D242" s="12">
        <v>1126</v>
      </c>
      <c r="E242" s="12" t="s">
        <v>149</v>
      </c>
      <c r="F242" s="12" t="s">
        <v>17</v>
      </c>
      <c r="G242" s="12" t="str">
        <f>IF(ISNA(VLOOKUP(E242,'[1]Plan d''adressage'!A:B,2,0)),"aucune",VLOOKUP(E242,'[1]Plan d''adressage'!A:B,2,0))</f>
        <v>AUTRES</v>
      </c>
      <c r="H242" s="13" t="str">
        <f>IF(ISNA(VLOOKUP(A242,'[1]Famille par article'!A:C,3,0)),IF(AND(ISNUMBER(SEARCH("FIBRE",B242)),ISNUMBER(SEARCH("calage",B242))),"FIBRE DE CALAGE",IF(OR(ISNUMBER(SEARCH("panier",B242)),ISNUMBER(SEARCH("corbeille",B242)),ISNUMBER(SEARCH("banneton",B242)),ISNUMBER(SEARCH("support",B242))),"PANIER/CORBEILLE",IF(ISNUMBER(SEARCH("Bidon",B242)),"BIDON",IF(ISNUMBER(SEARCH("bourriche",B242)),"BOURRICHE",IF(OR(ISNUMBER(SEARCH("coffre",B242)),ISNUMBER(SEARCH("valisette",B242)),ISNUMBER(SEARCH("caisse",B242))),"COFFRET",IF(OR(ISNUMBER(SEARCH("VERRE",B242)),ISNUMBER(SEARCH("carafe",B242))),"VERRERIE",IF(ISNUMBER(SEARCH("BOIS",B242)),"BOIS",IF(OR(ISNUMBER(SEARCH("BOLDUC",B242)),ISNUMBER(SEARCH("RAPHIA",B242)),ISNUMBER(SEARCH("etiquette",B242)),ISNUMBER(SEARCH("Bouchon",B242)),ISNUMBER(SEARCH("tire",B242)),ISNUMBER(SEARCH("decapsuleur",B242)),ISNUMBER(SEARCH("carte",B242)),ISNUMBER(SEARCH("cheque",B242))),"ETAGERES",IF(OR(ISNUMBER(SEARCH("papier",B242)),ISNUMBER(SEARCH("sac",B242)),ISNUMBER(SEARCH("carton",B242)),ISNUMBER(SEARCH("pochette",B242)),ISNUMBER(SEARCH("polypr",B242)),ISNUMBER(SEARCH("FIBRE",B242))),"CARTONNAGE","AUTRES"))))))))),VLOOKUP(A242,'[1]Famille par article'!A:C,3,0))</f>
        <v>COFFRET</v>
      </c>
      <c r="I242" s="14">
        <f t="shared" si="12"/>
        <v>1.1104941699056081E-3</v>
      </c>
      <c r="J242" s="14">
        <f t="shared" si="15"/>
        <v>0.58273181565796739</v>
      </c>
      <c r="K242" s="12" t="str">
        <f t="shared" si="13"/>
        <v/>
      </c>
      <c r="L242" s="12" t="str">
        <f t="shared" si="14"/>
        <v>Y</v>
      </c>
    </row>
    <row r="243" spans="1:12" x14ac:dyDescent="0.25">
      <c r="A243" s="12" t="s">
        <v>495</v>
      </c>
      <c r="B243" s="12" t="s">
        <v>496</v>
      </c>
      <c r="C243" s="12">
        <v>12</v>
      </c>
      <c r="D243" s="12">
        <v>1126</v>
      </c>
      <c r="E243" s="12" t="s">
        <v>482</v>
      </c>
      <c r="F243" s="12" t="s">
        <v>17</v>
      </c>
      <c r="G243" s="12" t="str">
        <f>IF(ISNA(VLOOKUP(E243,'[1]Plan d''adressage'!A:B,2,0)),"aucune",VLOOKUP(E243,'[1]Plan d''adressage'!A:B,2,0))</f>
        <v>CARTONNAGE</v>
      </c>
      <c r="H243" s="13" t="str">
        <f>IF(ISNA(VLOOKUP(A243,'[1]Famille par article'!A:C,3,0)),IF(AND(ISNUMBER(SEARCH("FIBRE",B243)),ISNUMBER(SEARCH("calage",B243))),"FIBRE DE CALAGE",IF(OR(ISNUMBER(SEARCH("panier",B243)),ISNUMBER(SEARCH("corbeille",B243)),ISNUMBER(SEARCH("banneton",B243)),ISNUMBER(SEARCH("support",B243))),"PANIER/CORBEILLE",IF(ISNUMBER(SEARCH("Bidon",B243)),"BIDON",IF(ISNUMBER(SEARCH("bourriche",B243)),"BOURRICHE",IF(OR(ISNUMBER(SEARCH("coffre",B243)),ISNUMBER(SEARCH("valisette",B243)),ISNUMBER(SEARCH("caisse",B243))),"COFFRET",IF(OR(ISNUMBER(SEARCH("VERRE",B243)),ISNUMBER(SEARCH("carafe",B243))),"VERRERIE",IF(ISNUMBER(SEARCH("BOIS",B243)),"BOIS",IF(OR(ISNUMBER(SEARCH("BOLDUC",B243)),ISNUMBER(SEARCH("RAPHIA",B243)),ISNUMBER(SEARCH("etiquette",B243)),ISNUMBER(SEARCH("Bouchon",B243)),ISNUMBER(SEARCH("tire",B243)),ISNUMBER(SEARCH("decapsuleur",B243)),ISNUMBER(SEARCH("carte",B243)),ISNUMBER(SEARCH("cheque",B243))),"ETAGERES",IF(OR(ISNUMBER(SEARCH("papier",B243)),ISNUMBER(SEARCH("sac",B243)),ISNUMBER(SEARCH("carton",B243)),ISNUMBER(SEARCH("pochette",B243)),ISNUMBER(SEARCH("polypr",B243)),ISNUMBER(SEARCH("FIBRE",B243))),"CARTONNAGE","AUTRES"))))))))),VLOOKUP(A243,'[1]Famille par article'!A:C,3,0))</f>
        <v>CARTONNAGE</v>
      </c>
      <c r="I243" s="14">
        <f t="shared" si="12"/>
        <v>1.1104941699056081E-3</v>
      </c>
      <c r="J243" s="14">
        <f t="shared" si="15"/>
        <v>0.583842309827873</v>
      </c>
      <c r="K243" s="12" t="str">
        <f t="shared" si="13"/>
        <v/>
      </c>
      <c r="L243" s="12" t="str">
        <f t="shared" si="14"/>
        <v>N</v>
      </c>
    </row>
    <row r="244" spans="1:12" x14ac:dyDescent="0.25">
      <c r="A244" s="12" t="s">
        <v>497</v>
      </c>
      <c r="B244" s="12" t="s">
        <v>498</v>
      </c>
      <c r="C244" s="12">
        <v>12</v>
      </c>
      <c r="D244" s="12">
        <v>1126</v>
      </c>
      <c r="E244" s="12" t="s">
        <v>152</v>
      </c>
      <c r="F244" s="12" t="s">
        <v>17</v>
      </c>
      <c r="G244" s="12" t="str">
        <f>IF(ISNA(VLOOKUP(E244,'[1]Plan d''adressage'!A:B,2,0)),"aucune",VLOOKUP(E244,'[1]Plan d''adressage'!A:B,2,0))</f>
        <v>AUTRES</v>
      </c>
      <c r="H244" s="13" t="str">
        <f>IF(ISNA(VLOOKUP(A244,'[1]Famille par article'!A:C,3,0)),IF(AND(ISNUMBER(SEARCH("FIBRE",B244)),ISNUMBER(SEARCH("calage",B244))),"FIBRE DE CALAGE",IF(OR(ISNUMBER(SEARCH("panier",B244)),ISNUMBER(SEARCH("corbeille",B244)),ISNUMBER(SEARCH("banneton",B244)),ISNUMBER(SEARCH("support",B244))),"PANIER/CORBEILLE",IF(ISNUMBER(SEARCH("Bidon",B244)),"BIDON",IF(ISNUMBER(SEARCH("bourriche",B244)),"BOURRICHE",IF(OR(ISNUMBER(SEARCH("coffre",B244)),ISNUMBER(SEARCH("valisette",B244)),ISNUMBER(SEARCH("caisse",B244))),"COFFRET",IF(OR(ISNUMBER(SEARCH("VERRE",B244)),ISNUMBER(SEARCH("carafe",B244))),"VERRERIE",IF(ISNUMBER(SEARCH("BOIS",B244)),"BOIS",IF(OR(ISNUMBER(SEARCH("BOLDUC",B244)),ISNUMBER(SEARCH("RAPHIA",B244)),ISNUMBER(SEARCH("etiquette",B244)),ISNUMBER(SEARCH("Bouchon",B244)),ISNUMBER(SEARCH("tire",B244)),ISNUMBER(SEARCH("decapsuleur",B244)),ISNUMBER(SEARCH("carte",B244)),ISNUMBER(SEARCH("cheque",B244))),"ETAGERES",IF(OR(ISNUMBER(SEARCH("papier",B244)),ISNUMBER(SEARCH("sac",B244)),ISNUMBER(SEARCH("carton",B244)),ISNUMBER(SEARCH("pochette",B244)),ISNUMBER(SEARCH("polypr",B244)),ISNUMBER(SEARCH("FIBRE",B244))),"CARTONNAGE","AUTRES"))))))))),VLOOKUP(A244,'[1]Famille par article'!A:C,3,0))</f>
        <v>AUTRES</v>
      </c>
      <c r="I244" s="14">
        <f t="shared" si="12"/>
        <v>1.1104941699056081E-3</v>
      </c>
      <c r="J244" s="14">
        <f t="shared" si="15"/>
        <v>0.5849528039977786</v>
      </c>
      <c r="K244" s="12" t="str">
        <f t="shared" si="13"/>
        <v/>
      </c>
      <c r="L244" s="12" t="str">
        <f t="shared" si="14"/>
        <v>N</v>
      </c>
    </row>
    <row r="245" spans="1:12" x14ac:dyDescent="0.25">
      <c r="A245" s="12" t="s">
        <v>499</v>
      </c>
      <c r="B245" s="12" t="s">
        <v>366</v>
      </c>
      <c r="C245" s="12">
        <v>12</v>
      </c>
      <c r="D245" s="12">
        <v>1126</v>
      </c>
      <c r="E245" s="12" t="s">
        <v>457</v>
      </c>
      <c r="F245" s="12" t="s">
        <v>17</v>
      </c>
      <c r="G245" s="12" t="str">
        <f>IF(ISNA(VLOOKUP(E245,'[1]Plan d''adressage'!A:B,2,0)),"aucune",VLOOKUP(E245,'[1]Plan d''adressage'!A:B,2,0))</f>
        <v>VERRERIE</v>
      </c>
      <c r="H245" s="13" t="str">
        <f>IF(ISNA(VLOOKUP(A245,'[1]Famille par article'!A:C,3,0)),IF(AND(ISNUMBER(SEARCH("FIBRE",B245)),ISNUMBER(SEARCH("calage",B245))),"FIBRE DE CALAGE",IF(OR(ISNUMBER(SEARCH("panier",B245)),ISNUMBER(SEARCH("corbeille",B245)),ISNUMBER(SEARCH("banneton",B245)),ISNUMBER(SEARCH("support",B245))),"PANIER/CORBEILLE",IF(ISNUMBER(SEARCH("Bidon",B245)),"BIDON",IF(ISNUMBER(SEARCH("bourriche",B245)),"BOURRICHE",IF(OR(ISNUMBER(SEARCH("coffre",B245)),ISNUMBER(SEARCH("valisette",B245)),ISNUMBER(SEARCH("caisse",B245))),"COFFRET",IF(OR(ISNUMBER(SEARCH("VERRE",B245)),ISNUMBER(SEARCH("carafe",B245))),"VERRERIE",IF(ISNUMBER(SEARCH("BOIS",B245)),"BOIS",IF(OR(ISNUMBER(SEARCH("BOLDUC",B245)),ISNUMBER(SEARCH("RAPHIA",B245)),ISNUMBER(SEARCH("etiquette",B245)),ISNUMBER(SEARCH("Bouchon",B245)),ISNUMBER(SEARCH("tire",B245)),ISNUMBER(SEARCH("decapsuleur",B245)),ISNUMBER(SEARCH("carte",B245)),ISNUMBER(SEARCH("cheque",B245))),"ETAGERES",IF(OR(ISNUMBER(SEARCH("papier",B245)),ISNUMBER(SEARCH("sac",B245)),ISNUMBER(SEARCH("carton",B245)),ISNUMBER(SEARCH("pochette",B245)),ISNUMBER(SEARCH("polypr",B245)),ISNUMBER(SEARCH("FIBRE",B245))),"CARTONNAGE","AUTRES"))))))))),VLOOKUP(A245,'[1]Famille par article'!A:C,3,0))</f>
        <v>CARTONNAGE</v>
      </c>
      <c r="I245" s="14">
        <f t="shared" si="12"/>
        <v>1.1104941699056081E-3</v>
      </c>
      <c r="J245" s="14">
        <f t="shared" si="15"/>
        <v>0.58606329816768421</v>
      </c>
      <c r="K245" s="12" t="str">
        <f t="shared" si="13"/>
        <v/>
      </c>
      <c r="L245" s="12" t="str">
        <f t="shared" si="14"/>
        <v>Y</v>
      </c>
    </row>
    <row r="246" spans="1:12" x14ac:dyDescent="0.25">
      <c r="A246" s="12" t="s">
        <v>500</v>
      </c>
      <c r="B246" s="12" t="s">
        <v>289</v>
      </c>
      <c r="C246" s="12">
        <v>12</v>
      </c>
      <c r="D246" s="12">
        <v>1126</v>
      </c>
      <c r="E246" s="12" t="s">
        <v>501</v>
      </c>
      <c r="F246" s="12" t="s">
        <v>17</v>
      </c>
      <c r="G246" s="12" t="str">
        <f>IF(ISNA(VLOOKUP(E246,'[1]Plan d''adressage'!A:B,2,0)),"aucune",VLOOKUP(E246,'[1]Plan d''adressage'!A:B,2,0))</f>
        <v>CARTONNAGE</v>
      </c>
      <c r="H246" s="13" t="str">
        <f>IF(ISNA(VLOOKUP(A246,'[1]Famille par article'!A:C,3,0)),IF(AND(ISNUMBER(SEARCH("FIBRE",B246)),ISNUMBER(SEARCH("calage",B246))),"FIBRE DE CALAGE",IF(OR(ISNUMBER(SEARCH("panier",B246)),ISNUMBER(SEARCH("corbeille",B246)),ISNUMBER(SEARCH("banneton",B246)),ISNUMBER(SEARCH("support",B246))),"PANIER/CORBEILLE",IF(ISNUMBER(SEARCH("Bidon",B246)),"BIDON",IF(ISNUMBER(SEARCH("bourriche",B246)),"BOURRICHE",IF(OR(ISNUMBER(SEARCH("coffre",B246)),ISNUMBER(SEARCH("valisette",B246)),ISNUMBER(SEARCH("caisse",B246))),"COFFRET",IF(OR(ISNUMBER(SEARCH("VERRE",B246)),ISNUMBER(SEARCH("carafe",B246))),"VERRERIE",IF(ISNUMBER(SEARCH("BOIS",B246)),"BOIS",IF(OR(ISNUMBER(SEARCH("BOLDUC",B246)),ISNUMBER(SEARCH("RAPHIA",B246)),ISNUMBER(SEARCH("etiquette",B246)),ISNUMBER(SEARCH("Bouchon",B246)),ISNUMBER(SEARCH("tire",B246)),ISNUMBER(SEARCH("decapsuleur",B246)),ISNUMBER(SEARCH("carte",B246)),ISNUMBER(SEARCH("cheque",B246))),"ETAGERES",IF(OR(ISNUMBER(SEARCH("papier",B246)),ISNUMBER(SEARCH("sac",B246)),ISNUMBER(SEARCH("carton",B246)),ISNUMBER(SEARCH("pochette",B246)),ISNUMBER(SEARCH("polypr",B246)),ISNUMBER(SEARCH("FIBRE",B246))),"CARTONNAGE","AUTRES"))))))))),VLOOKUP(A246,'[1]Famille par article'!A:C,3,0))</f>
        <v>VERRERIE</v>
      </c>
      <c r="I246" s="14">
        <f t="shared" si="12"/>
        <v>1.1104941699056081E-3</v>
      </c>
      <c r="J246" s="14">
        <f t="shared" si="15"/>
        <v>0.58717379233758982</v>
      </c>
      <c r="K246" s="12" t="str">
        <f t="shared" si="13"/>
        <v/>
      </c>
      <c r="L246" s="12" t="str">
        <f t="shared" si="14"/>
        <v>Y</v>
      </c>
    </row>
    <row r="247" spans="1:12" x14ac:dyDescent="0.25">
      <c r="A247" s="12" t="s">
        <v>502</v>
      </c>
      <c r="B247" s="12" t="s">
        <v>70</v>
      </c>
      <c r="C247" s="12">
        <v>12</v>
      </c>
      <c r="D247" s="12">
        <v>1126</v>
      </c>
      <c r="E247" s="12" t="s">
        <v>466</v>
      </c>
      <c r="F247" s="12" t="s">
        <v>17</v>
      </c>
      <c r="G247" s="12" t="str">
        <f>IF(ISNA(VLOOKUP(E247,'[1]Plan d''adressage'!A:B,2,0)),"aucune",VLOOKUP(E247,'[1]Plan d''adressage'!A:B,2,0))</f>
        <v>aucune</v>
      </c>
      <c r="H247" s="13" t="str">
        <f>IF(ISNA(VLOOKUP(A247,'[1]Famille par article'!A:C,3,0)),IF(AND(ISNUMBER(SEARCH("FIBRE",B247)),ISNUMBER(SEARCH("calage",B247))),"FIBRE DE CALAGE",IF(OR(ISNUMBER(SEARCH("panier",B247)),ISNUMBER(SEARCH("corbeille",B247)),ISNUMBER(SEARCH("banneton",B247)),ISNUMBER(SEARCH("support",B247))),"PANIER/CORBEILLE",IF(ISNUMBER(SEARCH("Bidon",B247)),"BIDON",IF(ISNUMBER(SEARCH("bourriche",B247)),"BOURRICHE",IF(OR(ISNUMBER(SEARCH("coffre",B247)),ISNUMBER(SEARCH("valisette",B247)),ISNUMBER(SEARCH("caisse",B247))),"COFFRET",IF(OR(ISNUMBER(SEARCH("VERRE",B247)),ISNUMBER(SEARCH("carafe",B247))),"VERRERIE",IF(ISNUMBER(SEARCH("BOIS",B247)),"BOIS",IF(OR(ISNUMBER(SEARCH("BOLDUC",B247)),ISNUMBER(SEARCH("RAPHIA",B247)),ISNUMBER(SEARCH("etiquette",B247)),ISNUMBER(SEARCH("Bouchon",B247)),ISNUMBER(SEARCH("tire",B247)),ISNUMBER(SEARCH("decapsuleur",B247)),ISNUMBER(SEARCH("carte",B247)),ISNUMBER(SEARCH("cheque",B247))),"ETAGERES",IF(OR(ISNUMBER(SEARCH("papier",B247)),ISNUMBER(SEARCH("sac",B247)),ISNUMBER(SEARCH("carton",B247)),ISNUMBER(SEARCH("pochette",B247)),ISNUMBER(SEARCH("polypr",B247)),ISNUMBER(SEARCH("FIBRE",B247))),"CARTONNAGE","AUTRES"))))))))),VLOOKUP(A247,'[1]Famille par article'!A:C,3,0))</f>
        <v>ETAGERES</v>
      </c>
      <c r="I247" s="14">
        <f t="shared" si="12"/>
        <v>1.1104941699056081E-3</v>
      </c>
      <c r="J247" s="14">
        <f t="shared" si="15"/>
        <v>0.58828428650749542</v>
      </c>
      <c r="K247" s="12" t="str">
        <f t="shared" si="13"/>
        <v/>
      </c>
      <c r="L247" s="12" t="str">
        <f t="shared" si="14"/>
        <v>Y</v>
      </c>
    </row>
    <row r="248" spans="1:12" x14ac:dyDescent="0.25">
      <c r="A248" s="12" t="s">
        <v>503</v>
      </c>
      <c r="B248" s="12" t="s">
        <v>504</v>
      </c>
      <c r="C248" s="12">
        <v>12</v>
      </c>
      <c r="D248" s="12">
        <v>1126</v>
      </c>
      <c r="E248" s="12" t="s">
        <v>362</v>
      </c>
      <c r="F248" s="12" t="s">
        <v>17</v>
      </c>
      <c r="G248" s="12" t="str">
        <f>IF(ISNA(VLOOKUP(E248,'[1]Plan d''adressage'!A:B,2,0)),"aucune",VLOOKUP(E248,'[1]Plan d''adressage'!A:B,2,0))</f>
        <v>CARTONNAGE</v>
      </c>
      <c r="H248" s="13" t="str">
        <f>IF(ISNA(VLOOKUP(A248,'[1]Famille par article'!A:C,3,0)),IF(AND(ISNUMBER(SEARCH("FIBRE",B248)),ISNUMBER(SEARCH("calage",B248))),"FIBRE DE CALAGE",IF(OR(ISNUMBER(SEARCH("panier",B248)),ISNUMBER(SEARCH("corbeille",B248)),ISNUMBER(SEARCH("banneton",B248)),ISNUMBER(SEARCH("support",B248))),"PANIER/CORBEILLE",IF(ISNUMBER(SEARCH("Bidon",B248)),"BIDON",IF(ISNUMBER(SEARCH("bourriche",B248)),"BOURRICHE",IF(OR(ISNUMBER(SEARCH("coffre",B248)),ISNUMBER(SEARCH("valisette",B248)),ISNUMBER(SEARCH("caisse",B248))),"COFFRET",IF(OR(ISNUMBER(SEARCH("VERRE",B248)),ISNUMBER(SEARCH("carafe",B248))),"VERRERIE",IF(ISNUMBER(SEARCH("BOIS",B248)),"BOIS",IF(OR(ISNUMBER(SEARCH("BOLDUC",B248)),ISNUMBER(SEARCH("RAPHIA",B248)),ISNUMBER(SEARCH("etiquette",B248)),ISNUMBER(SEARCH("Bouchon",B248)),ISNUMBER(SEARCH("tire",B248)),ISNUMBER(SEARCH("decapsuleur",B248)),ISNUMBER(SEARCH("carte",B248)),ISNUMBER(SEARCH("cheque",B248))),"ETAGERES",IF(OR(ISNUMBER(SEARCH("papier",B248)),ISNUMBER(SEARCH("sac",B248)),ISNUMBER(SEARCH("carton",B248)),ISNUMBER(SEARCH("pochette",B248)),ISNUMBER(SEARCH("polypr",B248)),ISNUMBER(SEARCH("FIBRE",B248))),"CARTONNAGE","AUTRES"))))))))),VLOOKUP(A248,'[1]Famille par article'!A:C,3,0))</f>
        <v>ETAGERES</v>
      </c>
      <c r="I248" s="14">
        <f t="shared" si="12"/>
        <v>1.1104941699056081E-3</v>
      </c>
      <c r="J248" s="14">
        <f t="shared" si="15"/>
        <v>0.58939478067740103</v>
      </c>
      <c r="K248" s="12" t="str">
        <f t="shared" si="13"/>
        <v/>
      </c>
      <c r="L248" s="12" t="str">
        <f t="shared" si="14"/>
        <v>Y</v>
      </c>
    </row>
    <row r="249" spans="1:12" x14ac:dyDescent="0.25">
      <c r="A249" s="12" t="s">
        <v>505</v>
      </c>
      <c r="B249" s="12" t="s">
        <v>506</v>
      </c>
      <c r="C249" s="12">
        <v>12</v>
      </c>
      <c r="D249" s="12">
        <v>1126</v>
      </c>
      <c r="E249" s="12" t="s">
        <v>507</v>
      </c>
      <c r="F249" s="12" t="s">
        <v>17</v>
      </c>
      <c r="G249" s="12" t="str">
        <f>IF(ISNA(VLOOKUP(E249,'[1]Plan d''adressage'!A:B,2,0)),"aucune",VLOOKUP(E249,'[1]Plan d''adressage'!A:B,2,0))</f>
        <v>PANIER/CORBEILLE</v>
      </c>
      <c r="H249" s="13" t="str">
        <f>IF(ISNA(VLOOKUP(A249,'[1]Famille par article'!A:C,3,0)),IF(AND(ISNUMBER(SEARCH("FIBRE",B249)),ISNUMBER(SEARCH("calage",B249))),"FIBRE DE CALAGE",IF(OR(ISNUMBER(SEARCH("panier",B249)),ISNUMBER(SEARCH("corbeille",B249)),ISNUMBER(SEARCH("banneton",B249)),ISNUMBER(SEARCH("support",B249))),"PANIER/CORBEILLE",IF(ISNUMBER(SEARCH("Bidon",B249)),"BIDON",IF(ISNUMBER(SEARCH("bourriche",B249)),"BOURRICHE",IF(OR(ISNUMBER(SEARCH("coffre",B249)),ISNUMBER(SEARCH("valisette",B249)),ISNUMBER(SEARCH("caisse",B249))),"COFFRET",IF(OR(ISNUMBER(SEARCH("VERRE",B249)),ISNUMBER(SEARCH("carafe",B249))),"VERRERIE",IF(ISNUMBER(SEARCH("BOIS",B249)),"BOIS",IF(OR(ISNUMBER(SEARCH("BOLDUC",B249)),ISNUMBER(SEARCH("RAPHIA",B249)),ISNUMBER(SEARCH("etiquette",B249)),ISNUMBER(SEARCH("Bouchon",B249)),ISNUMBER(SEARCH("tire",B249)),ISNUMBER(SEARCH("decapsuleur",B249)),ISNUMBER(SEARCH("carte",B249)),ISNUMBER(SEARCH("cheque",B249))),"ETAGERES",IF(OR(ISNUMBER(SEARCH("papier",B249)),ISNUMBER(SEARCH("sac",B249)),ISNUMBER(SEARCH("carton",B249)),ISNUMBER(SEARCH("pochette",B249)),ISNUMBER(SEARCH("polypr",B249)),ISNUMBER(SEARCH("FIBRE",B249))),"CARTONNAGE","AUTRES"))))))))),VLOOKUP(A249,'[1]Famille par article'!A:C,3,0))</f>
        <v>VERRERIE</v>
      </c>
      <c r="I249" s="14">
        <f t="shared" si="12"/>
        <v>1.1104941699056081E-3</v>
      </c>
      <c r="J249" s="14">
        <f t="shared" si="15"/>
        <v>0.59050527484730664</v>
      </c>
      <c r="K249" s="12" t="str">
        <f t="shared" si="13"/>
        <v/>
      </c>
      <c r="L249" s="12" t="str">
        <f t="shared" si="14"/>
        <v>Y</v>
      </c>
    </row>
    <row r="250" spans="1:12" x14ac:dyDescent="0.25">
      <c r="A250" s="12" t="s">
        <v>508</v>
      </c>
      <c r="B250" s="12" t="s">
        <v>156</v>
      </c>
      <c r="C250" s="12">
        <v>12</v>
      </c>
      <c r="D250" s="12">
        <v>1126</v>
      </c>
      <c r="E250" s="12" t="s">
        <v>227</v>
      </c>
      <c r="F250" s="12" t="s">
        <v>17</v>
      </c>
      <c r="G250" s="12" t="str">
        <f>IF(ISNA(VLOOKUP(E250,'[1]Plan d''adressage'!A:B,2,0)),"aucune",VLOOKUP(E250,'[1]Plan d''adressage'!A:B,2,0))</f>
        <v>VERRERIE</v>
      </c>
      <c r="H250" s="13" t="str">
        <f>IF(ISNA(VLOOKUP(A250,'[1]Famille par article'!A:C,3,0)),IF(AND(ISNUMBER(SEARCH("FIBRE",B250)),ISNUMBER(SEARCH("calage",B250))),"FIBRE DE CALAGE",IF(OR(ISNUMBER(SEARCH("panier",B250)),ISNUMBER(SEARCH("corbeille",B250)),ISNUMBER(SEARCH("banneton",B250)),ISNUMBER(SEARCH("support",B250))),"PANIER/CORBEILLE",IF(ISNUMBER(SEARCH("Bidon",B250)),"BIDON",IF(ISNUMBER(SEARCH("bourriche",B250)),"BOURRICHE",IF(OR(ISNUMBER(SEARCH("coffre",B250)),ISNUMBER(SEARCH("valisette",B250)),ISNUMBER(SEARCH("caisse",B250))),"COFFRET",IF(OR(ISNUMBER(SEARCH("VERRE",B250)),ISNUMBER(SEARCH("carafe",B250))),"VERRERIE",IF(ISNUMBER(SEARCH("BOIS",B250)),"BOIS",IF(OR(ISNUMBER(SEARCH("BOLDUC",B250)),ISNUMBER(SEARCH("RAPHIA",B250)),ISNUMBER(SEARCH("etiquette",B250)),ISNUMBER(SEARCH("Bouchon",B250)),ISNUMBER(SEARCH("tire",B250)),ISNUMBER(SEARCH("decapsuleur",B250)),ISNUMBER(SEARCH("carte",B250)),ISNUMBER(SEARCH("cheque",B250))),"ETAGERES",IF(OR(ISNUMBER(SEARCH("papier",B250)),ISNUMBER(SEARCH("sac",B250)),ISNUMBER(SEARCH("carton",B250)),ISNUMBER(SEARCH("pochette",B250)),ISNUMBER(SEARCH("polypr",B250)),ISNUMBER(SEARCH("FIBRE",B250))),"CARTONNAGE","AUTRES"))))))))),VLOOKUP(A250,'[1]Famille par article'!A:C,3,0))</f>
        <v>ETAGERES</v>
      </c>
      <c r="I250" s="14">
        <f t="shared" si="12"/>
        <v>1.1104941699056081E-3</v>
      </c>
      <c r="J250" s="14">
        <f t="shared" si="15"/>
        <v>0.59161576901721225</v>
      </c>
      <c r="K250" s="12" t="str">
        <f t="shared" si="13"/>
        <v/>
      </c>
      <c r="L250" s="12" t="str">
        <f t="shared" si="14"/>
        <v>Y</v>
      </c>
    </row>
    <row r="251" spans="1:12" x14ac:dyDescent="0.25">
      <c r="A251" s="12" t="s">
        <v>509</v>
      </c>
      <c r="B251" s="12" t="s">
        <v>52</v>
      </c>
      <c r="C251" s="12">
        <v>12</v>
      </c>
      <c r="D251" s="12">
        <v>1126</v>
      </c>
      <c r="E251" s="12" t="s">
        <v>510</v>
      </c>
      <c r="F251" s="12" t="s">
        <v>17</v>
      </c>
      <c r="G251" s="12" t="str">
        <f>IF(ISNA(VLOOKUP(E251,'[1]Plan d''adressage'!A:B,2,0)),"aucune",VLOOKUP(E251,'[1]Plan d''adressage'!A:B,2,0))</f>
        <v>PANIER/CORBEILLE</v>
      </c>
      <c r="H251" s="13" t="str">
        <f>IF(ISNA(VLOOKUP(A251,'[1]Famille par article'!A:C,3,0)),IF(AND(ISNUMBER(SEARCH("FIBRE",B251)),ISNUMBER(SEARCH("calage",B251))),"FIBRE DE CALAGE",IF(OR(ISNUMBER(SEARCH("panier",B251)),ISNUMBER(SEARCH("corbeille",B251)),ISNUMBER(SEARCH("banneton",B251)),ISNUMBER(SEARCH("support",B251))),"PANIER/CORBEILLE",IF(ISNUMBER(SEARCH("Bidon",B251)),"BIDON",IF(ISNUMBER(SEARCH("bourriche",B251)),"BOURRICHE",IF(OR(ISNUMBER(SEARCH("coffre",B251)),ISNUMBER(SEARCH("valisette",B251)),ISNUMBER(SEARCH("caisse",B251))),"COFFRET",IF(OR(ISNUMBER(SEARCH("VERRE",B251)),ISNUMBER(SEARCH("carafe",B251))),"VERRERIE",IF(ISNUMBER(SEARCH("BOIS",B251)),"BOIS",IF(OR(ISNUMBER(SEARCH("BOLDUC",B251)),ISNUMBER(SEARCH("RAPHIA",B251)),ISNUMBER(SEARCH("etiquette",B251)),ISNUMBER(SEARCH("Bouchon",B251)),ISNUMBER(SEARCH("tire",B251)),ISNUMBER(SEARCH("decapsuleur",B251)),ISNUMBER(SEARCH("carte",B251)),ISNUMBER(SEARCH("cheque",B251))),"ETAGERES",IF(OR(ISNUMBER(SEARCH("papier",B251)),ISNUMBER(SEARCH("sac",B251)),ISNUMBER(SEARCH("carton",B251)),ISNUMBER(SEARCH("pochette",B251)),ISNUMBER(SEARCH("polypr",B251)),ISNUMBER(SEARCH("FIBRE",B251))),"CARTONNAGE","AUTRES"))))))))),VLOOKUP(A251,'[1]Famille par article'!A:C,3,0))</f>
        <v>PANIER/CORBEILLE</v>
      </c>
      <c r="I251" s="14">
        <f t="shared" si="12"/>
        <v>1.1104941699056081E-3</v>
      </c>
      <c r="J251" s="14">
        <f t="shared" si="15"/>
        <v>0.59272626318711785</v>
      </c>
      <c r="K251" s="12" t="str">
        <f t="shared" si="13"/>
        <v/>
      </c>
      <c r="L251" s="12" t="str">
        <f t="shared" si="14"/>
        <v>N</v>
      </c>
    </row>
    <row r="252" spans="1:12" x14ac:dyDescent="0.25">
      <c r="A252" s="12" t="s">
        <v>511</v>
      </c>
      <c r="B252" s="12" t="s">
        <v>156</v>
      </c>
      <c r="C252" s="12">
        <v>12</v>
      </c>
      <c r="D252" s="12">
        <v>1126</v>
      </c>
      <c r="E252" s="12" t="s">
        <v>319</v>
      </c>
      <c r="F252" s="12" t="s">
        <v>17</v>
      </c>
      <c r="G252" s="12" t="str">
        <f>IF(ISNA(VLOOKUP(E252,'[1]Plan d''adressage'!A:B,2,0)),"aucune",VLOOKUP(E252,'[1]Plan d''adressage'!A:B,2,0))</f>
        <v>aucune</v>
      </c>
      <c r="H252" s="13" t="str">
        <f>IF(ISNA(VLOOKUP(A252,'[1]Famille par article'!A:C,3,0)),IF(AND(ISNUMBER(SEARCH("FIBRE",B252)),ISNUMBER(SEARCH("calage",B252))),"FIBRE DE CALAGE",IF(OR(ISNUMBER(SEARCH("panier",B252)),ISNUMBER(SEARCH("corbeille",B252)),ISNUMBER(SEARCH("banneton",B252)),ISNUMBER(SEARCH("support",B252))),"PANIER/CORBEILLE",IF(ISNUMBER(SEARCH("Bidon",B252)),"BIDON",IF(ISNUMBER(SEARCH("bourriche",B252)),"BOURRICHE",IF(OR(ISNUMBER(SEARCH("coffre",B252)),ISNUMBER(SEARCH("valisette",B252)),ISNUMBER(SEARCH("caisse",B252))),"COFFRET",IF(OR(ISNUMBER(SEARCH("VERRE",B252)),ISNUMBER(SEARCH("carafe",B252))),"VERRERIE",IF(ISNUMBER(SEARCH("BOIS",B252)),"BOIS",IF(OR(ISNUMBER(SEARCH("BOLDUC",B252)),ISNUMBER(SEARCH("RAPHIA",B252)),ISNUMBER(SEARCH("etiquette",B252)),ISNUMBER(SEARCH("Bouchon",B252)),ISNUMBER(SEARCH("tire",B252)),ISNUMBER(SEARCH("decapsuleur",B252)),ISNUMBER(SEARCH("carte",B252)),ISNUMBER(SEARCH("cheque",B252))),"ETAGERES",IF(OR(ISNUMBER(SEARCH("papier",B252)),ISNUMBER(SEARCH("sac",B252)),ISNUMBER(SEARCH("carton",B252)),ISNUMBER(SEARCH("pochette",B252)),ISNUMBER(SEARCH("polypr",B252)),ISNUMBER(SEARCH("FIBRE",B252))),"CARTONNAGE","AUTRES"))))))))),VLOOKUP(A252,'[1]Famille par article'!A:C,3,0))</f>
        <v>ETAGERES</v>
      </c>
      <c r="I252" s="14">
        <f t="shared" si="12"/>
        <v>1.1104941699056081E-3</v>
      </c>
      <c r="J252" s="14">
        <f t="shared" si="15"/>
        <v>0.59383675735702346</v>
      </c>
      <c r="K252" s="12" t="str">
        <f t="shared" si="13"/>
        <v/>
      </c>
      <c r="L252" s="12" t="str">
        <f t="shared" si="14"/>
        <v>Y</v>
      </c>
    </row>
    <row r="253" spans="1:12" x14ac:dyDescent="0.25">
      <c r="A253" s="12" t="s">
        <v>512</v>
      </c>
      <c r="B253" s="12" t="s">
        <v>299</v>
      </c>
      <c r="C253" s="12">
        <v>12</v>
      </c>
      <c r="D253" s="12">
        <v>1126</v>
      </c>
      <c r="E253" s="12" t="s">
        <v>513</v>
      </c>
      <c r="F253" s="12" t="s">
        <v>17</v>
      </c>
      <c r="G253" s="12" t="str">
        <f>IF(ISNA(VLOOKUP(E253,'[1]Plan d''adressage'!A:B,2,0)),"aucune",VLOOKUP(E253,'[1]Plan d''adressage'!A:B,2,0))</f>
        <v>AUTRES</v>
      </c>
      <c r="H253" s="13" t="str">
        <f>IF(ISNA(VLOOKUP(A253,'[1]Famille par article'!A:C,3,0)),IF(AND(ISNUMBER(SEARCH("FIBRE",B253)),ISNUMBER(SEARCH("calage",B253))),"FIBRE DE CALAGE",IF(OR(ISNUMBER(SEARCH("panier",B253)),ISNUMBER(SEARCH("corbeille",B253)),ISNUMBER(SEARCH("banneton",B253)),ISNUMBER(SEARCH("support",B253))),"PANIER/CORBEILLE",IF(ISNUMBER(SEARCH("Bidon",B253)),"BIDON",IF(ISNUMBER(SEARCH("bourriche",B253)),"BOURRICHE",IF(OR(ISNUMBER(SEARCH("coffre",B253)),ISNUMBER(SEARCH("valisette",B253)),ISNUMBER(SEARCH("caisse",B253))),"COFFRET",IF(OR(ISNUMBER(SEARCH("VERRE",B253)),ISNUMBER(SEARCH("carafe",B253))),"VERRERIE",IF(ISNUMBER(SEARCH("BOIS",B253)),"BOIS",IF(OR(ISNUMBER(SEARCH("BOLDUC",B253)),ISNUMBER(SEARCH("RAPHIA",B253)),ISNUMBER(SEARCH("etiquette",B253)),ISNUMBER(SEARCH("Bouchon",B253)),ISNUMBER(SEARCH("tire",B253)),ISNUMBER(SEARCH("decapsuleur",B253)),ISNUMBER(SEARCH("carte",B253)),ISNUMBER(SEARCH("cheque",B253))),"ETAGERES",IF(OR(ISNUMBER(SEARCH("papier",B253)),ISNUMBER(SEARCH("sac",B253)),ISNUMBER(SEARCH("carton",B253)),ISNUMBER(SEARCH("pochette",B253)),ISNUMBER(SEARCH("polypr",B253)),ISNUMBER(SEARCH("FIBRE",B253))),"CARTONNAGE","AUTRES"))))))))),VLOOKUP(A253,'[1]Famille par article'!A:C,3,0))</f>
        <v>PANIER/CORBEILLE</v>
      </c>
      <c r="I253" s="14">
        <f t="shared" si="12"/>
        <v>1.1104941699056081E-3</v>
      </c>
      <c r="J253" s="14">
        <f t="shared" si="15"/>
        <v>0.59494725152692907</v>
      </c>
      <c r="K253" s="12" t="str">
        <f t="shared" si="13"/>
        <v/>
      </c>
      <c r="L253" s="12" t="str">
        <f t="shared" si="14"/>
        <v>Y</v>
      </c>
    </row>
    <row r="254" spans="1:12" x14ac:dyDescent="0.25">
      <c r="A254" s="12" t="s">
        <v>514</v>
      </c>
      <c r="B254" s="12" t="s">
        <v>299</v>
      </c>
      <c r="C254" s="12">
        <v>12</v>
      </c>
      <c r="D254" s="12">
        <v>1126</v>
      </c>
      <c r="E254" s="12" t="s">
        <v>513</v>
      </c>
      <c r="F254" s="12" t="s">
        <v>17</v>
      </c>
      <c r="G254" s="12" t="str">
        <f>IF(ISNA(VLOOKUP(E254,'[1]Plan d''adressage'!A:B,2,0)),"aucune",VLOOKUP(E254,'[1]Plan d''adressage'!A:B,2,0))</f>
        <v>AUTRES</v>
      </c>
      <c r="H254" s="13" t="str">
        <f>IF(ISNA(VLOOKUP(A254,'[1]Famille par article'!A:C,3,0)),IF(AND(ISNUMBER(SEARCH("FIBRE",B254)),ISNUMBER(SEARCH("calage",B254))),"FIBRE DE CALAGE",IF(OR(ISNUMBER(SEARCH("panier",B254)),ISNUMBER(SEARCH("corbeille",B254)),ISNUMBER(SEARCH("banneton",B254)),ISNUMBER(SEARCH("support",B254))),"PANIER/CORBEILLE",IF(ISNUMBER(SEARCH("Bidon",B254)),"BIDON",IF(ISNUMBER(SEARCH("bourriche",B254)),"BOURRICHE",IF(OR(ISNUMBER(SEARCH("coffre",B254)),ISNUMBER(SEARCH("valisette",B254)),ISNUMBER(SEARCH("caisse",B254))),"COFFRET",IF(OR(ISNUMBER(SEARCH("VERRE",B254)),ISNUMBER(SEARCH("carafe",B254))),"VERRERIE",IF(ISNUMBER(SEARCH("BOIS",B254)),"BOIS",IF(OR(ISNUMBER(SEARCH("BOLDUC",B254)),ISNUMBER(SEARCH("RAPHIA",B254)),ISNUMBER(SEARCH("etiquette",B254)),ISNUMBER(SEARCH("Bouchon",B254)),ISNUMBER(SEARCH("tire",B254)),ISNUMBER(SEARCH("decapsuleur",B254)),ISNUMBER(SEARCH("carte",B254)),ISNUMBER(SEARCH("cheque",B254))),"ETAGERES",IF(OR(ISNUMBER(SEARCH("papier",B254)),ISNUMBER(SEARCH("sac",B254)),ISNUMBER(SEARCH("carton",B254)),ISNUMBER(SEARCH("pochette",B254)),ISNUMBER(SEARCH("polypr",B254)),ISNUMBER(SEARCH("FIBRE",B254))),"CARTONNAGE","AUTRES"))))))))),VLOOKUP(A254,'[1]Famille par article'!A:C,3,0))</f>
        <v>PANIER/CORBEILLE</v>
      </c>
      <c r="I254" s="14">
        <f t="shared" si="12"/>
        <v>1.1104941699056081E-3</v>
      </c>
      <c r="J254" s="14">
        <f t="shared" si="15"/>
        <v>0.59605774569683467</v>
      </c>
      <c r="K254" s="12" t="str">
        <f t="shared" si="13"/>
        <v/>
      </c>
      <c r="L254" s="12" t="str">
        <f t="shared" si="14"/>
        <v>Y</v>
      </c>
    </row>
    <row r="255" spans="1:12" x14ac:dyDescent="0.25">
      <c r="A255" s="12" t="s">
        <v>515</v>
      </c>
      <c r="B255" s="12" t="s">
        <v>516</v>
      </c>
      <c r="C255" s="12">
        <v>12</v>
      </c>
      <c r="D255" s="12">
        <v>1126</v>
      </c>
      <c r="E255" s="12" t="s">
        <v>455</v>
      </c>
      <c r="F255" s="12" t="s">
        <v>17</v>
      </c>
      <c r="G255" s="12" t="str">
        <f>IF(ISNA(VLOOKUP(E255,'[1]Plan d''adressage'!A:B,2,0)),"aucune",VLOOKUP(E255,'[1]Plan d''adressage'!A:B,2,0))</f>
        <v>CARTONNAGE</v>
      </c>
      <c r="H255" s="13" t="str">
        <f>IF(ISNA(VLOOKUP(A255,'[1]Famille par article'!A:C,3,0)),IF(AND(ISNUMBER(SEARCH("FIBRE",B255)),ISNUMBER(SEARCH("calage",B255))),"FIBRE DE CALAGE",IF(OR(ISNUMBER(SEARCH("panier",B255)),ISNUMBER(SEARCH("corbeille",B255)),ISNUMBER(SEARCH("banneton",B255)),ISNUMBER(SEARCH("support",B255))),"PANIER/CORBEILLE",IF(ISNUMBER(SEARCH("Bidon",B255)),"BIDON",IF(ISNUMBER(SEARCH("bourriche",B255)),"BOURRICHE",IF(OR(ISNUMBER(SEARCH("coffre",B255)),ISNUMBER(SEARCH("valisette",B255)),ISNUMBER(SEARCH("caisse",B255))),"COFFRET",IF(OR(ISNUMBER(SEARCH("VERRE",B255)),ISNUMBER(SEARCH("carafe",B255))),"VERRERIE",IF(ISNUMBER(SEARCH("BOIS",B255)),"BOIS",IF(OR(ISNUMBER(SEARCH("BOLDUC",B255)),ISNUMBER(SEARCH("RAPHIA",B255)),ISNUMBER(SEARCH("etiquette",B255)),ISNUMBER(SEARCH("Bouchon",B255)),ISNUMBER(SEARCH("tire",B255)),ISNUMBER(SEARCH("decapsuleur",B255)),ISNUMBER(SEARCH("carte",B255)),ISNUMBER(SEARCH("cheque",B255))),"ETAGERES",IF(OR(ISNUMBER(SEARCH("papier",B255)),ISNUMBER(SEARCH("sac",B255)),ISNUMBER(SEARCH("carton",B255)),ISNUMBER(SEARCH("pochette",B255)),ISNUMBER(SEARCH("polypr",B255)),ISNUMBER(SEARCH("FIBRE",B255))),"CARTONNAGE","AUTRES"))))))))),VLOOKUP(A255,'[1]Famille par article'!A:C,3,0))</f>
        <v>PANIER/CORBEILLE</v>
      </c>
      <c r="I255" s="14">
        <f t="shared" si="12"/>
        <v>1.1104941699056081E-3</v>
      </c>
      <c r="J255" s="14">
        <f t="shared" si="15"/>
        <v>0.59716823986674028</v>
      </c>
      <c r="K255" s="12" t="str">
        <f t="shared" si="13"/>
        <v/>
      </c>
      <c r="L255" s="12" t="str">
        <f t="shared" si="14"/>
        <v>Y</v>
      </c>
    </row>
    <row r="256" spans="1:12" x14ac:dyDescent="0.25">
      <c r="A256" s="12" t="s">
        <v>517</v>
      </c>
      <c r="B256" s="12" t="s">
        <v>190</v>
      </c>
      <c r="C256" s="12">
        <v>12</v>
      </c>
      <c r="D256" s="12">
        <v>1126</v>
      </c>
      <c r="E256" s="12" t="s">
        <v>518</v>
      </c>
      <c r="F256" s="12" t="s">
        <v>17</v>
      </c>
      <c r="G256" s="12" t="str">
        <f>IF(ISNA(VLOOKUP(E256,'[1]Plan d''adressage'!A:B,2,0)),"aucune",VLOOKUP(E256,'[1]Plan d''adressage'!A:B,2,0))</f>
        <v>AUTRES</v>
      </c>
      <c r="H256" s="13" t="str">
        <f>IF(ISNA(VLOOKUP(A256,'[1]Famille par article'!A:C,3,0)),IF(AND(ISNUMBER(SEARCH("FIBRE",B256)),ISNUMBER(SEARCH("calage",B256))),"FIBRE DE CALAGE",IF(OR(ISNUMBER(SEARCH("panier",B256)),ISNUMBER(SEARCH("corbeille",B256)),ISNUMBER(SEARCH("banneton",B256)),ISNUMBER(SEARCH("support",B256))),"PANIER/CORBEILLE",IF(ISNUMBER(SEARCH("Bidon",B256)),"BIDON",IF(ISNUMBER(SEARCH("bourriche",B256)),"BOURRICHE",IF(OR(ISNUMBER(SEARCH("coffre",B256)),ISNUMBER(SEARCH("valisette",B256)),ISNUMBER(SEARCH("caisse",B256))),"COFFRET",IF(OR(ISNUMBER(SEARCH("VERRE",B256)),ISNUMBER(SEARCH("carafe",B256))),"VERRERIE",IF(ISNUMBER(SEARCH("BOIS",B256)),"BOIS",IF(OR(ISNUMBER(SEARCH("BOLDUC",B256)),ISNUMBER(SEARCH("RAPHIA",B256)),ISNUMBER(SEARCH("etiquette",B256)),ISNUMBER(SEARCH("Bouchon",B256)),ISNUMBER(SEARCH("tire",B256)),ISNUMBER(SEARCH("decapsuleur",B256)),ISNUMBER(SEARCH("carte",B256)),ISNUMBER(SEARCH("cheque",B256))),"ETAGERES",IF(OR(ISNUMBER(SEARCH("papier",B256)),ISNUMBER(SEARCH("sac",B256)),ISNUMBER(SEARCH("carton",B256)),ISNUMBER(SEARCH("pochette",B256)),ISNUMBER(SEARCH("polypr",B256)),ISNUMBER(SEARCH("FIBRE",B256))),"CARTONNAGE","AUTRES"))))))))),VLOOKUP(A256,'[1]Famille par article'!A:C,3,0))</f>
        <v>COFFRET</v>
      </c>
      <c r="I256" s="14">
        <f t="shared" si="12"/>
        <v>1.1104941699056081E-3</v>
      </c>
      <c r="J256" s="14">
        <f t="shared" si="15"/>
        <v>0.59827873403664589</v>
      </c>
      <c r="K256" s="12" t="str">
        <f t="shared" si="13"/>
        <v/>
      </c>
      <c r="L256" s="12" t="str">
        <f t="shared" si="14"/>
        <v>Y</v>
      </c>
    </row>
    <row r="257" spans="1:12" x14ac:dyDescent="0.25">
      <c r="A257" s="12" t="s">
        <v>519</v>
      </c>
      <c r="B257" s="12" t="s">
        <v>520</v>
      </c>
      <c r="C257" s="12">
        <v>12</v>
      </c>
      <c r="D257" s="12">
        <v>1126</v>
      </c>
      <c r="E257" s="12" t="s">
        <v>521</v>
      </c>
      <c r="F257" s="12" t="s">
        <v>17</v>
      </c>
      <c r="G257" s="12" t="str">
        <f>IF(ISNA(VLOOKUP(E257,'[1]Plan d''adressage'!A:B,2,0)),"aucune",VLOOKUP(E257,'[1]Plan d''adressage'!A:B,2,0))</f>
        <v>COFFRET</v>
      </c>
      <c r="H257" s="13" t="str">
        <f>IF(ISNA(VLOOKUP(A257,'[1]Famille par article'!A:C,3,0)),IF(AND(ISNUMBER(SEARCH("FIBRE",B257)),ISNUMBER(SEARCH("calage",B257))),"FIBRE DE CALAGE",IF(OR(ISNUMBER(SEARCH("panier",B257)),ISNUMBER(SEARCH("corbeille",B257)),ISNUMBER(SEARCH("banneton",B257)),ISNUMBER(SEARCH("support",B257))),"PANIER/CORBEILLE",IF(ISNUMBER(SEARCH("Bidon",B257)),"BIDON",IF(ISNUMBER(SEARCH("bourriche",B257)),"BOURRICHE",IF(OR(ISNUMBER(SEARCH("coffre",B257)),ISNUMBER(SEARCH("valisette",B257)),ISNUMBER(SEARCH("caisse",B257))),"COFFRET",IF(OR(ISNUMBER(SEARCH("VERRE",B257)),ISNUMBER(SEARCH("carafe",B257))),"VERRERIE",IF(ISNUMBER(SEARCH("BOIS",B257)),"BOIS",IF(OR(ISNUMBER(SEARCH("BOLDUC",B257)),ISNUMBER(SEARCH("RAPHIA",B257)),ISNUMBER(SEARCH("etiquette",B257)),ISNUMBER(SEARCH("Bouchon",B257)),ISNUMBER(SEARCH("tire",B257)),ISNUMBER(SEARCH("decapsuleur",B257)),ISNUMBER(SEARCH("carte",B257)),ISNUMBER(SEARCH("cheque",B257))),"ETAGERES",IF(OR(ISNUMBER(SEARCH("papier",B257)),ISNUMBER(SEARCH("sac",B257)),ISNUMBER(SEARCH("carton",B257)),ISNUMBER(SEARCH("pochette",B257)),ISNUMBER(SEARCH("polypr",B257)),ISNUMBER(SEARCH("FIBRE",B257))),"CARTONNAGE","AUTRES"))))))))),VLOOKUP(A257,'[1]Famille par article'!A:C,3,0))</f>
        <v>COFFRET</v>
      </c>
      <c r="I257" s="14">
        <f t="shared" si="12"/>
        <v>1.1104941699056081E-3</v>
      </c>
      <c r="J257" s="14">
        <f t="shared" si="15"/>
        <v>0.59938922820655149</v>
      </c>
      <c r="K257" s="12" t="str">
        <f t="shared" si="13"/>
        <v/>
      </c>
      <c r="L257" s="12" t="str">
        <f t="shared" si="14"/>
        <v>N</v>
      </c>
    </row>
    <row r="258" spans="1:12" x14ac:dyDescent="0.25">
      <c r="A258" s="12" t="s">
        <v>522</v>
      </c>
      <c r="B258" s="12" t="s">
        <v>231</v>
      </c>
      <c r="C258" s="12">
        <v>12</v>
      </c>
      <c r="D258" s="12">
        <v>1126</v>
      </c>
      <c r="E258" s="12" t="s">
        <v>350</v>
      </c>
      <c r="F258" s="12" t="s">
        <v>17</v>
      </c>
      <c r="G258" s="12" t="str">
        <f>IF(ISNA(VLOOKUP(E258,'[1]Plan d''adressage'!A:B,2,0)),"aucune",VLOOKUP(E258,'[1]Plan d''adressage'!A:B,2,0))</f>
        <v>COFFRET</v>
      </c>
      <c r="H258" s="13" t="str">
        <f>IF(ISNA(VLOOKUP(A258,'[1]Famille par article'!A:C,3,0)),IF(AND(ISNUMBER(SEARCH("FIBRE",B258)),ISNUMBER(SEARCH("calage",B258))),"FIBRE DE CALAGE",IF(OR(ISNUMBER(SEARCH("panier",B258)),ISNUMBER(SEARCH("corbeille",B258)),ISNUMBER(SEARCH("banneton",B258)),ISNUMBER(SEARCH("support",B258))),"PANIER/CORBEILLE",IF(ISNUMBER(SEARCH("Bidon",B258)),"BIDON",IF(ISNUMBER(SEARCH("bourriche",B258)),"BOURRICHE",IF(OR(ISNUMBER(SEARCH("coffre",B258)),ISNUMBER(SEARCH("valisette",B258)),ISNUMBER(SEARCH("caisse",B258))),"COFFRET",IF(OR(ISNUMBER(SEARCH("VERRE",B258)),ISNUMBER(SEARCH("carafe",B258))),"VERRERIE",IF(ISNUMBER(SEARCH("BOIS",B258)),"BOIS",IF(OR(ISNUMBER(SEARCH("BOLDUC",B258)),ISNUMBER(SEARCH("RAPHIA",B258)),ISNUMBER(SEARCH("etiquette",B258)),ISNUMBER(SEARCH("Bouchon",B258)),ISNUMBER(SEARCH("tire",B258)),ISNUMBER(SEARCH("decapsuleur",B258)),ISNUMBER(SEARCH("carte",B258)),ISNUMBER(SEARCH("cheque",B258))),"ETAGERES",IF(OR(ISNUMBER(SEARCH("papier",B258)),ISNUMBER(SEARCH("sac",B258)),ISNUMBER(SEARCH("carton",B258)),ISNUMBER(SEARCH("pochette",B258)),ISNUMBER(SEARCH("polypr",B258)),ISNUMBER(SEARCH("FIBRE",B258))),"CARTONNAGE","AUTRES"))))))))),VLOOKUP(A258,'[1]Famille par article'!A:C,3,0))</f>
        <v>CARTONNAGE</v>
      </c>
      <c r="I258" s="14">
        <f t="shared" si="12"/>
        <v>1.1104941699056081E-3</v>
      </c>
      <c r="J258" s="14">
        <f t="shared" si="15"/>
        <v>0.6004997223764571</v>
      </c>
      <c r="K258" s="12" t="str">
        <f t="shared" si="13"/>
        <v/>
      </c>
      <c r="L258" s="12" t="str">
        <f t="shared" si="14"/>
        <v>Y</v>
      </c>
    </row>
    <row r="259" spans="1:12" x14ac:dyDescent="0.25">
      <c r="A259" s="12" t="s">
        <v>523</v>
      </c>
      <c r="B259" s="12" t="s">
        <v>524</v>
      </c>
      <c r="C259" s="12">
        <v>12</v>
      </c>
      <c r="D259" s="12">
        <v>1126</v>
      </c>
      <c r="E259" s="12" t="s">
        <v>525</v>
      </c>
      <c r="F259" s="12" t="s">
        <v>17</v>
      </c>
      <c r="G259" s="12" t="str">
        <f>IF(ISNA(VLOOKUP(E259,'[1]Plan d''adressage'!A:B,2,0)),"aucune",VLOOKUP(E259,'[1]Plan d''adressage'!A:B,2,0))</f>
        <v>PANIER/CORBEILLE</v>
      </c>
      <c r="H259" s="13" t="str">
        <f>IF(ISNA(VLOOKUP(A259,'[1]Famille par article'!A:C,3,0)),IF(AND(ISNUMBER(SEARCH("FIBRE",B259)),ISNUMBER(SEARCH("calage",B259))),"FIBRE DE CALAGE",IF(OR(ISNUMBER(SEARCH("panier",B259)),ISNUMBER(SEARCH("corbeille",B259)),ISNUMBER(SEARCH("banneton",B259)),ISNUMBER(SEARCH("support",B259))),"PANIER/CORBEILLE",IF(ISNUMBER(SEARCH("Bidon",B259)),"BIDON",IF(ISNUMBER(SEARCH("bourriche",B259)),"BOURRICHE",IF(OR(ISNUMBER(SEARCH("coffre",B259)),ISNUMBER(SEARCH("valisette",B259)),ISNUMBER(SEARCH("caisse",B259))),"COFFRET",IF(OR(ISNUMBER(SEARCH("VERRE",B259)),ISNUMBER(SEARCH("carafe",B259))),"VERRERIE",IF(ISNUMBER(SEARCH("BOIS",B259)),"BOIS",IF(OR(ISNUMBER(SEARCH("BOLDUC",B259)),ISNUMBER(SEARCH("RAPHIA",B259)),ISNUMBER(SEARCH("etiquette",B259)),ISNUMBER(SEARCH("Bouchon",B259)),ISNUMBER(SEARCH("tire",B259)),ISNUMBER(SEARCH("decapsuleur",B259)),ISNUMBER(SEARCH("carte",B259)),ISNUMBER(SEARCH("cheque",B259))),"ETAGERES",IF(OR(ISNUMBER(SEARCH("papier",B259)),ISNUMBER(SEARCH("sac",B259)),ISNUMBER(SEARCH("carton",B259)),ISNUMBER(SEARCH("pochette",B259)),ISNUMBER(SEARCH("polypr",B259)),ISNUMBER(SEARCH("FIBRE",B259))),"CARTONNAGE","AUTRES"))))))))),VLOOKUP(A259,'[1]Famille par article'!A:C,3,0))</f>
        <v>BOIS</v>
      </c>
      <c r="I259" s="14">
        <f t="shared" ref="I259:I322" si="16">C259/SUM(C$3:C$1048576)</f>
        <v>1.1104941699056081E-3</v>
      </c>
      <c r="J259" s="14">
        <f t="shared" si="15"/>
        <v>0.60161021654636271</v>
      </c>
      <c r="K259" s="12" t="str">
        <f t="shared" si="13"/>
        <v/>
      </c>
      <c r="L259" s="12" t="str">
        <f t="shared" si="14"/>
        <v>Y</v>
      </c>
    </row>
    <row r="260" spans="1:12" x14ac:dyDescent="0.25">
      <c r="A260" s="12" t="s">
        <v>526</v>
      </c>
      <c r="B260" s="12" t="s">
        <v>527</v>
      </c>
      <c r="C260" s="12">
        <v>12</v>
      </c>
      <c r="D260" s="12">
        <v>1126</v>
      </c>
      <c r="E260" s="12" t="s">
        <v>302</v>
      </c>
      <c r="F260" s="12" t="s">
        <v>17</v>
      </c>
      <c r="G260" s="12" t="str">
        <f>IF(ISNA(VLOOKUP(E260,'[1]Plan d''adressage'!A:B,2,0)),"aucune",VLOOKUP(E260,'[1]Plan d''adressage'!A:B,2,0))</f>
        <v>COFFRET</v>
      </c>
      <c r="H260" s="13" t="str">
        <f>IF(ISNA(VLOOKUP(A260,'[1]Famille par article'!A:C,3,0)),IF(AND(ISNUMBER(SEARCH("FIBRE",B260)),ISNUMBER(SEARCH("calage",B260))),"FIBRE DE CALAGE",IF(OR(ISNUMBER(SEARCH("panier",B260)),ISNUMBER(SEARCH("corbeille",B260)),ISNUMBER(SEARCH("banneton",B260)),ISNUMBER(SEARCH("support",B260))),"PANIER/CORBEILLE",IF(ISNUMBER(SEARCH("Bidon",B260)),"BIDON",IF(ISNUMBER(SEARCH("bourriche",B260)),"BOURRICHE",IF(OR(ISNUMBER(SEARCH("coffre",B260)),ISNUMBER(SEARCH("valisette",B260)),ISNUMBER(SEARCH("caisse",B260))),"COFFRET",IF(OR(ISNUMBER(SEARCH("VERRE",B260)),ISNUMBER(SEARCH("carafe",B260))),"VERRERIE",IF(ISNUMBER(SEARCH("BOIS",B260)),"BOIS",IF(OR(ISNUMBER(SEARCH("BOLDUC",B260)),ISNUMBER(SEARCH("RAPHIA",B260)),ISNUMBER(SEARCH("etiquette",B260)),ISNUMBER(SEARCH("Bouchon",B260)),ISNUMBER(SEARCH("tire",B260)),ISNUMBER(SEARCH("decapsuleur",B260)),ISNUMBER(SEARCH("carte",B260)),ISNUMBER(SEARCH("cheque",B260))),"ETAGERES",IF(OR(ISNUMBER(SEARCH("papier",B260)),ISNUMBER(SEARCH("sac",B260)),ISNUMBER(SEARCH("carton",B260)),ISNUMBER(SEARCH("pochette",B260)),ISNUMBER(SEARCH("polypr",B260)),ISNUMBER(SEARCH("FIBRE",B260))),"CARTONNAGE","AUTRES"))))))))),VLOOKUP(A260,'[1]Famille par article'!A:C,3,0))</f>
        <v>COFFRET</v>
      </c>
      <c r="I260" s="14">
        <f t="shared" si="16"/>
        <v>1.1104941699056081E-3</v>
      </c>
      <c r="J260" s="14">
        <f t="shared" si="15"/>
        <v>0.60272071071626832</v>
      </c>
      <c r="K260" s="12" t="str">
        <f t="shared" ref="K260:K323" si="17">IF(J260&lt;90%,"","NPPEC")</f>
        <v/>
      </c>
      <c r="L260" s="12" t="str">
        <f t="shared" ref="L260:L323" si="18">IF(AND(G260&lt;&gt;H260,K260=""),"Y","N")</f>
        <v>N</v>
      </c>
    </row>
    <row r="261" spans="1:12" x14ac:dyDescent="0.25">
      <c r="A261" s="12" t="s">
        <v>528</v>
      </c>
      <c r="B261" s="12" t="s">
        <v>527</v>
      </c>
      <c r="C261" s="12">
        <v>12</v>
      </c>
      <c r="D261" s="12">
        <v>1126</v>
      </c>
      <c r="E261" s="12" t="s">
        <v>137</v>
      </c>
      <c r="F261" s="12" t="s">
        <v>17</v>
      </c>
      <c r="G261" s="12" t="str">
        <f>IF(ISNA(VLOOKUP(E261,'[1]Plan d''adressage'!A:B,2,0)),"aucune",VLOOKUP(E261,'[1]Plan d''adressage'!A:B,2,0))</f>
        <v>COFFRET</v>
      </c>
      <c r="H261" s="13" t="str">
        <f>IF(ISNA(VLOOKUP(A261,'[1]Famille par article'!A:C,3,0)),IF(AND(ISNUMBER(SEARCH("FIBRE",B261)),ISNUMBER(SEARCH("calage",B261))),"FIBRE DE CALAGE",IF(OR(ISNUMBER(SEARCH("panier",B261)),ISNUMBER(SEARCH("corbeille",B261)),ISNUMBER(SEARCH("banneton",B261)),ISNUMBER(SEARCH("support",B261))),"PANIER/CORBEILLE",IF(ISNUMBER(SEARCH("Bidon",B261)),"BIDON",IF(ISNUMBER(SEARCH("bourriche",B261)),"BOURRICHE",IF(OR(ISNUMBER(SEARCH("coffre",B261)),ISNUMBER(SEARCH("valisette",B261)),ISNUMBER(SEARCH("caisse",B261))),"COFFRET",IF(OR(ISNUMBER(SEARCH("VERRE",B261)),ISNUMBER(SEARCH("carafe",B261))),"VERRERIE",IF(ISNUMBER(SEARCH("BOIS",B261)),"BOIS",IF(OR(ISNUMBER(SEARCH("BOLDUC",B261)),ISNUMBER(SEARCH("RAPHIA",B261)),ISNUMBER(SEARCH("etiquette",B261)),ISNUMBER(SEARCH("Bouchon",B261)),ISNUMBER(SEARCH("tire",B261)),ISNUMBER(SEARCH("decapsuleur",B261)),ISNUMBER(SEARCH("carte",B261)),ISNUMBER(SEARCH("cheque",B261))),"ETAGERES",IF(OR(ISNUMBER(SEARCH("papier",B261)),ISNUMBER(SEARCH("sac",B261)),ISNUMBER(SEARCH("carton",B261)),ISNUMBER(SEARCH("pochette",B261)),ISNUMBER(SEARCH("polypr",B261)),ISNUMBER(SEARCH("FIBRE",B261))),"CARTONNAGE","AUTRES"))))))))),VLOOKUP(A261,'[1]Famille par article'!A:C,3,0))</f>
        <v>COFFRET</v>
      </c>
      <c r="I261" s="14">
        <f t="shared" si="16"/>
        <v>1.1104941699056081E-3</v>
      </c>
      <c r="J261" s="14">
        <f t="shared" ref="J261:J324" si="19">I261+J260</f>
        <v>0.60383120488617392</v>
      </c>
      <c r="K261" s="12" t="str">
        <f t="shared" si="17"/>
        <v/>
      </c>
      <c r="L261" s="12" t="str">
        <f t="shared" si="18"/>
        <v>N</v>
      </c>
    </row>
    <row r="262" spans="1:12" x14ac:dyDescent="0.25">
      <c r="A262" s="12" t="s">
        <v>529</v>
      </c>
      <c r="B262" s="12" t="s">
        <v>530</v>
      </c>
      <c r="C262" s="12">
        <v>12</v>
      </c>
      <c r="D262" s="12">
        <v>1126</v>
      </c>
      <c r="E262" s="12" t="s">
        <v>353</v>
      </c>
      <c r="F262" s="12" t="s">
        <v>17</v>
      </c>
      <c r="G262" s="12" t="str">
        <f>IF(ISNA(VLOOKUP(E262,'[1]Plan d''adressage'!A:B,2,0)),"aucune",VLOOKUP(E262,'[1]Plan d''adressage'!A:B,2,0))</f>
        <v>aucune</v>
      </c>
      <c r="H262" s="13" t="str">
        <f>IF(ISNA(VLOOKUP(A262,'[1]Famille par article'!A:C,3,0)),IF(AND(ISNUMBER(SEARCH("FIBRE",B262)),ISNUMBER(SEARCH("calage",B262))),"FIBRE DE CALAGE",IF(OR(ISNUMBER(SEARCH("panier",B262)),ISNUMBER(SEARCH("corbeille",B262)),ISNUMBER(SEARCH("banneton",B262)),ISNUMBER(SEARCH("support",B262))),"PANIER/CORBEILLE",IF(ISNUMBER(SEARCH("Bidon",B262)),"BIDON",IF(ISNUMBER(SEARCH("bourriche",B262)),"BOURRICHE",IF(OR(ISNUMBER(SEARCH("coffre",B262)),ISNUMBER(SEARCH("valisette",B262)),ISNUMBER(SEARCH("caisse",B262))),"COFFRET",IF(OR(ISNUMBER(SEARCH("VERRE",B262)),ISNUMBER(SEARCH("carafe",B262))),"VERRERIE",IF(ISNUMBER(SEARCH("BOIS",B262)),"BOIS",IF(OR(ISNUMBER(SEARCH("BOLDUC",B262)),ISNUMBER(SEARCH("RAPHIA",B262)),ISNUMBER(SEARCH("etiquette",B262)),ISNUMBER(SEARCH("Bouchon",B262)),ISNUMBER(SEARCH("tire",B262)),ISNUMBER(SEARCH("decapsuleur",B262)),ISNUMBER(SEARCH("carte",B262)),ISNUMBER(SEARCH("cheque",B262))),"ETAGERES",IF(OR(ISNUMBER(SEARCH("papier",B262)),ISNUMBER(SEARCH("sac",B262)),ISNUMBER(SEARCH("carton",B262)),ISNUMBER(SEARCH("pochette",B262)),ISNUMBER(SEARCH("polypr",B262)),ISNUMBER(SEARCH("FIBRE",B262))),"CARTONNAGE","AUTRES"))))))))),VLOOKUP(A262,'[1]Famille par article'!A:C,3,0))</f>
        <v>ETAGERES</v>
      </c>
      <c r="I262" s="14">
        <f t="shared" si="16"/>
        <v>1.1104941699056081E-3</v>
      </c>
      <c r="J262" s="14">
        <f t="shared" si="19"/>
        <v>0.60494169905607953</v>
      </c>
      <c r="K262" s="12" t="str">
        <f t="shared" si="17"/>
        <v/>
      </c>
      <c r="L262" s="12" t="str">
        <f t="shared" si="18"/>
        <v>Y</v>
      </c>
    </row>
    <row r="263" spans="1:12" x14ac:dyDescent="0.25">
      <c r="A263" s="12" t="s">
        <v>531</v>
      </c>
      <c r="B263" s="12" t="s">
        <v>321</v>
      </c>
      <c r="C263" s="12">
        <v>12</v>
      </c>
      <c r="D263" s="12">
        <v>1126</v>
      </c>
      <c r="E263" s="12" t="s">
        <v>532</v>
      </c>
      <c r="F263" s="12" t="s">
        <v>17</v>
      </c>
      <c r="G263" s="12" t="str">
        <f>IF(ISNA(VLOOKUP(E263,'[1]Plan d''adressage'!A:B,2,0)),"aucune",VLOOKUP(E263,'[1]Plan d''adressage'!A:B,2,0))</f>
        <v>COFFRET</v>
      </c>
      <c r="H263" s="13" t="str">
        <f>IF(ISNA(VLOOKUP(A263,'[1]Famille par article'!A:C,3,0)),IF(AND(ISNUMBER(SEARCH("FIBRE",B263)),ISNUMBER(SEARCH("calage",B263))),"FIBRE DE CALAGE",IF(OR(ISNUMBER(SEARCH("panier",B263)),ISNUMBER(SEARCH("corbeille",B263)),ISNUMBER(SEARCH("banneton",B263)),ISNUMBER(SEARCH("support",B263))),"PANIER/CORBEILLE",IF(ISNUMBER(SEARCH("Bidon",B263)),"BIDON",IF(ISNUMBER(SEARCH("bourriche",B263)),"BOURRICHE",IF(OR(ISNUMBER(SEARCH("coffre",B263)),ISNUMBER(SEARCH("valisette",B263)),ISNUMBER(SEARCH("caisse",B263))),"COFFRET",IF(OR(ISNUMBER(SEARCH("VERRE",B263)),ISNUMBER(SEARCH("carafe",B263))),"VERRERIE",IF(ISNUMBER(SEARCH("BOIS",B263)),"BOIS",IF(OR(ISNUMBER(SEARCH("BOLDUC",B263)),ISNUMBER(SEARCH("RAPHIA",B263)),ISNUMBER(SEARCH("etiquette",B263)),ISNUMBER(SEARCH("Bouchon",B263)),ISNUMBER(SEARCH("tire",B263)),ISNUMBER(SEARCH("decapsuleur",B263)),ISNUMBER(SEARCH("carte",B263)),ISNUMBER(SEARCH("cheque",B263))),"ETAGERES",IF(OR(ISNUMBER(SEARCH("papier",B263)),ISNUMBER(SEARCH("sac",B263)),ISNUMBER(SEARCH("carton",B263)),ISNUMBER(SEARCH("pochette",B263)),ISNUMBER(SEARCH("polypr",B263)),ISNUMBER(SEARCH("FIBRE",B263))),"CARTONNAGE","AUTRES"))))))))),VLOOKUP(A263,'[1]Famille par article'!A:C,3,0))</f>
        <v>CARTONNAGE</v>
      </c>
      <c r="I263" s="14">
        <f t="shared" si="16"/>
        <v>1.1104941699056081E-3</v>
      </c>
      <c r="J263" s="14">
        <f t="shared" si="19"/>
        <v>0.60605219322598514</v>
      </c>
      <c r="K263" s="12" t="str">
        <f t="shared" si="17"/>
        <v/>
      </c>
      <c r="L263" s="12" t="str">
        <f t="shared" si="18"/>
        <v>Y</v>
      </c>
    </row>
    <row r="264" spans="1:12" x14ac:dyDescent="0.25">
      <c r="A264" s="12" t="s">
        <v>533</v>
      </c>
      <c r="B264" s="12" t="s">
        <v>534</v>
      </c>
      <c r="C264" s="12">
        <v>12</v>
      </c>
      <c r="D264" s="12">
        <v>1126</v>
      </c>
      <c r="E264" s="12" t="s">
        <v>535</v>
      </c>
      <c r="F264" s="12" t="s">
        <v>17</v>
      </c>
      <c r="G264" s="12" t="str">
        <f>IF(ISNA(VLOOKUP(E264,'[1]Plan d''adressage'!A:B,2,0)),"aucune",VLOOKUP(E264,'[1]Plan d''adressage'!A:B,2,0))</f>
        <v>AUTRES</v>
      </c>
      <c r="H264" s="13" t="str">
        <f>IF(ISNA(VLOOKUP(A264,'[1]Famille par article'!A:C,3,0)),IF(AND(ISNUMBER(SEARCH("FIBRE",B264)),ISNUMBER(SEARCH("calage",B264))),"FIBRE DE CALAGE",IF(OR(ISNUMBER(SEARCH("panier",B264)),ISNUMBER(SEARCH("corbeille",B264)),ISNUMBER(SEARCH("banneton",B264)),ISNUMBER(SEARCH("support",B264))),"PANIER/CORBEILLE",IF(ISNUMBER(SEARCH("Bidon",B264)),"BIDON",IF(ISNUMBER(SEARCH("bourriche",B264)),"BOURRICHE",IF(OR(ISNUMBER(SEARCH("coffre",B264)),ISNUMBER(SEARCH("valisette",B264)),ISNUMBER(SEARCH("caisse",B264))),"COFFRET",IF(OR(ISNUMBER(SEARCH("VERRE",B264)),ISNUMBER(SEARCH("carafe",B264))),"VERRERIE",IF(ISNUMBER(SEARCH("BOIS",B264)),"BOIS",IF(OR(ISNUMBER(SEARCH("BOLDUC",B264)),ISNUMBER(SEARCH("RAPHIA",B264)),ISNUMBER(SEARCH("etiquette",B264)),ISNUMBER(SEARCH("Bouchon",B264)),ISNUMBER(SEARCH("tire",B264)),ISNUMBER(SEARCH("decapsuleur",B264)),ISNUMBER(SEARCH("carte",B264)),ISNUMBER(SEARCH("cheque",B264))),"ETAGERES",IF(OR(ISNUMBER(SEARCH("papier",B264)),ISNUMBER(SEARCH("sac",B264)),ISNUMBER(SEARCH("carton",B264)),ISNUMBER(SEARCH("pochette",B264)),ISNUMBER(SEARCH("polypr",B264)),ISNUMBER(SEARCH("FIBRE",B264))),"CARTONNAGE","AUTRES"))))))))),VLOOKUP(A264,'[1]Famille par article'!A:C,3,0))</f>
        <v>CARTONNAGE</v>
      </c>
      <c r="I264" s="14">
        <f t="shared" si="16"/>
        <v>1.1104941699056081E-3</v>
      </c>
      <c r="J264" s="14">
        <f t="shared" si="19"/>
        <v>0.60716268739589074</v>
      </c>
      <c r="K264" s="12" t="str">
        <f t="shared" si="17"/>
        <v/>
      </c>
      <c r="L264" s="12" t="str">
        <f t="shared" si="18"/>
        <v>Y</v>
      </c>
    </row>
    <row r="265" spans="1:12" x14ac:dyDescent="0.25">
      <c r="A265" s="12" t="s">
        <v>536</v>
      </c>
      <c r="B265" s="12" t="s">
        <v>537</v>
      </c>
      <c r="C265" s="12">
        <v>12</v>
      </c>
      <c r="D265" s="12">
        <v>1126</v>
      </c>
      <c r="E265" s="12" t="s">
        <v>96</v>
      </c>
      <c r="F265" s="12" t="s">
        <v>17</v>
      </c>
      <c r="G265" s="12" t="str">
        <f>IF(ISNA(VLOOKUP(E265,'[1]Plan d''adressage'!A:B,2,0)),"aucune",VLOOKUP(E265,'[1]Plan d''adressage'!A:B,2,0))</f>
        <v>aucune</v>
      </c>
      <c r="H265" s="13" t="str">
        <f>IF(ISNA(VLOOKUP(A265,'[1]Famille par article'!A:C,3,0)),IF(AND(ISNUMBER(SEARCH("FIBRE",B265)),ISNUMBER(SEARCH("calage",B265))),"FIBRE DE CALAGE",IF(OR(ISNUMBER(SEARCH("panier",B265)),ISNUMBER(SEARCH("corbeille",B265)),ISNUMBER(SEARCH("banneton",B265)),ISNUMBER(SEARCH("support",B265))),"PANIER/CORBEILLE",IF(ISNUMBER(SEARCH("Bidon",B265)),"BIDON",IF(ISNUMBER(SEARCH("bourriche",B265)),"BOURRICHE",IF(OR(ISNUMBER(SEARCH("coffre",B265)),ISNUMBER(SEARCH("valisette",B265)),ISNUMBER(SEARCH("caisse",B265))),"COFFRET",IF(OR(ISNUMBER(SEARCH("VERRE",B265)),ISNUMBER(SEARCH("carafe",B265))),"VERRERIE",IF(ISNUMBER(SEARCH("BOIS",B265)),"BOIS",IF(OR(ISNUMBER(SEARCH("BOLDUC",B265)),ISNUMBER(SEARCH("RAPHIA",B265)),ISNUMBER(SEARCH("etiquette",B265)),ISNUMBER(SEARCH("Bouchon",B265)),ISNUMBER(SEARCH("tire",B265)),ISNUMBER(SEARCH("decapsuleur",B265)),ISNUMBER(SEARCH("carte",B265)),ISNUMBER(SEARCH("cheque",B265))),"ETAGERES",IF(OR(ISNUMBER(SEARCH("papier",B265)),ISNUMBER(SEARCH("sac",B265)),ISNUMBER(SEARCH("carton",B265)),ISNUMBER(SEARCH("pochette",B265)),ISNUMBER(SEARCH("polypr",B265)),ISNUMBER(SEARCH("FIBRE",B265))),"CARTONNAGE","AUTRES"))))))))),VLOOKUP(A265,'[1]Famille par article'!A:C,3,0))</f>
        <v>PANIER/CORBEILLE</v>
      </c>
      <c r="I265" s="14">
        <f t="shared" si="16"/>
        <v>1.1104941699056081E-3</v>
      </c>
      <c r="J265" s="14">
        <f t="shared" si="19"/>
        <v>0.60827318156579635</v>
      </c>
      <c r="K265" s="12" t="str">
        <f t="shared" si="17"/>
        <v/>
      </c>
      <c r="L265" s="12" t="str">
        <f t="shared" si="18"/>
        <v>Y</v>
      </c>
    </row>
    <row r="266" spans="1:12" x14ac:dyDescent="0.25">
      <c r="A266" s="12" t="s">
        <v>538</v>
      </c>
      <c r="B266" s="12" t="s">
        <v>325</v>
      </c>
      <c r="C266" s="12">
        <v>12</v>
      </c>
      <c r="D266" s="12">
        <v>1126</v>
      </c>
      <c r="E266" s="12" t="s">
        <v>532</v>
      </c>
      <c r="F266" s="12" t="s">
        <v>17</v>
      </c>
      <c r="G266" s="12" t="str">
        <f>IF(ISNA(VLOOKUP(E266,'[1]Plan d''adressage'!A:B,2,0)),"aucune",VLOOKUP(E266,'[1]Plan d''adressage'!A:B,2,0))</f>
        <v>COFFRET</v>
      </c>
      <c r="H266" s="13" t="str">
        <f>IF(ISNA(VLOOKUP(A266,'[1]Famille par article'!A:C,3,0)),IF(AND(ISNUMBER(SEARCH("FIBRE",B266)),ISNUMBER(SEARCH("calage",B266))),"FIBRE DE CALAGE",IF(OR(ISNUMBER(SEARCH("panier",B266)),ISNUMBER(SEARCH("corbeille",B266)),ISNUMBER(SEARCH("banneton",B266)),ISNUMBER(SEARCH("support",B266))),"PANIER/CORBEILLE",IF(ISNUMBER(SEARCH("Bidon",B266)),"BIDON",IF(ISNUMBER(SEARCH("bourriche",B266)),"BOURRICHE",IF(OR(ISNUMBER(SEARCH("coffre",B266)),ISNUMBER(SEARCH("valisette",B266)),ISNUMBER(SEARCH("caisse",B266))),"COFFRET",IF(OR(ISNUMBER(SEARCH("VERRE",B266)),ISNUMBER(SEARCH("carafe",B266))),"VERRERIE",IF(ISNUMBER(SEARCH("BOIS",B266)),"BOIS",IF(OR(ISNUMBER(SEARCH("BOLDUC",B266)),ISNUMBER(SEARCH("RAPHIA",B266)),ISNUMBER(SEARCH("etiquette",B266)),ISNUMBER(SEARCH("Bouchon",B266)),ISNUMBER(SEARCH("tire",B266)),ISNUMBER(SEARCH("decapsuleur",B266)),ISNUMBER(SEARCH("carte",B266)),ISNUMBER(SEARCH("cheque",B266))),"ETAGERES",IF(OR(ISNUMBER(SEARCH("papier",B266)),ISNUMBER(SEARCH("sac",B266)),ISNUMBER(SEARCH("carton",B266)),ISNUMBER(SEARCH("pochette",B266)),ISNUMBER(SEARCH("polypr",B266)),ISNUMBER(SEARCH("FIBRE",B266))),"CARTONNAGE","AUTRES"))))))))),VLOOKUP(A266,'[1]Famille par article'!A:C,3,0))</f>
        <v>CARTONNAGE</v>
      </c>
      <c r="I266" s="14">
        <f t="shared" si="16"/>
        <v>1.1104941699056081E-3</v>
      </c>
      <c r="J266" s="14">
        <f t="shared" si="19"/>
        <v>0.60938367573570196</v>
      </c>
      <c r="K266" s="12" t="str">
        <f t="shared" si="17"/>
        <v/>
      </c>
      <c r="L266" s="12" t="str">
        <f t="shared" si="18"/>
        <v>Y</v>
      </c>
    </row>
    <row r="267" spans="1:12" x14ac:dyDescent="0.25">
      <c r="A267" s="12" t="s">
        <v>539</v>
      </c>
      <c r="B267" s="12" t="s">
        <v>37</v>
      </c>
      <c r="C267" s="12">
        <v>12</v>
      </c>
      <c r="D267" s="12">
        <v>1126</v>
      </c>
      <c r="E267" s="12" t="s">
        <v>540</v>
      </c>
      <c r="F267" s="12" t="s">
        <v>17</v>
      </c>
      <c r="G267" s="12" t="str">
        <f>IF(ISNA(VLOOKUP(E267,'[1]Plan d''adressage'!A:B,2,0)),"aucune",VLOOKUP(E267,'[1]Plan d''adressage'!A:B,2,0))</f>
        <v>AUTRES</v>
      </c>
      <c r="H267" s="13" t="str">
        <f>IF(ISNA(VLOOKUP(A267,'[1]Famille par article'!A:C,3,0)),IF(AND(ISNUMBER(SEARCH("FIBRE",B267)),ISNUMBER(SEARCH("calage",B267))),"FIBRE DE CALAGE",IF(OR(ISNUMBER(SEARCH("panier",B267)),ISNUMBER(SEARCH("corbeille",B267)),ISNUMBER(SEARCH("banneton",B267)),ISNUMBER(SEARCH("support",B267))),"PANIER/CORBEILLE",IF(ISNUMBER(SEARCH("Bidon",B267)),"BIDON",IF(ISNUMBER(SEARCH("bourriche",B267)),"BOURRICHE",IF(OR(ISNUMBER(SEARCH("coffre",B267)),ISNUMBER(SEARCH("valisette",B267)),ISNUMBER(SEARCH("caisse",B267))),"COFFRET",IF(OR(ISNUMBER(SEARCH("VERRE",B267)),ISNUMBER(SEARCH("carafe",B267))),"VERRERIE",IF(ISNUMBER(SEARCH("BOIS",B267)),"BOIS",IF(OR(ISNUMBER(SEARCH("BOLDUC",B267)),ISNUMBER(SEARCH("RAPHIA",B267)),ISNUMBER(SEARCH("etiquette",B267)),ISNUMBER(SEARCH("Bouchon",B267)),ISNUMBER(SEARCH("tire",B267)),ISNUMBER(SEARCH("decapsuleur",B267)),ISNUMBER(SEARCH("carte",B267)),ISNUMBER(SEARCH("cheque",B267))),"ETAGERES",IF(OR(ISNUMBER(SEARCH("papier",B267)),ISNUMBER(SEARCH("sac",B267)),ISNUMBER(SEARCH("carton",B267)),ISNUMBER(SEARCH("pochette",B267)),ISNUMBER(SEARCH("polypr",B267)),ISNUMBER(SEARCH("FIBRE",B267))),"CARTONNAGE","AUTRES"))))))))),VLOOKUP(A267,'[1]Famille par article'!A:C,3,0))</f>
        <v>CARTONNAGE</v>
      </c>
      <c r="I267" s="14">
        <f t="shared" si="16"/>
        <v>1.1104941699056081E-3</v>
      </c>
      <c r="J267" s="14">
        <f t="shared" si="19"/>
        <v>0.61049416990560756</v>
      </c>
      <c r="K267" s="12" t="str">
        <f t="shared" si="17"/>
        <v/>
      </c>
      <c r="L267" s="12" t="str">
        <f t="shared" si="18"/>
        <v>Y</v>
      </c>
    </row>
    <row r="268" spans="1:12" x14ac:dyDescent="0.25">
      <c r="A268" s="12" t="s">
        <v>541</v>
      </c>
      <c r="B268" s="12" t="s">
        <v>542</v>
      </c>
      <c r="C268" s="12">
        <v>12</v>
      </c>
      <c r="D268" s="12">
        <v>1126</v>
      </c>
      <c r="E268" s="12" t="s">
        <v>543</v>
      </c>
      <c r="F268" s="12" t="s">
        <v>17</v>
      </c>
      <c r="G268" s="12" t="str">
        <f>IF(ISNA(VLOOKUP(E268,'[1]Plan d''adressage'!A:B,2,0)),"aucune",VLOOKUP(E268,'[1]Plan d''adressage'!A:B,2,0))</f>
        <v>VERRERIE</v>
      </c>
      <c r="H268" s="13" t="str">
        <f>IF(ISNA(VLOOKUP(A268,'[1]Famille par article'!A:C,3,0)),IF(AND(ISNUMBER(SEARCH("FIBRE",B268)),ISNUMBER(SEARCH("calage",B268))),"FIBRE DE CALAGE",IF(OR(ISNUMBER(SEARCH("panier",B268)),ISNUMBER(SEARCH("corbeille",B268)),ISNUMBER(SEARCH("banneton",B268)),ISNUMBER(SEARCH("support",B268))),"PANIER/CORBEILLE",IF(ISNUMBER(SEARCH("Bidon",B268)),"BIDON",IF(ISNUMBER(SEARCH("bourriche",B268)),"BOURRICHE",IF(OR(ISNUMBER(SEARCH("coffre",B268)),ISNUMBER(SEARCH("valisette",B268)),ISNUMBER(SEARCH("caisse",B268))),"COFFRET",IF(OR(ISNUMBER(SEARCH("VERRE",B268)),ISNUMBER(SEARCH("carafe",B268))),"VERRERIE",IF(ISNUMBER(SEARCH("BOIS",B268)),"BOIS",IF(OR(ISNUMBER(SEARCH("BOLDUC",B268)),ISNUMBER(SEARCH("RAPHIA",B268)),ISNUMBER(SEARCH("etiquette",B268)),ISNUMBER(SEARCH("Bouchon",B268)),ISNUMBER(SEARCH("tire",B268)),ISNUMBER(SEARCH("decapsuleur",B268)),ISNUMBER(SEARCH("carte",B268)),ISNUMBER(SEARCH("cheque",B268))),"ETAGERES",IF(OR(ISNUMBER(SEARCH("papier",B268)),ISNUMBER(SEARCH("sac",B268)),ISNUMBER(SEARCH("carton",B268)),ISNUMBER(SEARCH("pochette",B268)),ISNUMBER(SEARCH("polypr",B268)),ISNUMBER(SEARCH("FIBRE",B268))),"CARTONNAGE","AUTRES"))))))))),VLOOKUP(A268,'[1]Famille par article'!A:C,3,0))</f>
        <v>AUTRES</v>
      </c>
      <c r="I268" s="14">
        <f t="shared" si="16"/>
        <v>1.1104941699056081E-3</v>
      </c>
      <c r="J268" s="14">
        <f t="shared" si="19"/>
        <v>0.61160466407551317</v>
      </c>
      <c r="K268" s="12" t="str">
        <f t="shared" si="17"/>
        <v/>
      </c>
      <c r="L268" s="12" t="str">
        <f t="shared" si="18"/>
        <v>Y</v>
      </c>
    </row>
    <row r="269" spans="1:12" x14ac:dyDescent="0.25">
      <c r="A269" s="12" t="s">
        <v>544</v>
      </c>
      <c r="B269" s="12" t="s">
        <v>545</v>
      </c>
      <c r="C269" s="12">
        <v>11</v>
      </c>
      <c r="D269" s="12">
        <v>1126</v>
      </c>
      <c r="E269" s="12" t="s">
        <v>96</v>
      </c>
      <c r="F269" s="12" t="s">
        <v>17</v>
      </c>
      <c r="G269" s="12" t="str">
        <f>IF(ISNA(VLOOKUP(E269,'[1]Plan d''adressage'!A:B,2,0)),"aucune",VLOOKUP(E269,'[1]Plan d''adressage'!A:B,2,0))</f>
        <v>aucune</v>
      </c>
      <c r="H269" s="13" t="str">
        <f>IF(ISNA(VLOOKUP(A269,'[1]Famille par article'!A:C,3,0)),IF(AND(ISNUMBER(SEARCH("FIBRE",B269)),ISNUMBER(SEARCH("calage",B269))),"FIBRE DE CALAGE",IF(OR(ISNUMBER(SEARCH("panier",B269)),ISNUMBER(SEARCH("corbeille",B269)),ISNUMBER(SEARCH("banneton",B269)),ISNUMBER(SEARCH("support",B269))),"PANIER/CORBEILLE",IF(ISNUMBER(SEARCH("Bidon",B269)),"BIDON",IF(ISNUMBER(SEARCH("bourriche",B269)),"BOURRICHE",IF(OR(ISNUMBER(SEARCH("coffre",B269)),ISNUMBER(SEARCH("valisette",B269)),ISNUMBER(SEARCH("caisse",B269))),"COFFRET",IF(OR(ISNUMBER(SEARCH("VERRE",B269)),ISNUMBER(SEARCH("carafe",B269))),"VERRERIE",IF(ISNUMBER(SEARCH("BOIS",B269)),"BOIS",IF(OR(ISNUMBER(SEARCH("BOLDUC",B269)),ISNUMBER(SEARCH("RAPHIA",B269)),ISNUMBER(SEARCH("etiquette",B269)),ISNUMBER(SEARCH("Bouchon",B269)),ISNUMBER(SEARCH("tire",B269)),ISNUMBER(SEARCH("decapsuleur",B269)),ISNUMBER(SEARCH("carte",B269)),ISNUMBER(SEARCH("cheque",B269))),"ETAGERES",IF(OR(ISNUMBER(SEARCH("papier",B269)),ISNUMBER(SEARCH("sac",B269)),ISNUMBER(SEARCH("carton",B269)),ISNUMBER(SEARCH("pochette",B269)),ISNUMBER(SEARCH("polypr",B269)),ISNUMBER(SEARCH("FIBRE",B269))),"CARTONNAGE","AUTRES"))))))))),VLOOKUP(A269,'[1]Famille par article'!A:C,3,0))</f>
        <v>AUTRES</v>
      </c>
      <c r="I269" s="14">
        <f t="shared" si="16"/>
        <v>1.0179529890801406E-3</v>
      </c>
      <c r="J269" s="14">
        <f t="shared" si="19"/>
        <v>0.61262261706459331</v>
      </c>
      <c r="K269" s="12" t="str">
        <f t="shared" si="17"/>
        <v/>
      </c>
      <c r="L269" s="12" t="str">
        <f t="shared" si="18"/>
        <v>Y</v>
      </c>
    </row>
    <row r="270" spans="1:12" x14ac:dyDescent="0.25">
      <c r="A270" s="12" t="s">
        <v>546</v>
      </c>
      <c r="B270" s="12" t="s">
        <v>547</v>
      </c>
      <c r="C270" s="12">
        <v>11</v>
      </c>
      <c r="D270" s="12">
        <v>1126</v>
      </c>
      <c r="E270" s="12" t="s">
        <v>241</v>
      </c>
      <c r="F270" s="12" t="s">
        <v>17</v>
      </c>
      <c r="G270" s="12" t="str">
        <f>IF(ISNA(VLOOKUP(E270,'[1]Plan d''adressage'!A:B,2,0)),"aucune",VLOOKUP(E270,'[1]Plan d''adressage'!A:B,2,0))</f>
        <v>aucune</v>
      </c>
      <c r="H270" s="13" t="str">
        <f>IF(ISNA(VLOOKUP(A270,'[1]Famille par article'!A:C,3,0)),IF(AND(ISNUMBER(SEARCH("FIBRE",B270)),ISNUMBER(SEARCH("calage",B270))),"FIBRE DE CALAGE",IF(OR(ISNUMBER(SEARCH("panier",B270)),ISNUMBER(SEARCH("corbeille",B270)),ISNUMBER(SEARCH("banneton",B270)),ISNUMBER(SEARCH("support",B270))),"PANIER/CORBEILLE",IF(ISNUMBER(SEARCH("Bidon",B270)),"BIDON",IF(ISNUMBER(SEARCH("bourriche",B270)),"BOURRICHE",IF(OR(ISNUMBER(SEARCH("coffre",B270)),ISNUMBER(SEARCH("valisette",B270)),ISNUMBER(SEARCH("caisse",B270))),"COFFRET",IF(OR(ISNUMBER(SEARCH("VERRE",B270)),ISNUMBER(SEARCH("carafe",B270))),"VERRERIE",IF(ISNUMBER(SEARCH("BOIS",B270)),"BOIS",IF(OR(ISNUMBER(SEARCH("BOLDUC",B270)),ISNUMBER(SEARCH("RAPHIA",B270)),ISNUMBER(SEARCH("etiquette",B270)),ISNUMBER(SEARCH("Bouchon",B270)),ISNUMBER(SEARCH("tire",B270)),ISNUMBER(SEARCH("decapsuleur",B270)),ISNUMBER(SEARCH("carte",B270)),ISNUMBER(SEARCH("cheque",B270))),"ETAGERES",IF(OR(ISNUMBER(SEARCH("papier",B270)),ISNUMBER(SEARCH("sac",B270)),ISNUMBER(SEARCH("carton",B270)),ISNUMBER(SEARCH("pochette",B270)),ISNUMBER(SEARCH("polypr",B270)),ISNUMBER(SEARCH("FIBRE",B270))),"CARTONNAGE","AUTRES"))))))))),VLOOKUP(A270,'[1]Famille par article'!A:C,3,0))</f>
        <v>AUTRES</v>
      </c>
      <c r="I270" s="14">
        <f t="shared" si="16"/>
        <v>1.0179529890801406E-3</v>
      </c>
      <c r="J270" s="14">
        <f t="shared" si="19"/>
        <v>0.61364057005367345</v>
      </c>
      <c r="K270" s="12" t="str">
        <f t="shared" si="17"/>
        <v/>
      </c>
      <c r="L270" s="12" t="str">
        <f t="shared" si="18"/>
        <v>Y</v>
      </c>
    </row>
    <row r="271" spans="1:12" x14ac:dyDescent="0.25">
      <c r="A271" s="12" t="s">
        <v>548</v>
      </c>
      <c r="B271" s="12" t="s">
        <v>549</v>
      </c>
      <c r="C271" s="12">
        <v>11</v>
      </c>
      <c r="D271" s="12">
        <v>1126</v>
      </c>
      <c r="E271" s="12" t="s">
        <v>550</v>
      </c>
      <c r="F271" s="12" t="s">
        <v>17</v>
      </c>
      <c r="G271" s="12" t="str">
        <f>IF(ISNA(VLOOKUP(E271,'[1]Plan d''adressage'!A:B,2,0)),"aucune",VLOOKUP(E271,'[1]Plan d''adressage'!A:B,2,0))</f>
        <v>AUTRES</v>
      </c>
      <c r="H271" s="13" t="str">
        <f>IF(ISNA(VLOOKUP(A271,'[1]Famille par article'!A:C,3,0)),IF(AND(ISNUMBER(SEARCH("FIBRE",B271)),ISNUMBER(SEARCH("calage",B271))),"FIBRE DE CALAGE",IF(OR(ISNUMBER(SEARCH("panier",B271)),ISNUMBER(SEARCH("corbeille",B271)),ISNUMBER(SEARCH("banneton",B271)),ISNUMBER(SEARCH("support",B271))),"PANIER/CORBEILLE",IF(ISNUMBER(SEARCH("Bidon",B271)),"BIDON",IF(ISNUMBER(SEARCH("bourriche",B271)),"BOURRICHE",IF(OR(ISNUMBER(SEARCH("coffre",B271)),ISNUMBER(SEARCH("valisette",B271)),ISNUMBER(SEARCH("caisse",B271))),"COFFRET",IF(OR(ISNUMBER(SEARCH("VERRE",B271)),ISNUMBER(SEARCH("carafe",B271))),"VERRERIE",IF(ISNUMBER(SEARCH("BOIS",B271)),"BOIS",IF(OR(ISNUMBER(SEARCH("BOLDUC",B271)),ISNUMBER(SEARCH("RAPHIA",B271)),ISNUMBER(SEARCH("etiquette",B271)),ISNUMBER(SEARCH("Bouchon",B271)),ISNUMBER(SEARCH("tire",B271)),ISNUMBER(SEARCH("decapsuleur",B271)),ISNUMBER(SEARCH("carte",B271)),ISNUMBER(SEARCH("cheque",B271))),"ETAGERES",IF(OR(ISNUMBER(SEARCH("papier",B271)),ISNUMBER(SEARCH("sac",B271)),ISNUMBER(SEARCH("carton",B271)),ISNUMBER(SEARCH("pochette",B271)),ISNUMBER(SEARCH("polypr",B271)),ISNUMBER(SEARCH("FIBRE",B271))),"CARTONNAGE","AUTRES"))))))))),VLOOKUP(A271,'[1]Famille par article'!A:C,3,0))</f>
        <v>COFFRET</v>
      </c>
      <c r="I271" s="14">
        <f t="shared" si="16"/>
        <v>1.0179529890801406E-3</v>
      </c>
      <c r="J271" s="14">
        <f t="shared" si="19"/>
        <v>0.61465852304275359</v>
      </c>
      <c r="K271" s="12" t="str">
        <f t="shared" si="17"/>
        <v/>
      </c>
      <c r="L271" s="12" t="str">
        <f t="shared" si="18"/>
        <v>Y</v>
      </c>
    </row>
    <row r="272" spans="1:12" x14ac:dyDescent="0.25">
      <c r="A272" s="12" t="s">
        <v>551</v>
      </c>
      <c r="B272" s="12" t="s">
        <v>404</v>
      </c>
      <c r="C272" s="12">
        <v>11</v>
      </c>
      <c r="D272" s="12">
        <v>1126</v>
      </c>
      <c r="E272" s="12" t="s">
        <v>405</v>
      </c>
      <c r="F272" s="12" t="s">
        <v>17</v>
      </c>
      <c r="G272" s="12" t="str">
        <f>IF(ISNA(VLOOKUP(E272,'[1]Plan d''adressage'!A:B,2,0)),"aucune",VLOOKUP(E272,'[1]Plan d''adressage'!A:B,2,0))</f>
        <v>aucune</v>
      </c>
      <c r="H272" s="13" t="str">
        <f>IF(ISNA(VLOOKUP(A272,'[1]Famille par article'!A:C,3,0)),IF(AND(ISNUMBER(SEARCH("FIBRE",B272)),ISNUMBER(SEARCH("calage",B272))),"FIBRE DE CALAGE",IF(OR(ISNUMBER(SEARCH("panier",B272)),ISNUMBER(SEARCH("corbeille",B272)),ISNUMBER(SEARCH("banneton",B272)),ISNUMBER(SEARCH("support",B272))),"PANIER/CORBEILLE",IF(ISNUMBER(SEARCH("Bidon",B272)),"BIDON",IF(ISNUMBER(SEARCH("bourriche",B272)),"BOURRICHE",IF(OR(ISNUMBER(SEARCH("coffre",B272)),ISNUMBER(SEARCH("valisette",B272)),ISNUMBER(SEARCH("caisse",B272))),"COFFRET",IF(OR(ISNUMBER(SEARCH("VERRE",B272)),ISNUMBER(SEARCH("carafe",B272))),"VERRERIE",IF(ISNUMBER(SEARCH("BOIS",B272)),"BOIS",IF(OR(ISNUMBER(SEARCH("BOLDUC",B272)),ISNUMBER(SEARCH("RAPHIA",B272)),ISNUMBER(SEARCH("etiquette",B272)),ISNUMBER(SEARCH("Bouchon",B272)),ISNUMBER(SEARCH("tire",B272)),ISNUMBER(SEARCH("decapsuleur",B272)),ISNUMBER(SEARCH("carte",B272)),ISNUMBER(SEARCH("cheque",B272))),"ETAGERES",IF(OR(ISNUMBER(SEARCH("papier",B272)),ISNUMBER(SEARCH("sac",B272)),ISNUMBER(SEARCH("carton",B272)),ISNUMBER(SEARCH("pochette",B272)),ISNUMBER(SEARCH("polypr",B272)),ISNUMBER(SEARCH("FIBRE",B272))),"CARTONNAGE","AUTRES"))))))))),VLOOKUP(A272,'[1]Famille par article'!A:C,3,0))</f>
        <v>ETAGERES</v>
      </c>
      <c r="I272" s="14">
        <f t="shared" si="16"/>
        <v>1.0179529890801406E-3</v>
      </c>
      <c r="J272" s="14">
        <f t="shared" si="19"/>
        <v>0.61567647603183373</v>
      </c>
      <c r="K272" s="12" t="str">
        <f t="shared" si="17"/>
        <v/>
      </c>
      <c r="L272" s="12" t="str">
        <f t="shared" si="18"/>
        <v>Y</v>
      </c>
    </row>
    <row r="273" spans="1:12" x14ac:dyDescent="0.25">
      <c r="A273" s="12" t="s">
        <v>552</v>
      </c>
      <c r="B273" s="12" t="s">
        <v>553</v>
      </c>
      <c r="C273" s="12">
        <v>11</v>
      </c>
      <c r="D273" s="12">
        <v>1126</v>
      </c>
      <c r="E273" s="12" t="s">
        <v>474</v>
      </c>
      <c r="F273" s="12" t="s">
        <v>17</v>
      </c>
      <c r="G273" s="12" t="str">
        <f>IF(ISNA(VLOOKUP(E273,'[1]Plan d''adressage'!A:B,2,0)),"aucune",VLOOKUP(E273,'[1]Plan d''adressage'!A:B,2,0))</f>
        <v>CARTONNAGE</v>
      </c>
      <c r="H273" s="13" t="str">
        <f>IF(ISNA(VLOOKUP(A273,'[1]Famille par article'!A:C,3,0)),IF(AND(ISNUMBER(SEARCH("FIBRE",B273)),ISNUMBER(SEARCH("calage",B273))),"FIBRE DE CALAGE",IF(OR(ISNUMBER(SEARCH("panier",B273)),ISNUMBER(SEARCH("corbeille",B273)),ISNUMBER(SEARCH("banneton",B273)),ISNUMBER(SEARCH("support",B273))),"PANIER/CORBEILLE",IF(ISNUMBER(SEARCH("Bidon",B273)),"BIDON",IF(ISNUMBER(SEARCH("bourriche",B273)),"BOURRICHE",IF(OR(ISNUMBER(SEARCH("coffre",B273)),ISNUMBER(SEARCH("valisette",B273)),ISNUMBER(SEARCH("caisse",B273))),"COFFRET",IF(OR(ISNUMBER(SEARCH("VERRE",B273)),ISNUMBER(SEARCH("carafe",B273))),"VERRERIE",IF(ISNUMBER(SEARCH("BOIS",B273)),"BOIS",IF(OR(ISNUMBER(SEARCH("BOLDUC",B273)),ISNUMBER(SEARCH("RAPHIA",B273)),ISNUMBER(SEARCH("etiquette",B273)),ISNUMBER(SEARCH("Bouchon",B273)),ISNUMBER(SEARCH("tire",B273)),ISNUMBER(SEARCH("decapsuleur",B273)),ISNUMBER(SEARCH("carte",B273)),ISNUMBER(SEARCH("cheque",B273))),"ETAGERES",IF(OR(ISNUMBER(SEARCH("papier",B273)),ISNUMBER(SEARCH("sac",B273)),ISNUMBER(SEARCH("carton",B273)),ISNUMBER(SEARCH("pochette",B273)),ISNUMBER(SEARCH("polypr",B273)),ISNUMBER(SEARCH("FIBRE",B273))),"CARTONNAGE","AUTRES"))))))))),VLOOKUP(A273,'[1]Famille par article'!A:C,3,0))</f>
        <v>CARTONNAGE</v>
      </c>
      <c r="I273" s="14">
        <f t="shared" si="16"/>
        <v>1.0179529890801406E-3</v>
      </c>
      <c r="J273" s="14">
        <f t="shared" si="19"/>
        <v>0.61669442902091387</v>
      </c>
      <c r="K273" s="12" t="str">
        <f t="shared" si="17"/>
        <v/>
      </c>
      <c r="L273" s="12" t="str">
        <f t="shared" si="18"/>
        <v>N</v>
      </c>
    </row>
    <row r="274" spans="1:12" x14ac:dyDescent="0.25">
      <c r="A274" s="12" t="s">
        <v>554</v>
      </c>
      <c r="B274" s="12" t="s">
        <v>553</v>
      </c>
      <c r="C274" s="12">
        <v>11</v>
      </c>
      <c r="D274" s="12">
        <v>1126</v>
      </c>
      <c r="E274" s="12" t="s">
        <v>555</v>
      </c>
      <c r="F274" s="12" t="s">
        <v>17</v>
      </c>
      <c r="G274" s="12" t="str">
        <f>IF(ISNA(VLOOKUP(E274,'[1]Plan d''adressage'!A:B,2,0)),"aucune",VLOOKUP(E274,'[1]Plan d''adressage'!A:B,2,0))</f>
        <v>CARTONNAGE</v>
      </c>
      <c r="H274" s="13" t="str">
        <f>IF(ISNA(VLOOKUP(A274,'[1]Famille par article'!A:C,3,0)),IF(AND(ISNUMBER(SEARCH("FIBRE",B274)),ISNUMBER(SEARCH("calage",B274))),"FIBRE DE CALAGE",IF(OR(ISNUMBER(SEARCH("panier",B274)),ISNUMBER(SEARCH("corbeille",B274)),ISNUMBER(SEARCH("banneton",B274)),ISNUMBER(SEARCH("support",B274))),"PANIER/CORBEILLE",IF(ISNUMBER(SEARCH("Bidon",B274)),"BIDON",IF(ISNUMBER(SEARCH("bourriche",B274)),"BOURRICHE",IF(OR(ISNUMBER(SEARCH("coffre",B274)),ISNUMBER(SEARCH("valisette",B274)),ISNUMBER(SEARCH("caisse",B274))),"COFFRET",IF(OR(ISNUMBER(SEARCH("VERRE",B274)),ISNUMBER(SEARCH("carafe",B274))),"VERRERIE",IF(ISNUMBER(SEARCH("BOIS",B274)),"BOIS",IF(OR(ISNUMBER(SEARCH("BOLDUC",B274)),ISNUMBER(SEARCH("RAPHIA",B274)),ISNUMBER(SEARCH("etiquette",B274)),ISNUMBER(SEARCH("Bouchon",B274)),ISNUMBER(SEARCH("tire",B274)),ISNUMBER(SEARCH("decapsuleur",B274)),ISNUMBER(SEARCH("carte",B274)),ISNUMBER(SEARCH("cheque",B274))),"ETAGERES",IF(OR(ISNUMBER(SEARCH("papier",B274)),ISNUMBER(SEARCH("sac",B274)),ISNUMBER(SEARCH("carton",B274)),ISNUMBER(SEARCH("pochette",B274)),ISNUMBER(SEARCH("polypr",B274)),ISNUMBER(SEARCH("FIBRE",B274))),"CARTONNAGE","AUTRES"))))))))),VLOOKUP(A274,'[1]Famille par article'!A:C,3,0))</f>
        <v>CARTONNAGE</v>
      </c>
      <c r="I274" s="14">
        <f t="shared" si="16"/>
        <v>1.0179529890801406E-3</v>
      </c>
      <c r="J274" s="14">
        <f t="shared" si="19"/>
        <v>0.61771238200999401</v>
      </c>
      <c r="K274" s="12" t="str">
        <f t="shared" si="17"/>
        <v/>
      </c>
      <c r="L274" s="12" t="str">
        <f t="shared" si="18"/>
        <v>N</v>
      </c>
    </row>
    <row r="275" spans="1:12" x14ac:dyDescent="0.25">
      <c r="A275" s="12" t="s">
        <v>556</v>
      </c>
      <c r="B275" s="12" t="s">
        <v>557</v>
      </c>
      <c r="C275" s="12">
        <v>11</v>
      </c>
      <c r="D275" s="12">
        <v>1126</v>
      </c>
      <c r="E275" s="12" t="s">
        <v>489</v>
      </c>
      <c r="F275" s="12" t="s">
        <v>17</v>
      </c>
      <c r="G275" s="12" t="str">
        <f>IF(ISNA(VLOOKUP(E275,'[1]Plan d''adressage'!A:B,2,0)),"aucune",VLOOKUP(E275,'[1]Plan d''adressage'!A:B,2,0))</f>
        <v>FIBRE DE CALAGE</v>
      </c>
      <c r="H275" s="13" t="str">
        <f>IF(ISNA(VLOOKUP(A275,'[1]Famille par article'!A:C,3,0)),IF(AND(ISNUMBER(SEARCH("FIBRE",B275)),ISNUMBER(SEARCH("calage",B275))),"FIBRE DE CALAGE",IF(OR(ISNUMBER(SEARCH("panier",B275)),ISNUMBER(SEARCH("corbeille",B275)),ISNUMBER(SEARCH("banneton",B275)),ISNUMBER(SEARCH("support",B275))),"PANIER/CORBEILLE",IF(ISNUMBER(SEARCH("Bidon",B275)),"BIDON",IF(ISNUMBER(SEARCH("bourriche",B275)),"BOURRICHE",IF(OR(ISNUMBER(SEARCH("coffre",B275)),ISNUMBER(SEARCH("valisette",B275)),ISNUMBER(SEARCH("caisse",B275))),"COFFRET",IF(OR(ISNUMBER(SEARCH("VERRE",B275)),ISNUMBER(SEARCH("carafe",B275))),"VERRERIE",IF(ISNUMBER(SEARCH("BOIS",B275)),"BOIS",IF(OR(ISNUMBER(SEARCH("BOLDUC",B275)),ISNUMBER(SEARCH("RAPHIA",B275)),ISNUMBER(SEARCH("etiquette",B275)),ISNUMBER(SEARCH("Bouchon",B275)),ISNUMBER(SEARCH("tire",B275)),ISNUMBER(SEARCH("decapsuleur",B275)),ISNUMBER(SEARCH("carte",B275)),ISNUMBER(SEARCH("cheque",B275))),"ETAGERES",IF(OR(ISNUMBER(SEARCH("papier",B275)),ISNUMBER(SEARCH("sac",B275)),ISNUMBER(SEARCH("carton",B275)),ISNUMBER(SEARCH("pochette",B275)),ISNUMBER(SEARCH("polypr",B275)),ISNUMBER(SEARCH("FIBRE",B275))),"CARTONNAGE","AUTRES"))))))))),VLOOKUP(A275,'[1]Famille par article'!A:C,3,0))</f>
        <v>AUTRES</v>
      </c>
      <c r="I275" s="14">
        <f t="shared" si="16"/>
        <v>1.0179529890801406E-3</v>
      </c>
      <c r="J275" s="14">
        <f t="shared" si="19"/>
        <v>0.61873033499907415</v>
      </c>
      <c r="K275" s="12" t="str">
        <f t="shared" si="17"/>
        <v/>
      </c>
      <c r="L275" s="12" t="str">
        <f t="shared" si="18"/>
        <v>Y</v>
      </c>
    </row>
    <row r="276" spans="1:12" x14ac:dyDescent="0.25">
      <c r="A276" s="12" t="s">
        <v>558</v>
      </c>
      <c r="B276" s="12" t="s">
        <v>368</v>
      </c>
      <c r="C276" s="12">
        <v>11</v>
      </c>
      <c r="D276" s="12">
        <v>1126</v>
      </c>
      <c r="E276" s="12" t="s">
        <v>559</v>
      </c>
      <c r="F276" s="12" t="s">
        <v>17</v>
      </c>
      <c r="G276" s="12" t="str">
        <f>IF(ISNA(VLOOKUP(E276,'[1]Plan d''adressage'!A:B,2,0)),"aucune",VLOOKUP(E276,'[1]Plan d''adressage'!A:B,2,0))</f>
        <v>CARTONNAGE</v>
      </c>
      <c r="H276" s="13" t="str">
        <f>IF(ISNA(VLOOKUP(A276,'[1]Famille par article'!A:C,3,0)),IF(AND(ISNUMBER(SEARCH("FIBRE",B276)),ISNUMBER(SEARCH("calage",B276))),"FIBRE DE CALAGE",IF(OR(ISNUMBER(SEARCH("panier",B276)),ISNUMBER(SEARCH("corbeille",B276)),ISNUMBER(SEARCH("banneton",B276)),ISNUMBER(SEARCH("support",B276))),"PANIER/CORBEILLE",IF(ISNUMBER(SEARCH("Bidon",B276)),"BIDON",IF(ISNUMBER(SEARCH("bourriche",B276)),"BOURRICHE",IF(OR(ISNUMBER(SEARCH("coffre",B276)),ISNUMBER(SEARCH("valisette",B276)),ISNUMBER(SEARCH("caisse",B276))),"COFFRET",IF(OR(ISNUMBER(SEARCH("VERRE",B276)),ISNUMBER(SEARCH("carafe",B276))),"VERRERIE",IF(ISNUMBER(SEARCH("BOIS",B276)),"BOIS",IF(OR(ISNUMBER(SEARCH("BOLDUC",B276)),ISNUMBER(SEARCH("RAPHIA",B276)),ISNUMBER(SEARCH("etiquette",B276)),ISNUMBER(SEARCH("Bouchon",B276)),ISNUMBER(SEARCH("tire",B276)),ISNUMBER(SEARCH("decapsuleur",B276)),ISNUMBER(SEARCH("carte",B276)),ISNUMBER(SEARCH("cheque",B276))),"ETAGERES",IF(OR(ISNUMBER(SEARCH("papier",B276)),ISNUMBER(SEARCH("sac",B276)),ISNUMBER(SEARCH("carton",B276)),ISNUMBER(SEARCH("pochette",B276)),ISNUMBER(SEARCH("polypr",B276)),ISNUMBER(SEARCH("FIBRE",B276))),"CARTONNAGE","AUTRES"))))))))),VLOOKUP(A276,'[1]Famille par article'!A:C,3,0))</f>
        <v>ETAGERES</v>
      </c>
      <c r="I276" s="14">
        <f t="shared" si="16"/>
        <v>1.0179529890801406E-3</v>
      </c>
      <c r="J276" s="14">
        <f t="shared" si="19"/>
        <v>0.61974828798815429</v>
      </c>
      <c r="K276" s="12" t="str">
        <f t="shared" si="17"/>
        <v/>
      </c>
      <c r="L276" s="12" t="str">
        <f t="shared" si="18"/>
        <v>Y</v>
      </c>
    </row>
    <row r="277" spans="1:12" x14ac:dyDescent="0.25">
      <c r="A277" s="12" t="s">
        <v>560</v>
      </c>
      <c r="B277" s="12" t="s">
        <v>561</v>
      </c>
      <c r="C277" s="12">
        <v>11</v>
      </c>
      <c r="D277" s="12">
        <v>1126</v>
      </c>
      <c r="E277" s="12" t="s">
        <v>346</v>
      </c>
      <c r="F277" s="12" t="s">
        <v>17</v>
      </c>
      <c r="G277" s="12" t="str">
        <f>IF(ISNA(VLOOKUP(E277,'[1]Plan d''adressage'!A:B,2,0)),"aucune",VLOOKUP(E277,'[1]Plan d''adressage'!A:B,2,0))</f>
        <v>CARTONNAGE</v>
      </c>
      <c r="H277" s="13" t="str">
        <f>IF(ISNA(VLOOKUP(A277,'[1]Famille par article'!A:C,3,0)),IF(AND(ISNUMBER(SEARCH("FIBRE",B277)),ISNUMBER(SEARCH("calage",B277))),"FIBRE DE CALAGE",IF(OR(ISNUMBER(SEARCH("panier",B277)),ISNUMBER(SEARCH("corbeille",B277)),ISNUMBER(SEARCH("banneton",B277)),ISNUMBER(SEARCH("support",B277))),"PANIER/CORBEILLE",IF(ISNUMBER(SEARCH("Bidon",B277)),"BIDON",IF(ISNUMBER(SEARCH("bourriche",B277)),"BOURRICHE",IF(OR(ISNUMBER(SEARCH("coffre",B277)),ISNUMBER(SEARCH("valisette",B277)),ISNUMBER(SEARCH("caisse",B277))),"COFFRET",IF(OR(ISNUMBER(SEARCH("VERRE",B277)),ISNUMBER(SEARCH("carafe",B277))),"VERRERIE",IF(ISNUMBER(SEARCH("BOIS",B277)),"BOIS",IF(OR(ISNUMBER(SEARCH("BOLDUC",B277)),ISNUMBER(SEARCH("RAPHIA",B277)),ISNUMBER(SEARCH("etiquette",B277)),ISNUMBER(SEARCH("Bouchon",B277)),ISNUMBER(SEARCH("tire",B277)),ISNUMBER(SEARCH("decapsuleur",B277)),ISNUMBER(SEARCH("carte",B277)),ISNUMBER(SEARCH("cheque",B277))),"ETAGERES",IF(OR(ISNUMBER(SEARCH("papier",B277)),ISNUMBER(SEARCH("sac",B277)),ISNUMBER(SEARCH("carton",B277)),ISNUMBER(SEARCH("pochette",B277)),ISNUMBER(SEARCH("polypr",B277)),ISNUMBER(SEARCH("FIBRE",B277))),"CARTONNAGE","AUTRES"))))))))),VLOOKUP(A277,'[1]Famille par article'!A:C,3,0))</f>
        <v>BOIS</v>
      </c>
      <c r="I277" s="14">
        <f t="shared" si="16"/>
        <v>1.0179529890801406E-3</v>
      </c>
      <c r="J277" s="14">
        <f t="shared" si="19"/>
        <v>0.62076624097723443</v>
      </c>
      <c r="K277" s="12" t="str">
        <f t="shared" si="17"/>
        <v/>
      </c>
      <c r="L277" s="12" t="str">
        <f t="shared" si="18"/>
        <v>Y</v>
      </c>
    </row>
    <row r="278" spans="1:12" x14ac:dyDescent="0.25">
      <c r="A278" s="12" t="s">
        <v>562</v>
      </c>
      <c r="B278" s="12" t="s">
        <v>89</v>
      </c>
      <c r="C278" s="12">
        <v>11</v>
      </c>
      <c r="D278" s="12">
        <v>1126</v>
      </c>
      <c r="E278" s="12" t="s">
        <v>563</v>
      </c>
      <c r="F278" s="12" t="s">
        <v>17</v>
      </c>
      <c r="G278" s="12" t="str">
        <f>IF(ISNA(VLOOKUP(E278,'[1]Plan d''adressage'!A:B,2,0)),"aucune",VLOOKUP(E278,'[1]Plan d''adressage'!A:B,2,0))</f>
        <v>COFFRET</v>
      </c>
      <c r="H278" s="13" t="str">
        <f>IF(ISNA(VLOOKUP(A278,'[1]Famille par article'!A:C,3,0)),IF(AND(ISNUMBER(SEARCH("FIBRE",B278)),ISNUMBER(SEARCH("calage",B278))),"FIBRE DE CALAGE",IF(OR(ISNUMBER(SEARCH("panier",B278)),ISNUMBER(SEARCH("corbeille",B278)),ISNUMBER(SEARCH("banneton",B278)),ISNUMBER(SEARCH("support",B278))),"PANIER/CORBEILLE",IF(ISNUMBER(SEARCH("Bidon",B278)),"BIDON",IF(ISNUMBER(SEARCH("bourriche",B278)),"BOURRICHE",IF(OR(ISNUMBER(SEARCH("coffre",B278)),ISNUMBER(SEARCH("valisette",B278)),ISNUMBER(SEARCH("caisse",B278))),"COFFRET",IF(OR(ISNUMBER(SEARCH("VERRE",B278)),ISNUMBER(SEARCH("carafe",B278))),"VERRERIE",IF(ISNUMBER(SEARCH("BOIS",B278)),"BOIS",IF(OR(ISNUMBER(SEARCH("BOLDUC",B278)),ISNUMBER(SEARCH("RAPHIA",B278)),ISNUMBER(SEARCH("etiquette",B278)),ISNUMBER(SEARCH("Bouchon",B278)),ISNUMBER(SEARCH("tire",B278)),ISNUMBER(SEARCH("decapsuleur",B278)),ISNUMBER(SEARCH("carte",B278)),ISNUMBER(SEARCH("cheque",B278))),"ETAGERES",IF(OR(ISNUMBER(SEARCH("papier",B278)),ISNUMBER(SEARCH("sac",B278)),ISNUMBER(SEARCH("carton",B278)),ISNUMBER(SEARCH("pochette",B278)),ISNUMBER(SEARCH("polypr",B278)),ISNUMBER(SEARCH("FIBRE",B278))),"CARTONNAGE","AUTRES"))))))))),VLOOKUP(A278,'[1]Famille par article'!A:C,3,0))</f>
        <v>COFFRET</v>
      </c>
      <c r="I278" s="14">
        <f t="shared" si="16"/>
        <v>1.0179529890801406E-3</v>
      </c>
      <c r="J278" s="14">
        <f t="shared" si="19"/>
        <v>0.62178419396631457</v>
      </c>
      <c r="K278" s="12" t="str">
        <f t="shared" si="17"/>
        <v/>
      </c>
      <c r="L278" s="12" t="str">
        <f t="shared" si="18"/>
        <v>N</v>
      </c>
    </row>
    <row r="279" spans="1:12" x14ac:dyDescent="0.25">
      <c r="A279" s="12" t="s">
        <v>564</v>
      </c>
      <c r="B279" s="12" t="s">
        <v>248</v>
      </c>
      <c r="C279" s="12">
        <v>11</v>
      </c>
      <c r="D279" s="12">
        <v>1126</v>
      </c>
      <c r="E279" s="12" t="s">
        <v>535</v>
      </c>
      <c r="F279" s="12" t="s">
        <v>17</v>
      </c>
      <c r="G279" s="12" t="str">
        <f>IF(ISNA(VLOOKUP(E279,'[1]Plan d''adressage'!A:B,2,0)),"aucune",VLOOKUP(E279,'[1]Plan d''adressage'!A:B,2,0))</f>
        <v>AUTRES</v>
      </c>
      <c r="H279" s="13" t="str">
        <f>IF(ISNA(VLOOKUP(A279,'[1]Famille par article'!A:C,3,0)),IF(AND(ISNUMBER(SEARCH("FIBRE",B279)),ISNUMBER(SEARCH("calage",B279))),"FIBRE DE CALAGE",IF(OR(ISNUMBER(SEARCH("panier",B279)),ISNUMBER(SEARCH("corbeille",B279)),ISNUMBER(SEARCH("banneton",B279)),ISNUMBER(SEARCH("support",B279))),"PANIER/CORBEILLE",IF(ISNUMBER(SEARCH("Bidon",B279)),"BIDON",IF(ISNUMBER(SEARCH("bourriche",B279)),"BOURRICHE",IF(OR(ISNUMBER(SEARCH("coffre",B279)),ISNUMBER(SEARCH("valisette",B279)),ISNUMBER(SEARCH("caisse",B279))),"COFFRET",IF(OR(ISNUMBER(SEARCH("VERRE",B279)),ISNUMBER(SEARCH("carafe",B279))),"VERRERIE",IF(ISNUMBER(SEARCH("BOIS",B279)),"BOIS",IF(OR(ISNUMBER(SEARCH("BOLDUC",B279)),ISNUMBER(SEARCH("RAPHIA",B279)),ISNUMBER(SEARCH("etiquette",B279)),ISNUMBER(SEARCH("Bouchon",B279)),ISNUMBER(SEARCH("tire",B279)),ISNUMBER(SEARCH("decapsuleur",B279)),ISNUMBER(SEARCH("carte",B279)),ISNUMBER(SEARCH("cheque",B279))),"ETAGERES",IF(OR(ISNUMBER(SEARCH("papier",B279)),ISNUMBER(SEARCH("sac",B279)),ISNUMBER(SEARCH("carton",B279)),ISNUMBER(SEARCH("pochette",B279)),ISNUMBER(SEARCH("polypr",B279)),ISNUMBER(SEARCH("FIBRE",B279))),"CARTONNAGE","AUTRES"))))))))),VLOOKUP(A279,'[1]Famille par article'!A:C,3,0))</f>
        <v>PANIER/CORBEILLE</v>
      </c>
      <c r="I279" s="14">
        <f t="shared" si="16"/>
        <v>1.0179529890801406E-3</v>
      </c>
      <c r="J279" s="14">
        <f t="shared" si="19"/>
        <v>0.62280214695539471</v>
      </c>
      <c r="K279" s="12" t="str">
        <f t="shared" si="17"/>
        <v/>
      </c>
      <c r="L279" s="12" t="str">
        <f t="shared" si="18"/>
        <v>Y</v>
      </c>
    </row>
    <row r="280" spans="1:12" x14ac:dyDescent="0.25">
      <c r="A280" s="12" t="s">
        <v>565</v>
      </c>
      <c r="B280" s="12" t="s">
        <v>566</v>
      </c>
      <c r="C280" s="12">
        <v>11</v>
      </c>
      <c r="D280" s="12">
        <v>1126</v>
      </c>
      <c r="E280" s="12" t="s">
        <v>386</v>
      </c>
      <c r="F280" s="12" t="s">
        <v>17</v>
      </c>
      <c r="G280" s="12" t="str">
        <f>IF(ISNA(VLOOKUP(E280,'[1]Plan d''adressage'!A:B,2,0)),"aucune",VLOOKUP(E280,'[1]Plan d''adressage'!A:B,2,0))</f>
        <v>PANIER/CORBEILLE</v>
      </c>
      <c r="H280" s="13" t="str">
        <f>IF(ISNA(VLOOKUP(A280,'[1]Famille par article'!A:C,3,0)),IF(AND(ISNUMBER(SEARCH("FIBRE",B280)),ISNUMBER(SEARCH("calage",B280))),"FIBRE DE CALAGE",IF(OR(ISNUMBER(SEARCH("panier",B280)),ISNUMBER(SEARCH("corbeille",B280)),ISNUMBER(SEARCH("banneton",B280)),ISNUMBER(SEARCH("support",B280))),"PANIER/CORBEILLE",IF(ISNUMBER(SEARCH("Bidon",B280)),"BIDON",IF(ISNUMBER(SEARCH("bourriche",B280)),"BOURRICHE",IF(OR(ISNUMBER(SEARCH("coffre",B280)),ISNUMBER(SEARCH("valisette",B280)),ISNUMBER(SEARCH("caisse",B280))),"COFFRET",IF(OR(ISNUMBER(SEARCH("VERRE",B280)),ISNUMBER(SEARCH("carafe",B280))),"VERRERIE",IF(ISNUMBER(SEARCH("BOIS",B280)),"BOIS",IF(OR(ISNUMBER(SEARCH("BOLDUC",B280)),ISNUMBER(SEARCH("RAPHIA",B280)),ISNUMBER(SEARCH("etiquette",B280)),ISNUMBER(SEARCH("Bouchon",B280)),ISNUMBER(SEARCH("tire",B280)),ISNUMBER(SEARCH("decapsuleur",B280)),ISNUMBER(SEARCH("carte",B280)),ISNUMBER(SEARCH("cheque",B280))),"ETAGERES",IF(OR(ISNUMBER(SEARCH("papier",B280)),ISNUMBER(SEARCH("sac",B280)),ISNUMBER(SEARCH("carton",B280)),ISNUMBER(SEARCH("pochette",B280)),ISNUMBER(SEARCH("polypr",B280)),ISNUMBER(SEARCH("FIBRE",B280))),"CARTONNAGE","AUTRES"))))))))),VLOOKUP(A280,'[1]Famille par article'!A:C,3,0))</f>
        <v>PANIER/CORBEILLE</v>
      </c>
      <c r="I280" s="14">
        <f t="shared" si="16"/>
        <v>1.0179529890801406E-3</v>
      </c>
      <c r="J280" s="14">
        <f t="shared" si="19"/>
        <v>0.62382009994447485</v>
      </c>
      <c r="K280" s="12" t="str">
        <f t="shared" si="17"/>
        <v/>
      </c>
      <c r="L280" s="12" t="str">
        <f t="shared" si="18"/>
        <v>N</v>
      </c>
    </row>
    <row r="281" spans="1:12" x14ac:dyDescent="0.25">
      <c r="A281" s="12" t="s">
        <v>567</v>
      </c>
      <c r="B281" s="12" t="s">
        <v>568</v>
      </c>
      <c r="C281" s="12">
        <v>11</v>
      </c>
      <c r="D281" s="12">
        <v>1126</v>
      </c>
      <c r="E281" s="12" t="s">
        <v>421</v>
      </c>
      <c r="F281" s="12" t="s">
        <v>17</v>
      </c>
      <c r="G281" s="12" t="str">
        <f>IF(ISNA(VLOOKUP(E281,'[1]Plan d''adressage'!A:B,2,0)),"aucune",VLOOKUP(E281,'[1]Plan d''adressage'!A:B,2,0))</f>
        <v>AUTRES</v>
      </c>
      <c r="H281" s="13" t="str">
        <f>IF(ISNA(VLOOKUP(A281,'[1]Famille par article'!A:C,3,0)),IF(AND(ISNUMBER(SEARCH("FIBRE",B281)),ISNUMBER(SEARCH("calage",B281))),"FIBRE DE CALAGE",IF(OR(ISNUMBER(SEARCH("panier",B281)),ISNUMBER(SEARCH("corbeille",B281)),ISNUMBER(SEARCH("banneton",B281)),ISNUMBER(SEARCH("support",B281))),"PANIER/CORBEILLE",IF(ISNUMBER(SEARCH("Bidon",B281)),"BIDON",IF(ISNUMBER(SEARCH("bourriche",B281)),"BOURRICHE",IF(OR(ISNUMBER(SEARCH("coffre",B281)),ISNUMBER(SEARCH("valisette",B281)),ISNUMBER(SEARCH("caisse",B281))),"COFFRET",IF(OR(ISNUMBER(SEARCH("VERRE",B281)),ISNUMBER(SEARCH("carafe",B281))),"VERRERIE",IF(ISNUMBER(SEARCH("BOIS",B281)),"BOIS",IF(OR(ISNUMBER(SEARCH("BOLDUC",B281)),ISNUMBER(SEARCH("RAPHIA",B281)),ISNUMBER(SEARCH("etiquette",B281)),ISNUMBER(SEARCH("Bouchon",B281)),ISNUMBER(SEARCH("tire",B281)),ISNUMBER(SEARCH("decapsuleur",B281)),ISNUMBER(SEARCH("carte",B281)),ISNUMBER(SEARCH("cheque",B281))),"ETAGERES",IF(OR(ISNUMBER(SEARCH("papier",B281)),ISNUMBER(SEARCH("sac",B281)),ISNUMBER(SEARCH("carton",B281)),ISNUMBER(SEARCH("pochette",B281)),ISNUMBER(SEARCH("polypr",B281)),ISNUMBER(SEARCH("FIBRE",B281))),"CARTONNAGE","AUTRES"))))))))),VLOOKUP(A281,'[1]Famille par article'!A:C,3,0))</f>
        <v>CARTONNAGE</v>
      </c>
      <c r="I281" s="14">
        <f t="shared" si="16"/>
        <v>1.0179529890801406E-3</v>
      </c>
      <c r="J281" s="14">
        <f t="shared" si="19"/>
        <v>0.62483805293355499</v>
      </c>
      <c r="K281" s="12" t="str">
        <f t="shared" si="17"/>
        <v/>
      </c>
      <c r="L281" s="12" t="str">
        <f t="shared" si="18"/>
        <v>Y</v>
      </c>
    </row>
    <row r="282" spans="1:12" x14ac:dyDescent="0.25">
      <c r="A282" s="12" t="s">
        <v>569</v>
      </c>
      <c r="B282" s="12" t="s">
        <v>570</v>
      </c>
      <c r="C282" s="12">
        <v>11</v>
      </c>
      <c r="D282" s="12">
        <v>1126</v>
      </c>
      <c r="E282" s="12" t="s">
        <v>186</v>
      </c>
      <c r="F282" s="12" t="s">
        <v>17</v>
      </c>
      <c r="G282" s="12" t="str">
        <f>IF(ISNA(VLOOKUP(E282,'[1]Plan d''adressage'!A:B,2,0)),"aucune",VLOOKUP(E282,'[1]Plan d''adressage'!A:B,2,0))</f>
        <v>COFFRET</v>
      </c>
      <c r="H282" s="13" t="str">
        <f>IF(ISNA(VLOOKUP(A282,'[1]Famille par article'!A:C,3,0)),IF(AND(ISNUMBER(SEARCH("FIBRE",B282)),ISNUMBER(SEARCH("calage",B282))),"FIBRE DE CALAGE",IF(OR(ISNUMBER(SEARCH("panier",B282)),ISNUMBER(SEARCH("corbeille",B282)),ISNUMBER(SEARCH("banneton",B282)),ISNUMBER(SEARCH("support",B282))),"PANIER/CORBEILLE",IF(ISNUMBER(SEARCH("Bidon",B282)),"BIDON",IF(ISNUMBER(SEARCH("bourriche",B282)),"BOURRICHE",IF(OR(ISNUMBER(SEARCH("coffre",B282)),ISNUMBER(SEARCH("valisette",B282)),ISNUMBER(SEARCH("caisse",B282))),"COFFRET",IF(OR(ISNUMBER(SEARCH("VERRE",B282)),ISNUMBER(SEARCH("carafe",B282))),"VERRERIE",IF(ISNUMBER(SEARCH("BOIS",B282)),"BOIS",IF(OR(ISNUMBER(SEARCH("BOLDUC",B282)),ISNUMBER(SEARCH("RAPHIA",B282)),ISNUMBER(SEARCH("etiquette",B282)),ISNUMBER(SEARCH("Bouchon",B282)),ISNUMBER(SEARCH("tire",B282)),ISNUMBER(SEARCH("decapsuleur",B282)),ISNUMBER(SEARCH("carte",B282)),ISNUMBER(SEARCH("cheque",B282))),"ETAGERES",IF(OR(ISNUMBER(SEARCH("papier",B282)),ISNUMBER(SEARCH("sac",B282)),ISNUMBER(SEARCH("carton",B282)),ISNUMBER(SEARCH("pochette",B282)),ISNUMBER(SEARCH("polypr",B282)),ISNUMBER(SEARCH("FIBRE",B282))),"CARTONNAGE","AUTRES"))))))))),VLOOKUP(A282,'[1]Famille par article'!A:C,3,0))</f>
        <v>COFFRET</v>
      </c>
      <c r="I282" s="14">
        <f t="shared" si="16"/>
        <v>1.0179529890801406E-3</v>
      </c>
      <c r="J282" s="14">
        <f t="shared" si="19"/>
        <v>0.62585600592263513</v>
      </c>
      <c r="K282" s="12" t="str">
        <f t="shared" si="17"/>
        <v/>
      </c>
      <c r="L282" s="12" t="str">
        <f t="shared" si="18"/>
        <v>N</v>
      </c>
    </row>
    <row r="283" spans="1:12" x14ac:dyDescent="0.25">
      <c r="A283" s="12" t="s">
        <v>571</v>
      </c>
      <c r="B283" s="12" t="s">
        <v>570</v>
      </c>
      <c r="C283" s="12">
        <v>11</v>
      </c>
      <c r="D283" s="12">
        <v>1126</v>
      </c>
      <c r="E283" s="12" t="s">
        <v>211</v>
      </c>
      <c r="F283" s="12" t="s">
        <v>17</v>
      </c>
      <c r="G283" s="12" t="str">
        <f>IF(ISNA(VLOOKUP(E283,'[1]Plan d''adressage'!A:B,2,0)),"aucune",VLOOKUP(E283,'[1]Plan d''adressage'!A:B,2,0))</f>
        <v>COFFRET</v>
      </c>
      <c r="H283" s="13" t="str">
        <f>IF(ISNA(VLOOKUP(A283,'[1]Famille par article'!A:C,3,0)),IF(AND(ISNUMBER(SEARCH("FIBRE",B283)),ISNUMBER(SEARCH("calage",B283))),"FIBRE DE CALAGE",IF(OR(ISNUMBER(SEARCH("panier",B283)),ISNUMBER(SEARCH("corbeille",B283)),ISNUMBER(SEARCH("banneton",B283)),ISNUMBER(SEARCH("support",B283))),"PANIER/CORBEILLE",IF(ISNUMBER(SEARCH("Bidon",B283)),"BIDON",IF(ISNUMBER(SEARCH("bourriche",B283)),"BOURRICHE",IF(OR(ISNUMBER(SEARCH("coffre",B283)),ISNUMBER(SEARCH("valisette",B283)),ISNUMBER(SEARCH("caisse",B283))),"COFFRET",IF(OR(ISNUMBER(SEARCH("VERRE",B283)),ISNUMBER(SEARCH("carafe",B283))),"VERRERIE",IF(ISNUMBER(SEARCH("BOIS",B283)),"BOIS",IF(OR(ISNUMBER(SEARCH("BOLDUC",B283)),ISNUMBER(SEARCH("RAPHIA",B283)),ISNUMBER(SEARCH("etiquette",B283)),ISNUMBER(SEARCH("Bouchon",B283)),ISNUMBER(SEARCH("tire",B283)),ISNUMBER(SEARCH("decapsuleur",B283)),ISNUMBER(SEARCH("carte",B283)),ISNUMBER(SEARCH("cheque",B283))),"ETAGERES",IF(OR(ISNUMBER(SEARCH("papier",B283)),ISNUMBER(SEARCH("sac",B283)),ISNUMBER(SEARCH("carton",B283)),ISNUMBER(SEARCH("pochette",B283)),ISNUMBER(SEARCH("polypr",B283)),ISNUMBER(SEARCH("FIBRE",B283))),"CARTONNAGE","AUTRES"))))))))),VLOOKUP(A283,'[1]Famille par article'!A:C,3,0))</f>
        <v>COFFRET</v>
      </c>
      <c r="I283" s="14">
        <f t="shared" si="16"/>
        <v>1.0179529890801406E-3</v>
      </c>
      <c r="J283" s="14">
        <f t="shared" si="19"/>
        <v>0.62687395891171527</v>
      </c>
      <c r="K283" s="12" t="str">
        <f t="shared" si="17"/>
        <v/>
      </c>
      <c r="L283" s="12" t="str">
        <f t="shared" si="18"/>
        <v>N</v>
      </c>
    </row>
    <row r="284" spans="1:12" x14ac:dyDescent="0.25">
      <c r="A284" s="12" t="s">
        <v>572</v>
      </c>
      <c r="B284" s="12" t="s">
        <v>573</v>
      </c>
      <c r="C284" s="12">
        <v>11</v>
      </c>
      <c r="D284" s="12">
        <v>1126</v>
      </c>
      <c r="E284" s="12" t="s">
        <v>491</v>
      </c>
      <c r="F284" s="12" t="s">
        <v>17</v>
      </c>
      <c r="G284" s="12" t="str">
        <f>IF(ISNA(VLOOKUP(E284,'[1]Plan d''adressage'!A:B,2,0)),"aucune",VLOOKUP(E284,'[1]Plan d''adressage'!A:B,2,0))</f>
        <v>VERRERIE</v>
      </c>
      <c r="H284" s="13" t="str">
        <f>IF(ISNA(VLOOKUP(A284,'[1]Famille par article'!A:C,3,0)),IF(AND(ISNUMBER(SEARCH("FIBRE",B284)),ISNUMBER(SEARCH("calage",B284))),"FIBRE DE CALAGE",IF(OR(ISNUMBER(SEARCH("panier",B284)),ISNUMBER(SEARCH("corbeille",B284)),ISNUMBER(SEARCH("banneton",B284)),ISNUMBER(SEARCH("support",B284))),"PANIER/CORBEILLE",IF(ISNUMBER(SEARCH("Bidon",B284)),"BIDON",IF(ISNUMBER(SEARCH("bourriche",B284)),"BOURRICHE",IF(OR(ISNUMBER(SEARCH("coffre",B284)),ISNUMBER(SEARCH("valisette",B284)),ISNUMBER(SEARCH("caisse",B284))),"COFFRET",IF(OR(ISNUMBER(SEARCH("VERRE",B284)),ISNUMBER(SEARCH("carafe",B284))),"VERRERIE",IF(ISNUMBER(SEARCH("BOIS",B284)),"BOIS",IF(OR(ISNUMBER(SEARCH("BOLDUC",B284)),ISNUMBER(SEARCH("RAPHIA",B284)),ISNUMBER(SEARCH("etiquette",B284)),ISNUMBER(SEARCH("Bouchon",B284)),ISNUMBER(SEARCH("tire",B284)),ISNUMBER(SEARCH("decapsuleur",B284)),ISNUMBER(SEARCH("carte",B284)),ISNUMBER(SEARCH("cheque",B284))),"ETAGERES",IF(OR(ISNUMBER(SEARCH("papier",B284)),ISNUMBER(SEARCH("sac",B284)),ISNUMBER(SEARCH("carton",B284)),ISNUMBER(SEARCH("pochette",B284)),ISNUMBER(SEARCH("polypr",B284)),ISNUMBER(SEARCH("FIBRE",B284))),"CARTONNAGE","AUTRES"))))))))),VLOOKUP(A284,'[1]Famille par article'!A:C,3,0))</f>
        <v>BOURRICHE</v>
      </c>
      <c r="I284" s="14">
        <f t="shared" si="16"/>
        <v>1.0179529890801406E-3</v>
      </c>
      <c r="J284" s="14">
        <f t="shared" si="19"/>
        <v>0.62789191190079541</v>
      </c>
      <c r="K284" s="12" t="str">
        <f t="shared" si="17"/>
        <v/>
      </c>
      <c r="L284" s="12" t="str">
        <f t="shared" si="18"/>
        <v>Y</v>
      </c>
    </row>
    <row r="285" spans="1:12" x14ac:dyDescent="0.25">
      <c r="A285" s="12" t="s">
        <v>574</v>
      </c>
      <c r="B285" s="12" t="s">
        <v>575</v>
      </c>
      <c r="C285" s="12">
        <v>11</v>
      </c>
      <c r="D285" s="12">
        <v>1126</v>
      </c>
      <c r="E285" s="12" t="s">
        <v>414</v>
      </c>
      <c r="F285" s="12" t="s">
        <v>17</v>
      </c>
      <c r="G285" s="12" t="str">
        <f>IF(ISNA(VLOOKUP(E285,'[1]Plan d''adressage'!A:B,2,0)),"aucune",VLOOKUP(E285,'[1]Plan d''adressage'!A:B,2,0))</f>
        <v>AUTRES</v>
      </c>
      <c r="H285" s="13" t="str">
        <f>IF(ISNA(VLOOKUP(A285,'[1]Famille par article'!A:C,3,0)),IF(AND(ISNUMBER(SEARCH("FIBRE",B285)),ISNUMBER(SEARCH("calage",B285))),"FIBRE DE CALAGE",IF(OR(ISNUMBER(SEARCH("panier",B285)),ISNUMBER(SEARCH("corbeille",B285)),ISNUMBER(SEARCH("banneton",B285)),ISNUMBER(SEARCH("support",B285))),"PANIER/CORBEILLE",IF(ISNUMBER(SEARCH("Bidon",B285)),"BIDON",IF(ISNUMBER(SEARCH("bourriche",B285)),"BOURRICHE",IF(OR(ISNUMBER(SEARCH("coffre",B285)),ISNUMBER(SEARCH("valisette",B285)),ISNUMBER(SEARCH("caisse",B285))),"COFFRET",IF(OR(ISNUMBER(SEARCH("VERRE",B285)),ISNUMBER(SEARCH("carafe",B285))),"VERRERIE",IF(ISNUMBER(SEARCH("BOIS",B285)),"BOIS",IF(OR(ISNUMBER(SEARCH("BOLDUC",B285)),ISNUMBER(SEARCH("RAPHIA",B285)),ISNUMBER(SEARCH("etiquette",B285)),ISNUMBER(SEARCH("Bouchon",B285)),ISNUMBER(SEARCH("tire",B285)),ISNUMBER(SEARCH("decapsuleur",B285)),ISNUMBER(SEARCH("carte",B285)),ISNUMBER(SEARCH("cheque",B285))),"ETAGERES",IF(OR(ISNUMBER(SEARCH("papier",B285)),ISNUMBER(SEARCH("sac",B285)),ISNUMBER(SEARCH("carton",B285)),ISNUMBER(SEARCH("pochette",B285)),ISNUMBER(SEARCH("polypr",B285)),ISNUMBER(SEARCH("FIBRE",B285))),"CARTONNAGE","AUTRES"))))))))),VLOOKUP(A285,'[1]Famille par article'!A:C,3,0))</f>
        <v>CARTONNAGE</v>
      </c>
      <c r="I285" s="14">
        <f t="shared" si="16"/>
        <v>1.0179529890801406E-3</v>
      </c>
      <c r="J285" s="14">
        <f t="shared" si="19"/>
        <v>0.62890986488987555</v>
      </c>
      <c r="K285" s="12" t="str">
        <f t="shared" si="17"/>
        <v/>
      </c>
      <c r="L285" s="12" t="str">
        <f t="shared" si="18"/>
        <v>Y</v>
      </c>
    </row>
    <row r="286" spans="1:12" x14ac:dyDescent="0.25">
      <c r="A286" s="12" t="s">
        <v>576</v>
      </c>
      <c r="B286" s="12" t="s">
        <v>76</v>
      </c>
      <c r="C286" s="12">
        <v>11</v>
      </c>
      <c r="D286" s="12">
        <v>1126</v>
      </c>
      <c r="E286" s="12" t="s">
        <v>444</v>
      </c>
      <c r="F286" s="12" t="s">
        <v>17</v>
      </c>
      <c r="G286" s="12" t="str">
        <f>IF(ISNA(VLOOKUP(E286,'[1]Plan d''adressage'!A:B,2,0)),"aucune",VLOOKUP(E286,'[1]Plan d''adressage'!A:B,2,0))</f>
        <v>PANIER/CORBEILLE</v>
      </c>
      <c r="H286" s="13" t="str">
        <f>IF(ISNA(VLOOKUP(A286,'[1]Famille par article'!A:C,3,0)),IF(AND(ISNUMBER(SEARCH("FIBRE",B286)),ISNUMBER(SEARCH("calage",B286))),"FIBRE DE CALAGE",IF(OR(ISNUMBER(SEARCH("panier",B286)),ISNUMBER(SEARCH("corbeille",B286)),ISNUMBER(SEARCH("banneton",B286)),ISNUMBER(SEARCH("support",B286))),"PANIER/CORBEILLE",IF(ISNUMBER(SEARCH("Bidon",B286)),"BIDON",IF(ISNUMBER(SEARCH("bourriche",B286)),"BOURRICHE",IF(OR(ISNUMBER(SEARCH("coffre",B286)),ISNUMBER(SEARCH("valisette",B286)),ISNUMBER(SEARCH("caisse",B286))),"COFFRET",IF(OR(ISNUMBER(SEARCH("VERRE",B286)),ISNUMBER(SEARCH("carafe",B286))),"VERRERIE",IF(ISNUMBER(SEARCH("BOIS",B286)),"BOIS",IF(OR(ISNUMBER(SEARCH("BOLDUC",B286)),ISNUMBER(SEARCH("RAPHIA",B286)),ISNUMBER(SEARCH("etiquette",B286)),ISNUMBER(SEARCH("Bouchon",B286)),ISNUMBER(SEARCH("tire",B286)),ISNUMBER(SEARCH("decapsuleur",B286)),ISNUMBER(SEARCH("carte",B286)),ISNUMBER(SEARCH("cheque",B286))),"ETAGERES",IF(OR(ISNUMBER(SEARCH("papier",B286)),ISNUMBER(SEARCH("sac",B286)),ISNUMBER(SEARCH("carton",B286)),ISNUMBER(SEARCH("pochette",B286)),ISNUMBER(SEARCH("polypr",B286)),ISNUMBER(SEARCH("FIBRE",B286))),"CARTONNAGE","AUTRES"))))))))),VLOOKUP(A286,'[1]Famille par article'!A:C,3,0))</f>
        <v>PANIER/CORBEILLE</v>
      </c>
      <c r="I286" s="14">
        <f t="shared" si="16"/>
        <v>1.0179529890801406E-3</v>
      </c>
      <c r="J286" s="14">
        <f t="shared" si="19"/>
        <v>0.62992781787895569</v>
      </c>
      <c r="K286" s="12" t="str">
        <f t="shared" si="17"/>
        <v/>
      </c>
      <c r="L286" s="12" t="str">
        <f t="shared" si="18"/>
        <v>N</v>
      </c>
    </row>
    <row r="287" spans="1:12" x14ac:dyDescent="0.25">
      <c r="A287" s="12" t="s">
        <v>577</v>
      </c>
      <c r="B287" s="12" t="s">
        <v>70</v>
      </c>
      <c r="C287" s="12">
        <v>11</v>
      </c>
      <c r="D287" s="12">
        <v>1126</v>
      </c>
      <c r="E287" s="12" t="s">
        <v>71</v>
      </c>
      <c r="F287" s="12" t="s">
        <v>17</v>
      </c>
      <c r="G287" s="12" t="str">
        <f>IF(ISNA(VLOOKUP(E287,'[1]Plan d''adressage'!A:B,2,0)),"aucune",VLOOKUP(E287,'[1]Plan d''adressage'!A:B,2,0))</f>
        <v>aucune</v>
      </c>
      <c r="H287" s="13" t="str">
        <f>IF(ISNA(VLOOKUP(A287,'[1]Famille par article'!A:C,3,0)),IF(AND(ISNUMBER(SEARCH("FIBRE",B287)),ISNUMBER(SEARCH("calage",B287))),"FIBRE DE CALAGE",IF(OR(ISNUMBER(SEARCH("panier",B287)),ISNUMBER(SEARCH("corbeille",B287)),ISNUMBER(SEARCH("banneton",B287)),ISNUMBER(SEARCH("support",B287))),"PANIER/CORBEILLE",IF(ISNUMBER(SEARCH("Bidon",B287)),"BIDON",IF(ISNUMBER(SEARCH("bourriche",B287)),"BOURRICHE",IF(OR(ISNUMBER(SEARCH("coffre",B287)),ISNUMBER(SEARCH("valisette",B287)),ISNUMBER(SEARCH("caisse",B287))),"COFFRET",IF(OR(ISNUMBER(SEARCH("VERRE",B287)),ISNUMBER(SEARCH("carafe",B287))),"VERRERIE",IF(ISNUMBER(SEARCH("BOIS",B287)),"BOIS",IF(OR(ISNUMBER(SEARCH("BOLDUC",B287)),ISNUMBER(SEARCH("RAPHIA",B287)),ISNUMBER(SEARCH("etiquette",B287)),ISNUMBER(SEARCH("Bouchon",B287)),ISNUMBER(SEARCH("tire",B287)),ISNUMBER(SEARCH("decapsuleur",B287)),ISNUMBER(SEARCH("carte",B287)),ISNUMBER(SEARCH("cheque",B287))),"ETAGERES",IF(OR(ISNUMBER(SEARCH("papier",B287)),ISNUMBER(SEARCH("sac",B287)),ISNUMBER(SEARCH("carton",B287)),ISNUMBER(SEARCH("pochette",B287)),ISNUMBER(SEARCH("polypr",B287)),ISNUMBER(SEARCH("FIBRE",B287))),"CARTONNAGE","AUTRES"))))))))),VLOOKUP(A287,'[1]Famille par article'!A:C,3,0))</f>
        <v>ETAGERES</v>
      </c>
      <c r="I287" s="14">
        <f t="shared" si="16"/>
        <v>1.0179529890801406E-3</v>
      </c>
      <c r="J287" s="14">
        <f t="shared" si="19"/>
        <v>0.63094577086803583</v>
      </c>
      <c r="K287" s="12" t="str">
        <f t="shared" si="17"/>
        <v/>
      </c>
      <c r="L287" s="12" t="str">
        <f t="shared" si="18"/>
        <v>Y</v>
      </c>
    </row>
    <row r="288" spans="1:12" x14ac:dyDescent="0.25">
      <c r="A288" s="12" t="s">
        <v>578</v>
      </c>
      <c r="B288" s="12" t="s">
        <v>156</v>
      </c>
      <c r="C288" s="12">
        <v>11</v>
      </c>
      <c r="D288" s="12">
        <v>1126</v>
      </c>
      <c r="E288" s="12" t="s">
        <v>71</v>
      </c>
      <c r="F288" s="12" t="s">
        <v>17</v>
      </c>
      <c r="G288" s="12" t="str">
        <f>IF(ISNA(VLOOKUP(E288,'[1]Plan d''adressage'!A:B,2,0)),"aucune",VLOOKUP(E288,'[1]Plan d''adressage'!A:B,2,0))</f>
        <v>aucune</v>
      </c>
      <c r="H288" s="13" t="str">
        <f>IF(ISNA(VLOOKUP(A288,'[1]Famille par article'!A:C,3,0)),IF(AND(ISNUMBER(SEARCH("FIBRE",B288)),ISNUMBER(SEARCH("calage",B288))),"FIBRE DE CALAGE",IF(OR(ISNUMBER(SEARCH("panier",B288)),ISNUMBER(SEARCH("corbeille",B288)),ISNUMBER(SEARCH("banneton",B288)),ISNUMBER(SEARCH("support",B288))),"PANIER/CORBEILLE",IF(ISNUMBER(SEARCH("Bidon",B288)),"BIDON",IF(ISNUMBER(SEARCH("bourriche",B288)),"BOURRICHE",IF(OR(ISNUMBER(SEARCH("coffre",B288)),ISNUMBER(SEARCH("valisette",B288)),ISNUMBER(SEARCH("caisse",B288))),"COFFRET",IF(OR(ISNUMBER(SEARCH("VERRE",B288)),ISNUMBER(SEARCH("carafe",B288))),"VERRERIE",IF(ISNUMBER(SEARCH("BOIS",B288)),"BOIS",IF(OR(ISNUMBER(SEARCH("BOLDUC",B288)),ISNUMBER(SEARCH("RAPHIA",B288)),ISNUMBER(SEARCH("etiquette",B288)),ISNUMBER(SEARCH("Bouchon",B288)),ISNUMBER(SEARCH("tire",B288)),ISNUMBER(SEARCH("decapsuleur",B288)),ISNUMBER(SEARCH("carte",B288)),ISNUMBER(SEARCH("cheque",B288))),"ETAGERES",IF(OR(ISNUMBER(SEARCH("papier",B288)),ISNUMBER(SEARCH("sac",B288)),ISNUMBER(SEARCH("carton",B288)),ISNUMBER(SEARCH("pochette",B288)),ISNUMBER(SEARCH("polypr",B288)),ISNUMBER(SEARCH("FIBRE",B288))),"CARTONNAGE","AUTRES"))))))))),VLOOKUP(A288,'[1]Famille par article'!A:C,3,0))</f>
        <v>ETAGERES</v>
      </c>
      <c r="I288" s="14">
        <f t="shared" si="16"/>
        <v>1.0179529890801406E-3</v>
      </c>
      <c r="J288" s="14">
        <f t="shared" si="19"/>
        <v>0.63196372385711597</v>
      </c>
      <c r="K288" s="12" t="str">
        <f t="shared" si="17"/>
        <v/>
      </c>
      <c r="L288" s="12" t="str">
        <f t="shared" si="18"/>
        <v>Y</v>
      </c>
    </row>
    <row r="289" spans="1:12" x14ac:dyDescent="0.25">
      <c r="A289" s="12" t="s">
        <v>579</v>
      </c>
      <c r="B289" s="12" t="s">
        <v>580</v>
      </c>
      <c r="C289" s="12">
        <v>11</v>
      </c>
      <c r="D289" s="12">
        <v>1126</v>
      </c>
      <c r="E289" s="12" t="s">
        <v>581</v>
      </c>
      <c r="F289" s="12" t="s">
        <v>17</v>
      </c>
      <c r="G289" s="12" t="str">
        <f>IF(ISNA(VLOOKUP(E289,'[1]Plan d''adressage'!A:B,2,0)),"aucune",VLOOKUP(E289,'[1]Plan d''adressage'!A:B,2,0))</f>
        <v>CARTONNAGE</v>
      </c>
      <c r="H289" s="13" t="str">
        <f>IF(ISNA(VLOOKUP(A289,'[1]Famille par article'!A:C,3,0)),IF(AND(ISNUMBER(SEARCH("FIBRE",B289)),ISNUMBER(SEARCH("calage",B289))),"FIBRE DE CALAGE",IF(OR(ISNUMBER(SEARCH("panier",B289)),ISNUMBER(SEARCH("corbeille",B289)),ISNUMBER(SEARCH("banneton",B289)),ISNUMBER(SEARCH("support",B289))),"PANIER/CORBEILLE",IF(ISNUMBER(SEARCH("Bidon",B289)),"BIDON",IF(ISNUMBER(SEARCH("bourriche",B289)),"BOURRICHE",IF(OR(ISNUMBER(SEARCH("coffre",B289)),ISNUMBER(SEARCH("valisette",B289)),ISNUMBER(SEARCH("caisse",B289))),"COFFRET",IF(OR(ISNUMBER(SEARCH("VERRE",B289)),ISNUMBER(SEARCH("carafe",B289))),"VERRERIE",IF(ISNUMBER(SEARCH("BOIS",B289)),"BOIS",IF(OR(ISNUMBER(SEARCH("BOLDUC",B289)),ISNUMBER(SEARCH("RAPHIA",B289)),ISNUMBER(SEARCH("etiquette",B289)),ISNUMBER(SEARCH("Bouchon",B289)),ISNUMBER(SEARCH("tire",B289)),ISNUMBER(SEARCH("decapsuleur",B289)),ISNUMBER(SEARCH("carte",B289)),ISNUMBER(SEARCH("cheque",B289))),"ETAGERES",IF(OR(ISNUMBER(SEARCH("papier",B289)),ISNUMBER(SEARCH("sac",B289)),ISNUMBER(SEARCH("carton",B289)),ISNUMBER(SEARCH("pochette",B289)),ISNUMBER(SEARCH("polypr",B289)),ISNUMBER(SEARCH("FIBRE",B289))),"CARTONNAGE","AUTRES"))))))))),VLOOKUP(A289,'[1]Famille par article'!A:C,3,0))</f>
        <v>AUTRES</v>
      </c>
      <c r="I289" s="14">
        <f t="shared" si="16"/>
        <v>1.0179529890801406E-3</v>
      </c>
      <c r="J289" s="14">
        <f t="shared" si="19"/>
        <v>0.63298167684619611</v>
      </c>
      <c r="K289" s="12" t="str">
        <f t="shared" si="17"/>
        <v/>
      </c>
      <c r="L289" s="12" t="str">
        <f t="shared" si="18"/>
        <v>Y</v>
      </c>
    </row>
    <row r="290" spans="1:12" x14ac:dyDescent="0.25">
      <c r="A290" s="12" t="s">
        <v>582</v>
      </c>
      <c r="B290" s="12" t="s">
        <v>583</v>
      </c>
      <c r="C290" s="12">
        <v>11</v>
      </c>
      <c r="D290" s="12">
        <v>1126</v>
      </c>
      <c r="E290" s="12" t="s">
        <v>584</v>
      </c>
      <c r="F290" s="12" t="s">
        <v>17</v>
      </c>
      <c r="G290" s="12" t="str">
        <f>IF(ISNA(VLOOKUP(E290,'[1]Plan d''adressage'!A:B,2,0)),"aucune",VLOOKUP(E290,'[1]Plan d''adressage'!A:B,2,0))</f>
        <v>PANIER/CORBEILLE</v>
      </c>
      <c r="H290" s="13" t="str">
        <f>IF(ISNA(VLOOKUP(A290,'[1]Famille par article'!A:C,3,0)),IF(AND(ISNUMBER(SEARCH("FIBRE",B290)),ISNUMBER(SEARCH("calage",B290))),"FIBRE DE CALAGE",IF(OR(ISNUMBER(SEARCH("panier",B290)),ISNUMBER(SEARCH("corbeille",B290)),ISNUMBER(SEARCH("banneton",B290)),ISNUMBER(SEARCH("support",B290))),"PANIER/CORBEILLE",IF(ISNUMBER(SEARCH("Bidon",B290)),"BIDON",IF(ISNUMBER(SEARCH("bourriche",B290)),"BOURRICHE",IF(OR(ISNUMBER(SEARCH("coffre",B290)),ISNUMBER(SEARCH("valisette",B290)),ISNUMBER(SEARCH("caisse",B290))),"COFFRET",IF(OR(ISNUMBER(SEARCH("VERRE",B290)),ISNUMBER(SEARCH("carafe",B290))),"VERRERIE",IF(ISNUMBER(SEARCH("BOIS",B290)),"BOIS",IF(OR(ISNUMBER(SEARCH("BOLDUC",B290)),ISNUMBER(SEARCH("RAPHIA",B290)),ISNUMBER(SEARCH("etiquette",B290)),ISNUMBER(SEARCH("Bouchon",B290)),ISNUMBER(SEARCH("tire",B290)),ISNUMBER(SEARCH("decapsuleur",B290)),ISNUMBER(SEARCH("carte",B290)),ISNUMBER(SEARCH("cheque",B290))),"ETAGERES",IF(OR(ISNUMBER(SEARCH("papier",B290)),ISNUMBER(SEARCH("sac",B290)),ISNUMBER(SEARCH("carton",B290)),ISNUMBER(SEARCH("pochette",B290)),ISNUMBER(SEARCH("polypr",B290)),ISNUMBER(SEARCH("FIBRE",B290))),"CARTONNAGE","AUTRES"))))))))),VLOOKUP(A290,'[1]Famille par article'!A:C,3,0))</f>
        <v>ETAGERES</v>
      </c>
      <c r="I290" s="14">
        <f t="shared" si="16"/>
        <v>1.0179529890801406E-3</v>
      </c>
      <c r="J290" s="14">
        <f t="shared" si="19"/>
        <v>0.63399962983527625</v>
      </c>
      <c r="K290" s="12" t="str">
        <f t="shared" si="17"/>
        <v/>
      </c>
      <c r="L290" s="12" t="str">
        <f t="shared" si="18"/>
        <v>Y</v>
      </c>
    </row>
    <row r="291" spans="1:12" x14ac:dyDescent="0.25">
      <c r="A291" s="12" t="s">
        <v>585</v>
      </c>
      <c r="B291" s="12" t="s">
        <v>586</v>
      </c>
      <c r="C291" s="12">
        <v>11</v>
      </c>
      <c r="D291" s="12">
        <v>1126</v>
      </c>
      <c r="E291" s="12" t="s">
        <v>555</v>
      </c>
      <c r="F291" s="12" t="s">
        <v>17</v>
      </c>
      <c r="G291" s="12" t="str">
        <f>IF(ISNA(VLOOKUP(E291,'[1]Plan d''adressage'!A:B,2,0)),"aucune",VLOOKUP(E291,'[1]Plan d''adressage'!A:B,2,0))</f>
        <v>CARTONNAGE</v>
      </c>
      <c r="H291" s="13" t="str">
        <f>IF(ISNA(VLOOKUP(A291,'[1]Famille par article'!A:C,3,0)),IF(AND(ISNUMBER(SEARCH("FIBRE",B291)),ISNUMBER(SEARCH("calage",B291))),"FIBRE DE CALAGE",IF(OR(ISNUMBER(SEARCH("panier",B291)),ISNUMBER(SEARCH("corbeille",B291)),ISNUMBER(SEARCH("banneton",B291)),ISNUMBER(SEARCH("support",B291))),"PANIER/CORBEILLE",IF(ISNUMBER(SEARCH("Bidon",B291)),"BIDON",IF(ISNUMBER(SEARCH("bourriche",B291)),"BOURRICHE",IF(OR(ISNUMBER(SEARCH("coffre",B291)),ISNUMBER(SEARCH("valisette",B291)),ISNUMBER(SEARCH("caisse",B291))),"COFFRET",IF(OR(ISNUMBER(SEARCH("VERRE",B291)),ISNUMBER(SEARCH("carafe",B291))),"VERRERIE",IF(ISNUMBER(SEARCH("BOIS",B291)),"BOIS",IF(OR(ISNUMBER(SEARCH("BOLDUC",B291)),ISNUMBER(SEARCH("RAPHIA",B291)),ISNUMBER(SEARCH("etiquette",B291)),ISNUMBER(SEARCH("Bouchon",B291)),ISNUMBER(SEARCH("tire",B291)),ISNUMBER(SEARCH("decapsuleur",B291)),ISNUMBER(SEARCH("carte",B291)),ISNUMBER(SEARCH("cheque",B291))),"ETAGERES",IF(OR(ISNUMBER(SEARCH("papier",B291)),ISNUMBER(SEARCH("sac",B291)),ISNUMBER(SEARCH("carton",B291)),ISNUMBER(SEARCH("pochette",B291)),ISNUMBER(SEARCH("polypr",B291)),ISNUMBER(SEARCH("FIBRE",B291))),"CARTONNAGE","AUTRES"))))))))),VLOOKUP(A291,'[1]Famille par article'!A:C,3,0))</f>
        <v>AUTRES</v>
      </c>
      <c r="I291" s="14">
        <f t="shared" si="16"/>
        <v>1.0179529890801406E-3</v>
      </c>
      <c r="J291" s="14">
        <f t="shared" si="19"/>
        <v>0.63501758282435639</v>
      </c>
      <c r="K291" s="12" t="str">
        <f t="shared" si="17"/>
        <v/>
      </c>
      <c r="L291" s="12" t="str">
        <f t="shared" si="18"/>
        <v>Y</v>
      </c>
    </row>
    <row r="292" spans="1:12" x14ac:dyDescent="0.25">
      <c r="A292" s="12" t="s">
        <v>587</v>
      </c>
      <c r="B292" s="12" t="s">
        <v>588</v>
      </c>
      <c r="C292" s="12">
        <v>11</v>
      </c>
      <c r="D292" s="12">
        <v>1126</v>
      </c>
      <c r="E292" s="12" t="s">
        <v>474</v>
      </c>
      <c r="F292" s="12" t="s">
        <v>17</v>
      </c>
      <c r="G292" s="12" t="str">
        <f>IF(ISNA(VLOOKUP(E292,'[1]Plan d''adressage'!A:B,2,0)),"aucune",VLOOKUP(E292,'[1]Plan d''adressage'!A:B,2,0))</f>
        <v>CARTONNAGE</v>
      </c>
      <c r="H292" s="13" t="str">
        <f>IF(ISNA(VLOOKUP(A292,'[1]Famille par article'!A:C,3,0)),IF(AND(ISNUMBER(SEARCH("FIBRE",B292)),ISNUMBER(SEARCH("calage",B292))),"FIBRE DE CALAGE",IF(OR(ISNUMBER(SEARCH("panier",B292)),ISNUMBER(SEARCH("corbeille",B292)),ISNUMBER(SEARCH("banneton",B292)),ISNUMBER(SEARCH("support",B292))),"PANIER/CORBEILLE",IF(ISNUMBER(SEARCH("Bidon",B292)),"BIDON",IF(ISNUMBER(SEARCH("bourriche",B292)),"BOURRICHE",IF(OR(ISNUMBER(SEARCH("coffre",B292)),ISNUMBER(SEARCH("valisette",B292)),ISNUMBER(SEARCH("caisse",B292))),"COFFRET",IF(OR(ISNUMBER(SEARCH("VERRE",B292)),ISNUMBER(SEARCH("carafe",B292))),"VERRERIE",IF(ISNUMBER(SEARCH("BOIS",B292)),"BOIS",IF(OR(ISNUMBER(SEARCH("BOLDUC",B292)),ISNUMBER(SEARCH("RAPHIA",B292)),ISNUMBER(SEARCH("etiquette",B292)),ISNUMBER(SEARCH("Bouchon",B292)),ISNUMBER(SEARCH("tire",B292)),ISNUMBER(SEARCH("decapsuleur",B292)),ISNUMBER(SEARCH("carte",B292)),ISNUMBER(SEARCH("cheque",B292))),"ETAGERES",IF(OR(ISNUMBER(SEARCH("papier",B292)),ISNUMBER(SEARCH("sac",B292)),ISNUMBER(SEARCH("carton",B292)),ISNUMBER(SEARCH("pochette",B292)),ISNUMBER(SEARCH("polypr",B292)),ISNUMBER(SEARCH("FIBRE",B292))),"CARTONNAGE","AUTRES"))))))))),VLOOKUP(A292,'[1]Famille par article'!A:C,3,0))</f>
        <v>ETAGERES</v>
      </c>
      <c r="I292" s="14">
        <f t="shared" si="16"/>
        <v>1.0179529890801406E-3</v>
      </c>
      <c r="J292" s="14">
        <f t="shared" si="19"/>
        <v>0.63603553581343653</v>
      </c>
      <c r="K292" s="12" t="str">
        <f t="shared" si="17"/>
        <v/>
      </c>
      <c r="L292" s="12" t="str">
        <f t="shared" si="18"/>
        <v>Y</v>
      </c>
    </row>
    <row r="293" spans="1:12" x14ac:dyDescent="0.25">
      <c r="A293" s="12" t="s">
        <v>589</v>
      </c>
      <c r="B293" s="12" t="s">
        <v>156</v>
      </c>
      <c r="C293" s="12">
        <v>11</v>
      </c>
      <c r="D293" s="12">
        <v>1126</v>
      </c>
      <c r="E293" s="12" t="s">
        <v>466</v>
      </c>
      <c r="F293" s="12" t="s">
        <v>17</v>
      </c>
      <c r="G293" s="12" t="str">
        <f>IF(ISNA(VLOOKUP(E293,'[1]Plan d''adressage'!A:B,2,0)),"aucune",VLOOKUP(E293,'[1]Plan d''adressage'!A:B,2,0))</f>
        <v>aucune</v>
      </c>
      <c r="H293" s="13" t="str">
        <f>IF(ISNA(VLOOKUP(A293,'[1]Famille par article'!A:C,3,0)),IF(AND(ISNUMBER(SEARCH("FIBRE",B293)),ISNUMBER(SEARCH("calage",B293))),"FIBRE DE CALAGE",IF(OR(ISNUMBER(SEARCH("panier",B293)),ISNUMBER(SEARCH("corbeille",B293)),ISNUMBER(SEARCH("banneton",B293)),ISNUMBER(SEARCH("support",B293))),"PANIER/CORBEILLE",IF(ISNUMBER(SEARCH("Bidon",B293)),"BIDON",IF(ISNUMBER(SEARCH("bourriche",B293)),"BOURRICHE",IF(OR(ISNUMBER(SEARCH("coffre",B293)),ISNUMBER(SEARCH("valisette",B293)),ISNUMBER(SEARCH("caisse",B293))),"COFFRET",IF(OR(ISNUMBER(SEARCH("VERRE",B293)),ISNUMBER(SEARCH("carafe",B293))),"VERRERIE",IF(ISNUMBER(SEARCH("BOIS",B293)),"BOIS",IF(OR(ISNUMBER(SEARCH("BOLDUC",B293)),ISNUMBER(SEARCH("RAPHIA",B293)),ISNUMBER(SEARCH("etiquette",B293)),ISNUMBER(SEARCH("Bouchon",B293)),ISNUMBER(SEARCH("tire",B293)),ISNUMBER(SEARCH("decapsuleur",B293)),ISNUMBER(SEARCH("carte",B293)),ISNUMBER(SEARCH("cheque",B293))),"ETAGERES",IF(OR(ISNUMBER(SEARCH("papier",B293)),ISNUMBER(SEARCH("sac",B293)),ISNUMBER(SEARCH("carton",B293)),ISNUMBER(SEARCH("pochette",B293)),ISNUMBER(SEARCH("polypr",B293)),ISNUMBER(SEARCH("FIBRE",B293))),"CARTONNAGE","AUTRES"))))))))),VLOOKUP(A293,'[1]Famille par article'!A:C,3,0))</f>
        <v>ETAGERES</v>
      </c>
      <c r="I293" s="14">
        <f t="shared" si="16"/>
        <v>1.0179529890801406E-3</v>
      </c>
      <c r="J293" s="14">
        <f t="shared" si="19"/>
        <v>0.63705348880251667</v>
      </c>
      <c r="K293" s="12" t="str">
        <f t="shared" si="17"/>
        <v/>
      </c>
      <c r="L293" s="12" t="str">
        <f t="shared" si="18"/>
        <v>Y</v>
      </c>
    </row>
    <row r="294" spans="1:12" x14ac:dyDescent="0.25">
      <c r="A294" s="12" t="s">
        <v>590</v>
      </c>
      <c r="B294" s="12" t="s">
        <v>591</v>
      </c>
      <c r="C294" s="12">
        <v>11</v>
      </c>
      <c r="D294" s="12">
        <v>1126</v>
      </c>
      <c r="E294" s="12" t="s">
        <v>592</v>
      </c>
      <c r="F294" s="12" t="s">
        <v>17</v>
      </c>
      <c r="G294" s="12" t="str">
        <f>IF(ISNA(VLOOKUP(E294,'[1]Plan d''adressage'!A:B,2,0)),"aucune",VLOOKUP(E294,'[1]Plan d''adressage'!A:B,2,0))</f>
        <v>CARTONNAGE</v>
      </c>
      <c r="H294" s="13" t="str">
        <f>IF(ISNA(VLOOKUP(A294,'[1]Famille par article'!A:C,3,0)),IF(AND(ISNUMBER(SEARCH("FIBRE",B294)),ISNUMBER(SEARCH("calage",B294))),"FIBRE DE CALAGE",IF(OR(ISNUMBER(SEARCH("panier",B294)),ISNUMBER(SEARCH("corbeille",B294)),ISNUMBER(SEARCH("banneton",B294)),ISNUMBER(SEARCH("support",B294))),"PANIER/CORBEILLE",IF(ISNUMBER(SEARCH("Bidon",B294)),"BIDON",IF(ISNUMBER(SEARCH("bourriche",B294)),"BOURRICHE",IF(OR(ISNUMBER(SEARCH("coffre",B294)),ISNUMBER(SEARCH("valisette",B294)),ISNUMBER(SEARCH("caisse",B294))),"COFFRET",IF(OR(ISNUMBER(SEARCH("VERRE",B294)),ISNUMBER(SEARCH("carafe",B294))),"VERRERIE",IF(ISNUMBER(SEARCH("BOIS",B294)),"BOIS",IF(OR(ISNUMBER(SEARCH("BOLDUC",B294)),ISNUMBER(SEARCH("RAPHIA",B294)),ISNUMBER(SEARCH("etiquette",B294)),ISNUMBER(SEARCH("Bouchon",B294)),ISNUMBER(SEARCH("tire",B294)),ISNUMBER(SEARCH("decapsuleur",B294)),ISNUMBER(SEARCH("carte",B294)),ISNUMBER(SEARCH("cheque",B294))),"ETAGERES",IF(OR(ISNUMBER(SEARCH("papier",B294)),ISNUMBER(SEARCH("sac",B294)),ISNUMBER(SEARCH("carton",B294)),ISNUMBER(SEARCH("pochette",B294)),ISNUMBER(SEARCH("polypr",B294)),ISNUMBER(SEARCH("FIBRE",B294))),"CARTONNAGE","AUTRES"))))))))),VLOOKUP(A294,'[1]Famille par article'!A:C,3,0))</f>
        <v>COFFRET</v>
      </c>
      <c r="I294" s="14">
        <f t="shared" si="16"/>
        <v>1.0179529890801406E-3</v>
      </c>
      <c r="J294" s="14">
        <f t="shared" si="19"/>
        <v>0.63807144179159681</v>
      </c>
      <c r="K294" s="12" t="str">
        <f t="shared" si="17"/>
        <v/>
      </c>
      <c r="L294" s="12" t="str">
        <f t="shared" si="18"/>
        <v>Y</v>
      </c>
    </row>
    <row r="295" spans="1:12" x14ac:dyDescent="0.25">
      <c r="A295" s="12" t="s">
        <v>593</v>
      </c>
      <c r="B295" s="12" t="s">
        <v>594</v>
      </c>
      <c r="C295" s="12">
        <v>11</v>
      </c>
      <c r="D295" s="12">
        <v>1126</v>
      </c>
      <c r="E295" s="12" t="s">
        <v>595</v>
      </c>
      <c r="F295" s="12" t="s">
        <v>17</v>
      </c>
      <c r="G295" s="12" t="str">
        <f>IF(ISNA(VLOOKUP(E295,'[1]Plan d''adressage'!A:B,2,0)),"aucune",VLOOKUP(E295,'[1]Plan d''adressage'!A:B,2,0))</f>
        <v>AUTRES</v>
      </c>
      <c r="H295" s="13" t="str">
        <f>IF(ISNA(VLOOKUP(A295,'[1]Famille par article'!A:C,3,0)),IF(AND(ISNUMBER(SEARCH("FIBRE",B295)),ISNUMBER(SEARCH("calage",B295))),"FIBRE DE CALAGE",IF(OR(ISNUMBER(SEARCH("panier",B295)),ISNUMBER(SEARCH("corbeille",B295)),ISNUMBER(SEARCH("banneton",B295)),ISNUMBER(SEARCH("support",B295))),"PANIER/CORBEILLE",IF(ISNUMBER(SEARCH("Bidon",B295)),"BIDON",IF(ISNUMBER(SEARCH("bourriche",B295)),"BOURRICHE",IF(OR(ISNUMBER(SEARCH("coffre",B295)),ISNUMBER(SEARCH("valisette",B295)),ISNUMBER(SEARCH("caisse",B295))),"COFFRET",IF(OR(ISNUMBER(SEARCH("VERRE",B295)),ISNUMBER(SEARCH("carafe",B295))),"VERRERIE",IF(ISNUMBER(SEARCH("BOIS",B295)),"BOIS",IF(OR(ISNUMBER(SEARCH("BOLDUC",B295)),ISNUMBER(SEARCH("RAPHIA",B295)),ISNUMBER(SEARCH("etiquette",B295)),ISNUMBER(SEARCH("Bouchon",B295)),ISNUMBER(SEARCH("tire",B295)),ISNUMBER(SEARCH("decapsuleur",B295)),ISNUMBER(SEARCH("carte",B295)),ISNUMBER(SEARCH("cheque",B295))),"ETAGERES",IF(OR(ISNUMBER(SEARCH("papier",B295)),ISNUMBER(SEARCH("sac",B295)),ISNUMBER(SEARCH("carton",B295)),ISNUMBER(SEARCH("pochette",B295)),ISNUMBER(SEARCH("polypr",B295)),ISNUMBER(SEARCH("FIBRE",B295))),"CARTONNAGE","AUTRES"))))))))),VLOOKUP(A295,'[1]Famille par article'!A:C,3,0))</f>
        <v>AUTRES</v>
      </c>
      <c r="I295" s="14">
        <f t="shared" si="16"/>
        <v>1.0179529890801406E-3</v>
      </c>
      <c r="J295" s="14">
        <f t="shared" si="19"/>
        <v>0.63908939478067694</v>
      </c>
      <c r="K295" s="12" t="str">
        <f t="shared" si="17"/>
        <v/>
      </c>
      <c r="L295" s="12" t="str">
        <f t="shared" si="18"/>
        <v>N</v>
      </c>
    </row>
    <row r="296" spans="1:12" x14ac:dyDescent="0.25">
      <c r="A296" s="12" t="s">
        <v>596</v>
      </c>
      <c r="B296" s="12" t="s">
        <v>52</v>
      </c>
      <c r="C296" s="12">
        <v>11</v>
      </c>
      <c r="D296" s="12">
        <v>1126</v>
      </c>
      <c r="E296" s="12" t="s">
        <v>113</v>
      </c>
      <c r="F296" s="12" t="s">
        <v>17</v>
      </c>
      <c r="G296" s="12" t="str">
        <f>IF(ISNA(VLOOKUP(E296,'[1]Plan d''adressage'!A:B,2,0)),"aucune",VLOOKUP(E296,'[1]Plan d''adressage'!A:B,2,0))</f>
        <v>CARTONNAGE</v>
      </c>
      <c r="H296" s="13" t="str">
        <f>IF(ISNA(VLOOKUP(A296,'[1]Famille par article'!A:C,3,0)),IF(AND(ISNUMBER(SEARCH("FIBRE",B296)),ISNUMBER(SEARCH("calage",B296))),"FIBRE DE CALAGE",IF(OR(ISNUMBER(SEARCH("panier",B296)),ISNUMBER(SEARCH("corbeille",B296)),ISNUMBER(SEARCH("banneton",B296)),ISNUMBER(SEARCH("support",B296))),"PANIER/CORBEILLE",IF(ISNUMBER(SEARCH("Bidon",B296)),"BIDON",IF(ISNUMBER(SEARCH("bourriche",B296)),"BOURRICHE",IF(OR(ISNUMBER(SEARCH("coffre",B296)),ISNUMBER(SEARCH("valisette",B296)),ISNUMBER(SEARCH("caisse",B296))),"COFFRET",IF(OR(ISNUMBER(SEARCH("VERRE",B296)),ISNUMBER(SEARCH("carafe",B296))),"VERRERIE",IF(ISNUMBER(SEARCH("BOIS",B296)),"BOIS",IF(OR(ISNUMBER(SEARCH("BOLDUC",B296)),ISNUMBER(SEARCH("RAPHIA",B296)),ISNUMBER(SEARCH("etiquette",B296)),ISNUMBER(SEARCH("Bouchon",B296)),ISNUMBER(SEARCH("tire",B296)),ISNUMBER(SEARCH("decapsuleur",B296)),ISNUMBER(SEARCH("carte",B296)),ISNUMBER(SEARCH("cheque",B296))),"ETAGERES",IF(OR(ISNUMBER(SEARCH("papier",B296)),ISNUMBER(SEARCH("sac",B296)),ISNUMBER(SEARCH("carton",B296)),ISNUMBER(SEARCH("pochette",B296)),ISNUMBER(SEARCH("polypr",B296)),ISNUMBER(SEARCH("FIBRE",B296))),"CARTONNAGE","AUTRES"))))))))),VLOOKUP(A296,'[1]Famille par article'!A:C,3,0))</f>
        <v>PANIER/CORBEILLE</v>
      </c>
      <c r="I296" s="14">
        <f t="shared" si="16"/>
        <v>1.0179529890801406E-3</v>
      </c>
      <c r="J296" s="14">
        <f t="shared" si="19"/>
        <v>0.64010734776975708</v>
      </c>
      <c r="K296" s="12" t="str">
        <f t="shared" si="17"/>
        <v/>
      </c>
      <c r="L296" s="12" t="str">
        <f t="shared" si="18"/>
        <v>Y</v>
      </c>
    </row>
    <row r="297" spans="1:12" x14ac:dyDescent="0.25">
      <c r="A297" s="12" t="s">
        <v>597</v>
      </c>
      <c r="B297" s="12" t="s">
        <v>598</v>
      </c>
      <c r="C297" s="12">
        <v>11</v>
      </c>
      <c r="D297" s="12">
        <v>1126</v>
      </c>
      <c r="E297" s="12" t="s">
        <v>287</v>
      </c>
      <c r="F297" s="12" t="s">
        <v>17</v>
      </c>
      <c r="G297" s="12" t="str">
        <f>IF(ISNA(VLOOKUP(E297,'[1]Plan d''adressage'!A:B,2,0)),"aucune",VLOOKUP(E297,'[1]Plan d''adressage'!A:B,2,0))</f>
        <v>CARTONNAGE</v>
      </c>
      <c r="H297" s="13" t="str">
        <f>IF(ISNA(VLOOKUP(A297,'[1]Famille par article'!A:C,3,0)),IF(AND(ISNUMBER(SEARCH("FIBRE",B297)),ISNUMBER(SEARCH("calage",B297))),"FIBRE DE CALAGE",IF(OR(ISNUMBER(SEARCH("panier",B297)),ISNUMBER(SEARCH("corbeille",B297)),ISNUMBER(SEARCH("banneton",B297)),ISNUMBER(SEARCH("support",B297))),"PANIER/CORBEILLE",IF(ISNUMBER(SEARCH("Bidon",B297)),"BIDON",IF(ISNUMBER(SEARCH("bourriche",B297)),"BOURRICHE",IF(OR(ISNUMBER(SEARCH("coffre",B297)),ISNUMBER(SEARCH("valisette",B297)),ISNUMBER(SEARCH("caisse",B297))),"COFFRET",IF(OR(ISNUMBER(SEARCH("VERRE",B297)),ISNUMBER(SEARCH("carafe",B297))),"VERRERIE",IF(ISNUMBER(SEARCH("BOIS",B297)),"BOIS",IF(OR(ISNUMBER(SEARCH("BOLDUC",B297)),ISNUMBER(SEARCH("RAPHIA",B297)),ISNUMBER(SEARCH("etiquette",B297)),ISNUMBER(SEARCH("Bouchon",B297)),ISNUMBER(SEARCH("tire",B297)),ISNUMBER(SEARCH("decapsuleur",B297)),ISNUMBER(SEARCH("carte",B297)),ISNUMBER(SEARCH("cheque",B297))),"ETAGERES",IF(OR(ISNUMBER(SEARCH("papier",B297)),ISNUMBER(SEARCH("sac",B297)),ISNUMBER(SEARCH("carton",B297)),ISNUMBER(SEARCH("pochette",B297)),ISNUMBER(SEARCH("polypr",B297)),ISNUMBER(SEARCH("FIBRE",B297))),"CARTONNAGE","AUTRES"))))))))),VLOOKUP(A297,'[1]Famille par article'!A:C,3,0))</f>
        <v>ETAGERES</v>
      </c>
      <c r="I297" s="14">
        <f t="shared" si="16"/>
        <v>1.0179529890801406E-3</v>
      </c>
      <c r="J297" s="14">
        <f t="shared" si="19"/>
        <v>0.64112530075883722</v>
      </c>
      <c r="K297" s="12" t="str">
        <f t="shared" si="17"/>
        <v/>
      </c>
      <c r="L297" s="12" t="str">
        <f t="shared" si="18"/>
        <v>Y</v>
      </c>
    </row>
    <row r="298" spans="1:12" x14ac:dyDescent="0.25">
      <c r="A298" s="12" t="s">
        <v>599</v>
      </c>
      <c r="B298" s="12" t="s">
        <v>151</v>
      </c>
      <c r="C298" s="12">
        <v>11</v>
      </c>
      <c r="D298" s="12">
        <v>1126</v>
      </c>
      <c r="E298" s="12" t="s">
        <v>600</v>
      </c>
      <c r="F298" s="12" t="s">
        <v>17</v>
      </c>
      <c r="G298" s="12" t="str">
        <f>IF(ISNA(VLOOKUP(E298,'[1]Plan d''adressage'!A:B,2,0)),"aucune",VLOOKUP(E298,'[1]Plan d''adressage'!A:B,2,0))</f>
        <v>CARTONNAGE</v>
      </c>
      <c r="H298" s="13" t="str">
        <f>IF(ISNA(VLOOKUP(A298,'[1]Famille par article'!A:C,3,0)),IF(AND(ISNUMBER(SEARCH("FIBRE",B298)),ISNUMBER(SEARCH("calage",B298))),"FIBRE DE CALAGE",IF(OR(ISNUMBER(SEARCH("panier",B298)),ISNUMBER(SEARCH("corbeille",B298)),ISNUMBER(SEARCH("banneton",B298)),ISNUMBER(SEARCH("support",B298))),"PANIER/CORBEILLE",IF(ISNUMBER(SEARCH("Bidon",B298)),"BIDON",IF(ISNUMBER(SEARCH("bourriche",B298)),"BOURRICHE",IF(OR(ISNUMBER(SEARCH("coffre",B298)),ISNUMBER(SEARCH("valisette",B298)),ISNUMBER(SEARCH("caisse",B298))),"COFFRET",IF(OR(ISNUMBER(SEARCH("VERRE",B298)),ISNUMBER(SEARCH("carafe",B298))),"VERRERIE",IF(ISNUMBER(SEARCH("BOIS",B298)),"BOIS",IF(OR(ISNUMBER(SEARCH("BOLDUC",B298)),ISNUMBER(SEARCH("RAPHIA",B298)),ISNUMBER(SEARCH("etiquette",B298)),ISNUMBER(SEARCH("Bouchon",B298)),ISNUMBER(SEARCH("tire",B298)),ISNUMBER(SEARCH("decapsuleur",B298)),ISNUMBER(SEARCH("carte",B298)),ISNUMBER(SEARCH("cheque",B298))),"ETAGERES",IF(OR(ISNUMBER(SEARCH("papier",B298)),ISNUMBER(SEARCH("sac",B298)),ISNUMBER(SEARCH("carton",B298)),ISNUMBER(SEARCH("pochette",B298)),ISNUMBER(SEARCH("polypr",B298)),ISNUMBER(SEARCH("FIBRE",B298))),"CARTONNAGE","AUTRES"))))))))),VLOOKUP(A298,'[1]Famille par article'!A:C,3,0))</f>
        <v>AUTRES</v>
      </c>
      <c r="I298" s="14">
        <f t="shared" si="16"/>
        <v>1.0179529890801406E-3</v>
      </c>
      <c r="J298" s="14">
        <f t="shared" si="19"/>
        <v>0.64214325374791736</v>
      </c>
      <c r="K298" s="12" t="str">
        <f t="shared" si="17"/>
        <v/>
      </c>
      <c r="L298" s="12" t="str">
        <f t="shared" si="18"/>
        <v>Y</v>
      </c>
    </row>
    <row r="299" spans="1:12" x14ac:dyDescent="0.25">
      <c r="A299" s="12" t="s">
        <v>601</v>
      </c>
      <c r="B299" s="12" t="s">
        <v>602</v>
      </c>
      <c r="C299" s="12">
        <v>11</v>
      </c>
      <c r="D299" s="12">
        <v>1126</v>
      </c>
      <c r="E299" s="12" t="s">
        <v>603</v>
      </c>
      <c r="F299" s="12" t="s">
        <v>17</v>
      </c>
      <c r="G299" s="12" t="str">
        <f>IF(ISNA(VLOOKUP(E299,'[1]Plan d''adressage'!A:B,2,0)),"aucune",VLOOKUP(E299,'[1]Plan d''adressage'!A:B,2,0))</f>
        <v>CARTONNAGE</v>
      </c>
      <c r="H299" s="13" t="str">
        <f>IF(ISNA(VLOOKUP(A299,'[1]Famille par article'!A:C,3,0)),IF(AND(ISNUMBER(SEARCH("FIBRE",B299)),ISNUMBER(SEARCH("calage",B299))),"FIBRE DE CALAGE",IF(OR(ISNUMBER(SEARCH("panier",B299)),ISNUMBER(SEARCH("corbeille",B299)),ISNUMBER(SEARCH("banneton",B299)),ISNUMBER(SEARCH("support",B299))),"PANIER/CORBEILLE",IF(ISNUMBER(SEARCH("Bidon",B299)),"BIDON",IF(ISNUMBER(SEARCH("bourriche",B299)),"BOURRICHE",IF(OR(ISNUMBER(SEARCH("coffre",B299)),ISNUMBER(SEARCH("valisette",B299)),ISNUMBER(SEARCH("caisse",B299))),"COFFRET",IF(OR(ISNUMBER(SEARCH("VERRE",B299)),ISNUMBER(SEARCH("carafe",B299))),"VERRERIE",IF(ISNUMBER(SEARCH("BOIS",B299)),"BOIS",IF(OR(ISNUMBER(SEARCH("BOLDUC",B299)),ISNUMBER(SEARCH("RAPHIA",B299)),ISNUMBER(SEARCH("etiquette",B299)),ISNUMBER(SEARCH("Bouchon",B299)),ISNUMBER(SEARCH("tire",B299)),ISNUMBER(SEARCH("decapsuleur",B299)),ISNUMBER(SEARCH("carte",B299)),ISNUMBER(SEARCH("cheque",B299))),"ETAGERES",IF(OR(ISNUMBER(SEARCH("papier",B299)),ISNUMBER(SEARCH("sac",B299)),ISNUMBER(SEARCH("carton",B299)),ISNUMBER(SEARCH("pochette",B299)),ISNUMBER(SEARCH("polypr",B299)),ISNUMBER(SEARCH("FIBRE",B299))),"CARTONNAGE","AUTRES"))))))))),VLOOKUP(A299,'[1]Famille par article'!A:C,3,0))</f>
        <v>AUTRES</v>
      </c>
      <c r="I299" s="14">
        <f t="shared" si="16"/>
        <v>1.0179529890801406E-3</v>
      </c>
      <c r="J299" s="14">
        <f t="shared" si="19"/>
        <v>0.6431612067369975</v>
      </c>
      <c r="K299" s="12" t="str">
        <f t="shared" si="17"/>
        <v/>
      </c>
      <c r="L299" s="12" t="str">
        <f t="shared" si="18"/>
        <v>Y</v>
      </c>
    </row>
    <row r="300" spans="1:12" x14ac:dyDescent="0.25">
      <c r="A300" s="12" t="s">
        <v>604</v>
      </c>
      <c r="B300" s="12" t="s">
        <v>520</v>
      </c>
      <c r="C300" s="12">
        <v>11</v>
      </c>
      <c r="D300" s="12">
        <v>1126</v>
      </c>
      <c r="E300" s="12" t="s">
        <v>59</v>
      </c>
      <c r="F300" s="12" t="s">
        <v>17</v>
      </c>
      <c r="G300" s="12" t="str">
        <f>IF(ISNA(VLOOKUP(E300,'[1]Plan d''adressage'!A:B,2,0)),"aucune",VLOOKUP(E300,'[1]Plan d''adressage'!A:B,2,0))</f>
        <v>COFFRET</v>
      </c>
      <c r="H300" s="13" t="str">
        <f>IF(ISNA(VLOOKUP(A300,'[1]Famille par article'!A:C,3,0)),IF(AND(ISNUMBER(SEARCH("FIBRE",B300)),ISNUMBER(SEARCH("calage",B300))),"FIBRE DE CALAGE",IF(OR(ISNUMBER(SEARCH("panier",B300)),ISNUMBER(SEARCH("corbeille",B300)),ISNUMBER(SEARCH("banneton",B300)),ISNUMBER(SEARCH("support",B300))),"PANIER/CORBEILLE",IF(ISNUMBER(SEARCH("Bidon",B300)),"BIDON",IF(ISNUMBER(SEARCH("bourriche",B300)),"BOURRICHE",IF(OR(ISNUMBER(SEARCH("coffre",B300)),ISNUMBER(SEARCH("valisette",B300)),ISNUMBER(SEARCH("caisse",B300))),"COFFRET",IF(OR(ISNUMBER(SEARCH("VERRE",B300)),ISNUMBER(SEARCH("carafe",B300))),"VERRERIE",IF(ISNUMBER(SEARCH("BOIS",B300)),"BOIS",IF(OR(ISNUMBER(SEARCH("BOLDUC",B300)),ISNUMBER(SEARCH("RAPHIA",B300)),ISNUMBER(SEARCH("etiquette",B300)),ISNUMBER(SEARCH("Bouchon",B300)),ISNUMBER(SEARCH("tire",B300)),ISNUMBER(SEARCH("decapsuleur",B300)),ISNUMBER(SEARCH("carte",B300)),ISNUMBER(SEARCH("cheque",B300))),"ETAGERES",IF(OR(ISNUMBER(SEARCH("papier",B300)),ISNUMBER(SEARCH("sac",B300)),ISNUMBER(SEARCH("carton",B300)),ISNUMBER(SEARCH("pochette",B300)),ISNUMBER(SEARCH("polypr",B300)),ISNUMBER(SEARCH("FIBRE",B300))),"CARTONNAGE","AUTRES"))))))))),VLOOKUP(A300,'[1]Famille par article'!A:C,3,0))</f>
        <v>COFFRET</v>
      </c>
      <c r="I300" s="14">
        <f t="shared" si="16"/>
        <v>1.0179529890801406E-3</v>
      </c>
      <c r="J300" s="14">
        <f t="shared" si="19"/>
        <v>0.64417915972607764</v>
      </c>
      <c r="K300" s="12" t="str">
        <f t="shared" si="17"/>
        <v/>
      </c>
      <c r="L300" s="12" t="str">
        <f t="shared" si="18"/>
        <v>N</v>
      </c>
    </row>
    <row r="301" spans="1:12" x14ac:dyDescent="0.25">
      <c r="A301" s="12" t="s">
        <v>605</v>
      </c>
      <c r="B301" s="12" t="s">
        <v>391</v>
      </c>
      <c r="C301" s="12">
        <v>11</v>
      </c>
      <c r="D301" s="12">
        <v>1126</v>
      </c>
      <c r="E301" s="12" t="s">
        <v>606</v>
      </c>
      <c r="F301" s="12" t="s">
        <v>17</v>
      </c>
      <c r="G301" s="12" t="str">
        <f>IF(ISNA(VLOOKUP(E301,'[1]Plan d''adressage'!A:B,2,0)),"aucune",VLOOKUP(E301,'[1]Plan d''adressage'!A:B,2,0))</f>
        <v>AUTRES</v>
      </c>
      <c r="H301" s="13" t="str">
        <f>IF(ISNA(VLOOKUP(A301,'[1]Famille par article'!A:C,3,0)),IF(AND(ISNUMBER(SEARCH("FIBRE",B301)),ISNUMBER(SEARCH("calage",B301))),"FIBRE DE CALAGE",IF(OR(ISNUMBER(SEARCH("panier",B301)),ISNUMBER(SEARCH("corbeille",B301)),ISNUMBER(SEARCH("banneton",B301)),ISNUMBER(SEARCH("support",B301))),"PANIER/CORBEILLE",IF(ISNUMBER(SEARCH("Bidon",B301)),"BIDON",IF(ISNUMBER(SEARCH("bourriche",B301)),"BOURRICHE",IF(OR(ISNUMBER(SEARCH("coffre",B301)),ISNUMBER(SEARCH("valisette",B301)),ISNUMBER(SEARCH("caisse",B301))),"COFFRET",IF(OR(ISNUMBER(SEARCH("VERRE",B301)),ISNUMBER(SEARCH("carafe",B301))),"VERRERIE",IF(ISNUMBER(SEARCH("BOIS",B301)),"BOIS",IF(OR(ISNUMBER(SEARCH("BOLDUC",B301)),ISNUMBER(SEARCH("RAPHIA",B301)),ISNUMBER(SEARCH("etiquette",B301)),ISNUMBER(SEARCH("Bouchon",B301)),ISNUMBER(SEARCH("tire",B301)),ISNUMBER(SEARCH("decapsuleur",B301)),ISNUMBER(SEARCH("carte",B301)),ISNUMBER(SEARCH("cheque",B301))),"ETAGERES",IF(OR(ISNUMBER(SEARCH("papier",B301)),ISNUMBER(SEARCH("sac",B301)),ISNUMBER(SEARCH("carton",B301)),ISNUMBER(SEARCH("pochette",B301)),ISNUMBER(SEARCH("polypr",B301)),ISNUMBER(SEARCH("FIBRE",B301))),"CARTONNAGE","AUTRES"))))))))),VLOOKUP(A301,'[1]Famille par article'!A:C,3,0))</f>
        <v>CARTONNAGE</v>
      </c>
      <c r="I301" s="14">
        <f t="shared" si="16"/>
        <v>1.0179529890801406E-3</v>
      </c>
      <c r="J301" s="14">
        <f t="shared" si="19"/>
        <v>0.64519711271515778</v>
      </c>
      <c r="K301" s="12" t="str">
        <f t="shared" si="17"/>
        <v/>
      </c>
      <c r="L301" s="12" t="str">
        <f t="shared" si="18"/>
        <v>Y</v>
      </c>
    </row>
    <row r="302" spans="1:12" x14ac:dyDescent="0.25">
      <c r="A302" s="12" t="s">
        <v>607</v>
      </c>
      <c r="B302" s="12" t="s">
        <v>391</v>
      </c>
      <c r="C302" s="12">
        <v>11</v>
      </c>
      <c r="D302" s="12">
        <v>1126</v>
      </c>
      <c r="E302" s="12" t="s">
        <v>255</v>
      </c>
      <c r="F302" s="12" t="s">
        <v>17</v>
      </c>
      <c r="G302" s="12" t="str">
        <f>IF(ISNA(VLOOKUP(E302,'[1]Plan d''adressage'!A:B,2,0)),"aucune",VLOOKUP(E302,'[1]Plan d''adressage'!A:B,2,0))</f>
        <v>CARTONNAGE</v>
      </c>
      <c r="H302" s="13" t="str">
        <f>IF(ISNA(VLOOKUP(A302,'[1]Famille par article'!A:C,3,0)),IF(AND(ISNUMBER(SEARCH("FIBRE",B302)),ISNUMBER(SEARCH("calage",B302))),"FIBRE DE CALAGE",IF(OR(ISNUMBER(SEARCH("panier",B302)),ISNUMBER(SEARCH("corbeille",B302)),ISNUMBER(SEARCH("banneton",B302)),ISNUMBER(SEARCH("support",B302))),"PANIER/CORBEILLE",IF(ISNUMBER(SEARCH("Bidon",B302)),"BIDON",IF(ISNUMBER(SEARCH("bourriche",B302)),"BOURRICHE",IF(OR(ISNUMBER(SEARCH("coffre",B302)),ISNUMBER(SEARCH("valisette",B302)),ISNUMBER(SEARCH("caisse",B302))),"COFFRET",IF(OR(ISNUMBER(SEARCH("VERRE",B302)),ISNUMBER(SEARCH("carafe",B302))),"VERRERIE",IF(ISNUMBER(SEARCH("BOIS",B302)),"BOIS",IF(OR(ISNUMBER(SEARCH("BOLDUC",B302)),ISNUMBER(SEARCH("RAPHIA",B302)),ISNUMBER(SEARCH("etiquette",B302)),ISNUMBER(SEARCH("Bouchon",B302)),ISNUMBER(SEARCH("tire",B302)),ISNUMBER(SEARCH("decapsuleur",B302)),ISNUMBER(SEARCH("carte",B302)),ISNUMBER(SEARCH("cheque",B302))),"ETAGERES",IF(OR(ISNUMBER(SEARCH("papier",B302)),ISNUMBER(SEARCH("sac",B302)),ISNUMBER(SEARCH("carton",B302)),ISNUMBER(SEARCH("pochette",B302)),ISNUMBER(SEARCH("polypr",B302)),ISNUMBER(SEARCH("FIBRE",B302))),"CARTONNAGE","AUTRES"))))))))),VLOOKUP(A302,'[1]Famille par article'!A:C,3,0))</f>
        <v>CARTONNAGE</v>
      </c>
      <c r="I302" s="14">
        <f t="shared" si="16"/>
        <v>1.0179529890801406E-3</v>
      </c>
      <c r="J302" s="14">
        <f t="shared" si="19"/>
        <v>0.64621506570423792</v>
      </c>
      <c r="K302" s="12" t="str">
        <f t="shared" si="17"/>
        <v/>
      </c>
      <c r="L302" s="12" t="str">
        <f t="shared" si="18"/>
        <v>N</v>
      </c>
    </row>
    <row r="303" spans="1:12" x14ac:dyDescent="0.25">
      <c r="A303" s="12" t="s">
        <v>608</v>
      </c>
      <c r="B303" s="12" t="s">
        <v>609</v>
      </c>
      <c r="C303" s="12">
        <v>11</v>
      </c>
      <c r="D303" s="12">
        <v>1126</v>
      </c>
      <c r="E303" s="12" t="s">
        <v>353</v>
      </c>
      <c r="F303" s="12" t="s">
        <v>17</v>
      </c>
      <c r="G303" s="12" t="str">
        <f>IF(ISNA(VLOOKUP(E303,'[1]Plan d''adressage'!A:B,2,0)),"aucune",VLOOKUP(E303,'[1]Plan d''adressage'!A:B,2,0))</f>
        <v>aucune</v>
      </c>
      <c r="H303" s="13" t="str">
        <f>IF(ISNA(VLOOKUP(A303,'[1]Famille par article'!A:C,3,0)),IF(AND(ISNUMBER(SEARCH("FIBRE",B303)),ISNUMBER(SEARCH("calage",B303))),"FIBRE DE CALAGE",IF(OR(ISNUMBER(SEARCH("panier",B303)),ISNUMBER(SEARCH("corbeille",B303)),ISNUMBER(SEARCH("banneton",B303)),ISNUMBER(SEARCH("support",B303))),"PANIER/CORBEILLE",IF(ISNUMBER(SEARCH("Bidon",B303)),"BIDON",IF(ISNUMBER(SEARCH("bourriche",B303)),"BOURRICHE",IF(OR(ISNUMBER(SEARCH("coffre",B303)),ISNUMBER(SEARCH("valisette",B303)),ISNUMBER(SEARCH("caisse",B303))),"COFFRET",IF(OR(ISNUMBER(SEARCH("VERRE",B303)),ISNUMBER(SEARCH("carafe",B303))),"VERRERIE",IF(ISNUMBER(SEARCH("BOIS",B303)),"BOIS",IF(OR(ISNUMBER(SEARCH("BOLDUC",B303)),ISNUMBER(SEARCH("RAPHIA",B303)),ISNUMBER(SEARCH("etiquette",B303)),ISNUMBER(SEARCH("Bouchon",B303)),ISNUMBER(SEARCH("tire",B303)),ISNUMBER(SEARCH("decapsuleur",B303)),ISNUMBER(SEARCH("carte",B303)),ISNUMBER(SEARCH("cheque",B303))),"ETAGERES",IF(OR(ISNUMBER(SEARCH("papier",B303)),ISNUMBER(SEARCH("sac",B303)),ISNUMBER(SEARCH("carton",B303)),ISNUMBER(SEARCH("pochette",B303)),ISNUMBER(SEARCH("polypr",B303)),ISNUMBER(SEARCH("FIBRE",B303))),"CARTONNAGE","AUTRES"))))))))),VLOOKUP(A303,'[1]Famille par article'!A:C,3,0))</f>
        <v>ETAGERES</v>
      </c>
      <c r="I303" s="14">
        <f t="shared" si="16"/>
        <v>1.0179529890801406E-3</v>
      </c>
      <c r="J303" s="14">
        <f t="shared" si="19"/>
        <v>0.64723301869331806</v>
      </c>
      <c r="K303" s="12" t="str">
        <f t="shared" si="17"/>
        <v/>
      </c>
      <c r="L303" s="12" t="str">
        <f t="shared" si="18"/>
        <v>Y</v>
      </c>
    </row>
    <row r="304" spans="1:12" x14ac:dyDescent="0.25">
      <c r="A304" s="12" t="s">
        <v>610</v>
      </c>
      <c r="B304" s="12" t="s">
        <v>611</v>
      </c>
      <c r="C304" s="12">
        <v>11</v>
      </c>
      <c r="D304" s="12">
        <v>1126</v>
      </c>
      <c r="E304" s="12" t="s">
        <v>332</v>
      </c>
      <c r="F304" s="12" t="s">
        <v>17</v>
      </c>
      <c r="G304" s="12" t="str">
        <f>IF(ISNA(VLOOKUP(E304,'[1]Plan d''adressage'!A:B,2,0)),"aucune",VLOOKUP(E304,'[1]Plan d''adressage'!A:B,2,0))</f>
        <v>CARTONNAGE</v>
      </c>
      <c r="H304" s="13" t="str">
        <f>IF(ISNA(VLOOKUP(A304,'[1]Famille par article'!A:C,3,0)),IF(AND(ISNUMBER(SEARCH("FIBRE",B304)),ISNUMBER(SEARCH("calage",B304))),"FIBRE DE CALAGE",IF(OR(ISNUMBER(SEARCH("panier",B304)),ISNUMBER(SEARCH("corbeille",B304)),ISNUMBER(SEARCH("banneton",B304)),ISNUMBER(SEARCH("support",B304))),"PANIER/CORBEILLE",IF(ISNUMBER(SEARCH("Bidon",B304)),"BIDON",IF(ISNUMBER(SEARCH("bourriche",B304)),"BOURRICHE",IF(OR(ISNUMBER(SEARCH("coffre",B304)),ISNUMBER(SEARCH("valisette",B304)),ISNUMBER(SEARCH("caisse",B304))),"COFFRET",IF(OR(ISNUMBER(SEARCH("VERRE",B304)),ISNUMBER(SEARCH("carafe",B304))),"VERRERIE",IF(ISNUMBER(SEARCH("BOIS",B304)),"BOIS",IF(OR(ISNUMBER(SEARCH("BOLDUC",B304)),ISNUMBER(SEARCH("RAPHIA",B304)),ISNUMBER(SEARCH("etiquette",B304)),ISNUMBER(SEARCH("Bouchon",B304)),ISNUMBER(SEARCH("tire",B304)),ISNUMBER(SEARCH("decapsuleur",B304)),ISNUMBER(SEARCH("carte",B304)),ISNUMBER(SEARCH("cheque",B304))),"ETAGERES",IF(OR(ISNUMBER(SEARCH("papier",B304)),ISNUMBER(SEARCH("sac",B304)),ISNUMBER(SEARCH("carton",B304)),ISNUMBER(SEARCH("pochette",B304)),ISNUMBER(SEARCH("polypr",B304)),ISNUMBER(SEARCH("FIBRE",B304))),"CARTONNAGE","AUTRES"))))))))),VLOOKUP(A304,'[1]Famille par article'!A:C,3,0))</f>
        <v>COFFRET</v>
      </c>
      <c r="I304" s="14">
        <f t="shared" si="16"/>
        <v>1.0179529890801406E-3</v>
      </c>
      <c r="J304" s="14">
        <f t="shared" si="19"/>
        <v>0.6482509716823982</v>
      </c>
      <c r="K304" s="12" t="str">
        <f t="shared" si="17"/>
        <v/>
      </c>
      <c r="L304" s="12" t="str">
        <f t="shared" si="18"/>
        <v>Y</v>
      </c>
    </row>
    <row r="305" spans="1:12" x14ac:dyDescent="0.25">
      <c r="A305" s="12" t="s">
        <v>612</v>
      </c>
      <c r="B305" s="12" t="s">
        <v>410</v>
      </c>
      <c r="C305" s="12">
        <v>11</v>
      </c>
      <c r="D305" s="12">
        <v>1126</v>
      </c>
      <c r="E305" s="12" t="s">
        <v>191</v>
      </c>
      <c r="F305" s="12" t="s">
        <v>17</v>
      </c>
      <c r="G305" s="12" t="str">
        <f>IF(ISNA(VLOOKUP(E305,'[1]Plan d''adressage'!A:B,2,0)),"aucune",VLOOKUP(E305,'[1]Plan d''adressage'!A:B,2,0))</f>
        <v>COFFRET</v>
      </c>
      <c r="H305" s="13" t="str">
        <f>IF(ISNA(VLOOKUP(A305,'[1]Famille par article'!A:C,3,0)),IF(AND(ISNUMBER(SEARCH("FIBRE",B305)),ISNUMBER(SEARCH("calage",B305))),"FIBRE DE CALAGE",IF(OR(ISNUMBER(SEARCH("panier",B305)),ISNUMBER(SEARCH("corbeille",B305)),ISNUMBER(SEARCH("banneton",B305)),ISNUMBER(SEARCH("support",B305))),"PANIER/CORBEILLE",IF(ISNUMBER(SEARCH("Bidon",B305)),"BIDON",IF(ISNUMBER(SEARCH("bourriche",B305)),"BOURRICHE",IF(OR(ISNUMBER(SEARCH("coffre",B305)),ISNUMBER(SEARCH("valisette",B305)),ISNUMBER(SEARCH("caisse",B305))),"COFFRET",IF(OR(ISNUMBER(SEARCH("VERRE",B305)),ISNUMBER(SEARCH("carafe",B305))),"VERRERIE",IF(ISNUMBER(SEARCH("BOIS",B305)),"BOIS",IF(OR(ISNUMBER(SEARCH("BOLDUC",B305)),ISNUMBER(SEARCH("RAPHIA",B305)),ISNUMBER(SEARCH("etiquette",B305)),ISNUMBER(SEARCH("Bouchon",B305)),ISNUMBER(SEARCH("tire",B305)),ISNUMBER(SEARCH("decapsuleur",B305)),ISNUMBER(SEARCH("carte",B305)),ISNUMBER(SEARCH("cheque",B305))),"ETAGERES",IF(OR(ISNUMBER(SEARCH("papier",B305)),ISNUMBER(SEARCH("sac",B305)),ISNUMBER(SEARCH("carton",B305)),ISNUMBER(SEARCH("pochette",B305)),ISNUMBER(SEARCH("polypr",B305)),ISNUMBER(SEARCH("FIBRE",B305))),"CARTONNAGE","AUTRES"))))))))),VLOOKUP(A305,'[1]Famille par article'!A:C,3,0))</f>
        <v>CARTONNAGE</v>
      </c>
      <c r="I305" s="14">
        <f t="shared" si="16"/>
        <v>1.0179529890801406E-3</v>
      </c>
      <c r="J305" s="14">
        <f t="shared" si="19"/>
        <v>0.64926892467147834</v>
      </c>
      <c r="K305" s="12" t="str">
        <f t="shared" si="17"/>
        <v/>
      </c>
      <c r="L305" s="12" t="str">
        <f t="shared" si="18"/>
        <v>Y</v>
      </c>
    </row>
    <row r="306" spans="1:12" x14ac:dyDescent="0.25">
      <c r="A306" s="12" t="s">
        <v>613</v>
      </c>
      <c r="B306" s="12" t="s">
        <v>614</v>
      </c>
      <c r="C306" s="12">
        <v>11</v>
      </c>
      <c r="D306" s="12">
        <v>1126</v>
      </c>
      <c r="E306" s="12" t="s">
        <v>183</v>
      </c>
      <c r="F306" s="12" t="s">
        <v>17</v>
      </c>
      <c r="G306" s="12" t="str">
        <f>IF(ISNA(VLOOKUP(E306,'[1]Plan d''adressage'!A:B,2,0)),"aucune",VLOOKUP(E306,'[1]Plan d''adressage'!A:B,2,0))</f>
        <v>CARTONNAGE</v>
      </c>
      <c r="H306" s="13" t="str">
        <f>IF(ISNA(VLOOKUP(A306,'[1]Famille par article'!A:C,3,0)),IF(AND(ISNUMBER(SEARCH("FIBRE",B306)),ISNUMBER(SEARCH("calage",B306))),"FIBRE DE CALAGE",IF(OR(ISNUMBER(SEARCH("panier",B306)),ISNUMBER(SEARCH("corbeille",B306)),ISNUMBER(SEARCH("banneton",B306)),ISNUMBER(SEARCH("support",B306))),"PANIER/CORBEILLE",IF(ISNUMBER(SEARCH("Bidon",B306)),"BIDON",IF(ISNUMBER(SEARCH("bourriche",B306)),"BOURRICHE",IF(OR(ISNUMBER(SEARCH("coffre",B306)),ISNUMBER(SEARCH("valisette",B306)),ISNUMBER(SEARCH("caisse",B306))),"COFFRET",IF(OR(ISNUMBER(SEARCH("VERRE",B306)),ISNUMBER(SEARCH("carafe",B306))),"VERRERIE",IF(ISNUMBER(SEARCH("BOIS",B306)),"BOIS",IF(OR(ISNUMBER(SEARCH("BOLDUC",B306)),ISNUMBER(SEARCH("RAPHIA",B306)),ISNUMBER(SEARCH("etiquette",B306)),ISNUMBER(SEARCH("Bouchon",B306)),ISNUMBER(SEARCH("tire",B306)),ISNUMBER(SEARCH("decapsuleur",B306)),ISNUMBER(SEARCH("carte",B306)),ISNUMBER(SEARCH("cheque",B306))),"ETAGERES",IF(OR(ISNUMBER(SEARCH("papier",B306)),ISNUMBER(SEARCH("sac",B306)),ISNUMBER(SEARCH("carton",B306)),ISNUMBER(SEARCH("pochette",B306)),ISNUMBER(SEARCH("polypr",B306)),ISNUMBER(SEARCH("FIBRE",B306))),"CARTONNAGE","AUTRES"))))))))),VLOOKUP(A306,'[1]Famille par article'!A:C,3,0))</f>
        <v>PANIER/CORBEILLE</v>
      </c>
      <c r="I306" s="14">
        <f t="shared" si="16"/>
        <v>1.0179529890801406E-3</v>
      </c>
      <c r="J306" s="14">
        <f t="shared" si="19"/>
        <v>0.65028687766055848</v>
      </c>
      <c r="K306" s="12" t="str">
        <f t="shared" si="17"/>
        <v/>
      </c>
      <c r="L306" s="12" t="str">
        <f t="shared" si="18"/>
        <v>Y</v>
      </c>
    </row>
    <row r="307" spans="1:12" x14ac:dyDescent="0.25">
      <c r="A307" s="12" t="s">
        <v>615</v>
      </c>
      <c r="B307" s="12" t="s">
        <v>37</v>
      </c>
      <c r="C307" s="12">
        <v>11</v>
      </c>
      <c r="D307" s="12">
        <v>1126</v>
      </c>
      <c r="E307" s="12" t="s">
        <v>457</v>
      </c>
      <c r="F307" s="12" t="s">
        <v>17</v>
      </c>
      <c r="G307" s="12" t="str">
        <f>IF(ISNA(VLOOKUP(E307,'[1]Plan d''adressage'!A:B,2,0)),"aucune",VLOOKUP(E307,'[1]Plan d''adressage'!A:B,2,0))</f>
        <v>VERRERIE</v>
      </c>
      <c r="H307" s="13" t="str">
        <f>IF(ISNA(VLOOKUP(A307,'[1]Famille par article'!A:C,3,0)),IF(AND(ISNUMBER(SEARCH("FIBRE",B307)),ISNUMBER(SEARCH("calage",B307))),"FIBRE DE CALAGE",IF(OR(ISNUMBER(SEARCH("panier",B307)),ISNUMBER(SEARCH("corbeille",B307)),ISNUMBER(SEARCH("banneton",B307)),ISNUMBER(SEARCH("support",B307))),"PANIER/CORBEILLE",IF(ISNUMBER(SEARCH("Bidon",B307)),"BIDON",IF(ISNUMBER(SEARCH("bourriche",B307)),"BOURRICHE",IF(OR(ISNUMBER(SEARCH("coffre",B307)),ISNUMBER(SEARCH("valisette",B307)),ISNUMBER(SEARCH("caisse",B307))),"COFFRET",IF(OR(ISNUMBER(SEARCH("VERRE",B307)),ISNUMBER(SEARCH("carafe",B307))),"VERRERIE",IF(ISNUMBER(SEARCH("BOIS",B307)),"BOIS",IF(OR(ISNUMBER(SEARCH("BOLDUC",B307)),ISNUMBER(SEARCH("RAPHIA",B307)),ISNUMBER(SEARCH("etiquette",B307)),ISNUMBER(SEARCH("Bouchon",B307)),ISNUMBER(SEARCH("tire",B307)),ISNUMBER(SEARCH("decapsuleur",B307)),ISNUMBER(SEARCH("carte",B307)),ISNUMBER(SEARCH("cheque",B307))),"ETAGERES",IF(OR(ISNUMBER(SEARCH("papier",B307)),ISNUMBER(SEARCH("sac",B307)),ISNUMBER(SEARCH("carton",B307)),ISNUMBER(SEARCH("pochette",B307)),ISNUMBER(SEARCH("polypr",B307)),ISNUMBER(SEARCH("FIBRE",B307))),"CARTONNAGE","AUTRES"))))))))),VLOOKUP(A307,'[1]Famille par article'!A:C,3,0))</f>
        <v>CARTONNAGE</v>
      </c>
      <c r="I307" s="14">
        <f t="shared" si="16"/>
        <v>1.0179529890801406E-3</v>
      </c>
      <c r="J307" s="14">
        <f t="shared" si="19"/>
        <v>0.65130483064963862</v>
      </c>
      <c r="K307" s="12" t="str">
        <f t="shared" si="17"/>
        <v/>
      </c>
      <c r="L307" s="12" t="str">
        <f t="shared" si="18"/>
        <v>Y</v>
      </c>
    </row>
    <row r="308" spans="1:12" x14ac:dyDescent="0.25">
      <c r="A308" s="12" t="s">
        <v>616</v>
      </c>
      <c r="B308" s="12" t="s">
        <v>617</v>
      </c>
      <c r="C308" s="12">
        <v>11</v>
      </c>
      <c r="D308" s="12">
        <v>1126</v>
      </c>
      <c r="E308" s="12" t="s">
        <v>618</v>
      </c>
      <c r="F308" s="12" t="s">
        <v>17</v>
      </c>
      <c r="G308" s="12" t="str">
        <f>IF(ISNA(VLOOKUP(E308,'[1]Plan d''adressage'!A:B,2,0)),"aucune",VLOOKUP(E308,'[1]Plan d''adressage'!A:B,2,0))</f>
        <v>BOIS</v>
      </c>
      <c r="H308" s="13" t="str">
        <f>IF(ISNA(VLOOKUP(A308,'[1]Famille par article'!A:C,3,0)),IF(AND(ISNUMBER(SEARCH("FIBRE",B308)),ISNUMBER(SEARCH("calage",B308))),"FIBRE DE CALAGE",IF(OR(ISNUMBER(SEARCH("panier",B308)),ISNUMBER(SEARCH("corbeille",B308)),ISNUMBER(SEARCH("banneton",B308)),ISNUMBER(SEARCH("support",B308))),"PANIER/CORBEILLE",IF(ISNUMBER(SEARCH("Bidon",B308)),"BIDON",IF(ISNUMBER(SEARCH("bourriche",B308)),"BOURRICHE",IF(OR(ISNUMBER(SEARCH("coffre",B308)),ISNUMBER(SEARCH("valisette",B308)),ISNUMBER(SEARCH("caisse",B308))),"COFFRET",IF(OR(ISNUMBER(SEARCH("VERRE",B308)),ISNUMBER(SEARCH("carafe",B308))),"VERRERIE",IF(ISNUMBER(SEARCH("BOIS",B308)),"BOIS",IF(OR(ISNUMBER(SEARCH("BOLDUC",B308)),ISNUMBER(SEARCH("RAPHIA",B308)),ISNUMBER(SEARCH("etiquette",B308)),ISNUMBER(SEARCH("Bouchon",B308)),ISNUMBER(SEARCH("tire",B308)),ISNUMBER(SEARCH("decapsuleur",B308)),ISNUMBER(SEARCH("carte",B308)),ISNUMBER(SEARCH("cheque",B308))),"ETAGERES",IF(OR(ISNUMBER(SEARCH("papier",B308)),ISNUMBER(SEARCH("sac",B308)),ISNUMBER(SEARCH("carton",B308)),ISNUMBER(SEARCH("pochette",B308)),ISNUMBER(SEARCH("polypr",B308)),ISNUMBER(SEARCH("FIBRE",B308))),"CARTONNAGE","AUTRES"))))))))),VLOOKUP(A308,'[1]Famille par article'!A:C,3,0))</f>
        <v>COFFRET</v>
      </c>
      <c r="I308" s="14">
        <f t="shared" si="16"/>
        <v>1.0179529890801406E-3</v>
      </c>
      <c r="J308" s="14">
        <f t="shared" si="19"/>
        <v>0.65232278363871876</v>
      </c>
      <c r="K308" s="12" t="str">
        <f t="shared" si="17"/>
        <v/>
      </c>
      <c r="L308" s="12" t="str">
        <f t="shared" si="18"/>
        <v>Y</v>
      </c>
    </row>
    <row r="309" spans="1:12" x14ac:dyDescent="0.25">
      <c r="A309" s="12" t="s">
        <v>619</v>
      </c>
      <c r="B309" s="12" t="s">
        <v>620</v>
      </c>
      <c r="C309" s="12">
        <v>11</v>
      </c>
      <c r="D309" s="12">
        <v>1126</v>
      </c>
      <c r="E309" s="12" t="s">
        <v>621</v>
      </c>
      <c r="F309" s="12" t="s">
        <v>17</v>
      </c>
      <c r="G309" s="12" t="str">
        <f>IF(ISNA(VLOOKUP(E309,'[1]Plan d''adressage'!A:B,2,0)),"aucune",VLOOKUP(E309,'[1]Plan d''adressage'!A:B,2,0))</f>
        <v>aucune</v>
      </c>
      <c r="H309" s="13" t="str">
        <f>IF(ISNA(VLOOKUP(A309,'[1]Famille par article'!A:C,3,0)),IF(AND(ISNUMBER(SEARCH("FIBRE",B309)),ISNUMBER(SEARCH("calage",B309))),"FIBRE DE CALAGE",IF(OR(ISNUMBER(SEARCH("panier",B309)),ISNUMBER(SEARCH("corbeille",B309)),ISNUMBER(SEARCH("banneton",B309)),ISNUMBER(SEARCH("support",B309))),"PANIER/CORBEILLE",IF(ISNUMBER(SEARCH("Bidon",B309)),"BIDON",IF(ISNUMBER(SEARCH("bourriche",B309)),"BOURRICHE",IF(OR(ISNUMBER(SEARCH("coffre",B309)),ISNUMBER(SEARCH("valisette",B309)),ISNUMBER(SEARCH("caisse",B309))),"COFFRET",IF(OR(ISNUMBER(SEARCH("VERRE",B309)),ISNUMBER(SEARCH("carafe",B309))),"VERRERIE",IF(ISNUMBER(SEARCH("BOIS",B309)),"BOIS",IF(OR(ISNUMBER(SEARCH("BOLDUC",B309)),ISNUMBER(SEARCH("RAPHIA",B309)),ISNUMBER(SEARCH("etiquette",B309)),ISNUMBER(SEARCH("Bouchon",B309)),ISNUMBER(SEARCH("tire",B309)),ISNUMBER(SEARCH("decapsuleur",B309)),ISNUMBER(SEARCH("carte",B309)),ISNUMBER(SEARCH("cheque",B309))),"ETAGERES",IF(OR(ISNUMBER(SEARCH("papier",B309)),ISNUMBER(SEARCH("sac",B309)),ISNUMBER(SEARCH("carton",B309)),ISNUMBER(SEARCH("pochette",B309)),ISNUMBER(SEARCH("polypr",B309)),ISNUMBER(SEARCH("FIBRE",B309))),"CARTONNAGE","AUTRES"))))))))),VLOOKUP(A309,'[1]Famille par article'!A:C,3,0))</f>
        <v>ETAGERES</v>
      </c>
      <c r="I309" s="14">
        <f t="shared" si="16"/>
        <v>1.0179529890801406E-3</v>
      </c>
      <c r="J309" s="14">
        <f t="shared" si="19"/>
        <v>0.6533407366277989</v>
      </c>
      <c r="K309" s="12" t="str">
        <f t="shared" si="17"/>
        <v/>
      </c>
      <c r="L309" s="12" t="str">
        <f t="shared" si="18"/>
        <v>Y</v>
      </c>
    </row>
    <row r="310" spans="1:12" x14ac:dyDescent="0.25">
      <c r="A310" s="12" t="s">
        <v>622</v>
      </c>
      <c r="B310" s="12" t="s">
        <v>210</v>
      </c>
      <c r="C310" s="12">
        <v>11</v>
      </c>
      <c r="D310" s="12">
        <v>1126</v>
      </c>
      <c r="E310" s="12" t="s">
        <v>623</v>
      </c>
      <c r="F310" s="12" t="s">
        <v>17</v>
      </c>
      <c r="G310" s="12" t="str">
        <f>IF(ISNA(VLOOKUP(E310,'[1]Plan d''adressage'!A:B,2,0)),"aucune",VLOOKUP(E310,'[1]Plan d''adressage'!A:B,2,0))</f>
        <v>BOIS</v>
      </c>
      <c r="H310" s="13" t="str">
        <f>IF(ISNA(VLOOKUP(A310,'[1]Famille par article'!A:C,3,0)),IF(AND(ISNUMBER(SEARCH("FIBRE",B310)),ISNUMBER(SEARCH("calage",B310))),"FIBRE DE CALAGE",IF(OR(ISNUMBER(SEARCH("panier",B310)),ISNUMBER(SEARCH("corbeille",B310)),ISNUMBER(SEARCH("banneton",B310)),ISNUMBER(SEARCH("support",B310))),"PANIER/CORBEILLE",IF(ISNUMBER(SEARCH("Bidon",B310)),"BIDON",IF(ISNUMBER(SEARCH("bourriche",B310)),"BOURRICHE",IF(OR(ISNUMBER(SEARCH("coffre",B310)),ISNUMBER(SEARCH("valisette",B310)),ISNUMBER(SEARCH("caisse",B310))),"COFFRET",IF(OR(ISNUMBER(SEARCH("VERRE",B310)),ISNUMBER(SEARCH("carafe",B310))),"VERRERIE",IF(ISNUMBER(SEARCH("BOIS",B310)),"BOIS",IF(OR(ISNUMBER(SEARCH("BOLDUC",B310)),ISNUMBER(SEARCH("RAPHIA",B310)),ISNUMBER(SEARCH("etiquette",B310)),ISNUMBER(SEARCH("Bouchon",B310)),ISNUMBER(SEARCH("tire",B310)),ISNUMBER(SEARCH("decapsuleur",B310)),ISNUMBER(SEARCH("carte",B310)),ISNUMBER(SEARCH("cheque",B310))),"ETAGERES",IF(OR(ISNUMBER(SEARCH("papier",B310)),ISNUMBER(SEARCH("sac",B310)),ISNUMBER(SEARCH("carton",B310)),ISNUMBER(SEARCH("pochette",B310)),ISNUMBER(SEARCH("polypr",B310)),ISNUMBER(SEARCH("FIBRE",B310))),"CARTONNAGE","AUTRES"))))))))),VLOOKUP(A310,'[1]Famille par article'!A:C,3,0))</f>
        <v>PANIER/CORBEILLE</v>
      </c>
      <c r="I310" s="14">
        <f t="shared" si="16"/>
        <v>1.0179529890801406E-3</v>
      </c>
      <c r="J310" s="14">
        <f t="shared" si="19"/>
        <v>0.65435868961687904</v>
      </c>
      <c r="K310" s="12" t="str">
        <f t="shared" si="17"/>
        <v/>
      </c>
      <c r="L310" s="12" t="str">
        <f t="shared" si="18"/>
        <v>Y</v>
      </c>
    </row>
    <row r="311" spans="1:12" x14ac:dyDescent="0.25">
      <c r="A311" s="12" t="s">
        <v>624</v>
      </c>
      <c r="B311" s="12" t="s">
        <v>224</v>
      </c>
      <c r="C311" s="12">
        <v>11</v>
      </c>
      <c r="D311" s="12">
        <v>1126</v>
      </c>
      <c r="E311" s="12" t="s">
        <v>625</v>
      </c>
      <c r="F311" s="12" t="s">
        <v>17</v>
      </c>
      <c r="G311" s="12" t="str">
        <f>IF(ISNA(VLOOKUP(E311,'[1]Plan d''adressage'!A:B,2,0)),"aucune",VLOOKUP(E311,'[1]Plan d''adressage'!A:B,2,0))</f>
        <v>AUTRES</v>
      </c>
      <c r="H311" s="13" t="str">
        <f>IF(ISNA(VLOOKUP(A311,'[1]Famille par article'!A:C,3,0)),IF(AND(ISNUMBER(SEARCH("FIBRE",B311)),ISNUMBER(SEARCH("calage",B311))),"FIBRE DE CALAGE",IF(OR(ISNUMBER(SEARCH("panier",B311)),ISNUMBER(SEARCH("corbeille",B311)),ISNUMBER(SEARCH("banneton",B311)),ISNUMBER(SEARCH("support",B311))),"PANIER/CORBEILLE",IF(ISNUMBER(SEARCH("Bidon",B311)),"BIDON",IF(ISNUMBER(SEARCH("bourriche",B311)),"BOURRICHE",IF(OR(ISNUMBER(SEARCH("coffre",B311)),ISNUMBER(SEARCH("valisette",B311)),ISNUMBER(SEARCH("caisse",B311))),"COFFRET",IF(OR(ISNUMBER(SEARCH("VERRE",B311)),ISNUMBER(SEARCH("carafe",B311))),"VERRERIE",IF(ISNUMBER(SEARCH("BOIS",B311)),"BOIS",IF(OR(ISNUMBER(SEARCH("BOLDUC",B311)),ISNUMBER(SEARCH("RAPHIA",B311)),ISNUMBER(SEARCH("etiquette",B311)),ISNUMBER(SEARCH("Bouchon",B311)),ISNUMBER(SEARCH("tire",B311)),ISNUMBER(SEARCH("decapsuleur",B311)),ISNUMBER(SEARCH("carte",B311)),ISNUMBER(SEARCH("cheque",B311))),"ETAGERES",IF(OR(ISNUMBER(SEARCH("papier",B311)),ISNUMBER(SEARCH("sac",B311)),ISNUMBER(SEARCH("carton",B311)),ISNUMBER(SEARCH("pochette",B311)),ISNUMBER(SEARCH("polypr",B311)),ISNUMBER(SEARCH("FIBRE",B311))),"CARTONNAGE","AUTRES"))))))))),VLOOKUP(A311,'[1]Famille par article'!A:C,3,0))</f>
        <v>CARTONNAGE</v>
      </c>
      <c r="I311" s="14">
        <f t="shared" si="16"/>
        <v>1.0179529890801406E-3</v>
      </c>
      <c r="J311" s="14">
        <f t="shared" si="19"/>
        <v>0.65537664260595918</v>
      </c>
      <c r="K311" s="12" t="str">
        <f t="shared" si="17"/>
        <v/>
      </c>
      <c r="L311" s="12" t="str">
        <f t="shared" si="18"/>
        <v>Y</v>
      </c>
    </row>
    <row r="312" spans="1:12" x14ac:dyDescent="0.25">
      <c r="A312" s="12" t="s">
        <v>626</v>
      </c>
      <c r="B312" s="12" t="s">
        <v>627</v>
      </c>
      <c r="C312" s="12">
        <v>10</v>
      </c>
      <c r="D312" s="12">
        <v>1126</v>
      </c>
      <c r="E312" s="12" t="s">
        <v>628</v>
      </c>
      <c r="F312" s="12" t="s">
        <v>17</v>
      </c>
      <c r="G312" s="12" t="str">
        <f>IF(ISNA(VLOOKUP(E312,'[1]Plan d''adressage'!A:B,2,0)),"aucune",VLOOKUP(E312,'[1]Plan d''adressage'!A:B,2,0))</f>
        <v>PANIER/CORBEILLE</v>
      </c>
      <c r="H312" s="13" t="str">
        <f>IF(ISNA(VLOOKUP(A312,'[1]Famille par article'!A:C,3,0)),IF(AND(ISNUMBER(SEARCH("FIBRE",B312)),ISNUMBER(SEARCH("calage",B312))),"FIBRE DE CALAGE",IF(OR(ISNUMBER(SEARCH("panier",B312)),ISNUMBER(SEARCH("corbeille",B312)),ISNUMBER(SEARCH("banneton",B312)),ISNUMBER(SEARCH("support",B312))),"PANIER/CORBEILLE",IF(ISNUMBER(SEARCH("Bidon",B312)),"BIDON",IF(ISNUMBER(SEARCH("bourriche",B312)),"BOURRICHE",IF(OR(ISNUMBER(SEARCH("coffre",B312)),ISNUMBER(SEARCH("valisette",B312)),ISNUMBER(SEARCH("caisse",B312))),"COFFRET",IF(OR(ISNUMBER(SEARCH("VERRE",B312)),ISNUMBER(SEARCH("carafe",B312))),"VERRERIE",IF(ISNUMBER(SEARCH("BOIS",B312)),"BOIS",IF(OR(ISNUMBER(SEARCH("BOLDUC",B312)),ISNUMBER(SEARCH("RAPHIA",B312)),ISNUMBER(SEARCH("etiquette",B312)),ISNUMBER(SEARCH("Bouchon",B312)),ISNUMBER(SEARCH("tire",B312)),ISNUMBER(SEARCH("decapsuleur",B312)),ISNUMBER(SEARCH("carte",B312)),ISNUMBER(SEARCH("cheque",B312))),"ETAGERES",IF(OR(ISNUMBER(SEARCH("papier",B312)),ISNUMBER(SEARCH("sac",B312)),ISNUMBER(SEARCH("carton",B312)),ISNUMBER(SEARCH("pochette",B312)),ISNUMBER(SEARCH("polypr",B312)),ISNUMBER(SEARCH("FIBRE",B312))),"CARTONNAGE","AUTRES"))))))))),VLOOKUP(A312,'[1]Famille par article'!A:C,3,0))</f>
        <v>CARTONNAGE</v>
      </c>
      <c r="I312" s="14">
        <f t="shared" si="16"/>
        <v>9.2541180825467338E-4</v>
      </c>
      <c r="J312" s="14">
        <f t="shared" si="19"/>
        <v>0.65630205441421385</v>
      </c>
      <c r="K312" s="12" t="str">
        <f t="shared" si="17"/>
        <v/>
      </c>
      <c r="L312" s="12" t="str">
        <f t="shared" si="18"/>
        <v>Y</v>
      </c>
    </row>
    <row r="313" spans="1:12" x14ac:dyDescent="0.25">
      <c r="A313" s="12" t="s">
        <v>629</v>
      </c>
      <c r="B313" s="12" t="s">
        <v>630</v>
      </c>
      <c r="C313" s="12">
        <v>10</v>
      </c>
      <c r="D313" s="12">
        <v>1126</v>
      </c>
      <c r="E313" s="12" t="s">
        <v>631</v>
      </c>
      <c r="F313" s="12" t="s">
        <v>17</v>
      </c>
      <c r="G313" s="12" t="str">
        <f>IF(ISNA(VLOOKUP(E313,'[1]Plan d''adressage'!A:B,2,0)),"aucune",VLOOKUP(E313,'[1]Plan d''adressage'!A:B,2,0))</f>
        <v>PANIER/CORBEILLE</v>
      </c>
      <c r="H313" s="13" t="str">
        <f>IF(ISNA(VLOOKUP(A313,'[1]Famille par article'!A:C,3,0)),IF(AND(ISNUMBER(SEARCH("FIBRE",B313)),ISNUMBER(SEARCH("calage",B313))),"FIBRE DE CALAGE",IF(OR(ISNUMBER(SEARCH("panier",B313)),ISNUMBER(SEARCH("corbeille",B313)),ISNUMBER(SEARCH("banneton",B313)),ISNUMBER(SEARCH("support",B313))),"PANIER/CORBEILLE",IF(ISNUMBER(SEARCH("Bidon",B313)),"BIDON",IF(ISNUMBER(SEARCH("bourriche",B313)),"BOURRICHE",IF(OR(ISNUMBER(SEARCH("coffre",B313)),ISNUMBER(SEARCH("valisette",B313)),ISNUMBER(SEARCH("caisse",B313))),"COFFRET",IF(OR(ISNUMBER(SEARCH("VERRE",B313)),ISNUMBER(SEARCH("carafe",B313))),"VERRERIE",IF(ISNUMBER(SEARCH("BOIS",B313)),"BOIS",IF(OR(ISNUMBER(SEARCH("BOLDUC",B313)),ISNUMBER(SEARCH("RAPHIA",B313)),ISNUMBER(SEARCH("etiquette",B313)),ISNUMBER(SEARCH("Bouchon",B313)),ISNUMBER(SEARCH("tire",B313)),ISNUMBER(SEARCH("decapsuleur",B313)),ISNUMBER(SEARCH("carte",B313)),ISNUMBER(SEARCH("cheque",B313))),"ETAGERES",IF(OR(ISNUMBER(SEARCH("papier",B313)),ISNUMBER(SEARCH("sac",B313)),ISNUMBER(SEARCH("carton",B313)),ISNUMBER(SEARCH("pochette",B313)),ISNUMBER(SEARCH("polypr",B313)),ISNUMBER(SEARCH("FIBRE",B313))),"CARTONNAGE","AUTRES"))))))))),VLOOKUP(A313,'[1]Famille par article'!A:C,3,0))</f>
        <v>FIBRE DE CALAGE</v>
      </c>
      <c r="I313" s="14">
        <f t="shared" si="16"/>
        <v>9.2541180825467338E-4</v>
      </c>
      <c r="J313" s="14">
        <f t="shared" si="19"/>
        <v>0.65722746622246853</v>
      </c>
      <c r="K313" s="12" t="str">
        <f t="shared" si="17"/>
        <v/>
      </c>
      <c r="L313" s="12" t="str">
        <f t="shared" si="18"/>
        <v>Y</v>
      </c>
    </row>
    <row r="314" spans="1:12" x14ac:dyDescent="0.25">
      <c r="A314" s="12" t="s">
        <v>632</v>
      </c>
      <c r="B314" s="12" t="s">
        <v>633</v>
      </c>
      <c r="C314" s="12">
        <v>10</v>
      </c>
      <c r="D314" s="12">
        <v>1126</v>
      </c>
      <c r="E314" s="12" t="s">
        <v>96</v>
      </c>
      <c r="F314" s="12" t="s">
        <v>17</v>
      </c>
      <c r="G314" s="12" t="str">
        <f>IF(ISNA(VLOOKUP(E314,'[1]Plan d''adressage'!A:B,2,0)),"aucune",VLOOKUP(E314,'[1]Plan d''adressage'!A:B,2,0))</f>
        <v>aucune</v>
      </c>
      <c r="H314" s="13" t="str">
        <f>IF(ISNA(VLOOKUP(A314,'[1]Famille par article'!A:C,3,0)),IF(AND(ISNUMBER(SEARCH("FIBRE",B314)),ISNUMBER(SEARCH("calage",B314))),"FIBRE DE CALAGE",IF(OR(ISNUMBER(SEARCH("panier",B314)),ISNUMBER(SEARCH("corbeille",B314)),ISNUMBER(SEARCH("banneton",B314)),ISNUMBER(SEARCH("support",B314))),"PANIER/CORBEILLE",IF(ISNUMBER(SEARCH("Bidon",B314)),"BIDON",IF(ISNUMBER(SEARCH("bourriche",B314)),"BOURRICHE",IF(OR(ISNUMBER(SEARCH("coffre",B314)),ISNUMBER(SEARCH("valisette",B314)),ISNUMBER(SEARCH("caisse",B314))),"COFFRET",IF(OR(ISNUMBER(SEARCH("VERRE",B314)),ISNUMBER(SEARCH("carafe",B314))),"VERRERIE",IF(ISNUMBER(SEARCH("BOIS",B314)),"BOIS",IF(OR(ISNUMBER(SEARCH("BOLDUC",B314)),ISNUMBER(SEARCH("RAPHIA",B314)),ISNUMBER(SEARCH("etiquette",B314)),ISNUMBER(SEARCH("Bouchon",B314)),ISNUMBER(SEARCH("tire",B314)),ISNUMBER(SEARCH("decapsuleur",B314)),ISNUMBER(SEARCH("carte",B314)),ISNUMBER(SEARCH("cheque",B314))),"ETAGERES",IF(OR(ISNUMBER(SEARCH("papier",B314)),ISNUMBER(SEARCH("sac",B314)),ISNUMBER(SEARCH("carton",B314)),ISNUMBER(SEARCH("pochette",B314)),ISNUMBER(SEARCH("polypr",B314)),ISNUMBER(SEARCH("FIBRE",B314))),"CARTONNAGE","AUTRES"))))))))),VLOOKUP(A314,'[1]Famille par article'!A:C,3,0))</f>
        <v>AUTRES</v>
      </c>
      <c r="I314" s="14">
        <f t="shared" si="16"/>
        <v>9.2541180825467338E-4</v>
      </c>
      <c r="J314" s="14">
        <f t="shared" si="19"/>
        <v>0.6581528780307232</v>
      </c>
      <c r="K314" s="12" t="str">
        <f t="shared" si="17"/>
        <v/>
      </c>
      <c r="L314" s="12" t="str">
        <f t="shared" si="18"/>
        <v>Y</v>
      </c>
    </row>
    <row r="315" spans="1:12" x14ac:dyDescent="0.25">
      <c r="A315" s="12" t="s">
        <v>634</v>
      </c>
      <c r="B315" s="12" t="s">
        <v>371</v>
      </c>
      <c r="C315" s="12">
        <v>10</v>
      </c>
      <c r="D315" s="12">
        <v>1126</v>
      </c>
      <c r="E315" s="12" t="s">
        <v>194</v>
      </c>
      <c r="F315" s="12" t="s">
        <v>17</v>
      </c>
      <c r="G315" s="12" t="str">
        <f>IF(ISNA(VLOOKUP(E315,'[1]Plan d''adressage'!A:B,2,0)),"aucune",VLOOKUP(E315,'[1]Plan d''adressage'!A:B,2,0))</f>
        <v>aucune</v>
      </c>
      <c r="H315" s="13" t="str">
        <f>IF(ISNA(VLOOKUP(A315,'[1]Famille par article'!A:C,3,0)),IF(AND(ISNUMBER(SEARCH("FIBRE",B315)),ISNUMBER(SEARCH("calage",B315))),"FIBRE DE CALAGE",IF(OR(ISNUMBER(SEARCH("panier",B315)),ISNUMBER(SEARCH("corbeille",B315)),ISNUMBER(SEARCH("banneton",B315)),ISNUMBER(SEARCH("support",B315))),"PANIER/CORBEILLE",IF(ISNUMBER(SEARCH("Bidon",B315)),"BIDON",IF(ISNUMBER(SEARCH("bourriche",B315)),"BOURRICHE",IF(OR(ISNUMBER(SEARCH("coffre",B315)),ISNUMBER(SEARCH("valisette",B315)),ISNUMBER(SEARCH("caisse",B315))),"COFFRET",IF(OR(ISNUMBER(SEARCH("VERRE",B315)),ISNUMBER(SEARCH("carafe",B315))),"VERRERIE",IF(ISNUMBER(SEARCH("BOIS",B315)),"BOIS",IF(OR(ISNUMBER(SEARCH("BOLDUC",B315)),ISNUMBER(SEARCH("RAPHIA",B315)),ISNUMBER(SEARCH("etiquette",B315)),ISNUMBER(SEARCH("Bouchon",B315)),ISNUMBER(SEARCH("tire",B315)),ISNUMBER(SEARCH("decapsuleur",B315)),ISNUMBER(SEARCH("carte",B315)),ISNUMBER(SEARCH("cheque",B315))),"ETAGERES",IF(OR(ISNUMBER(SEARCH("papier",B315)),ISNUMBER(SEARCH("sac",B315)),ISNUMBER(SEARCH("carton",B315)),ISNUMBER(SEARCH("pochette",B315)),ISNUMBER(SEARCH("polypr",B315)),ISNUMBER(SEARCH("FIBRE",B315))),"CARTONNAGE","AUTRES"))))))))),VLOOKUP(A315,'[1]Famille par article'!A:C,3,0))</f>
        <v>ETAGERES</v>
      </c>
      <c r="I315" s="14">
        <f t="shared" si="16"/>
        <v>9.2541180825467338E-4</v>
      </c>
      <c r="J315" s="14">
        <f t="shared" si="19"/>
        <v>0.65907828983897787</v>
      </c>
      <c r="K315" s="12" t="str">
        <f t="shared" si="17"/>
        <v/>
      </c>
      <c r="L315" s="12" t="str">
        <f t="shared" si="18"/>
        <v>Y</v>
      </c>
    </row>
    <row r="316" spans="1:12" x14ac:dyDescent="0.25">
      <c r="A316" s="12" t="s">
        <v>635</v>
      </c>
      <c r="B316" s="12" t="s">
        <v>636</v>
      </c>
      <c r="C316" s="12">
        <v>10</v>
      </c>
      <c r="D316" s="12">
        <v>1126</v>
      </c>
      <c r="E316" s="12" t="s">
        <v>369</v>
      </c>
      <c r="F316" s="12" t="s">
        <v>17</v>
      </c>
      <c r="G316" s="12" t="str">
        <f>IF(ISNA(VLOOKUP(E316,'[1]Plan d''adressage'!A:B,2,0)),"aucune",VLOOKUP(E316,'[1]Plan d''adressage'!A:B,2,0))</f>
        <v>aucune</v>
      </c>
      <c r="H316" s="13" t="str">
        <f>IF(ISNA(VLOOKUP(A316,'[1]Famille par article'!A:C,3,0)),IF(AND(ISNUMBER(SEARCH("FIBRE",B316)),ISNUMBER(SEARCH("calage",B316))),"FIBRE DE CALAGE",IF(OR(ISNUMBER(SEARCH("panier",B316)),ISNUMBER(SEARCH("corbeille",B316)),ISNUMBER(SEARCH("banneton",B316)),ISNUMBER(SEARCH("support",B316))),"PANIER/CORBEILLE",IF(ISNUMBER(SEARCH("Bidon",B316)),"BIDON",IF(ISNUMBER(SEARCH("bourriche",B316)),"BOURRICHE",IF(OR(ISNUMBER(SEARCH("coffre",B316)),ISNUMBER(SEARCH("valisette",B316)),ISNUMBER(SEARCH("caisse",B316))),"COFFRET",IF(OR(ISNUMBER(SEARCH("VERRE",B316)),ISNUMBER(SEARCH("carafe",B316))),"VERRERIE",IF(ISNUMBER(SEARCH("BOIS",B316)),"BOIS",IF(OR(ISNUMBER(SEARCH("BOLDUC",B316)),ISNUMBER(SEARCH("RAPHIA",B316)),ISNUMBER(SEARCH("etiquette",B316)),ISNUMBER(SEARCH("Bouchon",B316)),ISNUMBER(SEARCH("tire",B316)),ISNUMBER(SEARCH("decapsuleur",B316)),ISNUMBER(SEARCH("carte",B316)),ISNUMBER(SEARCH("cheque",B316))),"ETAGERES",IF(OR(ISNUMBER(SEARCH("papier",B316)),ISNUMBER(SEARCH("sac",B316)),ISNUMBER(SEARCH("carton",B316)),ISNUMBER(SEARCH("pochette",B316)),ISNUMBER(SEARCH("polypr",B316)),ISNUMBER(SEARCH("FIBRE",B316))),"CARTONNAGE","AUTRES"))))))))),VLOOKUP(A316,'[1]Famille par article'!A:C,3,0))</f>
        <v>ETAGERES</v>
      </c>
      <c r="I316" s="14">
        <f t="shared" si="16"/>
        <v>9.2541180825467338E-4</v>
      </c>
      <c r="J316" s="14">
        <f t="shared" si="19"/>
        <v>0.66000370164723254</v>
      </c>
      <c r="K316" s="12" t="str">
        <f t="shared" si="17"/>
        <v/>
      </c>
      <c r="L316" s="12" t="str">
        <f t="shared" si="18"/>
        <v>Y</v>
      </c>
    </row>
    <row r="317" spans="1:12" x14ac:dyDescent="0.25">
      <c r="A317" s="12" t="s">
        <v>637</v>
      </c>
      <c r="B317" s="12" t="s">
        <v>248</v>
      </c>
      <c r="C317" s="12">
        <v>10</v>
      </c>
      <c r="D317" s="12">
        <v>1126</v>
      </c>
      <c r="E317" s="12" t="s">
        <v>389</v>
      </c>
      <c r="F317" s="12" t="s">
        <v>17</v>
      </c>
      <c r="G317" s="12" t="str">
        <f>IF(ISNA(VLOOKUP(E317,'[1]Plan d''adressage'!A:B,2,0)),"aucune",VLOOKUP(E317,'[1]Plan d''adressage'!A:B,2,0))</f>
        <v>PANIER/CORBEILLE</v>
      </c>
      <c r="H317" s="13" t="str">
        <f>IF(ISNA(VLOOKUP(A317,'[1]Famille par article'!A:C,3,0)),IF(AND(ISNUMBER(SEARCH("FIBRE",B317)),ISNUMBER(SEARCH("calage",B317))),"FIBRE DE CALAGE",IF(OR(ISNUMBER(SEARCH("panier",B317)),ISNUMBER(SEARCH("corbeille",B317)),ISNUMBER(SEARCH("banneton",B317)),ISNUMBER(SEARCH("support",B317))),"PANIER/CORBEILLE",IF(ISNUMBER(SEARCH("Bidon",B317)),"BIDON",IF(ISNUMBER(SEARCH("bourriche",B317)),"BOURRICHE",IF(OR(ISNUMBER(SEARCH("coffre",B317)),ISNUMBER(SEARCH("valisette",B317)),ISNUMBER(SEARCH("caisse",B317))),"COFFRET",IF(OR(ISNUMBER(SEARCH("VERRE",B317)),ISNUMBER(SEARCH("carafe",B317))),"VERRERIE",IF(ISNUMBER(SEARCH("BOIS",B317)),"BOIS",IF(OR(ISNUMBER(SEARCH("BOLDUC",B317)),ISNUMBER(SEARCH("RAPHIA",B317)),ISNUMBER(SEARCH("etiquette",B317)),ISNUMBER(SEARCH("Bouchon",B317)),ISNUMBER(SEARCH("tire",B317)),ISNUMBER(SEARCH("decapsuleur",B317)),ISNUMBER(SEARCH("carte",B317)),ISNUMBER(SEARCH("cheque",B317))),"ETAGERES",IF(OR(ISNUMBER(SEARCH("papier",B317)),ISNUMBER(SEARCH("sac",B317)),ISNUMBER(SEARCH("carton",B317)),ISNUMBER(SEARCH("pochette",B317)),ISNUMBER(SEARCH("polypr",B317)),ISNUMBER(SEARCH("FIBRE",B317))),"CARTONNAGE","AUTRES"))))))))),VLOOKUP(A317,'[1]Famille par article'!A:C,3,0))</f>
        <v>PANIER/CORBEILLE</v>
      </c>
      <c r="I317" s="14">
        <f t="shared" si="16"/>
        <v>9.2541180825467338E-4</v>
      </c>
      <c r="J317" s="14">
        <f t="shared" si="19"/>
        <v>0.66092911345548722</v>
      </c>
      <c r="K317" s="12" t="str">
        <f t="shared" si="17"/>
        <v/>
      </c>
      <c r="L317" s="12" t="str">
        <f t="shared" si="18"/>
        <v>N</v>
      </c>
    </row>
    <row r="318" spans="1:12" x14ac:dyDescent="0.25">
      <c r="A318" s="12" t="s">
        <v>638</v>
      </c>
      <c r="B318" s="12" t="s">
        <v>224</v>
      </c>
      <c r="C318" s="12">
        <v>10</v>
      </c>
      <c r="D318" s="12">
        <v>1126</v>
      </c>
      <c r="E318" s="12" t="s">
        <v>215</v>
      </c>
      <c r="F318" s="12" t="s">
        <v>17</v>
      </c>
      <c r="G318" s="12" t="str">
        <f>IF(ISNA(VLOOKUP(E318,'[1]Plan d''adressage'!A:B,2,0)),"aucune",VLOOKUP(E318,'[1]Plan d''adressage'!A:B,2,0))</f>
        <v>COFFRET</v>
      </c>
      <c r="H318" s="13" t="str">
        <f>IF(ISNA(VLOOKUP(A318,'[1]Famille par article'!A:C,3,0)),IF(AND(ISNUMBER(SEARCH("FIBRE",B318)),ISNUMBER(SEARCH("calage",B318))),"FIBRE DE CALAGE",IF(OR(ISNUMBER(SEARCH("panier",B318)),ISNUMBER(SEARCH("corbeille",B318)),ISNUMBER(SEARCH("banneton",B318)),ISNUMBER(SEARCH("support",B318))),"PANIER/CORBEILLE",IF(ISNUMBER(SEARCH("Bidon",B318)),"BIDON",IF(ISNUMBER(SEARCH("bourriche",B318)),"BOURRICHE",IF(OR(ISNUMBER(SEARCH("coffre",B318)),ISNUMBER(SEARCH("valisette",B318)),ISNUMBER(SEARCH("caisse",B318))),"COFFRET",IF(OR(ISNUMBER(SEARCH("VERRE",B318)),ISNUMBER(SEARCH("carafe",B318))),"VERRERIE",IF(ISNUMBER(SEARCH("BOIS",B318)),"BOIS",IF(OR(ISNUMBER(SEARCH("BOLDUC",B318)),ISNUMBER(SEARCH("RAPHIA",B318)),ISNUMBER(SEARCH("etiquette",B318)),ISNUMBER(SEARCH("Bouchon",B318)),ISNUMBER(SEARCH("tire",B318)),ISNUMBER(SEARCH("decapsuleur",B318)),ISNUMBER(SEARCH("carte",B318)),ISNUMBER(SEARCH("cheque",B318))),"ETAGERES",IF(OR(ISNUMBER(SEARCH("papier",B318)),ISNUMBER(SEARCH("sac",B318)),ISNUMBER(SEARCH("carton",B318)),ISNUMBER(SEARCH("pochette",B318)),ISNUMBER(SEARCH("polypr",B318)),ISNUMBER(SEARCH("FIBRE",B318))),"CARTONNAGE","AUTRES"))))))))),VLOOKUP(A318,'[1]Famille par article'!A:C,3,0))</f>
        <v>CARTONNAGE</v>
      </c>
      <c r="I318" s="14">
        <f t="shared" si="16"/>
        <v>9.2541180825467338E-4</v>
      </c>
      <c r="J318" s="14">
        <f t="shared" si="19"/>
        <v>0.66185452526374189</v>
      </c>
      <c r="K318" s="12" t="str">
        <f t="shared" si="17"/>
        <v/>
      </c>
      <c r="L318" s="12" t="str">
        <f t="shared" si="18"/>
        <v>Y</v>
      </c>
    </row>
    <row r="319" spans="1:12" x14ac:dyDescent="0.25">
      <c r="A319" s="12" t="s">
        <v>639</v>
      </c>
      <c r="B319" s="12" t="s">
        <v>224</v>
      </c>
      <c r="C319" s="12">
        <v>10</v>
      </c>
      <c r="D319" s="12">
        <v>1126</v>
      </c>
      <c r="E319" s="12" t="s">
        <v>411</v>
      </c>
      <c r="F319" s="12" t="s">
        <v>17</v>
      </c>
      <c r="G319" s="12" t="str">
        <f>IF(ISNA(VLOOKUP(E319,'[1]Plan d''adressage'!A:B,2,0)),"aucune",VLOOKUP(E319,'[1]Plan d''adressage'!A:B,2,0))</f>
        <v>COFFRET</v>
      </c>
      <c r="H319" s="13" t="str">
        <f>IF(ISNA(VLOOKUP(A319,'[1]Famille par article'!A:C,3,0)),IF(AND(ISNUMBER(SEARCH("FIBRE",B319)),ISNUMBER(SEARCH("calage",B319))),"FIBRE DE CALAGE",IF(OR(ISNUMBER(SEARCH("panier",B319)),ISNUMBER(SEARCH("corbeille",B319)),ISNUMBER(SEARCH("banneton",B319)),ISNUMBER(SEARCH("support",B319))),"PANIER/CORBEILLE",IF(ISNUMBER(SEARCH("Bidon",B319)),"BIDON",IF(ISNUMBER(SEARCH("bourriche",B319)),"BOURRICHE",IF(OR(ISNUMBER(SEARCH("coffre",B319)),ISNUMBER(SEARCH("valisette",B319)),ISNUMBER(SEARCH("caisse",B319))),"COFFRET",IF(OR(ISNUMBER(SEARCH("VERRE",B319)),ISNUMBER(SEARCH("carafe",B319))),"VERRERIE",IF(ISNUMBER(SEARCH("BOIS",B319)),"BOIS",IF(OR(ISNUMBER(SEARCH("BOLDUC",B319)),ISNUMBER(SEARCH("RAPHIA",B319)),ISNUMBER(SEARCH("etiquette",B319)),ISNUMBER(SEARCH("Bouchon",B319)),ISNUMBER(SEARCH("tire",B319)),ISNUMBER(SEARCH("decapsuleur",B319)),ISNUMBER(SEARCH("carte",B319)),ISNUMBER(SEARCH("cheque",B319))),"ETAGERES",IF(OR(ISNUMBER(SEARCH("papier",B319)),ISNUMBER(SEARCH("sac",B319)),ISNUMBER(SEARCH("carton",B319)),ISNUMBER(SEARCH("pochette",B319)),ISNUMBER(SEARCH("polypr",B319)),ISNUMBER(SEARCH("FIBRE",B319))),"CARTONNAGE","AUTRES"))))))))),VLOOKUP(A319,'[1]Famille par article'!A:C,3,0))</f>
        <v>CARTONNAGE</v>
      </c>
      <c r="I319" s="14">
        <f t="shared" si="16"/>
        <v>9.2541180825467338E-4</v>
      </c>
      <c r="J319" s="14">
        <f t="shared" si="19"/>
        <v>0.66277993707199656</v>
      </c>
      <c r="K319" s="12" t="str">
        <f t="shared" si="17"/>
        <v/>
      </c>
      <c r="L319" s="12" t="str">
        <f t="shared" si="18"/>
        <v>Y</v>
      </c>
    </row>
    <row r="320" spans="1:12" x14ac:dyDescent="0.25">
      <c r="A320" s="12" t="s">
        <v>640</v>
      </c>
      <c r="B320" s="12" t="s">
        <v>573</v>
      </c>
      <c r="C320" s="12">
        <v>10</v>
      </c>
      <c r="D320" s="12">
        <v>1126</v>
      </c>
      <c r="E320" s="12" t="s">
        <v>152</v>
      </c>
      <c r="F320" s="12" t="s">
        <v>17</v>
      </c>
      <c r="G320" s="12" t="str">
        <f>IF(ISNA(VLOOKUP(E320,'[1]Plan d''adressage'!A:B,2,0)),"aucune",VLOOKUP(E320,'[1]Plan d''adressage'!A:B,2,0))</f>
        <v>AUTRES</v>
      </c>
      <c r="H320" s="13" t="str">
        <f>IF(ISNA(VLOOKUP(A320,'[1]Famille par article'!A:C,3,0)),IF(AND(ISNUMBER(SEARCH("FIBRE",B320)),ISNUMBER(SEARCH("calage",B320))),"FIBRE DE CALAGE",IF(OR(ISNUMBER(SEARCH("panier",B320)),ISNUMBER(SEARCH("corbeille",B320)),ISNUMBER(SEARCH("banneton",B320)),ISNUMBER(SEARCH("support",B320))),"PANIER/CORBEILLE",IF(ISNUMBER(SEARCH("Bidon",B320)),"BIDON",IF(ISNUMBER(SEARCH("bourriche",B320)),"BOURRICHE",IF(OR(ISNUMBER(SEARCH("coffre",B320)),ISNUMBER(SEARCH("valisette",B320)),ISNUMBER(SEARCH("caisse",B320))),"COFFRET",IF(OR(ISNUMBER(SEARCH("VERRE",B320)),ISNUMBER(SEARCH("carafe",B320))),"VERRERIE",IF(ISNUMBER(SEARCH("BOIS",B320)),"BOIS",IF(OR(ISNUMBER(SEARCH("BOLDUC",B320)),ISNUMBER(SEARCH("RAPHIA",B320)),ISNUMBER(SEARCH("etiquette",B320)),ISNUMBER(SEARCH("Bouchon",B320)),ISNUMBER(SEARCH("tire",B320)),ISNUMBER(SEARCH("decapsuleur",B320)),ISNUMBER(SEARCH("carte",B320)),ISNUMBER(SEARCH("cheque",B320))),"ETAGERES",IF(OR(ISNUMBER(SEARCH("papier",B320)),ISNUMBER(SEARCH("sac",B320)),ISNUMBER(SEARCH("carton",B320)),ISNUMBER(SEARCH("pochette",B320)),ISNUMBER(SEARCH("polypr",B320)),ISNUMBER(SEARCH("FIBRE",B320))),"CARTONNAGE","AUTRES"))))))))),VLOOKUP(A320,'[1]Famille par article'!A:C,3,0))</f>
        <v>BOURRICHE</v>
      </c>
      <c r="I320" s="14">
        <f t="shared" si="16"/>
        <v>9.2541180825467338E-4</v>
      </c>
      <c r="J320" s="14">
        <f t="shared" si="19"/>
        <v>0.66370534888025123</v>
      </c>
      <c r="K320" s="12" t="str">
        <f t="shared" si="17"/>
        <v/>
      </c>
      <c r="L320" s="12" t="str">
        <f t="shared" si="18"/>
        <v>Y</v>
      </c>
    </row>
    <row r="321" spans="1:12" x14ac:dyDescent="0.25">
      <c r="A321" s="12" t="s">
        <v>641</v>
      </c>
      <c r="B321" s="12" t="s">
        <v>642</v>
      </c>
      <c r="C321" s="12">
        <v>10</v>
      </c>
      <c r="D321" s="12">
        <v>1126</v>
      </c>
      <c r="E321" s="12" t="s">
        <v>643</v>
      </c>
      <c r="F321" s="12" t="s">
        <v>17</v>
      </c>
      <c r="G321" s="12" t="str">
        <f>IF(ISNA(VLOOKUP(E321,'[1]Plan d''adressage'!A:B,2,0)),"aucune",VLOOKUP(E321,'[1]Plan d''adressage'!A:B,2,0))</f>
        <v>PANIER/CORBEILLE</v>
      </c>
      <c r="H321" s="13" t="str">
        <f>IF(ISNA(VLOOKUP(A321,'[1]Famille par article'!A:C,3,0)),IF(AND(ISNUMBER(SEARCH("FIBRE",B321)),ISNUMBER(SEARCH("calage",B321))),"FIBRE DE CALAGE",IF(OR(ISNUMBER(SEARCH("panier",B321)),ISNUMBER(SEARCH("corbeille",B321)),ISNUMBER(SEARCH("banneton",B321)),ISNUMBER(SEARCH("support",B321))),"PANIER/CORBEILLE",IF(ISNUMBER(SEARCH("Bidon",B321)),"BIDON",IF(ISNUMBER(SEARCH("bourriche",B321)),"BOURRICHE",IF(OR(ISNUMBER(SEARCH("coffre",B321)),ISNUMBER(SEARCH("valisette",B321)),ISNUMBER(SEARCH("caisse",B321))),"COFFRET",IF(OR(ISNUMBER(SEARCH("VERRE",B321)),ISNUMBER(SEARCH("carafe",B321))),"VERRERIE",IF(ISNUMBER(SEARCH("BOIS",B321)),"BOIS",IF(OR(ISNUMBER(SEARCH("BOLDUC",B321)),ISNUMBER(SEARCH("RAPHIA",B321)),ISNUMBER(SEARCH("etiquette",B321)),ISNUMBER(SEARCH("Bouchon",B321)),ISNUMBER(SEARCH("tire",B321)),ISNUMBER(SEARCH("decapsuleur",B321)),ISNUMBER(SEARCH("carte",B321)),ISNUMBER(SEARCH("cheque",B321))),"ETAGERES",IF(OR(ISNUMBER(SEARCH("papier",B321)),ISNUMBER(SEARCH("sac",B321)),ISNUMBER(SEARCH("carton",B321)),ISNUMBER(SEARCH("pochette",B321)),ISNUMBER(SEARCH("polypr",B321)),ISNUMBER(SEARCH("FIBRE",B321))),"CARTONNAGE","AUTRES"))))))))),VLOOKUP(A321,'[1]Famille par article'!A:C,3,0))</f>
        <v>PANIER/CORBEILLE</v>
      </c>
      <c r="I321" s="14">
        <f t="shared" si="16"/>
        <v>9.2541180825467338E-4</v>
      </c>
      <c r="J321" s="14">
        <f t="shared" si="19"/>
        <v>0.66463076068850591</v>
      </c>
      <c r="K321" s="12" t="str">
        <f t="shared" si="17"/>
        <v/>
      </c>
      <c r="L321" s="12" t="str">
        <f t="shared" si="18"/>
        <v>N</v>
      </c>
    </row>
    <row r="322" spans="1:12" x14ac:dyDescent="0.25">
      <c r="A322" s="12" t="s">
        <v>644</v>
      </c>
      <c r="B322" s="12" t="s">
        <v>70</v>
      </c>
      <c r="C322" s="12">
        <v>10</v>
      </c>
      <c r="D322" s="12">
        <v>1126</v>
      </c>
      <c r="E322" s="12" t="s">
        <v>466</v>
      </c>
      <c r="F322" s="12" t="s">
        <v>17</v>
      </c>
      <c r="G322" s="12" t="str">
        <f>IF(ISNA(VLOOKUP(E322,'[1]Plan d''adressage'!A:B,2,0)),"aucune",VLOOKUP(E322,'[1]Plan d''adressage'!A:B,2,0))</f>
        <v>aucune</v>
      </c>
      <c r="H322" s="13" t="str">
        <f>IF(ISNA(VLOOKUP(A322,'[1]Famille par article'!A:C,3,0)),IF(AND(ISNUMBER(SEARCH("FIBRE",B322)),ISNUMBER(SEARCH("calage",B322))),"FIBRE DE CALAGE",IF(OR(ISNUMBER(SEARCH("panier",B322)),ISNUMBER(SEARCH("corbeille",B322)),ISNUMBER(SEARCH("banneton",B322)),ISNUMBER(SEARCH("support",B322))),"PANIER/CORBEILLE",IF(ISNUMBER(SEARCH("Bidon",B322)),"BIDON",IF(ISNUMBER(SEARCH("bourriche",B322)),"BOURRICHE",IF(OR(ISNUMBER(SEARCH("coffre",B322)),ISNUMBER(SEARCH("valisette",B322)),ISNUMBER(SEARCH("caisse",B322))),"COFFRET",IF(OR(ISNUMBER(SEARCH("VERRE",B322)),ISNUMBER(SEARCH("carafe",B322))),"VERRERIE",IF(ISNUMBER(SEARCH("BOIS",B322)),"BOIS",IF(OR(ISNUMBER(SEARCH("BOLDUC",B322)),ISNUMBER(SEARCH("RAPHIA",B322)),ISNUMBER(SEARCH("etiquette",B322)),ISNUMBER(SEARCH("Bouchon",B322)),ISNUMBER(SEARCH("tire",B322)),ISNUMBER(SEARCH("decapsuleur",B322)),ISNUMBER(SEARCH("carte",B322)),ISNUMBER(SEARCH("cheque",B322))),"ETAGERES",IF(OR(ISNUMBER(SEARCH("papier",B322)),ISNUMBER(SEARCH("sac",B322)),ISNUMBER(SEARCH("carton",B322)),ISNUMBER(SEARCH("pochette",B322)),ISNUMBER(SEARCH("polypr",B322)),ISNUMBER(SEARCH("FIBRE",B322))),"CARTONNAGE","AUTRES"))))))))),VLOOKUP(A322,'[1]Famille par article'!A:C,3,0))</f>
        <v>ETAGERES</v>
      </c>
      <c r="I322" s="14">
        <f t="shared" si="16"/>
        <v>9.2541180825467338E-4</v>
      </c>
      <c r="J322" s="14">
        <f t="shared" si="19"/>
        <v>0.66555617249676058</v>
      </c>
      <c r="K322" s="12" t="str">
        <f t="shared" si="17"/>
        <v/>
      </c>
      <c r="L322" s="12" t="str">
        <f t="shared" si="18"/>
        <v>Y</v>
      </c>
    </row>
    <row r="323" spans="1:12" x14ac:dyDescent="0.25">
      <c r="A323" s="12" t="s">
        <v>645</v>
      </c>
      <c r="B323" s="12" t="s">
        <v>646</v>
      </c>
      <c r="C323" s="12">
        <v>10</v>
      </c>
      <c r="D323" s="12">
        <v>1126</v>
      </c>
      <c r="E323" s="12" t="s">
        <v>96</v>
      </c>
      <c r="F323" s="12" t="s">
        <v>17</v>
      </c>
      <c r="G323" s="12" t="str">
        <f>IF(ISNA(VLOOKUP(E323,'[1]Plan d''adressage'!A:B,2,0)),"aucune",VLOOKUP(E323,'[1]Plan d''adressage'!A:B,2,0))</f>
        <v>aucune</v>
      </c>
      <c r="H323" s="13" t="str">
        <f>IF(ISNA(VLOOKUP(A323,'[1]Famille par article'!A:C,3,0)),IF(AND(ISNUMBER(SEARCH("FIBRE",B323)),ISNUMBER(SEARCH("calage",B323))),"FIBRE DE CALAGE",IF(OR(ISNUMBER(SEARCH("panier",B323)),ISNUMBER(SEARCH("corbeille",B323)),ISNUMBER(SEARCH("banneton",B323)),ISNUMBER(SEARCH("support",B323))),"PANIER/CORBEILLE",IF(ISNUMBER(SEARCH("Bidon",B323)),"BIDON",IF(ISNUMBER(SEARCH("bourriche",B323)),"BOURRICHE",IF(OR(ISNUMBER(SEARCH("coffre",B323)),ISNUMBER(SEARCH("valisette",B323)),ISNUMBER(SEARCH("caisse",B323))),"COFFRET",IF(OR(ISNUMBER(SEARCH("VERRE",B323)),ISNUMBER(SEARCH("carafe",B323))),"VERRERIE",IF(ISNUMBER(SEARCH("BOIS",B323)),"BOIS",IF(OR(ISNUMBER(SEARCH("BOLDUC",B323)),ISNUMBER(SEARCH("RAPHIA",B323)),ISNUMBER(SEARCH("etiquette",B323)),ISNUMBER(SEARCH("Bouchon",B323)),ISNUMBER(SEARCH("tire",B323)),ISNUMBER(SEARCH("decapsuleur",B323)),ISNUMBER(SEARCH("carte",B323)),ISNUMBER(SEARCH("cheque",B323))),"ETAGERES",IF(OR(ISNUMBER(SEARCH("papier",B323)),ISNUMBER(SEARCH("sac",B323)),ISNUMBER(SEARCH("carton",B323)),ISNUMBER(SEARCH("pochette",B323)),ISNUMBER(SEARCH("polypr",B323)),ISNUMBER(SEARCH("FIBRE",B323))),"CARTONNAGE","AUTRES"))))))))),VLOOKUP(A323,'[1]Famille par article'!A:C,3,0))</f>
        <v>AUTRES</v>
      </c>
      <c r="I323" s="14">
        <f t="shared" ref="I323:I386" si="20">C323/SUM(C$3:C$1048576)</f>
        <v>9.2541180825467338E-4</v>
      </c>
      <c r="J323" s="14">
        <f t="shared" si="19"/>
        <v>0.66648158430501525</v>
      </c>
      <c r="K323" s="12" t="str">
        <f t="shared" si="17"/>
        <v/>
      </c>
      <c r="L323" s="12" t="str">
        <f t="shared" si="18"/>
        <v>Y</v>
      </c>
    </row>
    <row r="324" spans="1:12" x14ac:dyDescent="0.25">
      <c r="A324" s="12" t="s">
        <v>647</v>
      </c>
      <c r="B324" s="12" t="s">
        <v>648</v>
      </c>
      <c r="C324" s="12">
        <v>10</v>
      </c>
      <c r="D324" s="12">
        <v>1126</v>
      </c>
      <c r="E324" s="12" t="s">
        <v>428</v>
      </c>
      <c r="F324" s="12" t="s">
        <v>17</v>
      </c>
      <c r="G324" s="12" t="str">
        <f>IF(ISNA(VLOOKUP(E324,'[1]Plan d''adressage'!A:B,2,0)),"aucune",VLOOKUP(E324,'[1]Plan d''adressage'!A:B,2,0))</f>
        <v>COFFRET</v>
      </c>
      <c r="H324" s="13" t="str">
        <f>IF(ISNA(VLOOKUP(A324,'[1]Famille par article'!A:C,3,0)),IF(AND(ISNUMBER(SEARCH("FIBRE",B324)),ISNUMBER(SEARCH("calage",B324))),"FIBRE DE CALAGE",IF(OR(ISNUMBER(SEARCH("panier",B324)),ISNUMBER(SEARCH("corbeille",B324)),ISNUMBER(SEARCH("banneton",B324)),ISNUMBER(SEARCH("support",B324))),"PANIER/CORBEILLE",IF(ISNUMBER(SEARCH("Bidon",B324)),"BIDON",IF(ISNUMBER(SEARCH("bourriche",B324)),"BOURRICHE",IF(OR(ISNUMBER(SEARCH("coffre",B324)),ISNUMBER(SEARCH("valisette",B324)),ISNUMBER(SEARCH("caisse",B324))),"COFFRET",IF(OR(ISNUMBER(SEARCH("VERRE",B324)),ISNUMBER(SEARCH("carafe",B324))),"VERRERIE",IF(ISNUMBER(SEARCH("BOIS",B324)),"BOIS",IF(OR(ISNUMBER(SEARCH("BOLDUC",B324)),ISNUMBER(SEARCH("RAPHIA",B324)),ISNUMBER(SEARCH("etiquette",B324)),ISNUMBER(SEARCH("Bouchon",B324)),ISNUMBER(SEARCH("tire",B324)),ISNUMBER(SEARCH("decapsuleur",B324)),ISNUMBER(SEARCH("carte",B324)),ISNUMBER(SEARCH("cheque",B324))),"ETAGERES",IF(OR(ISNUMBER(SEARCH("papier",B324)),ISNUMBER(SEARCH("sac",B324)),ISNUMBER(SEARCH("carton",B324)),ISNUMBER(SEARCH("pochette",B324)),ISNUMBER(SEARCH("polypr",B324)),ISNUMBER(SEARCH("FIBRE",B324))),"CARTONNAGE","AUTRES"))))))))),VLOOKUP(A324,'[1]Famille par article'!A:C,3,0))</f>
        <v>AUTRES</v>
      </c>
      <c r="I324" s="14">
        <f t="shared" si="20"/>
        <v>9.2541180825467338E-4</v>
      </c>
      <c r="J324" s="14">
        <f t="shared" si="19"/>
        <v>0.66740699611326992</v>
      </c>
      <c r="K324" s="12" t="str">
        <f t="shared" ref="K324:K387" si="21">IF(J324&lt;90%,"","NPPEC")</f>
        <v/>
      </c>
      <c r="L324" s="12" t="str">
        <f t="shared" ref="L324:L387" si="22">IF(AND(G324&lt;&gt;H324,K324=""),"Y","N")</f>
        <v>Y</v>
      </c>
    </row>
    <row r="325" spans="1:12" x14ac:dyDescent="0.25">
      <c r="A325" s="12" t="s">
        <v>649</v>
      </c>
      <c r="B325" s="12" t="s">
        <v>650</v>
      </c>
      <c r="C325" s="12">
        <v>10</v>
      </c>
      <c r="D325" s="12">
        <v>1126</v>
      </c>
      <c r="E325" s="12" t="s">
        <v>279</v>
      </c>
      <c r="F325" s="12" t="s">
        <v>17</v>
      </c>
      <c r="G325" s="12" t="str">
        <f>IF(ISNA(VLOOKUP(E325,'[1]Plan d''adressage'!A:B,2,0)),"aucune",VLOOKUP(E325,'[1]Plan d''adressage'!A:B,2,0))</f>
        <v>CARTONNAGE</v>
      </c>
      <c r="H325" s="13" t="str">
        <f>IF(ISNA(VLOOKUP(A325,'[1]Famille par article'!A:C,3,0)),IF(AND(ISNUMBER(SEARCH("FIBRE",B325)),ISNUMBER(SEARCH("calage",B325))),"FIBRE DE CALAGE",IF(OR(ISNUMBER(SEARCH("panier",B325)),ISNUMBER(SEARCH("corbeille",B325)),ISNUMBER(SEARCH("banneton",B325)),ISNUMBER(SEARCH("support",B325))),"PANIER/CORBEILLE",IF(ISNUMBER(SEARCH("Bidon",B325)),"BIDON",IF(ISNUMBER(SEARCH("bourriche",B325)),"BOURRICHE",IF(OR(ISNUMBER(SEARCH("coffre",B325)),ISNUMBER(SEARCH("valisette",B325)),ISNUMBER(SEARCH("caisse",B325))),"COFFRET",IF(OR(ISNUMBER(SEARCH("VERRE",B325)),ISNUMBER(SEARCH("carafe",B325))),"VERRERIE",IF(ISNUMBER(SEARCH("BOIS",B325)),"BOIS",IF(OR(ISNUMBER(SEARCH("BOLDUC",B325)),ISNUMBER(SEARCH("RAPHIA",B325)),ISNUMBER(SEARCH("etiquette",B325)),ISNUMBER(SEARCH("Bouchon",B325)),ISNUMBER(SEARCH("tire",B325)),ISNUMBER(SEARCH("decapsuleur",B325)),ISNUMBER(SEARCH("carte",B325)),ISNUMBER(SEARCH("cheque",B325))),"ETAGERES",IF(OR(ISNUMBER(SEARCH("papier",B325)),ISNUMBER(SEARCH("sac",B325)),ISNUMBER(SEARCH("carton",B325)),ISNUMBER(SEARCH("pochette",B325)),ISNUMBER(SEARCH("polypr",B325)),ISNUMBER(SEARCH("FIBRE",B325))),"CARTONNAGE","AUTRES"))))))))),VLOOKUP(A325,'[1]Famille par article'!A:C,3,0))</f>
        <v>VERRERIE</v>
      </c>
      <c r="I325" s="14">
        <f t="shared" si="20"/>
        <v>9.2541180825467338E-4</v>
      </c>
      <c r="J325" s="14">
        <f t="shared" ref="J325:J388" si="23">I325+J324</f>
        <v>0.6683324079215246</v>
      </c>
      <c r="K325" s="12" t="str">
        <f t="shared" si="21"/>
        <v/>
      </c>
      <c r="L325" s="12" t="str">
        <f t="shared" si="22"/>
        <v>Y</v>
      </c>
    </row>
    <row r="326" spans="1:12" x14ac:dyDescent="0.25">
      <c r="A326" s="12" t="s">
        <v>651</v>
      </c>
      <c r="B326" s="12" t="s">
        <v>484</v>
      </c>
      <c r="C326" s="12">
        <v>10</v>
      </c>
      <c r="D326" s="12">
        <v>1126</v>
      </c>
      <c r="E326" s="12" t="s">
        <v>507</v>
      </c>
      <c r="F326" s="12" t="s">
        <v>17</v>
      </c>
      <c r="G326" s="12" t="str">
        <f>IF(ISNA(VLOOKUP(E326,'[1]Plan d''adressage'!A:B,2,0)),"aucune",VLOOKUP(E326,'[1]Plan d''adressage'!A:B,2,0))</f>
        <v>PANIER/CORBEILLE</v>
      </c>
      <c r="H326" s="13" t="str">
        <f>IF(ISNA(VLOOKUP(A326,'[1]Famille par article'!A:C,3,0)),IF(AND(ISNUMBER(SEARCH("FIBRE",B326)),ISNUMBER(SEARCH("calage",B326))),"FIBRE DE CALAGE",IF(OR(ISNUMBER(SEARCH("panier",B326)),ISNUMBER(SEARCH("corbeille",B326)),ISNUMBER(SEARCH("banneton",B326)),ISNUMBER(SEARCH("support",B326))),"PANIER/CORBEILLE",IF(ISNUMBER(SEARCH("Bidon",B326)),"BIDON",IF(ISNUMBER(SEARCH("bourriche",B326)),"BOURRICHE",IF(OR(ISNUMBER(SEARCH("coffre",B326)),ISNUMBER(SEARCH("valisette",B326)),ISNUMBER(SEARCH("caisse",B326))),"COFFRET",IF(OR(ISNUMBER(SEARCH("VERRE",B326)),ISNUMBER(SEARCH("carafe",B326))),"VERRERIE",IF(ISNUMBER(SEARCH("BOIS",B326)),"BOIS",IF(OR(ISNUMBER(SEARCH("BOLDUC",B326)),ISNUMBER(SEARCH("RAPHIA",B326)),ISNUMBER(SEARCH("etiquette",B326)),ISNUMBER(SEARCH("Bouchon",B326)),ISNUMBER(SEARCH("tire",B326)),ISNUMBER(SEARCH("decapsuleur",B326)),ISNUMBER(SEARCH("carte",B326)),ISNUMBER(SEARCH("cheque",B326))),"ETAGERES",IF(OR(ISNUMBER(SEARCH("papier",B326)),ISNUMBER(SEARCH("sac",B326)),ISNUMBER(SEARCH("carton",B326)),ISNUMBER(SEARCH("pochette",B326)),ISNUMBER(SEARCH("polypr",B326)),ISNUMBER(SEARCH("FIBRE",B326))),"CARTONNAGE","AUTRES"))))))))),VLOOKUP(A326,'[1]Famille par article'!A:C,3,0))</f>
        <v>AUTRES</v>
      </c>
      <c r="I326" s="14">
        <f t="shared" si="20"/>
        <v>9.2541180825467338E-4</v>
      </c>
      <c r="J326" s="14">
        <f t="shared" si="23"/>
        <v>0.66925781972977927</v>
      </c>
      <c r="K326" s="12" t="str">
        <f t="shared" si="21"/>
        <v/>
      </c>
      <c r="L326" s="12" t="str">
        <f t="shared" si="22"/>
        <v>Y</v>
      </c>
    </row>
    <row r="327" spans="1:12" x14ac:dyDescent="0.25">
      <c r="A327" s="12" t="s">
        <v>652</v>
      </c>
      <c r="B327" s="12" t="s">
        <v>653</v>
      </c>
      <c r="C327" s="12">
        <v>10</v>
      </c>
      <c r="D327" s="12">
        <v>1126</v>
      </c>
      <c r="E327" s="12" t="s">
        <v>654</v>
      </c>
      <c r="F327" s="12" t="s">
        <v>17</v>
      </c>
      <c r="G327" s="12" t="str">
        <f>IF(ISNA(VLOOKUP(E327,'[1]Plan d''adressage'!A:B,2,0)),"aucune",VLOOKUP(E327,'[1]Plan d''adressage'!A:B,2,0))</f>
        <v>CARTONNAGE</v>
      </c>
      <c r="H327" s="13" t="str">
        <f>IF(ISNA(VLOOKUP(A327,'[1]Famille par article'!A:C,3,0)),IF(AND(ISNUMBER(SEARCH("FIBRE",B327)),ISNUMBER(SEARCH("calage",B327))),"FIBRE DE CALAGE",IF(OR(ISNUMBER(SEARCH("panier",B327)),ISNUMBER(SEARCH("corbeille",B327)),ISNUMBER(SEARCH("banneton",B327)),ISNUMBER(SEARCH("support",B327))),"PANIER/CORBEILLE",IF(ISNUMBER(SEARCH("Bidon",B327)),"BIDON",IF(ISNUMBER(SEARCH("bourriche",B327)),"BOURRICHE",IF(OR(ISNUMBER(SEARCH("coffre",B327)),ISNUMBER(SEARCH("valisette",B327)),ISNUMBER(SEARCH("caisse",B327))),"COFFRET",IF(OR(ISNUMBER(SEARCH("VERRE",B327)),ISNUMBER(SEARCH("carafe",B327))),"VERRERIE",IF(ISNUMBER(SEARCH("BOIS",B327)),"BOIS",IF(OR(ISNUMBER(SEARCH("BOLDUC",B327)),ISNUMBER(SEARCH("RAPHIA",B327)),ISNUMBER(SEARCH("etiquette",B327)),ISNUMBER(SEARCH("Bouchon",B327)),ISNUMBER(SEARCH("tire",B327)),ISNUMBER(SEARCH("decapsuleur",B327)),ISNUMBER(SEARCH("carte",B327)),ISNUMBER(SEARCH("cheque",B327))),"ETAGERES",IF(OR(ISNUMBER(SEARCH("papier",B327)),ISNUMBER(SEARCH("sac",B327)),ISNUMBER(SEARCH("carton",B327)),ISNUMBER(SEARCH("pochette",B327)),ISNUMBER(SEARCH("polypr",B327)),ISNUMBER(SEARCH("FIBRE",B327))),"CARTONNAGE","AUTRES"))))))))),VLOOKUP(A327,'[1]Famille par article'!A:C,3,0))</f>
        <v>VERRERIE</v>
      </c>
      <c r="I327" s="14">
        <f t="shared" si="20"/>
        <v>9.2541180825467338E-4</v>
      </c>
      <c r="J327" s="14">
        <f t="shared" si="23"/>
        <v>0.67018323153803394</v>
      </c>
      <c r="K327" s="12" t="str">
        <f t="shared" si="21"/>
        <v/>
      </c>
      <c r="L327" s="12" t="str">
        <f t="shared" si="22"/>
        <v>Y</v>
      </c>
    </row>
    <row r="328" spans="1:12" x14ac:dyDescent="0.25">
      <c r="A328" s="12" t="s">
        <v>655</v>
      </c>
      <c r="B328" s="12" t="s">
        <v>156</v>
      </c>
      <c r="C328" s="12">
        <v>10</v>
      </c>
      <c r="D328" s="12">
        <v>1126</v>
      </c>
      <c r="E328" s="12" t="s">
        <v>71</v>
      </c>
      <c r="F328" s="12" t="s">
        <v>17</v>
      </c>
      <c r="G328" s="12" t="str">
        <f>IF(ISNA(VLOOKUP(E328,'[1]Plan d''adressage'!A:B,2,0)),"aucune",VLOOKUP(E328,'[1]Plan d''adressage'!A:B,2,0))</f>
        <v>aucune</v>
      </c>
      <c r="H328" s="13" t="str">
        <f>IF(ISNA(VLOOKUP(A328,'[1]Famille par article'!A:C,3,0)),IF(AND(ISNUMBER(SEARCH("FIBRE",B328)),ISNUMBER(SEARCH("calage",B328))),"FIBRE DE CALAGE",IF(OR(ISNUMBER(SEARCH("panier",B328)),ISNUMBER(SEARCH("corbeille",B328)),ISNUMBER(SEARCH("banneton",B328)),ISNUMBER(SEARCH("support",B328))),"PANIER/CORBEILLE",IF(ISNUMBER(SEARCH("Bidon",B328)),"BIDON",IF(ISNUMBER(SEARCH("bourriche",B328)),"BOURRICHE",IF(OR(ISNUMBER(SEARCH("coffre",B328)),ISNUMBER(SEARCH("valisette",B328)),ISNUMBER(SEARCH("caisse",B328))),"COFFRET",IF(OR(ISNUMBER(SEARCH("VERRE",B328)),ISNUMBER(SEARCH("carafe",B328))),"VERRERIE",IF(ISNUMBER(SEARCH("BOIS",B328)),"BOIS",IF(OR(ISNUMBER(SEARCH("BOLDUC",B328)),ISNUMBER(SEARCH("RAPHIA",B328)),ISNUMBER(SEARCH("etiquette",B328)),ISNUMBER(SEARCH("Bouchon",B328)),ISNUMBER(SEARCH("tire",B328)),ISNUMBER(SEARCH("decapsuleur",B328)),ISNUMBER(SEARCH("carte",B328)),ISNUMBER(SEARCH("cheque",B328))),"ETAGERES",IF(OR(ISNUMBER(SEARCH("papier",B328)),ISNUMBER(SEARCH("sac",B328)),ISNUMBER(SEARCH("carton",B328)),ISNUMBER(SEARCH("pochette",B328)),ISNUMBER(SEARCH("polypr",B328)),ISNUMBER(SEARCH("FIBRE",B328))),"CARTONNAGE","AUTRES"))))))))),VLOOKUP(A328,'[1]Famille par article'!A:C,3,0))</f>
        <v>ETAGERES</v>
      </c>
      <c r="I328" s="14">
        <f t="shared" si="20"/>
        <v>9.2541180825467338E-4</v>
      </c>
      <c r="J328" s="14">
        <f t="shared" si="23"/>
        <v>0.67110864334628861</v>
      </c>
      <c r="K328" s="12" t="str">
        <f t="shared" si="21"/>
        <v/>
      </c>
      <c r="L328" s="12" t="str">
        <f t="shared" si="22"/>
        <v>Y</v>
      </c>
    </row>
    <row r="329" spans="1:12" x14ac:dyDescent="0.25">
      <c r="A329" s="12" t="s">
        <v>656</v>
      </c>
      <c r="B329" s="12" t="s">
        <v>52</v>
      </c>
      <c r="C329" s="12">
        <v>10</v>
      </c>
      <c r="D329" s="12">
        <v>1126</v>
      </c>
      <c r="E329" s="12" t="s">
        <v>657</v>
      </c>
      <c r="F329" s="12" t="s">
        <v>17</v>
      </c>
      <c r="G329" s="12" t="str">
        <f>IF(ISNA(VLOOKUP(E329,'[1]Plan d''adressage'!A:B,2,0)),"aucune",VLOOKUP(E329,'[1]Plan d''adressage'!A:B,2,0))</f>
        <v>AUTRES</v>
      </c>
      <c r="H329" s="13" t="str">
        <f>IF(ISNA(VLOOKUP(A329,'[1]Famille par article'!A:C,3,0)),IF(AND(ISNUMBER(SEARCH("FIBRE",B329)),ISNUMBER(SEARCH("calage",B329))),"FIBRE DE CALAGE",IF(OR(ISNUMBER(SEARCH("panier",B329)),ISNUMBER(SEARCH("corbeille",B329)),ISNUMBER(SEARCH("banneton",B329)),ISNUMBER(SEARCH("support",B329))),"PANIER/CORBEILLE",IF(ISNUMBER(SEARCH("Bidon",B329)),"BIDON",IF(ISNUMBER(SEARCH("bourriche",B329)),"BOURRICHE",IF(OR(ISNUMBER(SEARCH("coffre",B329)),ISNUMBER(SEARCH("valisette",B329)),ISNUMBER(SEARCH("caisse",B329))),"COFFRET",IF(OR(ISNUMBER(SEARCH("VERRE",B329)),ISNUMBER(SEARCH("carafe",B329))),"VERRERIE",IF(ISNUMBER(SEARCH("BOIS",B329)),"BOIS",IF(OR(ISNUMBER(SEARCH("BOLDUC",B329)),ISNUMBER(SEARCH("RAPHIA",B329)),ISNUMBER(SEARCH("etiquette",B329)),ISNUMBER(SEARCH("Bouchon",B329)),ISNUMBER(SEARCH("tire",B329)),ISNUMBER(SEARCH("decapsuleur",B329)),ISNUMBER(SEARCH("carte",B329)),ISNUMBER(SEARCH("cheque",B329))),"ETAGERES",IF(OR(ISNUMBER(SEARCH("papier",B329)),ISNUMBER(SEARCH("sac",B329)),ISNUMBER(SEARCH("carton",B329)),ISNUMBER(SEARCH("pochette",B329)),ISNUMBER(SEARCH("polypr",B329)),ISNUMBER(SEARCH("FIBRE",B329))),"CARTONNAGE","AUTRES"))))))))),VLOOKUP(A329,'[1]Famille par article'!A:C,3,0))</f>
        <v>PANIER/CORBEILLE</v>
      </c>
      <c r="I329" s="14">
        <f t="shared" si="20"/>
        <v>9.2541180825467338E-4</v>
      </c>
      <c r="J329" s="14">
        <f t="shared" si="23"/>
        <v>0.67203405515454329</v>
      </c>
      <c r="K329" s="12" t="str">
        <f t="shared" si="21"/>
        <v/>
      </c>
      <c r="L329" s="12" t="str">
        <f t="shared" si="22"/>
        <v>Y</v>
      </c>
    </row>
    <row r="330" spans="1:12" x14ac:dyDescent="0.25">
      <c r="A330" s="12" t="s">
        <v>658</v>
      </c>
      <c r="B330" s="12" t="s">
        <v>76</v>
      </c>
      <c r="C330" s="12">
        <v>10</v>
      </c>
      <c r="D330" s="12">
        <v>1126</v>
      </c>
      <c r="E330" s="12" t="s">
        <v>346</v>
      </c>
      <c r="F330" s="12" t="s">
        <v>17</v>
      </c>
      <c r="G330" s="12" t="str">
        <f>IF(ISNA(VLOOKUP(E330,'[1]Plan d''adressage'!A:B,2,0)),"aucune",VLOOKUP(E330,'[1]Plan d''adressage'!A:B,2,0))</f>
        <v>CARTONNAGE</v>
      </c>
      <c r="H330" s="13" t="str">
        <f>IF(ISNA(VLOOKUP(A330,'[1]Famille par article'!A:C,3,0)),IF(AND(ISNUMBER(SEARCH("FIBRE",B330)),ISNUMBER(SEARCH("calage",B330))),"FIBRE DE CALAGE",IF(OR(ISNUMBER(SEARCH("panier",B330)),ISNUMBER(SEARCH("corbeille",B330)),ISNUMBER(SEARCH("banneton",B330)),ISNUMBER(SEARCH("support",B330))),"PANIER/CORBEILLE",IF(ISNUMBER(SEARCH("Bidon",B330)),"BIDON",IF(ISNUMBER(SEARCH("bourriche",B330)),"BOURRICHE",IF(OR(ISNUMBER(SEARCH("coffre",B330)),ISNUMBER(SEARCH("valisette",B330)),ISNUMBER(SEARCH("caisse",B330))),"COFFRET",IF(OR(ISNUMBER(SEARCH("VERRE",B330)),ISNUMBER(SEARCH("carafe",B330))),"VERRERIE",IF(ISNUMBER(SEARCH("BOIS",B330)),"BOIS",IF(OR(ISNUMBER(SEARCH("BOLDUC",B330)),ISNUMBER(SEARCH("RAPHIA",B330)),ISNUMBER(SEARCH("etiquette",B330)),ISNUMBER(SEARCH("Bouchon",B330)),ISNUMBER(SEARCH("tire",B330)),ISNUMBER(SEARCH("decapsuleur",B330)),ISNUMBER(SEARCH("carte",B330)),ISNUMBER(SEARCH("cheque",B330))),"ETAGERES",IF(OR(ISNUMBER(SEARCH("papier",B330)),ISNUMBER(SEARCH("sac",B330)),ISNUMBER(SEARCH("carton",B330)),ISNUMBER(SEARCH("pochette",B330)),ISNUMBER(SEARCH("polypr",B330)),ISNUMBER(SEARCH("FIBRE",B330))),"CARTONNAGE","AUTRES"))))))))),VLOOKUP(A330,'[1]Famille par article'!A:C,3,0))</f>
        <v>PANIER/CORBEILLE</v>
      </c>
      <c r="I330" s="14">
        <f t="shared" si="20"/>
        <v>9.2541180825467338E-4</v>
      </c>
      <c r="J330" s="14">
        <f t="shared" si="23"/>
        <v>0.67295946696279796</v>
      </c>
      <c r="K330" s="12" t="str">
        <f t="shared" si="21"/>
        <v/>
      </c>
      <c r="L330" s="12" t="str">
        <f t="shared" si="22"/>
        <v>Y</v>
      </c>
    </row>
    <row r="331" spans="1:12" x14ac:dyDescent="0.25">
      <c r="A331" s="12" t="s">
        <v>659</v>
      </c>
      <c r="B331" s="12" t="s">
        <v>660</v>
      </c>
      <c r="C331" s="12">
        <v>10</v>
      </c>
      <c r="D331" s="12">
        <v>1126</v>
      </c>
      <c r="E331" s="12" t="s">
        <v>661</v>
      </c>
      <c r="F331" s="12" t="s">
        <v>17</v>
      </c>
      <c r="G331" s="12" t="str">
        <f>IF(ISNA(VLOOKUP(E331,'[1]Plan d''adressage'!A:B,2,0)),"aucune",VLOOKUP(E331,'[1]Plan d''adressage'!A:B,2,0))</f>
        <v>CARTONNAGE</v>
      </c>
      <c r="H331" s="13" t="str">
        <f>IF(ISNA(VLOOKUP(A331,'[1]Famille par article'!A:C,3,0)),IF(AND(ISNUMBER(SEARCH("FIBRE",B331)),ISNUMBER(SEARCH("calage",B331))),"FIBRE DE CALAGE",IF(OR(ISNUMBER(SEARCH("panier",B331)),ISNUMBER(SEARCH("corbeille",B331)),ISNUMBER(SEARCH("banneton",B331)),ISNUMBER(SEARCH("support",B331))),"PANIER/CORBEILLE",IF(ISNUMBER(SEARCH("Bidon",B331)),"BIDON",IF(ISNUMBER(SEARCH("bourriche",B331)),"BOURRICHE",IF(OR(ISNUMBER(SEARCH("coffre",B331)),ISNUMBER(SEARCH("valisette",B331)),ISNUMBER(SEARCH("caisse",B331))),"COFFRET",IF(OR(ISNUMBER(SEARCH("VERRE",B331)),ISNUMBER(SEARCH("carafe",B331))),"VERRERIE",IF(ISNUMBER(SEARCH("BOIS",B331)),"BOIS",IF(OR(ISNUMBER(SEARCH("BOLDUC",B331)),ISNUMBER(SEARCH("RAPHIA",B331)),ISNUMBER(SEARCH("etiquette",B331)),ISNUMBER(SEARCH("Bouchon",B331)),ISNUMBER(SEARCH("tire",B331)),ISNUMBER(SEARCH("decapsuleur",B331)),ISNUMBER(SEARCH("carte",B331)),ISNUMBER(SEARCH("cheque",B331))),"ETAGERES",IF(OR(ISNUMBER(SEARCH("papier",B331)),ISNUMBER(SEARCH("sac",B331)),ISNUMBER(SEARCH("carton",B331)),ISNUMBER(SEARCH("pochette",B331)),ISNUMBER(SEARCH("polypr",B331)),ISNUMBER(SEARCH("FIBRE",B331))),"CARTONNAGE","AUTRES"))))))))),VLOOKUP(A331,'[1]Famille par article'!A:C,3,0))</f>
        <v>AUTRES</v>
      </c>
      <c r="I331" s="14">
        <f t="shared" si="20"/>
        <v>9.2541180825467338E-4</v>
      </c>
      <c r="J331" s="14">
        <f t="shared" si="23"/>
        <v>0.67388487877105263</v>
      </c>
      <c r="K331" s="12" t="str">
        <f t="shared" si="21"/>
        <v/>
      </c>
      <c r="L331" s="12" t="str">
        <f t="shared" si="22"/>
        <v>Y</v>
      </c>
    </row>
    <row r="332" spans="1:12" x14ac:dyDescent="0.25">
      <c r="A332" s="12" t="s">
        <v>662</v>
      </c>
      <c r="B332" s="12" t="s">
        <v>663</v>
      </c>
      <c r="C332" s="12">
        <v>10</v>
      </c>
      <c r="D332" s="12">
        <v>1126</v>
      </c>
      <c r="E332" s="12" t="s">
        <v>664</v>
      </c>
      <c r="F332" s="12" t="s">
        <v>17</v>
      </c>
      <c r="G332" s="12" t="str">
        <f>IF(ISNA(VLOOKUP(E332,'[1]Plan d''adressage'!A:B,2,0)),"aucune",VLOOKUP(E332,'[1]Plan d''adressage'!A:B,2,0))</f>
        <v>BOIS</v>
      </c>
      <c r="H332" s="13" t="str">
        <f>IF(ISNA(VLOOKUP(A332,'[1]Famille par article'!A:C,3,0)),IF(AND(ISNUMBER(SEARCH("FIBRE",B332)),ISNUMBER(SEARCH("calage",B332))),"FIBRE DE CALAGE",IF(OR(ISNUMBER(SEARCH("panier",B332)),ISNUMBER(SEARCH("corbeille",B332)),ISNUMBER(SEARCH("banneton",B332)),ISNUMBER(SEARCH("support",B332))),"PANIER/CORBEILLE",IF(ISNUMBER(SEARCH("Bidon",B332)),"BIDON",IF(ISNUMBER(SEARCH("bourriche",B332)),"BOURRICHE",IF(OR(ISNUMBER(SEARCH("coffre",B332)),ISNUMBER(SEARCH("valisette",B332)),ISNUMBER(SEARCH("caisse",B332))),"COFFRET",IF(OR(ISNUMBER(SEARCH("VERRE",B332)),ISNUMBER(SEARCH("carafe",B332))),"VERRERIE",IF(ISNUMBER(SEARCH("BOIS",B332)),"BOIS",IF(OR(ISNUMBER(SEARCH("BOLDUC",B332)),ISNUMBER(SEARCH("RAPHIA",B332)),ISNUMBER(SEARCH("etiquette",B332)),ISNUMBER(SEARCH("Bouchon",B332)),ISNUMBER(SEARCH("tire",B332)),ISNUMBER(SEARCH("decapsuleur",B332)),ISNUMBER(SEARCH("carte",B332)),ISNUMBER(SEARCH("cheque",B332))),"ETAGERES",IF(OR(ISNUMBER(SEARCH("papier",B332)),ISNUMBER(SEARCH("sac",B332)),ISNUMBER(SEARCH("carton",B332)),ISNUMBER(SEARCH("pochette",B332)),ISNUMBER(SEARCH("polypr",B332)),ISNUMBER(SEARCH("FIBRE",B332))),"CARTONNAGE","AUTRES"))))))))),VLOOKUP(A332,'[1]Famille par article'!A:C,3,0))</f>
        <v>AUTRES</v>
      </c>
      <c r="I332" s="14">
        <f t="shared" si="20"/>
        <v>9.2541180825467338E-4</v>
      </c>
      <c r="J332" s="14">
        <f t="shared" si="23"/>
        <v>0.6748102905793073</v>
      </c>
      <c r="K332" s="12" t="str">
        <f t="shared" si="21"/>
        <v/>
      </c>
      <c r="L332" s="12" t="str">
        <f t="shared" si="22"/>
        <v>Y</v>
      </c>
    </row>
    <row r="333" spans="1:12" x14ac:dyDescent="0.25">
      <c r="A333" s="12" t="s">
        <v>665</v>
      </c>
      <c r="B333" s="12" t="s">
        <v>666</v>
      </c>
      <c r="C333" s="12">
        <v>10</v>
      </c>
      <c r="D333" s="12">
        <v>1126</v>
      </c>
      <c r="E333" s="12" t="s">
        <v>667</v>
      </c>
      <c r="F333" s="12" t="s">
        <v>17</v>
      </c>
      <c r="G333" s="12" t="str">
        <f>IF(ISNA(VLOOKUP(E333,'[1]Plan d''adressage'!A:B,2,0)),"aucune",VLOOKUP(E333,'[1]Plan d''adressage'!A:B,2,0))</f>
        <v>PANIER/CORBEILLE</v>
      </c>
      <c r="H333" s="13" t="str">
        <f>IF(ISNA(VLOOKUP(A333,'[1]Famille par article'!A:C,3,0)),IF(AND(ISNUMBER(SEARCH("FIBRE",B333)),ISNUMBER(SEARCH("calage",B333))),"FIBRE DE CALAGE",IF(OR(ISNUMBER(SEARCH("panier",B333)),ISNUMBER(SEARCH("corbeille",B333)),ISNUMBER(SEARCH("banneton",B333)),ISNUMBER(SEARCH("support",B333))),"PANIER/CORBEILLE",IF(ISNUMBER(SEARCH("Bidon",B333)),"BIDON",IF(ISNUMBER(SEARCH("bourriche",B333)),"BOURRICHE",IF(OR(ISNUMBER(SEARCH("coffre",B333)),ISNUMBER(SEARCH("valisette",B333)),ISNUMBER(SEARCH("caisse",B333))),"COFFRET",IF(OR(ISNUMBER(SEARCH("VERRE",B333)),ISNUMBER(SEARCH("carafe",B333))),"VERRERIE",IF(ISNUMBER(SEARCH("BOIS",B333)),"BOIS",IF(OR(ISNUMBER(SEARCH("BOLDUC",B333)),ISNUMBER(SEARCH("RAPHIA",B333)),ISNUMBER(SEARCH("etiquette",B333)),ISNUMBER(SEARCH("Bouchon",B333)),ISNUMBER(SEARCH("tire",B333)),ISNUMBER(SEARCH("decapsuleur",B333)),ISNUMBER(SEARCH("carte",B333)),ISNUMBER(SEARCH("cheque",B333))),"ETAGERES",IF(OR(ISNUMBER(SEARCH("papier",B333)),ISNUMBER(SEARCH("sac",B333)),ISNUMBER(SEARCH("carton",B333)),ISNUMBER(SEARCH("pochette",B333)),ISNUMBER(SEARCH("polypr",B333)),ISNUMBER(SEARCH("FIBRE",B333))),"CARTONNAGE","AUTRES"))))))))),VLOOKUP(A333,'[1]Famille par article'!A:C,3,0))</f>
        <v>ETAGERES</v>
      </c>
      <c r="I333" s="14">
        <f t="shared" si="20"/>
        <v>9.2541180825467338E-4</v>
      </c>
      <c r="J333" s="14">
        <f t="shared" si="23"/>
        <v>0.67573570238756198</v>
      </c>
      <c r="K333" s="12" t="str">
        <f t="shared" si="21"/>
        <v/>
      </c>
      <c r="L333" s="12" t="str">
        <f t="shared" si="22"/>
        <v>Y</v>
      </c>
    </row>
    <row r="334" spans="1:12" x14ac:dyDescent="0.25">
      <c r="A334" s="12" t="s">
        <v>668</v>
      </c>
      <c r="B334" s="12" t="s">
        <v>31</v>
      </c>
      <c r="C334" s="12">
        <v>10</v>
      </c>
      <c r="D334" s="12">
        <v>1126</v>
      </c>
      <c r="E334" s="12" t="s">
        <v>96</v>
      </c>
      <c r="F334" s="12" t="s">
        <v>17</v>
      </c>
      <c r="G334" s="12" t="str">
        <f>IF(ISNA(VLOOKUP(E334,'[1]Plan d''adressage'!A:B,2,0)),"aucune",VLOOKUP(E334,'[1]Plan d''adressage'!A:B,2,0))</f>
        <v>aucune</v>
      </c>
      <c r="H334" s="13" t="str">
        <f>IF(ISNA(VLOOKUP(A334,'[1]Famille par article'!A:C,3,0)),IF(AND(ISNUMBER(SEARCH("FIBRE",B334)),ISNUMBER(SEARCH("calage",B334))),"FIBRE DE CALAGE",IF(OR(ISNUMBER(SEARCH("panier",B334)),ISNUMBER(SEARCH("corbeille",B334)),ISNUMBER(SEARCH("banneton",B334)),ISNUMBER(SEARCH("support",B334))),"PANIER/CORBEILLE",IF(ISNUMBER(SEARCH("Bidon",B334)),"BIDON",IF(ISNUMBER(SEARCH("bourriche",B334)),"BOURRICHE",IF(OR(ISNUMBER(SEARCH("coffre",B334)),ISNUMBER(SEARCH("valisette",B334)),ISNUMBER(SEARCH("caisse",B334))),"COFFRET",IF(OR(ISNUMBER(SEARCH("VERRE",B334)),ISNUMBER(SEARCH("carafe",B334))),"VERRERIE",IF(ISNUMBER(SEARCH("BOIS",B334)),"BOIS",IF(OR(ISNUMBER(SEARCH("BOLDUC",B334)),ISNUMBER(SEARCH("RAPHIA",B334)),ISNUMBER(SEARCH("etiquette",B334)),ISNUMBER(SEARCH("Bouchon",B334)),ISNUMBER(SEARCH("tire",B334)),ISNUMBER(SEARCH("decapsuleur",B334)),ISNUMBER(SEARCH("carte",B334)),ISNUMBER(SEARCH("cheque",B334))),"ETAGERES",IF(OR(ISNUMBER(SEARCH("papier",B334)),ISNUMBER(SEARCH("sac",B334)),ISNUMBER(SEARCH("carton",B334)),ISNUMBER(SEARCH("pochette",B334)),ISNUMBER(SEARCH("polypr",B334)),ISNUMBER(SEARCH("FIBRE",B334))),"CARTONNAGE","AUTRES"))))))))),VLOOKUP(A334,'[1]Famille par article'!A:C,3,0))</f>
        <v>CARTONNAGE</v>
      </c>
      <c r="I334" s="14">
        <f t="shared" si="20"/>
        <v>9.2541180825467338E-4</v>
      </c>
      <c r="J334" s="14">
        <f t="shared" si="23"/>
        <v>0.67666111419581665</v>
      </c>
      <c r="K334" s="12" t="str">
        <f t="shared" si="21"/>
        <v/>
      </c>
      <c r="L334" s="12" t="str">
        <f t="shared" si="22"/>
        <v>Y</v>
      </c>
    </row>
    <row r="335" spans="1:12" x14ac:dyDescent="0.25">
      <c r="A335" s="12" t="s">
        <v>669</v>
      </c>
      <c r="B335" s="12" t="s">
        <v>670</v>
      </c>
      <c r="C335" s="12">
        <v>10</v>
      </c>
      <c r="D335" s="12">
        <v>1126</v>
      </c>
      <c r="E335" s="12" t="s">
        <v>22</v>
      </c>
      <c r="F335" s="12" t="s">
        <v>17</v>
      </c>
      <c r="G335" s="12" t="str">
        <f>IF(ISNA(VLOOKUP(E335,'[1]Plan d''adressage'!A:B,2,0)),"aucune",VLOOKUP(E335,'[1]Plan d''adressage'!A:B,2,0))</f>
        <v>COFFRET</v>
      </c>
      <c r="H335" s="13" t="str">
        <f>IF(ISNA(VLOOKUP(A335,'[1]Famille par article'!A:C,3,0)),IF(AND(ISNUMBER(SEARCH("FIBRE",B335)),ISNUMBER(SEARCH("calage",B335))),"FIBRE DE CALAGE",IF(OR(ISNUMBER(SEARCH("panier",B335)),ISNUMBER(SEARCH("corbeille",B335)),ISNUMBER(SEARCH("banneton",B335)),ISNUMBER(SEARCH("support",B335))),"PANIER/CORBEILLE",IF(ISNUMBER(SEARCH("Bidon",B335)),"BIDON",IF(ISNUMBER(SEARCH("bourriche",B335)),"BOURRICHE",IF(OR(ISNUMBER(SEARCH("coffre",B335)),ISNUMBER(SEARCH("valisette",B335)),ISNUMBER(SEARCH("caisse",B335))),"COFFRET",IF(OR(ISNUMBER(SEARCH("VERRE",B335)),ISNUMBER(SEARCH("carafe",B335))),"VERRERIE",IF(ISNUMBER(SEARCH("BOIS",B335)),"BOIS",IF(OR(ISNUMBER(SEARCH("BOLDUC",B335)),ISNUMBER(SEARCH("RAPHIA",B335)),ISNUMBER(SEARCH("etiquette",B335)),ISNUMBER(SEARCH("Bouchon",B335)),ISNUMBER(SEARCH("tire",B335)),ISNUMBER(SEARCH("decapsuleur",B335)),ISNUMBER(SEARCH("carte",B335)),ISNUMBER(SEARCH("cheque",B335))),"ETAGERES",IF(OR(ISNUMBER(SEARCH("papier",B335)),ISNUMBER(SEARCH("sac",B335)),ISNUMBER(SEARCH("carton",B335)),ISNUMBER(SEARCH("pochette",B335)),ISNUMBER(SEARCH("polypr",B335)),ISNUMBER(SEARCH("FIBRE",B335))),"CARTONNAGE","AUTRES"))))))))),VLOOKUP(A335,'[1]Famille par article'!A:C,3,0))</f>
        <v>CARTONNAGE</v>
      </c>
      <c r="I335" s="14">
        <f t="shared" si="20"/>
        <v>9.2541180825467338E-4</v>
      </c>
      <c r="J335" s="14">
        <f t="shared" si="23"/>
        <v>0.67758652600407132</v>
      </c>
      <c r="K335" s="12" t="str">
        <f t="shared" si="21"/>
        <v/>
      </c>
      <c r="L335" s="12" t="str">
        <f t="shared" si="22"/>
        <v>Y</v>
      </c>
    </row>
    <row r="336" spans="1:12" x14ac:dyDescent="0.25">
      <c r="A336" s="12" t="s">
        <v>671</v>
      </c>
      <c r="B336" s="12" t="s">
        <v>217</v>
      </c>
      <c r="C336" s="12">
        <v>10</v>
      </c>
      <c r="D336" s="12">
        <v>1126</v>
      </c>
      <c r="E336" s="12" t="s">
        <v>563</v>
      </c>
      <c r="F336" s="12" t="s">
        <v>17</v>
      </c>
      <c r="G336" s="12" t="str">
        <f>IF(ISNA(VLOOKUP(E336,'[1]Plan d''adressage'!A:B,2,0)),"aucune",VLOOKUP(E336,'[1]Plan d''adressage'!A:B,2,0))</f>
        <v>COFFRET</v>
      </c>
      <c r="H336" s="13" t="str">
        <f>IF(ISNA(VLOOKUP(A336,'[1]Famille par article'!A:C,3,0)),IF(AND(ISNUMBER(SEARCH("FIBRE",B336)),ISNUMBER(SEARCH("calage",B336))),"FIBRE DE CALAGE",IF(OR(ISNUMBER(SEARCH("panier",B336)),ISNUMBER(SEARCH("corbeille",B336)),ISNUMBER(SEARCH("banneton",B336)),ISNUMBER(SEARCH("support",B336))),"PANIER/CORBEILLE",IF(ISNUMBER(SEARCH("Bidon",B336)),"BIDON",IF(ISNUMBER(SEARCH("bourriche",B336)),"BOURRICHE",IF(OR(ISNUMBER(SEARCH("coffre",B336)),ISNUMBER(SEARCH("valisette",B336)),ISNUMBER(SEARCH("caisse",B336))),"COFFRET",IF(OR(ISNUMBER(SEARCH("VERRE",B336)),ISNUMBER(SEARCH("carafe",B336))),"VERRERIE",IF(ISNUMBER(SEARCH("BOIS",B336)),"BOIS",IF(OR(ISNUMBER(SEARCH("BOLDUC",B336)),ISNUMBER(SEARCH("RAPHIA",B336)),ISNUMBER(SEARCH("etiquette",B336)),ISNUMBER(SEARCH("Bouchon",B336)),ISNUMBER(SEARCH("tire",B336)),ISNUMBER(SEARCH("decapsuleur",B336)),ISNUMBER(SEARCH("carte",B336)),ISNUMBER(SEARCH("cheque",B336))),"ETAGERES",IF(OR(ISNUMBER(SEARCH("papier",B336)),ISNUMBER(SEARCH("sac",B336)),ISNUMBER(SEARCH("carton",B336)),ISNUMBER(SEARCH("pochette",B336)),ISNUMBER(SEARCH("polypr",B336)),ISNUMBER(SEARCH("FIBRE",B336))),"CARTONNAGE","AUTRES"))))))))),VLOOKUP(A336,'[1]Famille par article'!A:C,3,0))</f>
        <v>CARTONNAGE</v>
      </c>
      <c r="I336" s="14">
        <f t="shared" si="20"/>
        <v>9.2541180825467338E-4</v>
      </c>
      <c r="J336" s="14">
        <f t="shared" si="23"/>
        <v>0.67851193781232599</v>
      </c>
      <c r="K336" s="12" t="str">
        <f t="shared" si="21"/>
        <v/>
      </c>
      <c r="L336" s="12" t="str">
        <f t="shared" si="22"/>
        <v>Y</v>
      </c>
    </row>
    <row r="337" spans="1:12" x14ac:dyDescent="0.25">
      <c r="A337" s="12" t="s">
        <v>672</v>
      </c>
      <c r="B337" s="12" t="s">
        <v>673</v>
      </c>
      <c r="C337" s="12">
        <v>10</v>
      </c>
      <c r="D337" s="12">
        <v>1126</v>
      </c>
      <c r="E337" s="12" t="s">
        <v>96</v>
      </c>
      <c r="F337" s="12" t="s">
        <v>17</v>
      </c>
      <c r="G337" s="12" t="str">
        <f>IF(ISNA(VLOOKUP(E337,'[1]Plan d''adressage'!A:B,2,0)),"aucune",VLOOKUP(E337,'[1]Plan d''adressage'!A:B,2,0))</f>
        <v>aucune</v>
      </c>
      <c r="H337" s="13" t="str">
        <f>IF(ISNA(VLOOKUP(A337,'[1]Famille par article'!A:C,3,0)),IF(AND(ISNUMBER(SEARCH("FIBRE",B337)),ISNUMBER(SEARCH("calage",B337))),"FIBRE DE CALAGE",IF(OR(ISNUMBER(SEARCH("panier",B337)),ISNUMBER(SEARCH("corbeille",B337)),ISNUMBER(SEARCH("banneton",B337)),ISNUMBER(SEARCH("support",B337))),"PANIER/CORBEILLE",IF(ISNUMBER(SEARCH("Bidon",B337)),"BIDON",IF(ISNUMBER(SEARCH("bourriche",B337)),"BOURRICHE",IF(OR(ISNUMBER(SEARCH("coffre",B337)),ISNUMBER(SEARCH("valisette",B337)),ISNUMBER(SEARCH("caisse",B337))),"COFFRET",IF(OR(ISNUMBER(SEARCH("VERRE",B337)),ISNUMBER(SEARCH("carafe",B337))),"VERRERIE",IF(ISNUMBER(SEARCH("BOIS",B337)),"BOIS",IF(OR(ISNUMBER(SEARCH("BOLDUC",B337)),ISNUMBER(SEARCH("RAPHIA",B337)),ISNUMBER(SEARCH("etiquette",B337)),ISNUMBER(SEARCH("Bouchon",B337)),ISNUMBER(SEARCH("tire",B337)),ISNUMBER(SEARCH("decapsuleur",B337)),ISNUMBER(SEARCH("carte",B337)),ISNUMBER(SEARCH("cheque",B337))),"ETAGERES",IF(OR(ISNUMBER(SEARCH("papier",B337)),ISNUMBER(SEARCH("sac",B337)),ISNUMBER(SEARCH("carton",B337)),ISNUMBER(SEARCH("pochette",B337)),ISNUMBER(SEARCH("polypr",B337)),ISNUMBER(SEARCH("FIBRE",B337))),"CARTONNAGE","AUTRES"))))))))),VLOOKUP(A337,'[1]Famille par article'!A:C,3,0))</f>
        <v>PANIER/CORBEILLE</v>
      </c>
      <c r="I337" s="14">
        <f t="shared" si="20"/>
        <v>9.2541180825467338E-4</v>
      </c>
      <c r="J337" s="14">
        <f t="shared" si="23"/>
        <v>0.67943734962058067</v>
      </c>
      <c r="K337" s="12" t="str">
        <f t="shared" si="21"/>
        <v/>
      </c>
      <c r="L337" s="12" t="str">
        <f t="shared" si="22"/>
        <v>Y</v>
      </c>
    </row>
    <row r="338" spans="1:12" x14ac:dyDescent="0.25">
      <c r="A338" s="12" t="s">
        <v>674</v>
      </c>
      <c r="B338" s="12" t="s">
        <v>675</v>
      </c>
      <c r="C338" s="12">
        <v>10</v>
      </c>
      <c r="D338" s="12">
        <v>1126</v>
      </c>
      <c r="E338" s="12" t="s">
        <v>525</v>
      </c>
      <c r="F338" s="12" t="s">
        <v>17</v>
      </c>
      <c r="G338" s="12" t="str">
        <f>IF(ISNA(VLOOKUP(E338,'[1]Plan d''adressage'!A:B,2,0)),"aucune",VLOOKUP(E338,'[1]Plan d''adressage'!A:B,2,0))</f>
        <v>PANIER/CORBEILLE</v>
      </c>
      <c r="H338" s="13" t="str">
        <f>IF(ISNA(VLOOKUP(A338,'[1]Famille par article'!A:C,3,0)),IF(AND(ISNUMBER(SEARCH("FIBRE",B338)),ISNUMBER(SEARCH("calage",B338))),"FIBRE DE CALAGE",IF(OR(ISNUMBER(SEARCH("panier",B338)),ISNUMBER(SEARCH("corbeille",B338)),ISNUMBER(SEARCH("banneton",B338)),ISNUMBER(SEARCH("support",B338))),"PANIER/CORBEILLE",IF(ISNUMBER(SEARCH("Bidon",B338)),"BIDON",IF(ISNUMBER(SEARCH("bourriche",B338)),"BOURRICHE",IF(OR(ISNUMBER(SEARCH("coffre",B338)),ISNUMBER(SEARCH("valisette",B338)),ISNUMBER(SEARCH("caisse",B338))),"COFFRET",IF(OR(ISNUMBER(SEARCH("VERRE",B338)),ISNUMBER(SEARCH("carafe",B338))),"VERRERIE",IF(ISNUMBER(SEARCH("BOIS",B338)),"BOIS",IF(OR(ISNUMBER(SEARCH("BOLDUC",B338)),ISNUMBER(SEARCH("RAPHIA",B338)),ISNUMBER(SEARCH("etiquette",B338)),ISNUMBER(SEARCH("Bouchon",B338)),ISNUMBER(SEARCH("tire",B338)),ISNUMBER(SEARCH("decapsuleur",B338)),ISNUMBER(SEARCH("carte",B338)),ISNUMBER(SEARCH("cheque",B338))),"ETAGERES",IF(OR(ISNUMBER(SEARCH("papier",B338)),ISNUMBER(SEARCH("sac",B338)),ISNUMBER(SEARCH("carton",B338)),ISNUMBER(SEARCH("pochette",B338)),ISNUMBER(SEARCH("polypr",B338)),ISNUMBER(SEARCH("FIBRE",B338))),"CARTONNAGE","AUTRES"))))))))),VLOOKUP(A338,'[1]Famille par article'!A:C,3,0))</f>
        <v>PANIER/CORBEILLE</v>
      </c>
      <c r="I338" s="14">
        <f t="shared" si="20"/>
        <v>9.2541180825467338E-4</v>
      </c>
      <c r="J338" s="14">
        <f t="shared" si="23"/>
        <v>0.68036276142883534</v>
      </c>
      <c r="K338" s="12" t="str">
        <f t="shared" si="21"/>
        <v/>
      </c>
      <c r="L338" s="12" t="str">
        <f t="shared" si="22"/>
        <v>N</v>
      </c>
    </row>
    <row r="339" spans="1:12" x14ac:dyDescent="0.25">
      <c r="A339" s="12" t="s">
        <v>676</v>
      </c>
      <c r="B339" s="12" t="s">
        <v>210</v>
      </c>
      <c r="C339" s="12">
        <v>10</v>
      </c>
      <c r="D339" s="12">
        <v>1126</v>
      </c>
      <c r="E339" s="12" t="s">
        <v>677</v>
      </c>
      <c r="F339" s="12" t="s">
        <v>17</v>
      </c>
      <c r="G339" s="12" t="str">
        <f>IF(ISNA(VLOOKUP(E339,'[1]Plan d''adressage'!A:B,2,0)),"aucune",VLOOKUP(E339,'[1]Plan d''adressage'!A:B,2,0))</f>
        <v>AUTRES</v>
      </c>
      <c r="H339" s="13" t="str">
        <f>IF(ISNA(VLOOKUP(A339,'[1]Famille par article'!A:C,3,0)),IF(AND(ISNUMBER(SEARCH("FIBRE",B339)),ISNUMBER(SEARCH("calage",B339))),"FIBRE DE CALAGE",IF(OR(ISNUMBER(SEARCH("panier",B339)),ISNUMBER(SEARCH("corbeille",B339)),ISNUMBER(SEARCH("banneton",B339)),ISNUMBER(SEARCH("support",B339))),"PANIER/CORBEILLE",IF(ISNUMBER(SEARCH("Bidon",B339)),"BIDON",IF(ISNUMBER(SEARCH("bourriche",B339)),"BOURRICHE",IF(OR(ISNUMBER(SEARCH("coffre",B339)),ISNUMBER(SEARCH("valisette",B339)),ISNUMBER(SEARCH("caisse",B339))),"COFFRET",IF(OR(ISNUMBER(SEARCH("VERRE",B339)),ISNUMBER(SEARCH("carafe",B339))),"VERRERIE",IF(ISNUMBER(SEARCH("BOIS",B339)),"BOIS",IF(OR(ISNUMBER(SEARCH("BOLDUC",B339)),ISNUMBER(SEARCH("RAPHIA",B339)),ISNUMBER(SEARCH("etiquette",B339)),ISNUMBER(SEARCH("Bouchon",B339)),ISNUMBER(SEARCH("tire",B339)),ISNUMBER(SEARCH("decapsuleur",B339)),ISNUMBER(SEARCH("carte",B339)),ISNUMBER(SEARCH("cheque",B339))),"ETAGERES",IF(OR(ISNUMBER(SEARCH("papier",B339)),ISNUMBER(SEARCH("sac",B339)),ISNUMBER(SEARCH("carton",B339)),ISNUMBER(SEARCH("pochette",B339)),ISNUMBER(SEARCH("polypr",B339)),ISNUMBER(SEARCH("FIBRE",B339))),"CARTONNAGE","AUTRES"))))))))),VLOOKUP(A339,'[1]Famille par article'!A:C,3,0))</f>
        <v>PANIER/CORBEILLE</v>
      </c>
      <c r="I339" s="14">
        <f t="shared" si="20"/>
        <v>9.2541180825467338E-4</v>
      </c>
      <c r="J339" s="14">
        <f t="shared" si="23"/>
        <v>0.68128817323709001</v>
      </c>
      <c r="K339" s="12" t="str">
        <f t="shared" si="21"/>
        <v/>
      </c>
      <c r="L339" s="12" t="str">
        <f t="shared" si="22"/>
        <v>Y</v>
      </c>
    </row>
    <row r="340" spans="1:12" x14ac:dyDescent="0.25">
      <c r="A340" s="12" t="s">
        <v>678</v>
      </c>
      <c r="B340" s="12" t="s">
        <v>679</v>
      </c>
      <c r="C340" s="12">
        <v>10</v>
      </c>
      <c r="D340" s="12">
        <v>1126</v>
      </c>
      <c r="E340" s="12" t="s">
        <v>353</v>
      </c>
      <c r="F340" s="12" t="s">
        <v>17</v>
      </c>
      <c r="G340" s="12" t="str">
        <f>IF(ISNA(VLOOKUP(E340,'[1]Plan d''adressage'!A:B,2,0)),"aucune",VLOOKUP(E340,'[1]Plan d''adressage'!A:B,2,0))</f>
        <v>aucune</v>
      </c>
      <c r="H340" s="13" t="str">
        <f>IF(ISNA(VLOOKUP(A340,'[1]Famille par article'!A:C,3,0)),IF(AND(ISNUMBER(SEARCH("FIBRE",B340)),ISNUMBER(SEARCH("calage",B340))),"FIBRE DE CALAGE",IF(OR(ISNUMBER(SEARCH("panier",B340)),ISNUMBER(SEARCH("corbeille",B340)),ISNUMBER(SEARCH("banneton",B340)),ISNUMBER(SEARCH("support",B340))),"PANIER/CORBEILLE",IF(ISNUMBER(SEARCH("Bidon",B340)),"BIDON",IF(ISNUMBER(SEARCH("bourriche",B340)),"BOURRICHE",IF(OR(ISNUMBER(SEARCH("coffre",B340)),ISNUMBER(SEARCH("valisette",B340)),ISNUMBER(SEARCH("caisse",B340))),"COFFRET",IF(OR(ISNUMBER(SEARCH("VERRE",B340)),ISNUMBER(SEARCH("carafe",B340))),"VERRERIE",IF(ISNUMBER(SEARCH("BOIS",B340)),"BOIS",IF(OR(ISNUMBER(SEARCH("BOLDUC",B340)),ISNUMBER(SEARCH("RAPHIA",B340)),ISNUMBER(SEARCH("etiquette",B340)),ISNUMBER(SEARCH("Bouchon",B340)),ISNUMBER(SEARCH("tire",B340)),ISNUMBER(SEARCH("decapsuleur",B340)),ISNUMBER(SEARCH("carte",B340)),ISNUMBER(SEARCH("cheque",B340))),"ETAGERES",IF(OR(ISNUMBER(SEARCH("papier",B340)),ISNUMBER(SEARCH("sac",B340)),ISNUMBER(SEARCH("carton",B340)),ISNUMBER(SEARCH("pochette",B340)),ISNUMBER(SEARCH("polypr",B340)),ISNUMBER(SEARCH("FIBRE",B340))),"CARTONNAGE","AUTRES"))))))))),VLOOKUP(A340,'[1]Famille par article'!A:C,3,0))</f>
        <v>ETAGERES</v>
      </c>
      <c r="I340" s="14">
        <f t="shared" si="20"/>
        <v>9.2541180825467338E-4</v>
      </c>
      <c r="J340" s="14">
        <f t="shared" si="23"/>
        <v>0.68221358504534468</v>
      </c>
      <c r="K340" s="12" t="str">
        <f t="shared" si="21"/>
        <v/>
      </c>
      <c r="L340" s="12" t="str">
        <f t="shared" si="22"/>
        <v>Y</v>
      </c>
    </row>
    <row r="341" spans="1:12" x14ac:dyDescent="0.25">
      <c r="A341" s="12" t="s">
        <v>680</v>
      </c>
      <c r="B341" s="12" t="s">
        <v>681</v>
      </c>
      <c r="C341" s="12">
        <v>10</v>
      </c>
      <c r="D341" s="12">
        <v>1126</v>
      </c>
      <c r="E341" s="12" t="s">
        <v>319</v>
      </c>
      <c r="F341" s="12" t="s">
        <v>17</v>
      </c>
      <c r="G341" s="12" t="str">
        <f>IF(ISNA(VLOOKUP(E341,'[1]Plan d''adressage'!A:B,2,0)),"aucune",VLOOKUP(E341,'[1]Plan d''adressage'!A:B,2,0))</f>
        <v>aucune</v>
      </c>
      <c r="H341" s="13" t="str">
        <f>IF(ISNA(VLOOKUP(A341,'[1]Famille par article'!A:C,3,0)),IF(AND(ISNUMBER(SEARCH("FIBRE",B341)),ISNUMBER(SEARCH("calage",B341))),"FIBRE DE CALAGE",IF(OR(ISNUMBER(SEARCH("panier",B341)),ISNUMBER(SEARCH("corbeille",B341)),ISNUMBER(SEARCH("banneton",B341)),ISNUMBER(SEARCH("support",B341))),"PANIER/CORBEILLE",IF(ISNUMBER(SEARCH("Bidon",B341)),"BIDON",IF(ISNUMBER(SEARCH("bourriche",B341)),"BOURRICHE",IF(OR(ISNUMBER(SEARCH("coffre",B341)),ISNUMBER(SEARCH("valisette",B341)),ISNUMBER(SEARCH("caisse",B341))),"COFFRET",IF(OR(ISNUMBER(SEARCH("VERRE",B341)),ISNUMBER(SEARCH("carafe",B341))),"VERRERIE",IF(ISNUMBER(SEARCH("BOIS",B341)),"BOIS",IF(OR(ISNUMBER(SEARCH("BOLDUC",B341)),ISNUMBER(SEARCH("RAPHIA",B341)),ISNUMBER(SEARCH("etiquette",B341)),ISNUMBER(SEARCH("Bouchon",B341)),ISNUMBER(SEARCH("tire",B341)),ISNUMBER(SEARCH("decapsuleur",B341)),ISNUMBER(SEARCH("carte",B341)),ISNUMBER(SEARCH("cheque",B341))),"ETAGERES",IF(OR(ISNUMBER(SEARCH("papier",B341)),ISNUMBER(SEARCH("sac",B341)),ISNUMBER(SEARCH("carton",B341)),ISNUMBER(SEARCH("pochette",B341)),ISNUMBER(SEARCH("polypr",B341)),ISNUMBER(SEARCH("FIBRE",B341))),"CARTONNAGE","AUTRES"))))))))),VLOOKUP(A341,'[1]Famille par article'!A:C,3,0))</f>
        <v>ETAGERES</v>
      </c>
      <c r="I341" s="14">
        <f t="shared" si="20"/>
        <v>9.2541180825467338E-4</v>
      </c>
      <c r="J341" s="14">
        <f t="shared" si="23"/>
        <v>0.68313899685359936</v>
      </c>
      <c r="K341" s="12" t="str">
        <f t="shared" si="21"/>
        <v/>
      </c>
      <c r="L341" s="12" t="str">
        <f t="shared" si="22"/>
        <v>Y</v>
      </c>
    </row>
    <row r="342" spans="1:12" x14ac:dyDescent="0.25">
      <c r="A342" s="12" t="s">
        <v>682</v>
      </c>
      <c r="B342" s="12" t="s">
        <v>683</v>
      </c>
      <c r="C342" s="12">
        <v>10</v>
      </c>
      <c r="D342" s="12">
        <v>1126</v>
      </c>
      <c r="E342" s="12" t="s">
        <v>284</v>
      </c>
      <c r="F342" s="12" t="s">
        <v>17</v>
      </c>
      <c r="G342" s="12" t="str">
        <f>IF(ISNA(VLOOKUP(E342,'[1]Plan d''adressage'!A:B,2,0)),"aucune",VLOOKUP(E342,'[1]Plan d''adressage'!A:B,2,0))</f>
        <v>aucune</v>
      </c>
      <c r="H342" s="13" t="str">
        <f>IF(ISNA(VLOOKUP(A342,'[1]Famille par article'!A:C,3,0)),IF(AND(ISNUMBER(SEARCH("FIBRE",B342)),ISNUMBER(SEARCH("calage",B342))),"FIBRE DE CALAGE",IF(OR(ISNUMBER(SEARCH("panier",B342)),ISNUMBER(SEARCH("corbeille",B342)),ISNUMBER(SEARCH("banneton",B342)),ISNUMBER(SEARCH("support",B342))),"PANIER/CORBEILLE",IF(ISNUMBER(SEARCH("Bidon",B342)),"BIDON",IF(ISNUMBER(SEARCH("bourriche",B342)),"BOURRICHE",IF(OR(ISNUMBER(SEARCH("coffre",B342)),ISNUMBER(SEARCH("valisette",B342)),ISNUMBER(SEARCH("caisse",B342))),"COFFRET",IF(OR(ISNUMBER(SEARCH("VERRE",B342)),ISNUMBER(SEARCH("carafe",B342))),"VERRERIE",IF(ISNUMBER(SEARCH("BOIS",B342)),"BOIS",IF(OR(ISNUMBER(SEARCH("BOLDUC",B342)),ISNUMBER(SEARCH("RAPHIA",B342)),ISNUMBER(SEARCH("etiquette",B342)),ISNUMBER(SEARCH("Bouchon",B342)),ISNUMBER(SEARCH("tire",B342)),ISNUMBER(SEARCH("decapsuleur",B342)),ISNUMBER(SEARCH("carte",B342)),ISNUMBER(SEARCH("cheque",B342))),"ETAGERES",IF(OR(ISNUMBER(SEARCH("papier",B342)),ISNUMBER(SEARCH("sac",B342)),ISNUMBER(SEARCH("carton",B342)),ISNUMBER(SEARCH("pochette",B342)),ISNUMBER(SEARCH("polypr",B342)),ISNUMBER(SEARCH("FIBRE",B342))),"CARTONNAGE","AUTRES"))))))))),VLOOKUP(A342,'[1]Famille par article'!A:C,3,0))</f>
        <v>ETAGERES</v>
      </c>
      <c r="I342" s="14">
        <f t="shared" si="20"/>
        <v>9.2541180825467338E-4</v>
      </c>
      <c r="J342" s="14">
        <f t="shared" si="23"/>
        <v>0.68406440866185403</v>
      </c>
      <c r="K342" s="12" t="str">
        <f t="shared" si="21"/>
        <v/>
      </c>
      <c r="L342" s="12" t="str">
        <f t="shared" si="22"/>
        <v>Y</v>
      </c>
    </row>
    <row r="343" spans="1:12" x14ac:dyDescent="0.25">
      <c r="A343" s="12" t="s">
        <v>684</v>
      </c>
      <c r="B343" s="12" t="s">
        <v>259</v>
      </c>
      <c r="C343" s="12">
        <v>10</v>
      </c>
      <c r="D343" s="12">
        <v>1126</v>
      </c>
      <c r="E343" s="12" t="s">
        <v>603</v>
      </c>
      <c r="F343" s="12" t="s">
        <v>17</v>
      </c>
      <c r="G343" s="12" t="str">
        <f>IF(ISNA(VLOOKUP(E343,'[1]Plan d''adressage'!A:B,2,0)),"aucune",VLOOKUP(E343,'[1]Plan d''adressage'!A:B,2,0))</f>
        <v>CARTONNAGE</v>
      </c>
      <c r="H343" s="13" t="str">
        <f>IF(ISNA(VLOOKUP(A343,'[1]Famille par article'!A:C,3,0)),IF(AND(ISNUMBER(SEARCH("FIBRE",B343)),ISNUMBER(SEARCH("calage",B343))),"FIBRE DE CALAGE",IF(OR(ISNUMBER(SEARCH("panier",B343)),ISNUMBER(SEARCH("corbeille",B343)),ISNUMBER(SEARCH("banneton",B343)),ISNUMBER(SEARCH("support",B343))),"PANIER/CORBEILLE",IF(ISNUMBER(SEARCH("Bidon",B343)),"BIDON",IF(ISNUMBER(SEARCH("bourriche",B343)),"BOURRICHE",IF(OR(ISNUMBER(SEARCH("coffre",B343)),ISNUMBER(SEARCH("valisette",B343)),ISNUMBER(SEARCH("caisse",B343))),"COFFRET",IF(OR(ISNUMBER(SEARCH("VERRE",B343)),ISNUMBER(SEARCH("carafe",B343))),"VERRERIE",IF(ISNUMBER(SEARCH("BOIS",B343)),"BOIS",IF(OR(ISNUMBER(SEARCH("BOLDUC",B343)),ISNUMBER(SEARCH("RAPHIA",B343)),ISNUMBER(SEARCH("etiquette",B343)),ISNUMBER(SEARCH("Bouchon",B343)),ISNUMBER(SEARCH("tire",B343)),ISNUMBER(SEARCH("decapsuleur",B343)),ISNUMBER(SEARCH("carte",B343)),ISNUMBER(SEARCH("cheque",B343))),"ETAGERES",IF(OR(ISNUMBER(SEARCH("papier",B343)),ISNUMBER(SEARCH("sac",B343)),ISNUMBER(SEARCH("carton",B343)),ISNUMBER(SEARCH("pochette",B343)),ISNUMBER(SEARCH("polypr",B343)),ISNUMBER(SEARCH("FIBRE",B343))),"CARTONNAGE","AUTRES"))))))))),VLOOKUP(A343,'[1]Famille par article'!A:C,3,0))</f>
        <v>COFFRET</v>
      </c>
      <c r="I343" s="14">
        <f t="shared" si="20"/>
        <v>9.2541180825467338E-4</v>
      </c>
      <c r="J343" s="14">
        <f t="shared" si="23"/>
        <v>0.6849898204701087</v>
      </c>
      <c r="K343" s="12" t="str">
        <f t="shared" si="21"/>
        <v/>
      </c>
      <c r="L343" s="12" t="str">
        <f t="shared" si="22"/>
        <v>Y</v>
      </c>
    </row>
    <row r="344" spans="1:12" x14ac:dyDescent="0.25">
      <c r="A344" s="12" t="s">
        <v>685</v>
      </c>
      <c r="B344" s="12" t="s">
        <v>686</v>
      </c>
      <c r="C344" s="12">
        <v>10</v>
      </c>
      <c r="D344" s="12">
        <v>1126</v>
      </c>
      <c r="E344" s="12" t="s">
        <v>249</v>
      </c>
      <c r="F344" s="12" t="s">
        <v>17</v>
      </c>
      <c r="G344" s="12" t="str">
        <f>IF(ISNA(VLOOKUP(E344,'[1]Plan d''adressage'!A:B,2,0)),"aucune",VLOOKUP(E344,'[1]Plan d''adressage'!A:B,2,0))</f>
        <v>VERRERIE</v>
      </c>
      <c r="H344" s="13" t="str">
        <f>IF(ISNA(VLOOKUP(A344,'[1]Famille par article'!A:C,3,0)),IF(AND(ISNUMBER(SEARCH("FIBRE",B344)),ISNUMBER(SEARCH("calage",B344))),"FIBRE DE CALAGE",IF(OR(ISNUMBER(SEARCH("panier",B344)),ISNUMBER(SEARCH("corbeille",B344)),ISNUMBER(SEARCH("banneton",B344)),ISNUMBER(SEARCH("support",B344))),"PANIER/CORBEILLE",IF(ISNUMBER(SEARCH("Bidon",B344)),"BIDON",IF(ISNUMBER(SEARCH("bourriche",B344)),"BOURRICHE",IF(OR(ISNUMBER(SEARCH("coffre",B344)),ISNUMBER(SEARCH("valisette",B344)),ISNUMBER(SEARCH("caisse",B344))),"COFFRET",IF(OR(ISNUMBER(SEARCH("VERRE",B344)),ISNUMBER(SEARCH("carafe",B344))),"VERRERIE",IF(ISNUMBER(SEARCH("BOIS",B344)),"BOIS",IF(OR(ISNUMBER(SEARCH("BOLDUC",B344)),ISNUMBER(SEARCH("RAPHIA",B344)),ISNUMBER(SEARCH("etiquette",B344)),ISNUMBER(SEARCH("Bouchon",B344)),ISNUMBER(SEARCH("tire",B344)),ISNUMBER(SEARCH("decapsuleur",B344)),ISNUMBER(SEARCH("carte",B344)),ISNUMBER(SEARCH("cheque",B344))),"ETAGERES",IF(OR(ISNUMBER(SEARCH("papier",B344)),ISNUMBER(SEARCH("sac",B344)),ISNUMBER(SEARCH("carton",B344)),ISNUMBER(SEARCH("pochette",B344)),ISNUMBER(SEARCH("polypr",B344)),ISNUMBER(SEARCH("FIBRE",B344))),"CARTONNAGE","AUTRES"))))))))),VLOOKUP(A344,'[1]Famille par article'!A:C,3,0))</f>
        <v>PANIER/CORBEILLE</v>
      </c>
      <c r="I344" s="14">
        <f t="shared" si="20"/>
        <v>9.2541180825467338E-4</v>
      </c>
      <c r="J344" s="14">
        <f t="shared" si="23"/>
        <v>0.68591523227836337</v>
      </c>
      <c r="K344" s="12" t="str">
        <f t="shared" si="21"/>
        <v/>
      </c>
      <c r="L344" s="12" t="str">
        <f t="shared" si="22"/>
        <v>Y</v>
      </c>
    </row>
    <row r="345" spans="1:12" x14ac:dyDescent="0.25">
      <c r="A345" s="12" t="s">
        <v>687</v>
      </c>
      <c r="B345" s="12" t="s">
        <v>388</v>
      </c>
      <c r="C345" s="12">
        <v>10</v>
      </c>
      <c r="D345" s="12">
        <v>1126</v>
      </c>
      <c r="E345" s="12" t="s">
        <v>688</v>
      </c>
      <c r="F345" s="12" t="s">
        <v>17</v>
      </c>
      <c r="G345" s="12" t="str">
        <f>IF(ISNA(VLOOKUP(E345,'[1]Plan d''adressage'!A:B,2,0)),"aucune",VLOOKUP(E345,'[1]Plan d''adressage'!A:B,2,0))</f>
        <v>PANIER/CORBEILLE</v>
      </c>
      <c r="H345" s="13" t="str">
        <f>IF(ISNA(VLOOKUP(A345,'[1]Famille par article'!A:C,3,0)),IF(AND(ISNUMBER(SEARCH("FIBRE",B345)),ISNUMBER(SEARCH("calage",B345))),"FIBRE DE CALAGE",IF(OR(ISNUMBER(SEARCH("panier",B345)),ISNUMBER(SEARCH("corbeille",B345)),ISNUMBER(SEARCH("banneton",B345)),ISNUMBER(SEARCH("support",B345))),"PANIER/CORBEILLE",IF(ISNUMBER(SEARCH("Bidon",B345)),"BIDON",IF(ISNUMBER(SEARCH("bourriche",B345)),"BOURRICHE",IF(OR(ISNUMBER(SEARCH("coffre",B345)),ISNUMBER(SEARCH("valisette",B345)),ISNUMBER(SEARCH("caisse",B345))),"COFFRET",IF(OR(ISNUMBER(SEARCH("VERRE",B345)),ISNUMBER(SEARCH("carafe",B345))),"VERRERIE",IF(ISNUMBER(SEARCH("BOIS",B345)),"BOIS",IF(OR(ISNUMBER(SEARCH("BOLDUC",B345)),ISNUMBER(SEARCH("RAPHIA",B345)),ISNUMBER(SEARCH("etiquette",B345)),ISNUMBER(SEARCH("Bouchon",B345)),ISNUMBER(SEARCH("tire",B345)),ISNUMBER(SEARCH("decapsuleur",B345)),ISNUMBER(SEARCH("carte",B345)),ISNUMBER(SEARCH("cheque",B345))),"ETAGERES",IF(OR(ISNUMBER(SEARCH("papier",B345)),ISNUMBER(SEARCH("sac",B345)),ISNUMBER(SEARCH("carton",B345)),ISNUMBER(SEARCH("pochette",B345)),ISNUMBER(SEARCH("polypr",B345)),ISNUMBER(SEARCH("FIBRE",B345))),"CARTONNAGE","AUTRES"))))))))),VLOOKUP(A345,'[1]Famille par article'!A:C,3,0))</f>
        <v>PANIER/CORBEILLE</v>
      </c>
      <c r="I345" s="14">
        <f t="shared" si="20"/>
        <v>9.2541180825467338E-4</v>
      </c>
      <c r="J345" s="14">
        <f t="shared" si="23"/>
        <v>0.68684064408661805</v>
      </c>
      <c r="K345" s="12" t="str">
        <f t="shared" si="21"/>
        <v/>
      </c>
      <c r="L345" s="12" t="str">
        <f t="shared" si="22"/>
        <v>N</v>
      </c>
    </row>
    <row r="346" spans="1:12" x14ac:dyDescent="0.25">
      <c r="A346" s="12" t="s">
        <v>689</v>
      </c>
      <c r="B346" s="12" t="s">
        <v>690</v>
      </c>
      <c r="C346" s="12">
        <v>10</v>
      </c>
      <c r="D346" s="12">
        <v>1126</v>
      </c>
      <c r="E346" s="12" t="s">
        <v>260</v>
      </c>
      <c r="F346" s="12" t="s">
        <v>17</v>
      </c>
      <c r="G346" s="12" t="str">
        <f>IF(ISNA(VLOOKUP(E346,'[1]Plan d''adressage'!A:B,2,0)),"aucune",VLOOKUP(E346,'[1]Plan d''adressage'!A:B,2,0))</f>
        <v>AUTRES</v>
      </c>
      <c r="H346" s="13" t="str">
        <f>IF(ISNA(VLOOKUP(A346,'[1]Famille par article'!A:C,3,0)),IF(AND(ISNUMBER(SEARCH("FIBRE",B346)),ISNUMBER(SEARCH("calage",B346))),"FIBRE DE CALAGE",IF(OR(ISNUMBER(SEARCH("panier",B346)),ISNUMBER(SEARCH("corbeille",B346)),ISNUMBER(SEARCH("banneton",B346)),ISNUMBER(SEARCH("support",B346))),"PANIER/CORBEILLE",IF(ISNUMBER(SEARCH("Bidon",B346)),"BIDON",IF(ISNUMBER(SEARCH("bourriche",B346)),"BOURRICHE",IF(OR(ISNUMBER(SEARCH("coffre",B346)),ISNUMBER(SEARCH("valisette",B346)),ISNUMBER(SEARCH("caisse",B346))),"COFFRET",IF(OR(ISNUMBER(SEARCH("VERRE",B346)),ISNUMBER(SEARCH("carafe",B346))),"VERRERIE",IF(ISNUMBER(SEARCH("BOIS",B346)),"BOIS",IF(OR(ISNUMBER(SEARCH("BOLDUC",B346)),ISNUMBER(SEARCH("RAPHIA",B346)),ISNUMBER(SEARCH("etiquette",B346)),ISNUMBER(SEARCH("Bouchon",B346)),ISNUMBER(SEARCH("tire",B346)),ISNUMBER(SEARCH("decapsuleur",B346)),ISNUMBER(SEARCH("carte",B346)),ISNUMBER(SEARCH("cheque",B346))),"ETAGERES",IF(OR(ISNUMBER(SEARCH("papier",B346)),ISNUMBER(SEARCH("sac",B346)),ISNUMBER(SEARCH("carton",B346)),ISNUMBER(SEARCH("pochette",B346)),ISNUMBER(SEARCH("polypr",B346)),ISNUMBER(SEARCH("FIBRE",B346))),"CARTONNAGE","AUTRES"))))))))),VLOOKUP(A346,'[1]Famille par article'!A:C,3,0))</f>
        <v>COFFRET</v>
      </c>
      <c r="I346" s="14">
        <f t="shared" si="20"/>
        <v>9.2541180825467338E-4</v>
      </c>
      <c r="J346" s="14">
        <f t="shared" si="23"/>
        <v>0.68776605589487272</v>
      </c>
      <c r="K346" s="12" t="str">
        <f t="shared" si="21"/>
        <v/>
      </c>
      <c r="L346" s="12" t="str">
        <f t="shared" si="22"/>
        <v>Y</v>
      </c>
    </row>
    <row r="347" spans="1:12" x14ac:dyDescent="0.25">
      <c r="A347" s="12" t="s">
        <v>691</v>
      </c>
      <c r="B347" s="12" t="s">
        <v>325</v>
      </c>
      <c r="C347" s="12">
        <v>10</v>
      </c>
      <c r="D347" s="12">
        <v>1126</v>
      </c>
      <c r="E347" s="12" t="s">
        <v>220</v>
      </c>
      <c r="F347" s="12" t="s">
        <v>17</v>
      </c>
      <c r="G347" s="12" t="str">
        <f>IF(ISNA(VLOOKUP(E347,'[1]Plan d''adressage'!A:B,2,0)),"aucune",VLOOKUP(E347,'[1]Plan d''adressage'!A:B,2,0))</f>
        <v>AUTRES</v>
      </c>
      <c r="H347" s="13" t="str">
        <f>IF(ISNA(VLOOKUP(A347,'[1]Famille par article'!A:C,3,0)),IF(AND(ISNUMBER(SEARCH("FIBRE",B347)),ISNUMBER(SEARCH("calage",B347))),"FIBRE DE CALAGE",IF(OR(ISNUMBER(SEARCH("panier",B347)),ISNUMBER(SEARCH("corbeille",B347)),ISNUMBER(SEARCH("banneton",B347)),ISNUMBER(SEARCH("support",B347))),"PANIER/CORBEILLE",IF(ISNUMBER(SEARCH("Bidon",B347)),"BIDON",IF(ISNUMBER(SEARCH("bourriche",B347)),"BOURRICHE",IF(OR(ISNUMBER(SEARCH("coffre",B347)),ISNUMBER(SEARCH("valisette",B347)),ISNUMBER(SEARCH("caisse",B347))),"COFFRET",IF(OR(ISNUMBER(SEARCH("VERRE",B347)),ISNUMBER(SEARCH("carafe",B347))),"VERRERIE",IF(ISNUMBER(SEARCH("BOIS",B347)),"BOIS",IF(OR(ISNUMBER(SEARCH("BOLDUC",B347)),ISNUMBER(SEARCH("RAPHIA",B347)),ISNUMBER(SEARCH("etiquette",B347)),ISNUMBER(SEARCH("Bouchon",B347)),ISNUMBER(SEARCH("tire",B347)),ISNUMBER(SEARCH("decapsuleur",B347)),ISNUMBER(SEARCH("carte",B347)),ISNUMBER(SEARCH("cheque",B347))),"ETAGERES",IF(OR(ISNUMBER(SEARCH("papier",B347)),ISNUMBER(SEARCH("sac",B347)),ISNUMBER(SEARCH("carton",B347)),ISNUMBER(SEARCH("pochette",B347)),ISNUMBER(SEARCH("polypr",B347)),ISNUMBER(SEARCH("FIBRE",B347))),"CARTONNAGE","AUTRES"))))))))),VLOOKUP(A347,'[1]Famille par article'!A:C,3,0))</f>
        <v>CARTONNAGE</v>
      </c>
      <c r="I347" s="14">
        <f t="shared" si="20"/>
        <v>9.2541180825467338E-4</v>
      </c>
      <c r="J347" s="14">
        <f t="shared" si="23"/>
        <v>0.68869146770312739</v>
      </c>
      <c r="K347" s="12" t="str">
        <f t="shared" si="21"/>
        <v/>
      </c>
      <c r="L347" s="12" t="str">
        <f t="shared" si="22"/>
        <v>Y</v>
      </c>
    </row>
    <row r="348" spans="1:12" x14ac:dyDescent="0.25">
      <c r="A348" s="12" t="s">
        <v>692</v>
      </c>
      <c r="B348" s="12" t="s">
        <v>693</v>
      </c>
      <c r="C348" s="12">
        <v>10</v>
      </c>
      <c r="D348" s="12">
        <v>1126</v>
      </c>
      <c r="E348" s="12" t="s">
        <v>694</v>
      </c>
      <c r="F348" s="12" t="s">
        <v>17</v>
      </c>
      <c r="G348" s="12" t="str">
        <f>IF(ISNA(VLOOKUP(E348,'[1]Plan d''adressage'!A:B,2,0)),"aucune",VLOOKUP(E348,'[1]Plan d''adressage'!A:B,2,0))</f>
        <v>AUTRES</v>
      </c>
      <c r="H348" s="13" t="str">
        <f>IF(ISNA(VLOOKUP(A348,'[1]Famille par article'!A:C,3,0)),IF(AND(ISNUMBER(SEARCH("FIBRE",B348)),ISNUMBER(SEARCH("calage",B348))),"FIBRE DE CALAGE",IF(OR(ISNUMBER(SEARCH("panier",B348)),ISNUMBER(SEARCH("corbeille",B348)),ISNUMBER(SEARCH("banneton",B348)),ISNUMBER(SEARCH("support",B348))),"PANIER/CORBEILLE",IF(ISNUMBER(SEARCH("Bidon",B348)),"BIDON",IF(ISNUMBER(SEARCH("bourriche",B348)),"BOURRICHE",IF(OR(ISNUMBER(SEARCH("coffre",B348)),ISNUMBER(SEARCH("valisette",B348)),ISNUMBER(SEARCH("caisse",B348))),"COFFRET",IF(OR(ISNUMBER(SEARCH("VERRE",B348)),ISNUMBER(SEARCH("carafe",B348))),"VERRERIE",IF(ISNUMBER(SEARCH("BOIS",B348)),"BOIS",IF(OR(ISNUMBER(SEARCH("BOLDUC",B348)),ISNUMBER(SEARCH("RAPHIA",B348)),ISNUMBER(SEARCH("etiquette",B348)),ISNUMBER(SEARCH("Bouchon",B348)),ISNUMBER(SEARCH("tire",B348)),ISNUMBER(SEARCH("decapsuleur",B348)),ISNUMBER(SEARCH("carte",B348)),ISNUMBER(SEARCH("cheque",B348))),"ETAGERES",IF(OR(ISNUMBER(SEARCH("papier",B348)),ISNUMBER(SEARCH("sac",B348)),ISNUMBER(SEARCH("carton",B348)),ISNUMBER(SEARCH("pochette",B348)),ISNUMBER(SEARCH("polypr",B348)),ISNUMBER(SEARCH("FIBRE",B348))),"CARTONNAGE","AUTRES"))))))))),VLOOKUP(A348,'[1]Famille par article'!A:C,3,0))</f>
        <v>PANIER/CORBEILLE</v>
      </c>
      <c r="I348" s="14">
        <f t="shared" si="20"/>
        <v>9.2541180825467338E-4</v>
      </c>
      <c r="J348" s="14">
        <f t="shared" si="23"/>
        <v>0.68961687951138206</v>
      </c>
      <c r="K348" s="12" t="str">
        <f t="shared" si="21"/>
        <v/>
      </c>
      <c r="L348" s="12" t="str">
        <f t="shared" si="22"/>
        <v>Y</v>
      </c>
    </row>
    <row r="349" spans="1:12" x14ac:dyDescent="0.25">
      <c r="A349" s="12" t="s">
        <v>695</v>
      </c>
      <c r="B349" s="12" t="s">
        <v>696</v>
      </c>
      <c r="C349" s="12">
        <v>10</v>
      </c>
      <c r="D349" s="12">
        <v>1126</v>
      </c>
      <c r="E349" s="12" t="s">
        <v>661</v>
      </c>
      <c r="F349" s="12" t="s">
        <v>17</v>
      </c>
      <c r="G349" s="12" t="str">
        <f>IF(ISNA(VLOOKUP(E349,'[1]Plan d''adressage'!A:B,2,0)),"aucune",VLOOKUP(E349,'[1]Plan d''adressage'!A:B,2,0))</f>
        <v>CARTONNAGE</v>
      </c>
      <c r="H349" s="13" t="str">
        <f>IF(ISNA(VLOOKUP(A349,'[1]Famille par article'!A:C,3,0)),IF(AND(ISNUMBER(SEARCH("FIBRE",B349)),ISNUMBER(SEARCH("calage",B349))),"FIBRE DE CALAGE",IF(OR(ISNUMBER(SEARCH("panier",B349)),ISNUMBER(SEARCH("corbeille",B349)),ISNUMBER(SEARCH("banneton",B349)),ISNUMBER(SEARCH("support",B349))),"PANIER/CORBEILLE",IF(ISNUMBER(SEARCH("Bidon",B349)),"BIDON",IF(ISNUMBER(SEARCH("bourriche",B349)),"BOURRICHE",IF(OR(ISNUMBER(SEARCH("coffre",B349)),ISNUMBER(SEARCH("valisette",B349)),ISNUMBER(SEARCH("caisse",B349))),"COFFRET",IF(OR(ISNUMBER(SEARCH("VERRE",B349)),ISNUMBER(SEARCH("carafe",B349))),"VERRERIE",IF(ISNUMBER(SEARCH("BOIS",B349)),"BOIS",IF(OR(ISNUMBER(SEARCH("BOLDUC",B349)),ISNUMBER(SEARCH("RAPHIA",B349)),ISNUMBER(SEARCH("etiquette",B349)),ISNUMBER(SEARCH("Bouchon",B349)),ISNUMBER(SEARCH("tire",B349)),ISNUMBER(SEARCH("decapsuleur",B349)),ISNUMBER(SEARCH("carte",B349)),ISNUMBER(SEARCH("cheque",B349))),"ETAGERES",IF(OR(ISNUMBER(SEARCH("papier",B349)),ISNUMBER(SEARCH("sac",B349)),ISNUMBER(SEARCH("carton",B349)),ISNUMBER(SEARCH("pochette",B349)),ISNUMBER(SEARCH("polypr",B349)),ISNUMBER(SEARCH("FIBRE",B349))),"CARTONNAGE","AUTRES"))))))))),VLOOKUP(A349,'[1]Famille par article'!A:C,3,0))</f>
        <v>PANIER/CORBEILLE</v>
      </c>
      <c r="I349" s="14">
        <f t="shared" si="20"/>
        <v>9.2541180825467338E-4</v>
      </c>
      <c r="J349" s="14">
        <f t="shared" si="23"/>
        <v>0.69054229131963674</v>
      </c>
      <c r="K349" s="12" t="str">
        <f t="shared" si="21"/>
        <v/>
      </c>
      <c r="L349" s="12" t="str">
        <f t="shared" si="22"/>
        <v>Y</v>
      </c>
    </row>
    <row r="350" spans="1:12" x14ac:dyDescent="0.25">
      <c r="A350" s="12" t="s">
        <v>697</v>
      </c>
      <c r="B350" s="12" t="s">
        <v>364</v>
      </c>
      <c r="C350" s="12">
        <v>10</v>
      </c>
      <c r="D350" s="12">
        <v>1126</v>
      </c>
      <c r="E350" s="12" t="s">
        <v>284</v>
      </c>
      <c r="F350" s="12" t="s">
        <v>17</v>
      </c>
      <c r="G350" s="12" t="str">
        <f>IF(ISNA(VLOOKUP(E350,'[1]Plan d''adressage'!A:B,2,0)),"aucune",VLOOKUP(E350,'[1]Plan d''adressage'!A:B,2,0))</f>
        <v>aucune</v>
      </c>
      <c r="H350" s="13" t="str">
        <f>IF(ISNA(VLOOKUP(A350,'[1]Famille par article'!A:C,3,0)),IF(AND(ISNUMBER(SEARCH("FIBRE",B350)),ISNUMBER(SEARCH("calage",B350))),"FIBRE DE CALAGE",IF(OR(ISNUMBER(SEARCH("panier",B350)),ISNUMBER(SEARCH("corbeille",B350)),ISNUMBER(SEARCH("banneton",B350)),ISNUMBER(SEARCH("support",B350))),"PANIER/CORBEILLE",IF(ISNUMBER(SEARCH("Bidon",B350)),"BIDON",IF(ISNUMBER(SEARCH("bourriche",B350)),"BOURRICHE",IF(OR(ISNUMBER(SEARCH("coffre",B350)),ISNUMBER(SEARCH("valisette",B350)),ISNUMBER(SEARCH("caisse",B350))),"COFFRET",IF(OR(ISNUMBER(SEARCH("VERRE",B350)),ISNUMBER(SEARCH("carafe",B350))),"VERRERIE",IF(ISNUMBER(SEARCH("BOIS",B350)),"BOIS",IF(OR(ISNUMBER(SEARCH("BOLDUC",B350)),ISNUMBER(SEARCH("RAPHIA",B350)),ISNUMBER(SEARCH("etiquette",B350)),ISNUMBER(SEARCH("Bouchon",B350)),ISNUMBER(SEARCH("tire",B350)),ISNUMBER(SEARCH("decapsuleur",B350)),ISNUMBER(SEARCH("carte",B350)),ISNUMBER(SEARCH("cheque",B350))),"ETAGERES",IF(OR(ISNUMBER(SEARCH("papier",B350)),ISNUMBER(SEARCH("sac",B350)),ISNUMBER(SEARCH("carton",B350)),ISNUMBER(SEARCH("pochette",B350)),ISNUMBER(SEARCH("polypr",B350)),ISNUMBER(SEARCH("FIBRE",B350))),"CARTONNAGE","AUTRES"))))))))),VLOOKUP(A350,'[1]Famille par article'!A:C,3,0))</f>
        <v>ETAGERES</v>
      </c>
      <c r="I350" s="14">
        <f t="shared" si="20"/>
        <v>9.2541180825467338E-4</v>
      </c>
      <c r="J350" s="14">
        <f t="shared" si="23"/>
        <v>0.69146770312789141</v>
      </c>
      <c r="K350" s="12" t="str">
        <f t="shared" si="21"/>
        <v/>
      </c>
      <c r="L350" s="12" t="str">
        <f t="shared" si="22"/>
        <v>Y</v>
      </c>
    </row>
    <row r="351" spans="1:12" x14ac:dyDescent="0.25">
      <c r="A351" s="12" t="s">
        <v>698</v>
      </c>
      <c r="B351" s="12" t="s">
        <v>364</v>
      </c>
      <c r="C351" s="12">
        <v>10</v>
      </c>
      <c r="D351" s="12">
        <v>1126</v>
      </c>
      <c r="E351" s="12" t="s">
        <v>621</v>
      </c>
      <c r="F351" s="12" t="s">
        <v>17</v>
      </c>
      <c r="G351" s="12" t="str">
        <f>IF(ISNA(VLOOKUP(E351,'[1]Plan d''adressage'!A:B,2,0)),"aucune",VLOOKUP(E351,'[1]Plan d''adressage'!A:B,2,0))</f>
        <v>aucune</v>
      </c>
      <c r="H351" s="13" t="str">
        <f>IF(ISNA(VLOOKUP(A351,'[1]Famille par article'!A:C,3,0)),IF(AND(ISNUMBER(SEARCH("FIBRE",B351)),ISNUMBER(SEARCH("calage",B351))),"FIBRE DE CALAGE",IF(OR(ISNUMBER(SEARCH("panier",B351)),ISNUMBER(SEARCH("corbeille",B351)),ISNUMBER(SEARCH("banneton",B351)),ISNUMBER(SEARCH("support",B351))),"PANIER/CORBEILLE",IF(ISNUMBER(SEARCH("Bidon",B351)),"BIDON",IF(ISNUMBER(SEARCH("bourriche",B351)),"BOURRICHE",IF(OR(ISNUMBER(SEARCH("coffre",B351)),ISNUMBER(SEARCH("valisette",B351)),ISNUMBER(SEARCH("caisse",B351))),"COFFRET",IF(OR(ISNUMBER(SEARCH("VERRE",B351)),ISNUMBER(SEARCH("carafe",B351))),"VERRERIE",IF(ISNUMBER(SEARCH("BOIS",B351)),"BOIS",IF(OR(ISNUMBER(SEARCH("BOLDUC",B351)),ISNUMBER(SEARCH("RAPHIA",B351)),ISNUMBER(SEARCH("etiquette",B351)),ISNUMBER(SEARCH("Bouchon",B351)),ISNUMBER(SEARCH("tire",B351)),ISNUMBER(SEARCH("decapsuleur",B351)),ISNUMBER(SEARCH("carte",B351)),ISNUMBER(SEARCH("cheque",B351))),"ETAGERES",IF(OR(ISNUMBER(SEARCH("papier",B351)),ISNUMBER(SEARCH("sac",B351)),ISNUMBER(SEARCH("carton",B351)),ISNUMBER(SEARCH("pochette",B351)),ISNUMBER(SEARCH("polypr",B351)),ISNUMBER(SEARCH("FIBRE",B351))),"CARTONNAGE","AUTRES"))))))))),VLOOKUP(A351,'[1]Famille par article'!A:C,3,0))</f>
        <v>ETAGERES</v>
      </c>
      <c r="I351" s="14">
        <f t="shared" si="20"/>
        <v>9.2541180825467338E-4</v>
      </c>
      <c r="J351" s="14">
        <f t="shared" si="23"/>
        <v>0.69239311493614608</v>
      </c>
      <c r="K351" s="12" t="str">
        <f t="shared" si="21"/>
        <v/>
      </c>
      <c r="L351" s="12" t="str">
        <f t="shared" si="22"/>
        <v>Y</v>
      </c>
    </row>
    <row r="352" spans="1:12" x14ac:dyDescent="0.25">
      <c r="A352" s="12" t="s">
        <v>699</v>
      </c>
      <c r="B352" s="12" t="s">
        <v>547</v>
      </c>
      <c r="C352" s="12">
        <v>10</v>
      </c>
      <c r="D352" s="12">
        <v>1126</v>
      </c>
      <c r="E352" s="12" t="s">
        <v>700</v>
      </c>
      <c r="F352" s="12" t="s">
        <v>17</v>
      </c>
      <c r="G352" s="12" t="str">
        <f>IF(ISNA(VLOOKUP(E352,'[1]Plan d''adressage'!A:B,2,0)),"aucune",VLOOKUP(E352,'[1]Plan d''adressage'!A:B,2,0))</f>
        <v>aucune</v>
      </c>
      <c r="H352" s="13" t="str">
        <f>IF(ISNA(VLOOKUP(A352,'[1]Famille par article'!A:C,3,0)),IF(AND(ISNUMBER(SEARCH("FIBRE",B352)),ISNUMBER(SEARCH("calage",B352))),"FIBRE DE CALAGE",IF(OR(ISNUMBER(SEARCH("panier",B352)),ISNUMBER(SEARCH("corbeille",B352)),ISNUMBER(SEARCH("banneton",B352)),ISNUMBER(SEARCH("support",B352))),"PANIER/CORBEILLE",IF(ISNUMBER(SEARCH("Bidon",B352)),"BIDON",IF(ISNUMBER(SEARCH("bourriche",B352)),"BOURRICHE",IF(OR(ISNUMBER(SEARCH("coffre",B352)),ISNUMBER(SEARCH("valisette",B352)),ISNUMBER(SEARCH("caisse",B352))),"COFFRET",IF(OR(ISNUMBER(SEARCH("VERRE",B352)),ISNUMBER(SEARCH("carafe",B352))),"VERRERIE",IF(ISNUMBER(SEARCH("BOIS",B352)),"BOIS",IF(OR(ISNUMBER(SEARCH("BOLDUC",B352)),ISNUMBER(SEARCH("RAPHIA",B352)),ISNUMBER(SEARCH("etiquette",B352)),ISNUMBER(SEARCH("Bouchon",B352)),ISNUMBER(SEARCH("tire",B352)),ISNUMBER(SEARCH("decapsuleur",B352)),ISNUMBER(SEARCH("carte",B352)),ISNUMBER(SEARCH("cheque",B352))),"ETAGERES",IF(OR(ISNUMBER(SEARCH("papier",B352)),ISNUMBER(SEARCH("sac",B352)),ISNUMBER(SEARCH("carton",B352)),ISNUMBER(SEARCH("pochette",B352)),ISNUMBER(SEARCH("polypr",B352)),ISNUMBER(SEARCH("FIBRE",B352))),"CARTONNAGE","AUTRES"))))))))),VLOOKUP(A352,'[1]Famille par article'!A:C,3,0))</f>
        <v>AUTRES</v>
      </c>
      <c r="I352" s="14">
        <f t="shared" si="20"/>
        <v>9.2541180825467338E-4</v>
      </c>
      <c r="J352" s="14">
        <f t="shared" si="23"/>
        <v>0.69331852674440075</v>
      </c>
      <c r="K352" s="12" t="str">
        <f t="shared" si="21"/>
        <v/>
      </c>
      <c r="L352" s="12" t="str">
        <f t="shared" si="22"/>
        <v>Y</v>
      </c>
    </row>
    <row r="353" spans="1:12" x14ac:dyDescent="0.25">
      <c r="A353" s="12" t="s">
        <v>701</v>
      </c>
      <c r="B353" s="12" t="s">
        <v>547</v>
      </c>
      <c r="C353" s="12">
        <v>10</v>
      </c>
      <c r="D353" s="12">
        <v>1126</v>
      </c>
      <c r="E353" s="12" t="s">
        <v>700</v>
      </c>
      <c r="F353" s="12" t="s">
        <v>17</v>
      </c>
      <c r="G353" s="12" t="str">
        <f>IF(ISNA(VLOOKUP(E353,'[1]Plan d''adressage'!A:B,2,0)),"aucune",VLOOKUP(E353,'[1]Plan d''adressage'!A:B,2,0))</f>
        <v>aucune</v>
      </c>
      <c r="H353" s="13" t="str">
        <f>IF(ISNA(VLOOKUP(A353,'[1]Famille par article'!A:C,3,0)),IF(AND(ISNUMBER(SEARCH("FIBRE",B353)),ISNUMBER(SEARCH("calage",B353))),"FIBRE DE CALAGE",IF(OR(ISNUMBER(SEARCH("panier",B353)),ISNUMBER(SEARCH("corbeille",B353)),ISNUMBER(SEARCH("banneton",B353)),ISNUMBER(SEARCH("support",B353))),"PANIER/CORBEILLE",IF(ISNUMBER(SEARCH("Bidon",B353)),"BIDON",IF(ISNUMBER(SEARCH("bourriche",B353)),"BOURRICHE",IF(OR(ISNUMBER(SEARCH("coffre",B353)),ISNUMBER(SEARCH("valisette",B353)),ISNUMBER(SEARCH("caisse",B353))),"COFFRET",IF(OR(ISNUMBER(SEARCH("VERRE",B353)),ISNUMBER(SEARCH("carafe",B353))),"VERRERIE",IF(ISNUMBER(SEARCH("BOIS",B353)),"BOIS",IF(OR(ISNUMBER(SEARCH("BOLDUC",B353)),ISNUMBER(SEARCH("RAPHIA",B353)),ISNUMBER(SEARCH("etiquette",B353)),ISNUMBER(SEARCH("Bouchon",B353)),ISNUMBER(SEARCH("tire",B353)),ISNUMBER(SEARCH("decapsuleur",B353)),ISNUMBER(SEARCH("carte",B353)),ISNUMBER(SEARCH("cheque",B353))),"ETAGERES",IF(OR(ISNUMBER(SEARCH("papier",B353)),ISNUMBER(SEARCH("sac",B353)),ISNUMBER(SEARCH("carton",B353)),ISNUMBER(SEARCH("pochette",B353)),ISNUMBER(SEARCH("polypr",B353)),ISNUMBER(SEARCH("FIBRE",B353))),"CARTONNAGE","AUTRES"))))))))),VLOOKUP(A353,'[1]Famille par article'!A:C,3,0))</f>
        <v>AUTRES</v>
      </c>
      <c r="I353" s="14">
        <f t="shared" si="20"/>
        <v>9.2541180825467338E-4</v>
      </c>
      <c r="J353" s="14">
        <f t="shared" si="23"/>
        <v>0.69424393855265543</v>
      </c>
      <c r="K353" s="12" t="str">
        <f t="shared" si="21"/>
        <v/>
      </c>
      <c r="L353" s="12" t="str">
        <f t="shared" si="22"/>
        <v>Y</v>
      </c>
    </row>
    <row r="354" spans="1:12" x14ac:dyDescent="0.25">
      <c r="A354" s="12" t="s">
        <v>702</v>
      </c>
      <c r="B354" s="12" t="s">
        <v>224</v>
      </c>
      <c r="C354" s="12">
        <v>9</v>
      </c>
      <c r="D354" s="12">
        <v>1126</v>
      </c>
      <c r="E354" s="12" t="s">
        <v>411</v>
      </c>
      <c r="F354" s="12" t="s">
        <v>17</v>
      </c>
      <c r="G354" s="12" t="str">
        <f>IF(ISNA(VLOOKUP(E354,'[1]Plan d''adressage'!A:B,2,0)),"aucune",VLOOKUP(E354,'[1]Plan d''adressage'!A:B,2,0))</f>
        <v>COFFRET</v>
      </c>
      <c r="H354" s="13" t="str">
        <f>IF(ISNA(VLOOKUP(A354,'[1]Famille par article'!A:C,3,0)),IF(AND(ISNUMBER(SEARCH("FIBRE",B354)),ISNUMBER(SEARCH("calage",B354))),"FIBRE DE CALAGE",IF(OR(ISNUMBER(SEARCH("panier",B354)),ISNUMBER(SEARCH("corbeille",B354)),ISNUMBER(SEARCH("banneton",B354)),ISNUMBER(SEARCH("support",B354))),"PANIER/CORBEILLE",IF(ISNUMBER(SEARCH("Bidon",B354)),"BIDON",IF(ISNUMBER(SEARCH("bourriche",B354)),"BOURRICHE",IF(OR(ISNUMBER(SEARCH("coffre",B354)),ISNUMBER(SEARCH("valisette",B354)),ISNUMBER(SEARCH("caisse",B354))),"COFFRET",IF(OR(ISNUMBER(SEARCH("VERRE",B354)),ISNUMBER(SEARCH("carafe",B354))),"VERRERIE",IF(ISNUMBER(SEARCH("BOIS",B354)),"BOIS",IF(OR(ISNUMBER(SEARCH("BOLDUC",B354)),ISNUMBER(SEARCH("RAPHIA",B354)),ISNUMBER(SEARCH("etiquette",B354)),ISNUMBER(SEARCH("Bouchon",B354)),ISNUMBER(SEARCH("tire",B354)),ISNUMBER(SEARCH("decapsuleur",B354)),ISNUMBER(SEARCH("carte",B354)),ISNUMBER(SEARCH("cheque",B354))),"ETAGERES",IF(OR(ISNUMBER(SEARCH("papier",B354)),ISNUMBER(SEARCH("sac",B354)),ISNUMBER(SEARCH("carton",B354)),ISNUMBER(SEARCH("pochette",B354)),ISNUMBER(SEARCH("polypr",B354)),ISNUMBER(SEARCH("FIBRE",B354))),"CARTONNAGE","AUTRES"))))))))),VLOOKUP(A354,'[1]Famille par article'!A:C,3,0))</f>
        <v>CARTONNAGE</v>
      </c>
      <c r="I354" s="14">
        <f t="shared" si="20"/>
        <v>8.3287062742920602E-4</v>
      </c>
      <c r="J354" s="14">
        <f t="shared" si="23"/>
        <v>0.69507680918008463</v>
      </c>
      <c r="K354" s="12" t="str">
        <f t="shared" si="21"/>
        <v/>
      </c>
      <c r="L354" s="12" t="str">
        <f t="shared" si="22"/>
        <v>Y</v>
      </c>
    </row>
    <row r="355" spans="1:12" x14ac:dyDescent="0.25">
      <c r="A355" s="12" t="s">
        <v>703</v>
      </c>
      <c r="B355" s="12" t="s">
        <v>427</v>
      </c>
      <c r="C355" s="12">
        <v>9</v>
      </c>
      <c r="D355" s="12">
        <v>1126</v>
      </c>
      <c r="E355" s="12" t="s">
        <v>654</v>
      </c>
      <c r="F355" s="12" t="s">
        <v>17</v>
      </c>
      <c r="G355" s="12" t="str">
        <f>IF(ISNA(VLOOKUP(E355,'[1]Plan d''adressage'!A:B,2,0)),"aucune",VLOOKUP(E355,'[1]Plan d''adressage'!A:B,2,0))</f>
        <v>CARTONNAGE</v>
      </c>
      <c r="H355" s="13" t="str">
        <f>IF(ISNA(VLOOKUP(A355,'[1]Famille par article'!A:C,3,0)),IF(AND(ISNUMBER(SEARCH("FIBRE",B355)),ISNUMBER(SEARCH("calage",B355))),"FIBRE DE CALAGE",IF(OR(ISNUMBER(SEARCH("panier",B355)),ISNUMBER(SEARCH("corbeille",B355)),ISNUMBER(SEARCH("banneton",B355)),ISNUMBER(SEARCH("support",B355))),"PANIER/CORBEILLE",IF(ISNUMBER(SEARCH("Bidon",B355)),"BIDON",IF(ISNUMBER(SEARCH("bourriche",B355)),"BOURRICHE",IF(OR(ISNUMBER(SEARCH("coffre",B355)),ISNUMBER(SEARCH("valisette",B355)),ISNUMBER(SEARCH("caisse",B355))),"COFFRET",IF(OR(ISNUMBER(SEARCH("VERRE",B355)),ISNUMBER(SEARCH("carafe",B355))),"VERRERIE",IF(ISNUMBER(SEARCH("BOIS",B355)),"BOIS",IF(OR(ISNUMBER(SEARCH("BOLDUC",B355)),ISNUMBER(SEARCH("RAPHIA",B355)),ISNUMBER(SEARCH("etiquette",B355)),ISNUMBER(SEARCH("Bouchon",B355)),ISNUMBER(SEARCH("tire",B355)),ISNUMBER(SEARCH("decapsuleur",B355)),ISNUMBER(SEARCH("carte",B355)),ISNUMBER(SEARCH("cheque",B355))),"ETAGERES",IF(OR(ISNUMBER(SEARCH("papier",B355)),ISNUMBER(SEARCH("sac",B355)),ISNUMBER(SEARCH("carton",B355)),ISNUMBER(SEARCH("pochette",B355)),ISNUMBER(SEARCH("polypr",B355)),ISNUMBER(SEARCH("FIBRE",B355))),"CARTONNAGE","AUTRES"))))))))),VLOOKUP(A355,'[1]Famille par article'!A:C,3,0))</f>
        <v>COFFRET</v>
      </c>
      <c r="I355" s="14">
        <f t="shared" si="20"/>
        <v>8.3287062742920602E-4</v>
      </c>
      <c r="J355" s="14">
        <f t="shared" si="23"/>
        <v>0.69590967980751384</v>
      </c>
      <c r="K355" s="12" t="str">
        <f t="shared" si="21"/>
        <v/>
      </c>
      <c r="L355" s="12" t="str">
        <f t="shared" si="22"/>
        <v>Y</v>
      </c>
    </row>
    <row r="356" spans="1:12" x14ac:dyDescent="0.25">
      <c r="A356" s="12" t="s">
        <v>704</v>
      </c>
      <c r="B356" s="12" t="s">
        <v>542</v>
      </c>
      <c r="C356" s="12">
        <v>9</v>
      </c>
      <c r="D356" s="12">
        <v>1126</v>
      </c>
      <c r="E356" s="12" t="s">
        <v>705</v>
      </c>
      <c r="F356" s="12" t="s">
        <v>17</v>
      </c>
      <c r="G356" s="12" t="str">
        <f>IF(ISNA(VLOOKUP(E356,'[1]Plan d''adressage'!A:B,2,0)),"aucune",VLOOKUP(E356,'[1]Plan d''adressage'!A:B,2,0))</f>
        <v>AUTRES</v>
      </c>
      <c r="H356" s="13" t="str">
        <f>IF(ISNA(VLOOKUP(A356,'[1]Famille par article'!A:C,3,0)),IF(AND(ISNUMBER(SEARCH("FIBRE",B356)),ISNUMBER(SEARCH("calage",B356))),"FIBRE DE CALAGE",IF(OR(ISNUMBER(SEARCH("panier",B356)),ISNUMBER(SEARCH("corbeille",B356)),ISNUMBER(SEARCH("banneton",B356)),ISNUMBER(SEARCH("support",B356))),"PANIER/CORBEILLE",IF(ISNUMBER(SEARCH("Bidon",B356)),"BIDON",IF(ISNUMBER(SEARCH("bourriche",B356)),"BOURRICHE",IF(OR(ISNUMBER(SEARCH("coffre",B356)),ISNUMBER(SEARCH("valisette",B356)),ISNUMBER(SEARCH("caisse",B356))),"COFFRET",IF(OR(ISNUMBER(SEARCH("VERRE",B356)),ISNUMBER(SEARCH("carafe",B356))),"VERRERIE",IF(ISNUMBER(SEARCH("BOIS",B356)),"BOIS",IF(OR(ISNUMBER(SEARCH("BOLDUC",B356)),ISNUMBER(SEARCH("RAPHIA",B356)),ISNUMBER(SEARCH("etiquette",B356)),ISNUMBER(SEARCH("Bouchon",B356)),ISNUMBER(SEARCH("tire",B356)),ISNUMBER(SEARCH("decapsuleur",B356)),ISNUMBER(SEARCH("carte",B356)),ISNUMBER(SEARCH("cheque",B356))),"ETAGERES",IF(OR(ISNUMBER(SEARCH("papier",B356)),ISNUMBER(SEARCH("sac",B356)),ISNUMBER(SEARCH("carton",B356)),ISNUMBER(SEARCH("pochette",B356)),ISNUMBER(SEARCH("polypr",B356)),ISNUMBER(SEARCH("FIBRE",B356))),"CARTONNAGE","AUTRES"))))))))),VLOOKUP(A356,'[1]Famille par article'!A:C,3,0))</f>
        <v>AUTRES</v>
      </c>
      <c r="I356" s="14">
        <f t="shared" si="20"/>
        <v>8.3287062742920602E-4</v>
      </c>
      <c r="J356" s="14">
        <f t="shared" si="23"/>
        <v>0.69674255043494304</v>
      </c>
      <c r="K356" s="12" t="str">
        <f t="shared" si="21"/>
        <v/>
      </c>
      <c r="L356" s="12" t="str">
        <f t="shared" si="22"/>
        <v>N</v>
      </c>
    </row>
    <row r="357" spans="1:12" x14ac:dyDescent="0.25">
      <c r="A357" s="12" t="s">
        <v>706</v>
      </c>
      <c r="B357" s="12" t="s">
        <v>707</v>
      </c>
      <c r="C357" s="12">
        <v>9</v>
      </c>
      <c r="D357" s="12">
        <v>1126</v>
      </c>
      <c r="E357" s="12" t="s">
        <v>708</v>
      </c>
      <c r="F357" s="12" t="s">
        <v>17</v>
      </c>
      <c r="G357" s="12" t="str">
        <f>IF(ISNA(VLOOKUP(E357,'[1]Plan d''adressage'!A:B,2,0)),"aucune",VLOOKUP(E357,'[1]Plan d''adressage'!A:B,2,0))</f>
        <v>VERRERIE</v>
      </c>
      <c r="H357" s="13" t="str">
        <f>IF(ISNA(VLOOKUP(A357,'[1]Famille par article'!A:C,3,0)),IF(AND(ISNUMBER(SEARCH("FIBRE",B357)),ISNUMBER(SEARCH("calage",B357))),"FIBRE DE CALAGE",IF(OR(ISNUMBER(SEARCH("panier",B357)),ISNUMBER(SEARCH("corbeille",B357)),ISNUMBER(SEARCH("banneton",B357)),ISNUMBER(SEARCH("support",B357))),"PANIER/CORBEILLE",IF(ISNUMBER(SEARCH("Bidon",B357)),"BIDON",IF(ISNUMBER(SEARCH("bourriche",B357)),"BOURRICHE",IF(OR(ISNUMBER(SEARCH("coffre",B357)),ISNUMBER(SEARCH("valisette",B357)),ISNUMBER(SEARCH("caisse",B357))),"COFFRET",IF(OR(ISNUMBER(SEARCH("VERRE",B357)),ISNUMBER(SEARCH("carafe",B357))),"VERRERIE",IF(ISNUMBER(SEARCH("BOIS",B357)),"BOIS",IF(OR(ISNUMBER(SEARCH("BOLDUC",B357)),ISNUMBER(SEARCH("RAPHIA",B357)),ISNUMBER(SEARCH("etiquette",B357)),ISNUMBER(SEARCH("Bouchon",B357)),ISNUMBER(SEARCH("tire",B357)),ISNUMBER(SEARCH("decapsuleur",B357)),ISNUMBER(SEARCH("carte",B357)),ISNUMBER(SEARCH("cheque",B357))),"ETAGERES",IF(OR(ISNUMBER(SEARCH("papier",B357)),ISNUMBER(SEARCH("sac",B357)),ISNUMBER(SEARCH("carton",B357)),ISNUMBER(SEARCH("pochette",B357)),ISNUMBER(SEARCH("polypr",B357)),ISNUMBER(SEARCH("FIBRE",B357))),"CARTONNAGE","AUTRES"))))))))),VLOOKUP(A357,'[1]Famille par article'!A:C,3,0))</f>
        <v>PANIER/CORBEILLE</v>
      </c>
      <c r="I357" s="14">
        <f t="shared" si="20"/>
        <v>8.3287062742920602E-4</v>
      </c>
      <c r="J357" s="14">
        <f t="shared" si="23"/>
        <v>0.69757542106237225</v>
      </c>
      <c r="K357" s="12" t="str">
        <f t="shared" si="21"/>
        <v/>
      </c>
      <c r="L357" s="12" t="str">
        <f t="shared" si="22"/>
        <v>Y</v>
      </c>
    </row>
    <row r="358" spans="1:12" x14ac:dyDescent="0.25">
      <c r="A358" s="12" t="s">
        <v>709</v>
      </c>
      <c r="B358" s="12" t="s">
        <v>368</v>
      </c>
      <c r="C358" s="12">
        <v>9</v>
      </c>
      <c r="D358" s="12">
        <v>1126</v>
      </c>
      <c r="E358" s="12" t="s">
        <v>710</v>
      </c>
      <c r="F358" s="12" t="s">
        <v>17</v>
      </c>
      <c r="G358" s="12" t="str">
        <f>IF(ISNA(VLOOKUP(E358,'[1]Plan d''adressage'!A:B,2,0)),"aucune",VLOOKUP(E358,'[1]Plan d''adressage'!A:B,2,0))</f>
        <v>aucune</v>
      </c>
      <c r="H358" s="13" t="str">
        <f>IF(ISNA(VLOOKUP(A358,'[1]Famille par article'!A:C,3,0)),IF(AND(ISNUMBER(SEARCH("FIBRE",B358)),ISNUMBER(SEARCH("calage",B358))),"FIBRE DE CALAGE",IF(OR(ISNUMBER(SEARCH("panier",B358)),ISNUMBER(SEARCH("corbeille",B358)),ISNUMBER(SEARCH("banneton",B358)),ISNUMBER(SEARCH("support",B358))),"PANIER/CORBEILLE",IF(ISNUMBER(SEARCH("Bidon",B358)),"BIDON",IF(ISNUMBER(SEARCH("bourriche",B358)),"BOURRICHE",IF(OR(ISNUMBER(SEARCH("coffre",B358)),ISNUMBER(SEARCH("valisette",B358)),ISNUMBER(SEARCH("caisse",B358))),"COFFRET",IF(OR(ISNUMBER(SEARCH("VERRE",B358)),ISNUMBER(SEARCH("carafe",B358))),"VERRERIE",IF(ISNUMBER(SEARCH("BOIS",B358)),"BOIS",IF(OR(ISNUMBER(SEARCH("BOLDUC",B358)),ISNUMBER(SEARCH("RAPHIA",B358)),ISNUMBER(SEARCH("etiquette",B358)),ISNUMBER(SEARCH("Bouchon",B358)),ISNUMBER(SEARCH("tire",B358)),ISNUMBER(SEARCH("decapsuleur",B358)),ISNUMBER(SEARCH("carte",B358)),ISNUMBER(SEARCH("cheque",B358))),"ETAGERES",IF(OR(ISNUMBER(SEARCH("papier",B358)),ISNUMBER(SEARCH("sac",B358)),ISNUMBER(SEARCH("carton",B358)),ISNUMBER(SEARCH("pochette",B358)),ISNUMBER(SEARCH("polypr",B358)),ISNUMBER(SEARCH("FIBRE",B358))),"CARTONNAGE","AUTRES"))))))))),VLOOKUP(A358,'[1]Famille par article'!A:C,3,0))</f>
        <v>ETAGERES</v>
      </c>
      <c r="I358" s="14">
        <f t="shared" si="20"/>
        <v>8.3287062742920602E-4</v>
      </c>
      <c r="J358" s="14">
        <f t="shared" si="23"/>
        <v>0.69840829168980145</v>
      </c>
      <c r="K358" s="12" t="str">
        <f t="shared" si="21"/>
        <v/>
      </c>
      <c r="L358" s="12" t="str">
        <f t="shared" si="22"/>
        <v>Y</v>
      </c>
    </row>
    <row r="359" spans="1:12" x14ac:dyDescent="0.25">
      <c r="A359" s="12" t="s">
        <v>711</v>
      </c>
      <c r="B359" s="12" t="s">
        <v>712</v>
      </c>
      <c r="C359" s="12">
        <v>9</v>
      </c>
      <c r="D359" s="12">
        <v>1126</v>
      </c>
      <c r="E359" s="12" t="s">
        <v>241</v>
      </c>
      <c r="F359" s="12" t="s">
        <v>17</v>
      </c>
      <c r="G359" s="12" t="str">
        <f>IF(ISNA(VLOOKUP(E359,'[1]Plan d''adressage'!A:B,2,0)),"aucune",VLOOKUP(E359,'[1]Plan d''adressage'!A:B,2,0))</f>
        <v>aucune</v>
      </c>
      <c r="H359" s="13" t="str">
        <f>IF(ISNA(VLOOKUP(A359,'[1]Famille par article'!A:C,3,0)),IF(AND(ISNUMBER(SEARCH("FIBRE",B359)),ISNUMBER(SEARCH("calage",B359))),"FIBRE DE CALAGE",IF(OR(ISNUMBER(SEARCH("panier",B359)),ISNUMBER(SEARCH("corbeille",B359)),ISNUMBER(SEARCH("banneton",B359)),ISNUMBER(SEARCH("support",B359))),"PANIER/CORBEILLE",IF(ISNUMBER(SEARCH("Bidon",B359)),"BIDON",IF(ISNUMBER(SEARCH("bourriche",B359)),"BOURRICHE",IF(OR(ISNUMBER(SEARCH("coffre",B359)),ISNUMBER(SEARCH("valisette",B359)),ISNUMBER(SEARCH("caisse",B359))),"COFFRET",IF(OR(ISNUMBER(SEARCH("VERRE",B359)),ISNUMBER(SEARCH("carafe",B359))),"VERRERIE",IF(ISNUMBER(SEARCH("BOIS",B359)),"BOIS",IF(OR(ISNUMBER(SEARCH("BOLDUC",B359)),ISNUMBER(SEARCH("RAPHIA",B359)),ISNUMBER(SEARCH("etiquette",B359)),ISNUMBER(SEARCH("Bouchon",B359)),ISNUMBER(SEARCH("tire",B359)),ISNUMBER(SEARCH("decapsuleur",B359)),ISNUMBER(SEARCH("carte",B359)),ISNUMBER(SEARCH("cheque",B359))),"ETAGERES",IF(OR(ISNUMBER(SEARCH("papier",B359)),ISNUMBER(SEARCH("sac",B359)),ISNUMBER(SEARCH("carton",B359)),ISNUMBER(SEARCH("pochette",B359)),ISNUMBER(SEARCH("polypr",B359)),ISNUMBER(SEARCH("FIBRE",B359))),"CARTONNAGE","AUTRES"))))))))),VLOOKUP(A359,'[1]Famille par article'!A:C,3,0))</f>
        <v>ETAGERES</v>
      </c>
      <c r="I359" s="14">
        <f t="shared" si="20"/>
        <v>8.3287062742920602E-4</v>
      </c>
      <c r="J359" s="14">
        <f t="shared" si="23"/>
        <v>0.69924116231723066</v>
      </c>
      <c r="K359" s="12" t="str">
        <f t="shared" si="21"/>
        <v/>
      </c>
      <c r="L359" s="12" t="str">
        <f t="shared" si="22"/>
        <v>Y</v>
      </c>
    </row>
    <row r="360" spans="1:12" x14ac:dyDescent="0.25">
      <c r="A360" s="12" t="s">
        <v>713</v>
      </c>
      <c r="B360" s="12" t="s">
        <v>714</v>
      </c>
      <c r="C360" s="12">
        <v>9</v>
      </c>
      <c r="D360" s="12">
        <v>1126</v>
      </c>
      <c r="E360" s="12" t="s">
        <v>96</v>
      </c>
      <c r="F360" s="12" t="s">
        <v>17</v>
      </c>
      <c r="G360" s="12" t="str">
        <f>IF(ISNA(VLOOKUP(E360,'[1]Plan d''adressage'!A:B,2,0)),"aucune",VLOOKUP(E360,'[1]Plan d''adressage'!A:B,2,0))</f>
        <v>aucune</v>
      </c>
      <c r="H360" s="13" t="str">
        <f>IF(ISNA(VLOOKUP(A360,'[1]Famille par article'!A:C,3,0)),IF(AND(ISNUMBER(SEARCH("FIBRE",B360)),ISNUMBER(SEARCH("calage",B360))),"FIBRE DE CALAGE",IF(OR(ISNUMBER(SEARCH("panier",B360)),ISNUMBER(SEARCH("corbeille",B360)),ISNUMBER(SEARCH("banneton",B360)),ISNUMBER(SEARCH("support",B360))),"PANIER/CORBEILLE",IF(ISNUMBER(SEARCH("Bidon",B360)),"BIDON",IF(ISNUMBER(SEARCH("bourriche",B360)),"BOURRICHE",IF(OR(ISNUMBER(SEARCH("coffre",B360)),ISNUMBER(SEARCH("valisette",B360)),ISNUMBER(SEARCH("caisse",B360))),"COFFRET",IF(OR(ISNUMBER(SEARCH("VERRE",B360)),ISNUMBER(SEARCH("carafe",B360))),"VERRERIE",IF(ISNUMBER(SEARCH("BOIS",B360)),"BOIS",IF(OR(ISNUMBER(SEARCH("BOLDUC",B360)),ISNUMBER(SEARCH("RAPHIA",B360)),ISNUMBER(SEARCH("etiquette",B360)),ISNUMBER(SEARCH("Bouchon",B360)),ISNUMBER(SEARCH("tire",B360)),ISNUMBER(SEARCH("decapsuleur",B360)),ISNUMBER(SEARCH("carte",B360)),ISNUMBER(SEARCH("cheque",B360))),"ETAGERES",IF(OR(ISNUMBER(SEARCH("papier",B360)),ISNUMBER(SEARCH("sac",B360)),ISNUMBER(SEARCH("carton",B360)),ISNUMBER(SEARCH("pochette",B360)),ISNUMBER(SEARCH("polypr",B360)),ISNUMBER(SEARCH("FIBRE",B360))),"CARTONNAGE","AUTRES"))))))))),VLOOKUP(A360,'[1]Famille par article'!A:C,3,0))</f>
        <v>CARTONNAGE</v>
      </c>
      <c r="I360" s="14">
        <f t="shared" si="20"/>
        <v>8.3287062742920602E-4</v>
      </c>
      <c r="J360" s="14">
        <f t="shared" si="23"/>
        <v>0.70007403294465986</v>
      </c>
      <c r="K360" s="12" t="str">
        <f t="shared" si="21"/>
        <v/>
      </c>
      <c r="L360" s="12" t="str">
        <f t="shared" si="22"/>
        <v>Y</v>
      </c>
    </row>
    <row r="361" spans="1:12" x14ac:dyDescent="0.25">
      <c r="A361" s="12" t="s">
        <v>715</v>
      </c>
      <c r="B361" s="12" t="s">
        <v>366</v>
      </c>
      <c r="C361" s="12">
        <v>9</v>
      </c>
      <c r="D361" s="12">
        <v>1126</v>
      </c>
      <c r="E361" s="12" t="s">
        <v>623</v>
      </c>
      <c r="F361" s="12" t="s">
        <v>17</v>
      </c>
      <c r="G361" s="12" t="str">
        <f>IF(ISNA(VLOOKUP(E361,'[1]Plan d''adressage'!A:B,2,0)),"aucune",VLOOKUP(E361,'[1]Plan d''adressage'!A:B,2,0))</f>
        <v>BOIS</v>
      </c>
      <c r="H361" s="13" t="str">
        <f>IF(ISNA(VLOOKUP(A361,'[1]Famille par article'!A:C,3,0)),IF(AND(ISNUMBER(SEARCH("FIBRE",B361)),ISNUMBER(SEARCH("calage",B361))),"FIBRE DE CALAGE",IF(OR(ISNUMBER(SEARCH("panier",B361)),ISNUMBER(SEARCH("corbeille",B361)),ISNUMBER(SEARCH("banneton",B361)),ISNUMBER(SEARCH("support",B361))),"PANIER/CORBEILLE",IF(ISNUMBER(SEARCH("Bidon",B361)),"BIDON",IF(ISNUMBER(SEARCH("bourriche",B361)),"BOURRICHE",IF(OR(ISNUMBER(SEARCH("coffre",B361)),ISNUMBER(SEARCH("valisette",B361)),ISNUMBER(SEARCH("caisse",B361))),"COFFRET",IF(OR(ISNUMBER(SEARCH("VERRE",B361)),ISNUMBER(SEARCH("carafe",B361))),"VERRERIE",IF(ISNUMBER(SEARCH("BOIS",B361)),"BOIS",IF(OR(ISNUMBER(SEARCH("BOLDUC",B361)),ISNUMBER(SEARCH("RAPHIA",B361)),ISNUMBER(SEARCH("etiquette",B361)),ISNUMBER(SEARCH("Bouchon",B361)),ISNUMBER(SEARCH("tire",B361)),ISNUMBER(SEARCH("decapsuleur",B361)),ISNUMBER(SEARCH("carte",B361)),ISNUMBER(SEARCH("cheque",B361))),"ETAGERES",IF(OR(ISNUMBER(SEARCH("papier",B361)),ISNUMBER(SEARCH("sac",B361)),ISNUMBER(SEARCH("carton",B361)),ISNUMBER(SEARCH("pochette",B361)),ISNUMBER(SEARCH("polypr",B361)),ISNUMBER(SEARCH("FIBRE",B361))),"CARTONNAGE","AUTRES"))))))))),VLOOKUP(A361,'[1]Famille par article'!A:C,3,0))</f>
        <v>CARTONNAGE</v>
      </c>
      <c r="I361" s="14">
        <f t="shared" si="20"/>
        <v>8.3287062742920602E-4</v>
      </c>
      <c r="J361" s="14">
        <f t="shared" si="23"/>
        <v>0.70090690357208907</v>
      </c>
      <c r="K361" s="12" t="str">
        <f t="shared" si="21"/>
        <v/>
      </c>
      <c r="L361" s="12" t="str">
        <f t="shared" si="22"/>
        <v>Y</v>
      </c>
    </row>
    <row r="362" spans="1:12" x14ac:dyDescent="0.25">
      <c r="A362" s="12" t="s">
        <v>716</v>
      </c>
      <c r="B362" s="12" t="s">
        <v>717</v>
      </c>
      <c r="C362" s="12">
        <v>9</v>
      </c>
      <c r="D362" s="12">
        <v>1126</v>
      </c>
      <c r="E362" s="12" t="s">
        <v>718</v>
      </c>
      <c r="F362" s="12" t="s">
        <v>17</v>
      </c>
      <c r="G362" s="12" t="str">
        <f>IF(ISNA(VLOOKUP(E362,'[1]Plan d''adressage'!A:B,2,0)),"aucune",VLOOKUP(E362,'[1]Plan d''adressage'!A:B,2,0))</f>
        <v>CARTONNAGE</v>
      </c>
      <c r="H362" s="13" t="str">
        <f>IF(ISNA(VLOOKUP(A362,'[1]Famille par article'!A:C,3,0)),IF(AND(ISNUMBER(SEARCH("FIBRE",B362)),ISNUMBER(SEARCH("calage",B362))),"FIBRE DE CALAGE",IF(OR(ISNUMBER(SEARCH("panier",B362)),ISNUMBER(SEARCH("corbeille",B362)),ISNUMBER(SEARCH("banneton",B362)),ISNUMBER(SEARCH("support",B362))),"PANIER/CORBEILLE",IF(ISNUMBER(SEARCH("Bidon",B362)),"BIDON",IF(ISNUMBER(SEARCH("bourriche",B362)),"BOURRICHE",IF(OR(ISNUMBER(SEARCH("coffre",B362)),ISNUMBER(SEARCH("valisette",B362)),ISNUMBER(SEARCH("caisse",B362))),"COFFRET",IF(OR(ISNUMBER(SEARCH("VERRE",B362)),ISNUMBER(SEARCH("carafe",B362))),"VERRERIE",IF(ISNUMBER(SEARCH("BOIS",B362)),"BOIS",IF(OR(ISNUMBER(SEARCH("BOLDUC",B362)),ISNUMBER(SEARCH("RAPHIA",B362)),ISNUMBER(SEARCH("etiquette",B362)),ISNUMBER(SEARCH("Bouchon",B362)),ISNUMBER(SEARCH("tire",B362)),ISNUMBER(SEARCH("decapsuleur",B362)),ISNUMBER(SEARCH("carte",B362)),ISNUMBER(SEARCH("cheque",B362))),"ETAGERES",IF(OR(ISNUMBER(SEARCH("papier",B362)),ISNUMBER(SEARCH("sac",B362)),ISNUMBER(SEARCH("carton",B362)),ISNUMBER(SEARCH("pochette",B362)),ISNUMBER(SEARCH("polypr",B362)),ISNUMBER(SEARCH("FIBRE",B362))),"CARTONNAGE","AUTRES"))))))))),VLOOKUP(A362,'[1]Famille par article'!A:C,3,0))</f>
        <v>CARTONNAGE</v>
      </c>
      <c r="I362" s="14">
        <f t="shared" si="20"/>
        <v>8.3287062742920602E-4</v>
      </c>
      <c r="J362" s="14">
        <f t="shared" si="23"/>
        <v>0.70173977419951827</v>
      </c>
      <c r="K362" s="12" t="str">
        <f t="shared" si="21"/>
        <v/>
      </c>
      <c r="L362" s="12" t="str">
        <f t="shared" si="22"/>
        <v>N</v>
      </c>
    </row>
    <row r="363" spans="1:12" x14ac:dyDescent="0.25">
      <c r="A363" s="12" t="s">
        <v>719</v>
      </c>
      <c r="B363" s="12" t="s">
        <v>720</v>
      </c>
      <c r="C363" s="12">
        <v>9</v>
      </c>
      <c r="D363" s="12">
        <v>1126</v>
      </c>
      <c r="E363" s="12" t="s">
        <v>369</v>
      </c>
      <c r="F363" s="12" t="s">
        <v>17</v>
      </c>
      <c r="G363" s="12" t="str">
        <f>IF(ISNA(VLOOKUP(E363,'[1]Plan d''adressage'!A:B,2,0)),"aucune",VLOOKUP(E363,'[1]Plan d''adressage'!A:B,2,0))</f>
        <v>aucune</v>
      </c>
      <c r="H363" s="13" t="str">
        <f>IF(ISNA(VLOOKUP(A363,'[1]Famille par article'!A:C,3,0)),IF(AND(ISNUMBER(SEARCH("FIBRE",B363)),ISNUMBER(SEARCH("calage",B363))),"FIBRE DE CALAGE",IF(OR(ISNUMBER(SEARCH("panier",B363)),ISNUMBER(SEARCH("corbeille",B363)),ISNUMBER(SEARCH("banneton",B363)),ISNUMBER(SEARCH("support",B363))),"PANIER/CORBEILLE",IF(ISNUMBER(SEARCH("Bidon",B363)),"BIDON",IF(ISNUMBER(SEARCH("bourriche",B363)),"BOURRICHE",IF(OR(ISNUMBER(SEARCH("coffre",B363)),ISNUMBER(SEARCH("valisette",B363)),ISNUMBER(SEARCH("caisse",B363))),"COFFRET",IF(OR(ISNUMBER(SEARCH("VERRE",B363)),ISNUMBER(SEARCH("carafe",B363))),"VERRERIE",IF(ISNUMBER(SEARCH("BOIS",B363)),"BOIS",IF(OR(ISNUMBER(SEARCH("BOLDUC",B363)),ISNUMBER(SEARCH("RAPHIA",B363)),ISNUMBER(SEARCH("etiquette",B363)),ISNUMBER(SEARCH("Bouchon",B363)),ISNUMBER(SEARCH("tire",B363)),ISNUMBER(SEARCH("decapsuleur",B363)),ISNUMBER(SEARCH("carte",B363)),ISNUMBER(SEARCH("cheque",B363))),"ETAGERES",IF(OR(ISNUMBER(SEARCH("papier",B363)),ISNUMBER(SEARCH("sac",B363)),ISNUMBER(SEARCH("carton",B363)),ISNUMBER(SEARCH("pochette",B363)),ISNUMBER(SEARCH("polypr",B363)),ISNUMBER(SEARCH("FIBRE",B363))),"CARTONNAGE","AUTRES"))))))))),VLOOKUP(A363,'[1]Famille par article'!A:C,3,0))</f>
        <v>ETAGERES</v>
      </c>
      <c r="I363" s="14">
        <f t="shared" si="20"/>
        <v>8.3287062742920602E-4</v>
      </c>
      <c r="J363" s="14">
        <f t="shared" si="23"/>
        <v>0.70257264482694748</v>
      </c>
      <c r="K363" s="12" t="str">
        <f t="shared" si="21"/>
        <v/>
      </c>
      <c r="L363" s="12" t="str">
        <f t="shared" si="22"/>
        <v>Y</v>
      </c>
    </row>
    <row r="364" spans="1:12" x14ac:dyDescent="0.25">
      <c r="A364" s="12" t="s">
        <v>721</v>
      </c>
      <c r="B364" s="12" t="s">
        <v>430</v>
      </c>
      <c r="C364" s="12">
        <v>9</v>
      </c>
      <c r="D364" s="12">
        <v>1126</v>
      </c>
      <c r="E364" s="12" t="s">
        <v>341</v>
      </c>
      <c r="F364" s="12" t="s">
        <v>17</v>
      </c>
      <c r="G364" s="12" t="str">
        <f>IF(ISNA(VLOOKUP(E364,'[1]Plan d''adressage'!A:B,2,0)),"aucune",VLOOKUP(E364,'[1]Plan d''adressage'!A:B,2,0))</f>
        <v>aucune</v>
      </c>
      <c r="H364" s="13" t="str">
        <f>IF(ISNA(VLOOKUP(A364,'[1]Famille par article'!A:C,3,0)),IF(AND(ISNUMBER(SEARCH("FIBRE",B364)),ISNUMBER(SEARCH("calage",B364))),"FIBRE DE CALAGE",IF(OR(ISNUMBER(SEARCH("panier",B364)),ISNUMBER(SEARCH("corbeille",B364)),ISNUMBER(SEARCH("banneton",B364)),ISNUMBER(SEARCH("support",B364))),"PANIER/CORBEILLE",IF(ISNUMBER(SEARCH("Bidon",B364)),"BIDON",IF(ISNUMBER(SEARCH("bourriche",B364)),"BOURRICHE",IF(OR(ISNUMBER(SEARCH("coffre",B364)),ISNUMBER(SEARCH("valisette",B364)),ISNUMBER(SEARCH("caisse",B364))),"COFFRET",IF(OR(ISNUMBER(SEARCH("VERRE",B364)),ISNUMBER(SEARCH("carafe",B364))),"VERRERIE",IF(ISNUMBER(SEARCH("BOIS",B364)),"BOIS",IF(OR(ISNUMBER(SEARCH("BOLDUC",B364)),ISNUMBER(SEARCH("RAPHIA",B364)),ISNUMBER(SEARCH("etiquette",B364)),ISNUMBER(SEARCH("Bouchon",B364)),ISNUMBER(SEARCH("tire",B364)),ISNUMBER(SEARCH("decapsuleur",B364)),ISNUMBER(SEARCH("carte",B364)),ISNUMBER(SEARCH("cheque",B364))),"ETAGERES",IF(OR(ISNUMBER(SEARCH("papier",B364)),ISNUMBER(SEARCH("sac",B364)),ISNUMBER(SEARCH("carton",B364)),ISNUMBER(SEARCH("pochette",B364)),ISNUMBER(SEARCH("polypr",B364)),ISNUMBER(SEARCH("FIBRE",B364))),"CARTONNAGE","AUTRES"))))))))),VLOOKUP(A364,'[1]Famille par article'!A:C,3,0))</f>
        <v>ETAGERES</v>
      </c>
      <c r="I364" s="14">
        <f t="shared" si="20"/>
        <v>8.3287062742920602E-4</v>
      </c>
      <c r="J364" s="14">
        <f t="shared" si="23"/>
        <v>0.70340551545437668</v>
      </c>
      <c r="K364" s="12" t="str">
        <f t="shared" si="21"/>
        <v/>
      </c>
      <c r="L364" s="12" t="str">
        <f t="shared" si="22"/>
        <v>Y</v>
      </c>
    </row>
    <row r="365" spans="1:12" x14ac:dyDescent="0.25">
      <c r="A365" s="12" t="s">
        <v>722</v>
      </c>
      <c r="B365" s="12" t="s">
        <v>723</v>
      </c>
      <c r="C365" s="12">
        <v>9</v>
      </c>
      <c r="D365" s="12">
        <v>1126</v>
      </c>
      <c r="E365" s="12" t="s">
        <v>435</v>
      </c>
      <c r="F365" s="12" t="s">
        <v>17</v>
      </c>
      <c r="G365" s="12" t="str">
        <f>IF(ISNA(VLOOKUP(E365,'[1]Plan d''adressage'!A:B,2,0)),"aucune",VLOOKUP(E365,'[1]Plan d''adressage'!A:B,2,0))</f>
        <v>AUTRES</v>
      </c>
      <c r="H365" s="13" t="str">
        <f>IF(ISNA(VLOOKUP(A365,'[1]Famille par article'!A:C,3,0)),IF(AND(ISNUMBER(SEARCH("FIBRE",B365)),ISNUMBER(SEARCH("calage",B365))),"FIBRE DE CALAGE",IF(OR(ISNUMBER(SEARCH("panier",B365)),ISNUMBER(SEARCH("corbeille",B365)),ISNUMBER(SEARCH("banneton",B365)),ISNUMBER(SEARCH("support",B365))),"PANIER/CORBEILLE",IF(ISNUMBER(SEARCH("Bidon",B365)),"BIDON",IF(ISNUMBER(SEARCH("bourriche",B365)),"BOURRICHE",IF(OR(ISNUMBER(SEARCH("coffre",B365)),ISNUMBER(SEARCH("valisette",B365)),ISNUMBER(SEARCH("caisse",B365))),"COFFRET",IF(OR(ISNUMBER(SEARCH("VERRE",B365)),ISNUMBER(SEARCH("carafe",B365))),"VERRERIE",IF(ISNUMBER(SEARCH("BOIS",B365)),"BOIS",IF(OR(ISNUMBER(SEARCH("BOLDUC",B365)),ISNUMBER(SEARCH("RAPHIA",B365)),ISNUMBER(SEARCH("etiquette",B365)),ISNUMBER(SEARCH("Bouchon",B365)),ISNUMBER(SEARCH("tire",B365)),ISNUMBER(SEARCH("decapsuleur",B365)),ISNUMBER(SEARCH("carte",B365)),ISNUMBER(SEARCH("cheque",B365))),"ETAGERES",IF(OR(ISNUMBER(SEARCH("papier",B365)),ISNUMBER(SEARCH("sac",B365)),ISNUMBER(SEARCH("carton",B365)),ISNUMBER(SEARCH("pochette",B365)),ISNUMBER(SEARCH("polypr",B365)),ISNUMBER(SEARCH("FIBRE",B365))),"CARTONNAGE","AUTRES"))))))))),VLOOKUP(A365,'[1]Famille par article'!A:C,3,0))</f>
        <v>ETAGERES</v>
      </c>
      <c r="I365" s="14">
        <f t="shared" si="20"/>
        <v>8.3287062742920602E-4</v>
      </c>
      <c r="J365" s="14">
        <f t="shared" si="23"/>
        <v>0.70423838608180589</v>
      </c>
      <c r="K365" s="12" t="str">
        <f t="shared" si="21"/>
        <v/>
      </c>
      <c r="L365" s="12" t="str">
        <f t="shared" si="22"/>
        <v>Y</v>
      </c>
    </row>
    <row r="366" spans="1:12" x14ac:dyDescent="0.25">
      <c r="A366" s="12" t="s">
        <v>724</v>
      </c>
      <c r="B366" s="12" t="s">
        <v>725</v>
      </c>
      <c r="C366" s="12">
        <v>9</v>
      </c>
      <c r="D366" s="12">
        <v>1126</v>
      </c>
      <c r="E366" s="12" t="s">
        <v>46</v>
      </c>
      <c r="F366" s="12" t="s">
        <v>17</v>
      </c>
      <c r="G366" s="12" t="str">
        <f>IF(ISNA(VLOOKUP(E366,'[1]Plan d''adressage'!A:B,2,0)),"aucune",VLOOKUP(E366,'[1]Plan d''adressage'!A:B,2,0))</f>
        <v>aucune</v>
      </c>
      <c r="H366" s="13" t="str">
        <f>IF(ISNA(VLOOKUP(A366,'[1]Famille par article'!A:C,3,0)),IF(AND(ISNUMBER(SEARCH("FIBRE",B366)),ISNUMBER(SEARCH("calage",B366))),"FIBRE DE CALAGE",IF(OR(ISNUMBER(SEARCH("panier",B366)),ISNUMBER(SEARCH("corbeille",B366)),ISNUMBER(SEARCH("banneton",B366)),ISNUMBER(SEARCH("support",B366))),"PANIER/CORBEILLE",IF(ISNUMBER(SEARCH("Bidon",B366)),"BIDON",IF(ISNUMBER(SEARCH("bourriche",B366)),"BOURRICHE",IF(OR(ISNUMBER(SEARCH("coffre",B366)),ISNUMBER(SEARCH("valisette",B366)),ISNUMBER(SEARCH("caisse",B366))),"COFFRET",IF(OR(ISNUMBER(SEARCH("VERRE",B366)),ISNUMBER(SEARCH("carafe",B366))),"VERRERIE",IF(ISNUMBER(SEARCH("BOIS",B366)),"BOIS",IF(OR(ISNUMBER(SEARCH("BOLDUC",B366)),ISNUMBER(SEARCH("RAPHIA",B366)),ISNUMBER(SEARCH("etiquette",B366)),ISNUMBER(SEARCH("Bouchon",B366)),ISNUMBER(SEARCH("tire",B366)),ISNUMBER(SEARCH("decapsuleur",B366)),ISNUMBER(SEARCH("carte",B366)),ISNUMBER(SEARCH("cheque",B366))),"ETAGERES",IF(OR(ISNUMBER(SEARCH("papier",B366)),ISNUMBER(SEARCH("sac",B366)),ISNUMBER(SEARCH("carton",B366)),ISNUMBER(SEARCH("pochette",B366)),ISNUMBER(SEARCH("polypr",B366)),ISNUMBER(SEARCH("FIBRE",B366))),"CARTONNAGE","AUTRES"))))))))),VLOOKUP(A366,'[1]Famille par article'!A:C,3,0))</f>
        <v>CARTONNAGE</v>
      </c>
      <c r="I366" s="14">
        <f t="shared" si="20"/>
        <v>8.3287062742920602E-4</v>
      </c>
      <c r="J366" s="14">
        <f t="shared" si="23"/>
        <v>0.70507125670923509</v>
      </c>
      <c r="K366" s="12" t="str">
        <f t="shared" si="21"/>
        <v/>
      </c>
      <c r="L366" s="12" t="str">
        <f t="shared" si="22"/>
        <v>Y</v>
      </c>
    </row>
    <row r="367" spans="1:12" x14ac:dyDescent="0.25">
      <c r="A367" s="12" t="s">
        <v>726</v>
      </c>
      <c r="B367" s="12" t="s">
        <v>727</v>
      </c>
      <c r="C367" s="12">
        <v>9</v>
      </c>
      <c r="D367" s="12">
        <v>1126</v>
      </c>
      <c r="E367" s="12" t="s">
        <v>313</v>
      </c>
      <c r="F367" s="12" t="s">
        <v>17</v>
      </c>
      <c r="G367" s="12" t="str">
        <f>IF(ISNA(VLOOKUP(E367,'[1]Plan d''adressage'!A:B,2,0)),"aucune",VLOOKUP(E367,'[1]Plan d''adressage'!A:B,2,0))</f>
        <v>AUTRES</v>
      </c>
      <c r="H367" s="13" t="str">
        <f>IF(ISNA(VLOOKUP(A367,'[1]Famille par article'!A:C,3,0)),IF(AND(ISNUMBER(SEARCH("FIBRE",B367)),ISNUMBER(SEARCH("calage",B367))),"FIBRE DE CALAGE",IF(OR(ISNUMBER(SEARCH("panier",B367)),ISNUMBER(SEARCH("corbeille",B367)),ISNUMBER(SEARCH("banneton",B367)),ISNUMBER(SEARCH("support",B367))),"PANIER/CORBEILLE",IF(ISNUMBER(SEARCH("Bidon",B367)),"BIDON",IF(ISNUMBER(SEARCH("bourriche",B367)),"BOURRICHE",IF(OR(ISNUMBER(SEARCH("coffre",B367)),ISNUMBER(SEARCH("valisette",B367)),ISNUMBER(SEARCH("caisse",B367))),"COFFRET",IF(OR(ISNUMBER(SEARCH("VERRE",B367)),ISNUMBER(SEARCH("carafe",B367))),"VERRERIE",IF(ISNUMBER(SEARCH("BOIS",B367)),"BOIS",IF(OR(ISNUMBER(SEARCH("BOLDUC",B367)),ISNUMBER(SEARCH("RAPHIA",B367)),ISNUMBER(SEARCH("etiquette",B367)),ISNUMBER(SEARCH("Bouchon",B367)),ISNUMBER(SEARCH("tire",B367)),ISNUMBER(SEARCH("decapsuleur",B367)),ISNUMBER(SEARCH("carte",B367)),ISNUMBER(SEARCH("cheque",B367))),"ETAGERES",IF(OR(ISNUMBER(SEARCH("papier",B367)),ISNUMBER(SEARCH("sac",B367)),ISNUMBER(SEARCH("carton",B367)),ISNUMBER(SEARCH("pochette",B367)),ISNUMBER(SEARCH("polypr",B367)),ISNUMBER(SEARCH("FIBRE",B367))),"CARTONNAGE","AUTRES"))))))))),VLOOKUP(A367,'[1]Famille par article'!A:C,3,0))</f>
        <v>AUTRES</v>
      </c>
      <c r="I367" s="14">
        <f t="shared" si="20"/>
        <v>8.3287062742920602E-4</v>
      </c>
      <c r="J367" s="14">
        <f t="shared" si="23"/>
        <v>0.7059041273366643</v>
      </c>
      <c r="K367" s="12" t="str">
        <f t="shared" si="21"/>
        <v/>
      </c>
      <c r="L367" s="12" t="str">
        <f t="shared" si="22"/>
        <v>N</v>
      </c>
    </row>
    <row r="368" spans="1:12" x14ac:dyDescent="0.25">
      <c r="A368" s="12" t="s">
        <v>728</v>
      </c>
      <c r="B368" s="12" t="s">
        <v>729</v>
      </c>
      <c r="C368" s="12">
        <v>9</v>
      </c>
      <c r="D368" s="12">
        <v>1126</v>
      </c>
      <c r="E368" s="12" t="s">
        <v>730</v>
      </c>
      <c r="F368" s="12" t="s">
        <v>17</v>
      </c>
      <c r="G368" s="12" t="str">
        <f>IF(ISNA(VLOOKUP(E368,'[1]Plan d''adressage'!A:B,2,0)),"aucune",VLOOKUP(E368,'[1]Plan d''adressage'!A:B,2,0))</f>
        <v>AUTRES</v>
      </c>
      <c r="H368" s="13" t="str">
        <f>IF(ISNA(VLOOKUP(A368,'[1]Famille par article'!A:C,3,0)),IF(AND(ISNUMBER(SEARCH("FIBRE",B368)),ISNUMBER(SEARCH("calage",B368))),"FIBRE DE CALAGE",IF(OR(ISNUMBER(SEARCH("panier",B368)),ISNUMBER(SEARCH("corbeille",B368)),ISNUMBER(SEARCH("banneton",B368)),ISNUMBER(SEARCH("support",B368))),"PANIER/CORBEILLE",IF(ISNUMBER(SEARCH("Bidon",B368)),"BIDON",IF(ISNUMBER(SEARCH("bourriche",B368)),"BOURRICHE",IF(OR(ISNUMBER(SEARCH("coffre",B368)),ISNUMBER(SEARCH("valisette",B368)),ISNUMBER(SEARCH("caisse",B368))),"COFFRET",IF(OR(ISNUMBER(SEARCH("VERRE",B368)),ISNUMBER(SEARCH("carafe",B368))),"VERRERIE",IF(ISNUMBER(SEARCH("BOIS",B368)),"BOIS",IF(OR(ISNUMBER(SEARCH("BOLDUC",B368)),ISNUMBER(SEARCH("RAPHIA",B368)),ISNUMBER(SEARCH("etiquette",B368)),ISNUMBER(SEARCH("Bouchon",B368)),ISNUMBER(SEARCH("tire",B368)),ISNUMBER(SEARCH("decapsuleur",B368)),ISNUMBER(SEARCH("carte",B368)),ISNUMBER(SEARCH("cheque",B368))),"ETAGERES",IF(OR(ISNUMBER(SEARCH("papier",B368)),ISNUMBER(SEARCH("sac",B368)),ISNUMBER(SEARCH("carton",B368)),ISNUMBER(SEARCH("pochette",B368)),ISNUMBER(SEARCH("polypr",B368)),ISNUMBER(SEARCH("FIBRE",B368))),"CARTONNAGE","AUTRES"))))))))),VLOOKUP(A368,'[1]Famille par article'!A:C,3,0))</f>
        <v>COFFRET</v>
      </c>
      <c r="I368" s="14">
        <f t="shared" si="20"/>
        <v>8.3287062742920602E-4</v>
      </c>
      <c r="J368" s="14">
        <f t="shared" si="23"/>
        <v>0.70673699796409351</v>
      </c>
      <c r="K368" s="12" t="str">
        <f t="shared" si="21"/>
        <v/>
      </c>
      <c r="L368" s="12" t="str">
        <f t="shared" si="22"/>
        <v>Y</v>
      </c>
    </row>
    <row r="369" spans="1:12" x14ac:dyDescent="0.25">
      <c r="A369" s="12" t="s">
        <v>731</v>
      </c>
      <c r="B369" s="12" t="s">
        <v>368</v>
      </c>
      <c r="C369" s="12">
        <v>9</v>
      </c>
      <c r="D369" s="12">
        <v>1126</v>
      </c>
      <c r="E369" s="12" t="s">
        <v>405</v>
      </c>
      <c r="F369" s="12" t="s">
        <v>17</v>
      </c>
      <c r="G369" s="12" t="str">
        <f>IF(ISNA(VLOOKUP(E369,'[1]Plan d''adressage'!A:B,2,0)),"aucune",VLOOKUP(E369,'[1]Plan d''adressage'!A:B,2,0))</f>
        <v>aucune</v>
      </c>
      <c r="H369" s="13" t="str">
        <f>IF(ISNA(VLOOKUP(A369,'[1]Famille par article'!A:C,3,0)),IF(AND(ISNUMBER(SEARCH("FIBRE",B369)),ISNUMBER(SEARCH("calage",B369))),"FIBRE DE CALAGE",IF(OR(ISNUMBER(SEARCH("panier",B369)),ISNUMBER(SEARCH("corbeille",B369)),ISNUMBER(SEARCH("banneton",B369)),ISNUMBER(SEARCH("support",B369))),"PANIER/CORBEILLE",IF(ISNUMBER(SEARCH("Bidon",B369)),"BIDON",IF(ISNUMBER(SEARCH("bourriche",B369)),"BOURRICHE",IF(OR(ISNUMBER(SEARCH("coffre",B369)),ISNUMBER(SEARCH("valisette",B369)),ISNUMBER(SEARCH("caisse",B369))),"COFFRET",IF(OR(ISNUMBER(SEARCH("VERRE",B369)),ISNUMBER(SEARCH("carafe",B369))),"VERRERIE",IF(ISNUMBER(SEARCH("BOIS",B369)),"BOIS",IF(OR(ISNUMBER(SEARCH("BOLDUC",B369)),ISNUMBER(SEARCH("RAPHIA",B369)),ISNUMBER(SEARCH("etiquette",B369)),ISNUMBER(SEARCH("Bouchon",B369)),ISNUMBER(SEARCH("tire",B369)),ISNUMBER(SEARCH("decapsuleur",B369)),ISNUMBER(SEARCH("carte",B369)),ISNUMBER(SEARCH("cheque",B369))),"ETAGERES",IF(OR(ISNUMBER(SEARCH("papier",B369)),ISNUMBER(SEARCH("sac",B369)),ISNUMBER(SEARCH("carton",B369)),ISNUMBER(SEARCH("pochette",B369)),ISNUMBER(SEARCH("polypr",B369)),ISNUMBER(SEARCH("FIBRE",B369))),"CARTONNAGE","AUTRES"))))))))),VLOOKUP(A369,'[1]Famille par article'!A:C,3,0))</f>
        <v>ETAGERES</v>
      </c>
      <c r="I369" s="14">
        <f t="shared" si="20"/>
        <v>8.3287062742920602E-4</v>
      </c>
      <c r="J369" s="14">
        <f t="shared" si="23"/>
        <v>0.70756986859152271</v>
      </c>
      <c r="K369" s="12" t="str">
        <f t="shared" si="21"/>
        <v/>
      </c>
      <c r="L369" s="12" t="str">
        <f t="shared" si="22"/>
        <v>Y</v>
      </c>
    </row>
    <row r="370" spans="1:12" x14ac:dyDescent="0.25">
      <c r="A370" s="12" t="s">
        <v>732</v>
      </c>
      <c r="B370" s="12" t="s">
        <v>733</v>
      </c>
      <c r="C370" s="12">
        <v>9</v>
      </c>
      <c r="D370" s="12">
        <v>1126</v>
      </c>
      <c r="E370" s="12" t="s">
        <v>134</v>
      </c>
      <c r="F370" s="12" t="s">
        <v>17</v>
      </c>
      <c r="G370" s="12" t="str">
        <f>IF(ISNA(VLOOKUP(E370,'[1]Plan d''adressage'!A:B,2,0)),"aucune",VLOOKUP(E370,'[1]Plan d''adressage'!A:B,2,0))</f>
        <v>CARTONNAGE</v>
      </c>
      <c r="H370" s="13" t="str">
        <f>IF(ISNA(VLOOKUP(A370,'[1]Famille par article'!A:C,3,0)),IF(AND(ISNUMBER(SEARCH("FIBRE",B370)),ISNUMBER(SEARCH("calage",B370))),"FIBRE DE CALAGE",IF(OR(ISNUMBER(SEARCH("panier",B370)),ISNUMBER(SEARCH("corbeille",B370)),ISNUMBER(SEARCH("banneton",B370)),ISNUMBER(SEARCH("support",B370))),"PANIER/CORBEILLE",IF(ISNUMBER(SEARCH("Bidon",B370)),"BIDON",IF(ISNUMBER(SEARCH("bourriche",B370)),"BOURRICHE",IF(OR(ISNUMBER(SEARCH("coffre",B370)),ISNUMBER(SEARCH("valisette",B370)),ISNUMBER(SEARCH("caisse",B370))),"COFFRET",IF(OR(ISNUMBER(SEARCH("VERRE",B370)),ISNUMBER(SEARCH("carafe",B370))),"VERRERIE",IF(ISNUMBER(SEARCH("BOIS",B370)),"BOIS",IF(OR(ISNUMBER(SEARCH("BOLDUC",B370)),ISNUMBER(SEARCH("RAPHIA",B370)),ISNUMBER(SEARCH("etiquette",B370)),ISNUMBER(SEARCH("Bouchon",B370)),ISNUMBER(SEARCH("tire",B370)),ISNUMBER(SEARCH("decapsuleur",B370)),ISNUMBER(SEARCH("carte",B370)),ISNUMBER(SEARCH("cheque",B370))),"ETAGERES",IF(OR(ISNUMBER(SEARCH("papier",B370)),ISNUMBER(SEARCH("sac",B370)),ISNUMBER(SEARCH("carton",B370)),ISNUMBER(SEARCH("pochette",B370)),ISNUMBER(SEARCH("polypr",B370)),ISNUMBER(SEARCH("FIBRE",B370))),"CARTONNAGE","AUTRES"))))))))),VLOOKUP(A370,'[1]Famille par article'!A:C,3,0))</f>
        <v>AUTRES</v>
      </c>
      <c r="I370" s="14">
        <f t="shared" si="20"/>
        <v>8.3287062742920602E-4</v>
      </c>
      <c r="J370" s="14">
        <f t="shared" si="23"/>
        <v>0.70840273921895192</v>
      </c>
      <c r="K370" s="12" t="str">
        <f t="shared" si="21"/>
        <v/>
      </c>
      <c r="L370" s="12" t="str">
        <f t="shared" si="22"/>
        <v>Y</v>
      </c>
    </row>
    <row r="371" spans="1:12" x14ac:dyDescent="0.25">
      <c r="A371" s="12" t="s">
        <v>734</v>
      </c>
      <c r="B371" s="12" t="s">
        <v>642</v>
      </c>
      <c r="C371" s="12">
        <v>9</v>
      </c>
      <c r="D371" s="12">
        <v>1126</v>
      </c>
      <c r="E371" s="12" t="s">
        <v>735</v>
      </c>
      <c r="F371" s="12" t="s">
        <v>17</v>
      </c>
      <c r="G371" s="12" t="str">
        <f>IF(ISNA(VLOOKUP(E371,'[1]Plan d''adressage'!A:B,2,0)),"aucune",VLOOKUP(E371,'[1]Plan d''adressage'!A:B,2,0))</f>
        <v>PANIER/CORBEILLE</v>
      </c>
      <c r="H371" s="13" t="str">
        <f>IF(ISNA(VLOOKUP(A371,'[1]Famille par article'!A:C,3,0)),IF(AND(ISNUMBER(SEARCH("FIBRE",B371)),ISNUMBER(SEARCH("calage",B371))),"FIBRE DE CALAGE",IF(OR(ISNUMBER(SEARCH("panier",B371)),ISNUMBER(SEARCH("corbeille",B371)),ISNUMBER(SEARCH("banneton",B371)),ISNUMBER(SEARCH("support",B371))),"PANIER/CORBEILLE",IF(ISNUMBER(SEARCH("Bidon",B371)),"BIDON",IF(ISNUMBER(SEARCH("bourriche",B371)),"BOURRICHE",IF(OR(ISNUMBER(SEARCH("coffre",B371)),ISNUMBER(SEARCH("valisette",B371)),ISNUMBER(SEARCH("caisse",B371))),"COFFRET",IF(OR(ISNUMBER(SEARCH("VERRE",B371)),ISNUMBER(SEARCH("carafe",B371))),"VERRERIE",IF(ISNUMBER(SEARCH("BOIS",B371)),"BOIS",IF(OR(ISNUMBER(SEARCH("BOLDUC",B371)),ISNUMBER(SEARCH("RAPHIA",B371)),ISNUMBER(SEARCH("etiquette",B371)),ISNUMBER(SEARCH("Bouchon",B371)),ISNUMBER(SEARCH("tire",B371)),ISNUMBER(SEARCH("decapsuleur",B371)),ISNUMBER(SEARCH("carte",B371)),ISNUMBER(SEARCH("cheque",B371))),"ETAGERES",IF(OR(ISNUMBER(SEARCH("papier",B371)),ISNUMBER(SEARCH("sac",B371)),ISNUMBER(SEARCH("carton",B371)),ISNUMBER(SEARCH("pochette",B371)),ISNUMBER(SEARCH("polypr",B371)),ISNUMBER(SEARCH("FIBRE",B371))),"CARTONNAGE","AUTRES"))))))))),VLOOKUP(A371,'[1]Famille par article'!A:C,3,0))</f>
        <v>PANIER/CORBEILLE</v>
      </c>
      <c r="I371" s="14">
        <f t="shared" si="20"/>
        <v>8.3287062742920602E-4</v>
      </c>
      <c r="J371" s="14">
        <f t="shared" si="23"/>
        <v>0.70923560984638112</v>
      </c>
      <c r="K371" s="12" t="str">
        <f t="shared" si="21"/>
        <v/>
      </c>
      <c r="L371" s="12" t="str">
        <f t="shared" si="22"/>
        <v>N</v>
      </c>
    </row>
    <row r="372" spans="1:12" x14ac:dyDescent="0.25">
      <c r="A372" s="12" t="s">
        <v>736</v>
      </c>
      <c r="B372" s="12" t="s">
        <v>575</v>
      </c>
      <c r="C372" s="12">
        <v>9</v>
      </c>
      <c r="D372" s="12">
        <v>1126</v>
      </c>
      <c r="E372" s="12" t="s">
        <v>425</v>
      </c>
      <c r="F372" s="12" t="s">
        <v>17</v>
      </c>
      <c r="G372" s="12" t="str">
        <f>IF(ISNA(VLOOKUP(E372,'[1]Plan d''adressage'!A:B,2,0)),"aucune",VLOOKUP(E372,'[1]Plan d''adressage'!A:B,2,0))</f>
        <v>AUTRES</v>
      </c>
      <c r="H372" s="13" t="str">
        <f>IF(ISNA(VLOOKUP(A372,'[1]Famille par article'!A:C,3,0)),IF(AND(ISNUMBER(SEARCH("FIBRE",B372)),ISNUMBER(SEARCH("calage",B372))),"FIBRE DE CALAGE",IF(OR(ISNUMBER(SEARCH("panier",B372)),ISNUMBER(SEARCH("corbeille",B372)),ISNUMBER(SEARCH("banneton",B372)),ISNUMBER(SEARCH("support",B372))),"PANIER/CORBEILLE",IF(ISNUMBER(SEARCH("Bidon",B372)),"BIDON",IF(ISNUMBER(SEARCH("bourriche",B372)),"BOURRICHE",IF(OR(ISNUMBER(SEARCH("coffre",B372)),ISNUMBER(SEARCH("valisette",B372)),ISNUMBER(SEARCH("caisse",B372))),"COFFRET",IF(OR(ISNUMBER(SEARCH("VERRE",B372)),ISNUMBER(SEARCH("carafe",B372))),"VERRERIE",IF(ISNUMBER(SEARCH("BOIS",B372)),"BOIS",IF(OR(ISNUMBER(SEARCH("BOLDUC",B372)),ISNUMBER(SEARCH("RAPHIA",B372)),ISNUMBER(SEARCH("etiquette",B372)),ISNUMBER(SEARCH("Bouchon",B372)),ISNUMBER(SEARCH("tire",B372)),ISNUMBER(SEARCH("decapsuleur",B372)),ISNUMBER(SEARCH("carte",B372)),ISNUMBER(SEARCH("cheque",B372))),"ETAGERES",IF(OR(ISNUMBER(SEARCH("papier",B372)),ISNUMBER(SEARCH("sac",B372)),ISNUMBER(SEARCH("carton",B372)),ISNUMBER(SEARCH("pochette",B372)),ISNUMBER(SEARCH("polypr",B372)),ISNUMBER(SEARCH("FIBRE",B372))),"CARTONNAGE","AUTRES"))))))))),VLOOKUP(A372,'[1]Famille par article'!A:C,3,0))</f>
        <v>CARTONNAGE</v>
      </c>
      <c r="I372" s="14">
        <f t="shared" si="20"/>
        <v>8.3287062742920602E-4</v>
      </c>
      <c r="J372" s="14">
        <f t="shared" si="23"/>
        <v>0.71006848047381033</v>
      </c>
      <c r="K372" s="12" t="str">
        <f t="shared" si="21"/>
        <v/>
      </c>
      <c r="L372" s="12" t="str">
        <f t="shared" si="22"/>
        <v>Y</v>
      </c>
    </row>
    <row r="373" spans="1:12" x14ac:dyDescent="0.25">
      <c r="A373" s="12" t="s">
        <v>737</v>
      </c>
      <c r="B373" s="12" t="s">
        <v>738</v>
      </c>
      <c r="C373" s="12">
        <v>9</v>
      </c>
      <c r="D373" s="12">
        <v>1126</v>
      </c>
      <c r="E373" s="12" t="s">
        <v>49</v>
      </c>
      <c r="F373" s="12" t="s">
        <v>17</v>
      </c>
      <c r="G373" s="12" t="str">
        <f>IF(ISNA(VLOOKUP(E373,'[1]Plan d''adressage'!A:B,2,0)),"aucune",VLOOKUP(E373,'[1]Plan d''adressage'!A:B,2,0))</f>
        <v>aucune</v>
      </c>
      <c r="H373" s="13" t="str">
        <f>IF(ISNA(VLOOKUP(A373,'[1]Famille par article'!A:C,3,0)),IF(AND(ISNUMBER(SEARCH("FIBRE",B373)),ISNUMBER(SEARCH("calage",B373))),"FIBRE DE CALAGE",IF(OR(ISNUMBER(SEARCH("panier",B373)),ISNUMBER(SEARCH("corbeille",B373)),ISNUMBER(SEARCH("banneton",B373)),ISNUMBER(SEARCH("support",B373))),"PANIER/CORBEILLE",IF(ISNUMBER(SEARCH("Bidon",B373)),"BIDON",IF(ISNUMBER(SEARCH("bourriche",B373)),"BOURRICHE",IF(OR(ISNUMBER(SEARCH("coffre",B373)),ISNUMBER(SEARCH("valisette",B373)),ISNUMBER(SEARCH("caisse",B373))),"COFFRET",IF(OR(ISNUMBER(SEARCH("VERRE",B373)),ISNUMBER(SEARCH("carafe",B373))),"VERRERIE",IF(ISNUMBER(SEARCH("BOIS",B373)),"BOIS",IF(OR(ISNUMBER(SEARCH("BOLDUC",B373)),ISNUMBER(SEARCH("RAPHIA",B373)),ISNUMBER(SEARCH("etiquette",B373)),ISNUMBER(SEARCH("Bouchon",B373)),ISNUMBER(SEARCH("tire",B373)),ISNUMBER(SEARCH("decapsuleur",B373)),ISNUMBER(SEARCH("carte",B373)),ISNUMBER(SEARCH("cheque",B373))),"ETAGERES",IF(OR(ISNUMBER(SEARCH("papier",B373)),ISNUMBER(SEARCH("sac",B373)),ISNUMBER(SEARCH("carton",B373)),ISNUMBER(SEARCH("pochette",B373)),ISNUMBER(SEARCH("polypr",B373)),ISNUMBER(SEARCH("FIBRE",B373))),"CARTONNAGE","AUTRES"))))))))),VLOOKUP(A373,'[1]Famille par article'!A:C,3,0))</f>
        <v>PANIER/CORBEILLE</v>
      </c>
      <c r="I373" s="14">
        <f t="shared" si="20"/>
        <v>8.3287062742920602E-4</v>
      </c>
      <c r="J373" s="14">
        <f t="shared" si="23"/>
        <v>0.71090135110123953</v>
      </c>
      <c r="K373" s="12" t="str">
        <f t="shared" si="21"/>
        <v/>
      </c>
      <c r="L373" s="12" t="str">
        <f t="shared" si="22"/>
        <v>Y</v>
      </c>
    </row>
    <row r="374" spans="1:12" x14ac:dyDescent="0.25">
      <c r="A374" s="12" t="s">
        <v>739</v>
      </c>
      <c r="B374" s="12" t="s">
        <v>740</v>
      </c>
      <c r="C374" s="12">
        <v>9</v>
      </c>
      <c r="D374" s="12">
        <v>1126</v>
      </c>
      <c r="E374" s="12" t="s">
        <v>71</v>
      </c>
      <c r="F374" s="12" t="s">
        <v>17</v>
      </c>
      <c r="G374" s="12" t="str">
        <f>IF(ISNA(VLOOKUP(E374,'[1]Plan d''adressage'!A:B,2,0)),"aucune",VLOOKUP(E374,'[1]Plan d''adressage'!A:B,2,0))</f>
        <v>aucune</v>
      </c>
      <c r="H374" s="13" t="str">
        <f>IF(ISNA(VLOOKUP(A374,'[1]Famille par article'!A:C,3,0)),IF(AND(ISNUMBER(SEARCH("FIBRE",B374)),ISNUMBER(SEARCH("calage",B374))),"FIBRE DE CALAGE",IF(OR(ISNUMBER(SEARCH("panier",B374)),ISNUMBER(SEARCH("corbeille",B374)),ISNUMBER(SEARCH("banneton",B374)),ISNUMBER(SEARCH("support",B374))),"PANIER/CORBEILLE",IF(ISNUMBER(SEARCH("Bidon",B374)),"BIDON",IF(ISNUMBER(SEARCH("bourriche",B374)),"BOURRICHE",IF(OR(ISNUMBER(SEARCH("coffre",B374)),ISNUMBER(SEARCH("valisette",B374)),ISNUMBER(SEARCH("caisse",B374))),"COFFRET",IF(OR(ISNUMBER(SEARCH("VERRE",B374)),ISNUMBER(SEARCH("carafe",B374))),"VERRERIE",IF(ISNUMBER(SEARCH("BOIS",B374)),"BOIS",IF(OR(ISNUMBER(SEARCH("BOLDUC",B374)),ISNUMBER(SEARCH("RAPHIA",B374)),ISNUMBER(SEARCH("etiquette",B374)),ISNUMBER(SEARCH("Bouchon",B374)),ISNUMBER(SEARCH("tire",B374)),ISNUMBER(SEARCH("decapsuleur",B374)),ISNUMBER(SEARCH("carte",B374)),ISNUMBER(SEARCH("cheque",B374))),"ETAGERES",IF(OR(ISNUMBER(SEARCH("papier",B374)),ISNUMBER(SEARCH("sac",B374)),ISNUMBER(SEARCH("carton",B374)),ISNUMBER(SEARCH("pochette",B374)),ISNUMBER(SEARCH("polypr",B374)),ISNUMBER(SEARCH("FIBRE",B374))),"CARTONNAGE","AUTRES"))))))))),VLOOKUP(A374,'[1]Famille par article'!A:C,3,0))</f>
        <v>ETAGERES</v>
      </c>
      <c r="I374" s="14">
        <f t="shared" si="20"/>
        <v>8.3287062742920602E-4</v>
      </c>
      <c r="J374" s="14">
        <f t="shared" si="23"/>
        <v>0.71173422172866874</v>
      </c>
      <c r="K374" s="12" t="str">
        <f t="shared" si="21"/>
        <v/>
      </c>
      <c r="L374" s="12" t="str">
        <f t="shared" si="22"/>
        <v>Y</v>
      </c>
    </row>
    <row r="375" spans="1:12" x14ac:dyDescent="0.25">
      <c r="A375" s="12" t="s">
        <v>741</v>
      </c>
      <c r="B375" s="12" t="s">
        <v>742</v>
      </c>
      <c r="C375" s="12">
        <v>9</v>
      </c>
      <c r="D375" s="12">
        <v>1126</v>
      </c>
      <c r="E375" s="12" t="s">
        <v>491</v>
      </c>
      <c r="F375" s="12" t="s">
        <v>17</v>
      </c>
      <c r="G375" s="12" t="str">
        <f>IF(ISNA(VLOOKUP(E375,'[1]Plan d''adressage'!A:B,2,0)),"aucune",VLOOKUP(E375,'[1]Plan d''adressage'!A:B,2,0))</f>
        <v>VERRERIE</v>
      </c>
      <c r="H375" s="13" t="str">
        <f>IF(ISNA(VLOOKUP(A375,'[1]Famille par article'!A:C,3,0)),IF(AND(ISNUMBER(SEARCH("FIBRE",B375)),ISNUMBER(SEARCH("calage",B375))),"FIBRE DE CALAGE",IF(OR(ISNUMBER(SEARCH("panier",B375)),ISNUMBER(SEARCH("corbeille",B375)),ISNUMBER(SEARCH("banneton",B375)),ISNUMBER(SEARCH("support",B375))),"PANIER/CORBEILLE",IF(ISNUMBER(SEARCH("Bidon",B375)),"BIDON",IF(ISNUMBER(SEARCH("bourriche",B375)),"BOURRICHE",IF(OR(ISNUMBER(SEARCH("coffre",B375)),ISNUMBER(SEARCH("valisette",B375)),ISNUMBER(SEARCH("caisse",B375))),"COFFRET",IF(OR(ISNUMBER(SEARCH("VERRE",B375)),ISNUMBER(SEARCH("carafe",B375))),"VERRERIE",IF(ISNUMBER(SEARCH("BOIS",B375)),"BOIS",IF(OR(ISNUMBER(SEARCH("BOLDUC",B375)),ISNUMBER(SEARCH("RAPHIA",B375)),ISNUMBER(SEARCH("etiquette",B375)),ISNUMBER(SEARCH("Bouchon",B375)),ISNUMBER(SEARCH("tire",B375)),ISNUMBER(SEARCH("decapsuleur",B375)),ISNUMBER(SEARCH("carte",B375)),ISNUMBER(SEARCH("cheque",B375))),"ETAGERES",IF(OR(ISNUMBER(SEARCH("papier",B375)),ISNUMBER(SEARCH("sac",B375)),ISNUMBER(SEARCH("carton",B375)),ISNUMBER(SEARCH("pochette",B375)),ISNUMBER(SEARCH("polypr",B375)),ISNUMBER(SEARCH("FIBRE",B375))),"CARTONNAGE","AUTRES"))))))))),VLOOKUP(A375,'[1]Famille par article'!A:C,3,0))</f>
        <v>VERRERIE</v>
      </c>
      <c r="I375" s="14">
        <f t="shared" si="20"/>
        <v>8.3287062742920602E-4</v>
      </c>
      <c r="J375" s="14">
        <f t="shared" si="23"/>
        <v>0.71256709235609794</v>
      </c>
      <c r="K375" s="12" t="str">
        <f t="shared" si="21"/>
        <v/>
      </c>
      <c r="L375" s="12" t="str">
        <f t="shared" si="22"/>
        <v>N</v>
      </c>
    </row>
    <row r="376" spans="1:12" x14ac:dyDescent="0.25">
      <c r="A376" s="12" t="s">
        <v>743</v>
      </c>
      <c r="B376" s="12" t="s">
        <v>744</v>
      </c>
      <c r="C376" s="12">
        <v>9</v>
      </c>
      <c r="D376" s="12">
        <v>1126</v>
      </c>
      <c r="E376" s="12" t="s">
        <v>603</v>
      </c>
      <c r="F376" s="12" t="s">
        <v>17</v>
      </c>
      <c r="G376" s="12" t="str">
        <f>IF(ISNA(VLOOKUP(E376,'[1]Plan d''adressage'!A:B,2,0)),"aucune",VLOOKUP(E376,'[1]Plan d''adressage'!A:B,2,0))</f>
        <v>CARTONNAGE</v>
      </c>
      <c r="H376" s="13" t="str">
        <f>IF(ISNA(VLOOKUP(A376,'[1]Famille par article'!A:C,3,0)),IF(AND(ISNUMBER(SEARCH("FIBRE",B376)),ISNUMBER(SEARCH("calage",B376))),"FIBRE DE CALAGE",IF(OR(ISNUMBER(SEARCH("panier",B376)),ISNUMBER(SEARCH("corbeille",B376)),ISNUMBER(SEARCH("banneton",B376)),ISNUMBER(SEARCH("support",B376))),"PANIER/CORBEILLE",IF(ISNUMBER(SEARCH("Bidon",B376)),"BIDON",IF(ISNUMBER(SEARCH("bourriche",B376)),"BOURRICHE",IF(OR(ISNUMBER(SEARCH("coffre",B376)),ISNUMBER(SEARCH("valisette",B376)),ISNUMBER(SEARCH("caisse",B376))),"COFFRET",IF(OR(ISNUMBER(SEARCH("VERRE",B376)),ISNUMBER(SEARCH("carafe",B376))),"VERRERIE",IF(ISNUMBER(SEARCH("BOIS",B376)),"BOIS",IF(OR(ISNUMBER(SEARCH("BOLDUC",B376)),ISNUMBER(SEARCH("RAPHIA",B376)),ISNUMBER(SEARCH("etiquette",B376)),ISNUMBER(SEARCH("Bouchon",B376)),ISNUMBER(SEARCH("tire",B376)),ISNUMBER(SEARCH("decapsuleur",B376)),ISNUMBER(SEARCH("carte",B376)),ISNUMBER(SEARCH("cheque",B376))),"ETAGERES",IF(OR(ISNUMBER(SEARCH("papier",B376)),ISNUMBER(SEARCH("sac",B376)),ISNUMBER(SEARCH("carton",B376)),ISNUMBER(SEARCH("pochette",B376)),ISNUMBER(SEARCH("polypr",B376)),ISNUMBER(SEARCH("FIBRE",B376))),"CARTONNAGE","AUTRES"))))))))),VLOOKUP(A376,'[1]Famille par article'!A:C,3,0))</f>
        <v>VERRERIE</v>
      </c>
      <c r="I376" s="14">
        <f t="shared" si="20"/>
        <v>8.3287062742920602E-4</v>
      </c>
      <c r="J376" s="14">
        <f t="shared" si="23"/>
        <v>0.71339996298352715</v>
      </c>
      <c r="K376" s="12" t="str">
        <f t="shared" si="21"/>
        <v/>
      </c>
      <c r="L376" s="12" t="str">
        <f t="shared" si="22"/>
        <v>Y</v>
      </c>
    </row>
    <row r="377" spans="1:12" x14ac:dyDescent="0.25">
      <c r="A377" s="12" t="s">
        <v>745</v>
      </c>
      <c r="B377" s="12" t="s">
        <v>746</v>
      </c>
      <c r="C377" s="12">
        <v>9</v>
      </c>
      <c r="D377" s="12">
        <v>1126</v>
      </c>
      <c r="E377" s="12" t="s">
        <v>747</v>
      </c>
      <c r="F377" s="12" t="s">
        <v>17</v>
      </c>
      <c r="G377" s="12" t="str">
        <f>IF(ISNA(VLOOKUP(E377,'[1]Plan d''adressage'!A:B,2,0)),"aucune",VLOOKUP(E377,'[1]Plan d''adressage'!A:B,2,0))</f>
        <v>CARTONNAGE</v>
      </c>
      <c r="H377" s="13" t="str">
        <f>IF(ISNA(VLOOKUP(A377,'[1]Famille par article'!A:C,3,0)),IF(AND(ISNUMBER(SEARCH("FIBRE",B377)),ISNUMBER(SEARCH("calage",B377))),"FIBRE DE CALAGE",IF(OR(ISNUMBER(SEARCH("panier",B377)),ISNUMBER(SEARCH("corbeille",B377)),ISNUMBER(SEARCH("banneton",B377)),ISNUMBER(SEARCH("support",B377))),"PANIER/CORBEILLE",IF(ISNUMBER(SEARCH("Bidon",B377)),"BIDON",IF(ISNUMBER(SEARCH("bourriche",B377)),"BOURRICHE",IF(OR(ISNUMBER(SEARCH("coffre",B377)),ISNUMBER(SEARCH("valisette",B377)),ISNUMBER(SEARCH("caisse",B377))),"COFFRET",IF(OR(ISNUMBER(SEARCH("VERRE",B377)),ISNUMBER(SEARCH("carafe",B377))),"VERRERIE",IF(ISNUMBER(SEARCH("BOIS",B377)),"BOIS",IF(OR(ISNUMBER(SEARCH("BOLDUC",B377)),ISNUMBER(SEARCH("RAPHIA",B377)),ISNUMBER(SEARCH("etiquette",B377)),ISNUMBER(SEARCH("Bouchon",B377)),ISNUMBER(SEARCH("tire",B377)),ISNUMBER(SEARCH("decapsuleur",B377)),ISNUMBER(SEARCH("carte",B377)),ISNUMBER(SEARCH("cheque",B377))),"ETAGERES",IF(OR(ISNUMBER(SEARCH("papier",B377)),ISNUMBER(SEARCH("sac",B377)),ISNUMBER(SEARCH("carton",B377)),ISNUMBER(SEARCH("pochette",B377)),ISNUMBER(SEARCH("polypr",B377)),ISNUMBER(SEARCH("FIBRE",B377))),"CARTONNAGE","AUTRES"))))))))),VLOOKUP(A377,'[1]Famille par article'!A:C,3,0))</f>
        <v>BOIS</v>
      </c>
      <c r="I377" s="14">
        <f t="shared" si="20"/>
        <v>8.3287062742920602E-4</v>
      </c>
      <c r="J377" s="14">
        <f t="shared" si="23"/>
        <v>0.71423283361095635</v>
      </c>
      <c r="K377" s="12" t="str">
        <f t="shared" si="21"/>
        <v/>
      </c>
      <c r="L377" s="12" t="str">
        <f t="shared" si="22"/>
        <v>Y</v>
      </c>
    </row>
    <row r="378" spans="1:12" x14ac:dyDescent="0.25">
      <c r="A378" s="12" t="s">
        <v>748</v>
      </c>
      <c r="B378" s="12" t="s">
        <v>413</v>
      </c>
      <c r="C378" s="12">
        <v>9</v>
      </c>
      <c r="D378" s="12">
        <v>1126</v>
      </c>
      <c r="E378" s="12" t="s">
        <v>618</v>
      </c>
      <c r="F378" s="12" t="s">
        <v>17</v>
      </c>
      <c r="G378" s="12" t="str">
        <f>IF(ISNA(VLOOKUP(E378,'[1]Plan d''adressage'!A:B,2,0)),"aucune",VLOOKUP(E378,'[1]Plan d''adressage'!A:B,2,0))</f>
        <v>BOIS</v>
      </c>
      <c r="H378" s="13" t="str">
        <f>IF(ISNA(VLOOKUP(A378,'[1]Famille par article'!A:C,3,0)),IF(AND(ISNUMBER(SEARCH("FIBRE",B378)),ISNUMBER(SEARCH("calage",B378))),"FIBRE DE CALAGE",IF(OR(ISNUMBER(SEARCH("panier",B378)),ISNUMBER(SEARCH("corbeille",B378)),ISNUMBER(SEARCH("banneton",B378)),ISNUMBER(SEARCH("support",B378))),"PANIER/CORBEILLE",IF(ISNUMBER(SEARCH("Bidon",B378)),"BIDON",IF(ISNUMBER(SEARCH("bourriche",B378)),"BOURRICHE",IF(OR(ISNUMBER(SEARCH("coffre",B378)),ISNUMBER(SEARCH("valisette",B378)),ISNUMBER(SEARCH("caisse",B378))),"COFFRET",IF(OR(ISNUMBER(SEARCH("VERRE",B378)),ISNUMBER(SEARCH("carafe",B378))),"VERRERIE",IF(ISNUMBER(SEARCH("BOIS",B378)),"BOIS",IF(OR(ISNUMBER(SEARCH("BOLDUC",B378)),ISNUMBER(SEARCH("RAPHIA",B378)),ISNUMBER(SEARCH("etiquette",B378)),ISNUMBER(SEARCH("Bouchon",B378)),ISNUMBER(SEARCH("tire",B378)),ISNUMBER(SEARCH("decapsuleur",B378)),ISNUMBER(SEARCH("carte",B378)),ISNUMBER(SEARCH("cheque",B378))),"ETAGERES",IF(OR(ISNUMBER(SEARCH("papier",B378)),ISNUMBER(SEARCH("sac",B378)),ISNUMBER(SEARCH("carton",B378)),ISNUMBER(SEARCH("pochette",B378)),ISNUMBER(SEARCH("polypr",B378)),ISNUMBER(SEARCH("FIBRE",B378))),"CARTONNAGE","AUTRES"))))))))),VLOOKUP(A378,'[1]Famille par article'!A:C,3,0))</f>
        <v>COFFRET</v>
      </c>
      <c r="I378" s="14">
        <f t="shared" si="20"/>
        <v>8.3287062742920602E-4</v>
      </c>
      <c r="J378" s="14">
        <f t="shared" si="23"/>
        <v>0.71506570423838556</v>
      </c>
      <c r="K378" s="12" t="str">
        <f t="shared" si="21"/>
        <v/>
      </c>
      <c r="L378" s="12" t="str">
        <f t="shared" si="22"/>
        <v>Y</v>
      </c>
    </row>
    <row r="379" spans="1:12" x14ac:dyDescent="0.25">
      <c r="A379" s="12" t="s">
        <v>749</v>
      </c>
      <c r="B379" s="12" t="s">
        <v>750</v>
      </c>
      <c r="C379" s="12">
        <v>9</v>
      </c>
      <c r="D379" s="12">
        <v>1126</v>
      </c>
      <c r="E379" s="12" t="s">
        <v>751</v>
      </c>
      <c r="F379" s="12" t="s">
        <v>17</v>
      </c>
      <c r="G379" s="12" t="str">
        <f>IF(ISNA(VLOOKUP(E379,'[1]Plan d''adressage'!A:B,2,0)),"aucune",VLOOKUP(E379,'[1]Plan d''adressage'!A:B,2,0))</f>
        <v>BOIS</v>
      </c>
      <c r="H379" s="13" t="str">
        <f>IF(ISNA(VLOOKUP(A379,'[1]Famille par article'!A:C,3,0)),IF(AND(ISNUMBER(SEARCH("FIBRE",B379)),ISNUMBER(SEARCH("calage",B379))),"FIBRE DE CALAGE",IF(OR(ISNUMBER(SEARCH("panier",B379)),ISNUMBER(SEARCH("corbeille",B379)),ISNUMBER(SEARCH("banneton",B379)),ISNUMBER(SEARCH("support",B379))),"PANIER/CORBEILLE",IF(ISNUMBER(SEARCH("Bidon",B379)),"BIDON",IF(ISNUMBER(SEARCH("bourriche",B379)),"BOURRICHE",IF(OR(ISNUMBER(SEARCH("coffre",B379)),ISNUMBER(SEARCH("valisette",B379)),ISNUMBER(SEARCH("caisse",B379))),"COFFRET",IF(OR(ISNUMBER(SEARCH("VERRE",B379)),ISNUMBER(SEARCH("carafe",B379))),"VERRERIE",IF(ISNUMBER(SEARCH("BOIS",B379)),"BOIS",IF(OR(ISNUMBER(SEARCH("BOLDUC",B379)),ISNUMBER(SEARCH("RAPHIA",B379)),ISNUMBER(SEARCH("etiquette",B379)),ISNUMBER(SEARCH("Bouchon",B379)),ISNUMBER(SEARCH("tire",B379)),ISNUMBER(SEARCH("decapsuleur",B379)),ISNUMBER(SEARCH("carte",B379)),ISNUMBER(SEARCH("cheque",B379))),"ETAGERES",IF(OR(ISNUMBER(SEARCH("papier",B379)),ISNUMBER(SEARCH("sac",B379)),ISNUMBER(SEARCH("carton",B379)),ISNUMBER(SEARCH("pochette",B379)),ISNUMBER(SEARCH("polypr",B379)),ISNUMBER(SEARCH("FIBRE",B379))),"CARTONNAGE","AUTRES"))))))))),VLOOKUP(A379,'[1]Famille par article'!A:C,3,0))</f>
        <v>AUTRES</v>
      </c>
      <c r="I379" s="14">
        <f t="shared" si="20"/>
        <v>8.3287062742920602E-4</v>
      </c>
      <c r="J379" s="14">
        <f t="shared" si="23"/>
        <v>0.71589857486581476</v>
      </c>
      <c r="K379" s="12" t="str">
        <f t="shared" si="21"/>
        <v/>
      </c>
      <c r="L379" s="12" t="str">
        <f t="shared" si="22"/>
        <v>Y</v>
      </c>
    </row>
    <row r="380" spans="1:12" x14ac:dyDescent="0.25">
      <c r="A380" s="12" t="s">
        <v>752</v>
      </c>
      <c r="B380" s="12" t="s">
        <v>753</v>
      </c>
      <c r="C380" s="12">
        <v>9</v>
      </c>
      <c r="D380" s="12">
        <v>1126</v>
      </c>
      <c r="E380" s="12" t="s">
        <v>643</v>
      </c>
      <c r="F380" s="12" t="s">
        <v>17</v>
      </c>
      <c r="G380" s="12" t="str">
        <f>IF(ISNA(VLOOKUP(E380,'[1]Plan d''adressage'!A:B,2,0)),"aucune",VLOOKUP(E380,'[1]Plan d''adressage'!A:B,2,0))</f>
        <v>PANIER/CORBEILLE</v>
      </c>
      <c r="H380" s="13" t="str">
        <f>IF(ISNA(VLOOKUP(A380,'[1]Famille par article'!A:C,3,0)),IF(AND(ISNUMBER(SEARCH("FIBRE",B380)),ISNUMBER(SEARCH("calage",B380))),"FIBRE DE CALAGE",IF(OR(ISNUMBER(SEARCH("panier",B380)),ISNUMBER(SEARCH("corbeille",B380)),ISNUMBER(SEARCH("banneton",B380)),ISNUMBER(SEARCH("support",B380))),"PANIER/CORBEILLE",IF(ISNUMBER(SEARCH("Bidon",B380)),"BIDON",IF(ISNUMBER(SEARCH("bourriche",B380)),"BOURRICHE",IF(OR(ISNUMBER(SEARCH("coffre",B380)),ISNUMBER(SEARCH("valisette",B380)),ISNUMBER(SEARCH("caisse",B380))),"COFFRET",IF(OR(ISNUMBER(SEARCH("VERRE",B380)),ISNUMBER(SEARCH("carafe",B380))),"VERRERIE",IF(ISNUMBER(SEARCH("BOIS",B380)),"BOIS",IF(OR(ISNUMBER(SEARCH("BOLDUC",B380)),ISNUMBER(SEARCH("RAPHIA",B380)),ISNUMBER(SEARCH("etiquette",B380)),ISNUMBER(SEARCH("Bouchon",B380)),ISNUMBER(SEARCH("tire",B380)),ISNUMBER(SEARCH("decapsuleur",B380)),ISNUMBER(SEARCH("carte",B380)),ISNUMBER(SEARCH("cheque",B380))),"ETAGERES",IF(OR(ISNUMBER(SEARCH("papier",B380)),ISNUMBER(SEARCH("sac",B380)),ISNUMBER(SEARCH("carton",B380)),ISNUMBER(SEARCH("pochette",B380)),ISNUMBER(SEARCH("polypr",B380)),ISNUMBER(SEARCH("FIBRE",B380))),"CARTONNAGE","AUTRES"))))))))),VLOOKUP(A380,'[1]Famille par article'!A:C,3,0))</f>
        <v>COFFRET</v>
      </c>
      <c r="I380" s="14">
        <f t="shared" si="20"/>
        <v>8.3287062742920602E-4</v>
      </c>
      <c r="J380" s="14">
        <f t="shared" si="23"/>
        <v>0.71673144549324397</v>
      </c>
      <c r="K380" s="12" t="str">
        <f t="shared" si="21"/>
        <v/>
      </c>
      <c r="L380" s="12" t="str">
        <f t="shared" si="22"/>
        <v>Y</v>
      </c>
    </row>
    <row r="381" spans="1:12" x14ac:dyDescent="0.25">
      <c r="A381" s="12" t="s">
        <v>754</v>
      </c>
      <c r="B381" s="12" t="s">
        <v>755</v>
      </c>
      <c r="C381" s="12">
        <v>9</v>
      </c>
      <c r="D381" s="12">
        <v>1126</v>
      </c>
      <c r="E381" s="12" t="s">
        <v>194</v>
      </c>
      <c r="F381" s="12" t="s">
        <v>17</v>
      </c>
      <c r="G381" s="12" t="str">
        <f>IF(ISNA(VLOOKUP(E381,'[1]Plan d''adressage'!A:B,2,0)),"aucune",VLOOKUP(E381,'[1]Plan d''adressage'!A:B,2,0))</f>
        <v>aucune</v>
      </c>
      <c r="H381" s="13" t="str">
        <f>IF(ISNA(VLOOKUP(A381,'[1]Famille par article'!A:C,3,0)),IF(AND(ISNUMBER(SEARCH("FIBRE",B381)),ISNUMBER(SEARCH("calage",B381))),"FIBRE DE CALAGE",IF(OR(ISNUMBER(SEARCH("panier",B381)),ISNUMBER(SEARCH("corbeille",B381)),ISNUMBER(SEARCH("banneton",B381)),ISNUMBER(SEARCH("support",B381))),"PANIER/CORBEILLE",IF(ISNUMBER(SEARCH("Bidon",B381)),"BIDON",IF(ISNUMBER(SEARCH("bourriche",B381)),"BOURRICHE",IF(OR(ISNUMBER(SEARCH("coffre",B381)),ISNUMBER(SEARCH("valisette",B381)),ISNUMBER(SEARCH("caisse",B381))),"COFFRET",IF(OR(ISNUMBER(SEARCH("VERRE",B381)),ISNUMBER(SEARCH("carafe",B381))),"VERRERIE",IF(ISNUMBER(SEARCH("BOIS",B381)),"BOIS",IF(OR(ISNUMBER(SEARCH("BOLDUC",B381)),ISNUMBER(SEARCH("RAPHIA",B381)),ISNUMBER(SEARCH("etiquette",B381)),ISNUMBER(SEARCH("Bouchon",B381)),ISNUMBER(SEARCH("tire",B381)),ISNUMBER(SEARCH("decapsuleur",B381)),ISNUMBER(SEARCH("carte",B381)),ISNUMBER(SEARCH("cheque",B381))),"ETAGERES",IF(OR(ISNUMBER(SEARCH("papier",B381)),ISNUMBER(SEARCH("sac",B381)),ISNUMBER(SEARCH("carton",B381)),ISNUMBER(SEARCH("pochette",B381)),ISNUMBER(SEARCH("polypr",B381)),ISNUMBER(SEARCH("FIBRE",B381))),"CARTONNAGE","AUTRES"))))))))),VLOOKUP(A381,'[1]Famille par article'!A:C,3,0))</f>
        <v>AUTRES</v>
      </c>
      <c r="I381" s="14">
        <f t="shared" si="20"/>
        <v>8.3287062742920602E-4</v>
      </c>
      <c r="J381" s="14">
        <f t="shared" si="23"/>
        <v>0.71756431612067317</v>
      </c>
      <c r="K381" s="12" t="str">
        <f t="shared" si="21"/>
        <v/>
      </c>
      <c r="L381" s="12" t="str">
        <f t="shared" si="22"/>
        <v>Y</v>
      </c>
    </row>
    <row r="382" spans="1:12" x14ac:dyDescent="0.25">
      <c r="A382" s="12" t="s">
        <v>756</v>
      </c>
      <c r="B382" s="12" t="s">
        <v>757</v>
      </c>
      <c r="C382" s="12">
        <v>9</v>
      </c>
      <c r="D382" s="12">
        <v>1126</v>
      </c>
      <c r="E382" s="12" t="s">
        <v>758</v>
      </c>
      <c r="F382" s="12" t="s">
        <v>17</v>
      </c>
      <c r="G382" s="12" t="str">
        <f>IF(ISNA(VLOOKUP(E382,'[1]Plan d''adressage'!A:B,2,0)),"aucune",VLOOKUP(E382,'[1]Plan d''adressage'!A:B,2,0))</f>
        <v>PANIER/CORBEILLE</v>
      </c>
      <c r="H382" s="13" t="str">
        <f>IF(ISNA(VLOOKUP(A382,'[1]Famille par article'!A:C,3,0)),IF(AND(ISNUMBER(SEARCH("FIBRE",B382)),ISNUMBER(SEARCH("calage",B382))),"FIBRE DE CALAGE",IF(OR(ISNUMBER(SEARCH("panier",B382)),ISNUMBER(SEARCH("corbeille",B382)),ISNUMBER(SEARCH("banneton",B382)),ISNUMBER(SEARCH("support",B382))),"PANIER/CORBEILLE",IF(ISNUMBER(SEARCH("Bidon",B382)),"BIDON",IF(ISNUMBER(SEARCH("bourriche",B382)),"BOURRICHE",IF(OR(ISNUMBER(SEARCH("coffre",B382)),ISNUMBER(SEARCH("valisette",B382)),ISNUMBER(SEARCH("caisse",B382))),"COFFRET",IF(OR(ISNUMBER(SEARCH("VERRE",B382)),ISNUMBER(SEARCH("carafe",B382))),"VERRERIE",IF(ISNUMBER(SEARCH("BOIS",B382)),"BOIS",IF(OR(ISNUMBER(SEARCH("BOLDUC",B382)),ISNUMBER(SEARCH("RAPHIA",B382)),ISNUMBER(SEARCH("etiquette",B382)),ISNUMBER(SEARCH("Bouchon",B382)),ISNUMBER(SEARCH("tire",B382)),ISNUMBER(SEARCH("decapsuleur",B382)),ISNUMBER(SEARCH("carte",B382)),ISNUMBER(SEARCH("cheque",B382))),"ETAGERES",IF(OR(ISNUMBER(SEARCH("papier",B382)),ISNUMBER(SEARCH("sac",B382)),ISNUMBER(SEARCH("carton",B382)),ISNUMBER(SEARCH("pochette",B382)),ISNUMBER(SEARCH("polypr",B382)),ISNUMBER(SEARCH("FIBRE",B382))),"CARTONNAGE","AUTRES"))))))))),VLOOKUP(A382,'[1]Famille par article'!A:C,3,0))</f>
        <v>COFFRET</v>
      </c>
      <c r="I382" s="14">
        <f t="shared" si="20"/>
        <v>8.3287062742920602E-4</v>
      </c>
      <c r="J382" s="14">
        <f t="shared" si="23"/>
        <v>0.71839718674810238</v>
      </c>
      <c r="K382" s="12" t="str">
        <f t="shared" si="21"/>
        <v/>
      </c>
      <c r="L382" s="12" t="str">
        <f t="shared" si="22"/>
        <v>Y</v>
      </c>
    </row>
    <row r="383" spans="1:12" x14ac:dyDescent="0.25">
      <c r="A383" s="12" t="s">
        <v>759</v>
      </c>
      <c r="B383" s="12" t="s">
        <v>70</v>
      </c>
      <c r="C383" s="12">
        <v>9</v>
      </c>
      <c r="D383" s="12">
        <v>1126</v>
      </c>
      <c r="E383" s="12" t="s">
        <v>466</v>
      </c>
      <c r="F383" s="12" t="s">
        <v>17</v>
      </c>
      <c r="G383" s="12" t="str">
        <f>IF(ISNA(VLOOKUP(E383,'[1]Plan d''adressage'!A:B,2,0)),"aucune",VLOOKUP(E383,'[1]Plan d''adressage'!A:B,2,0))</f>
        <v>aucune</v>
      </c>
      <c r="H383" s="13" t="str">
        <f>IF(ISNA(VLOOKUP(A383,'[1]Famille par article'!A:C,3,0)),IF(AND(ISNUMBER(SEARCH("FIBRE",B383)),ISNUMBER(SEARCH("calage",B383))),"FIBRE DE CALAGE",IF(OR(ISNUMBER(SEARCH("panier",B383)),ISNUMBER(SEARCH("corbeille",B383)),ISNUMBER(SEARCH("banneton",B383)),ISNUMBER(SEARCH("support",B383))),"PANIER/CORBEILLE",IF(ISNUMBER(SEARCH("Bidon",B383)),"BIDON",IF(ISNUMBER(SEARCH("bourriche",B383)),"BOURRICHE",IF(OR(ISNUMBER(SEARCH("coffre",B383)),ISNUMBER(SEARCH("valisette",B383)),ISNUMBER(SEARCH("caisse",B383))),"COFFRET",IF(OR(ISNUMBER(SEARCH("VERRE",B383)),ISNUMBER(SEARCH("carafe",B383))),"VERRERIE",IF(ISNUMBER(SEARCH("BOIS",B383)),"BOIS",IF(OR(ISNUMBER(SEARCH("BOLDUC",B383)),ISNUMBER(SEARCH("RAPHIA",B383)),ISNUMBER(SEARCH("etiquette",B383)),ISNUMBER(SEARCH("Bouchon",B383)),ISNUMBER(SEARCH("tire",B383)),ISNUMBER(SEARCH("decapsuleur",B383)),ISNUMBER(SEARCH("carte",B383)),ISNUMBER(SEARCH("cheque",B383))),"ETAGERES",IF(OR(ISNUMBER(SEARCH("papier",B383)),ISNUMBER(SEARCH("sac",B383)),ISNUMBER(SEARCH("carton",B383)),ISNUMBER(SEARCH("pochette",B383)),ISNUMBER(SEARCH("polypr",B383)),ISNUMBER(SEARCH("FIBRE",B383))),"CARTONNAGE","AUTRES"))))))))),VLOOKUP(A383,'[1]Famille par article'!A:C,3,0))</f>
        <v>ETAGERES</v>
      </c>
      <c r="I383" s="14">
        <f t="shared" si="20"/>
        <v>8.3287062742920602E-4</v>
      </c>
      <c r="J383" s="14">
        <f t="shared" si="23"/>
        <v>0.71923005737553158</v>
      </c>
      <c r="K383" s="12" t="str">
        <f t="shared" si="21"/>
        <v/>
      </c>
      <c r="L383" s="12" t="str">
        <f t="shared" si="22"/>
        <v>Y</v>
      </c>
    </row>
    <row r="384" spans="1:12" x14ac:dyDescent="0.25">
      <c r="A384" s="12" t="s">
        <v>760</v>
      </c>
      <c r="B384" s="12" t="s">
        <v>761</v>
      </c>
      <c r="C384" s="12">
        <v>9</v>
      </c>
      <c r="D384" s="12">
        <v>1126</v>
      </c>
      <c r="E384" s="12" t="s">
        <v>64</v>
      </c>
      <c r="F384" s="12" t="s">
        <v>17</v>
      </c>
      <c r="G384" s="12" t="str">
        <f>IF(ISNA(VLOOKUP(E384,'[1]Plan d''adressage'!A:B,2,0)),"aucune",VLOOKUP(E384,'[1]Plan d''adressage'!A:B,2,0))</f>
        <v>AUTRES</v>
      </c>
      <c r="H384" s="13" t="str">
        <f>IF(ISNA(VLOOKUP(A384,'[1]Famille par article'!A:C,3,0)),IF(AND(ISNUMBER(SEARCH("FIBRE",B384)),ISNUMBER(SEARCH("calage",B384))),"FIBRE DE CALAGE",IF(OR(ISNUMBER(SEARCH("panier",B384)),ISNUMBER(SEARCH("corbeille",B384)),ISNUMBER(SEARCH("banneton",B384)),ISNUMBER(SEARCH("support",B384))),"PANIER/CORBEILLE",IF(ISNUMBER(SEARCH("Bidon",B384)),"BIDON",IF(ISNUMBER(SEARCH("bourriche",B384)),"BOURRICHE",IF(OR(ISNUMBER(SEARCH("coffre",B384)),ISNUMBER(SEARCH("valisette",B384)),ISNUMBER(SEARCH("caisse",B384))),"COFFRET",IF(OR(ISNUMBER(SEARCH("VERRE",B384)),ISNUMBER(SEARCH("carafe",B384))),"VERRERIE",IF(ISNUMBER(SEARCH("BOIS",B384)),"BOIS",IF(OR(ISNUMBER(SEARCH("BOLDUC",B384)),ISNUMBER(SEARCH("RAPHIA",B384)),ISNUMBER(SEARCH("etiquette",B384)),ISNUMBER(SEARCH("Bouchon",B384)),ISNUMBER(SEARCH("tire",B384)),ISNUMBER(SEARCH("decapsuleur",B384)),ISNUMBER(SEARCH("carte",B384)),ISNUMBER(SEARCH("cheque",B384))),"ETAGERES",IF(OR(ISNUMBER(SEARCH("papier",B384)),ISNUMBER(SEARCH("sac",B384)),ISNUMBER(SEARCH("carton",B384)),ISNUMBER(SEARCH("pochette",B384)),ISNUMBER(SEARCH("polypr",B384)),ISNUMBER(SEARCH("FIBRE",B384))),"CARTONNAGE","AUTRES"))))))))),VLOOKUP(A384,'[1]Famille par article'!A:C,3,0))</f>
        <v>VERRERIE</v>
      </c>
      <c r="I384" s="14">
        <f t="shared" si="20"/>
        <v>8.3287062742920602E-4</v>
      </c>
      <c r="J384" s="14">
        <f t="shared" si="23"/>
        <v>0.72006292800296079</v>
      </c>
      <c r="K384" s="12" t="str">
        <f t="shared" si="21"/>
        <v/>
      </c>
      <c r="L384" s="12" t="str">
        <f t="shared" si="22"/>
        <v>Y</v>
      </c>
    </row>
    <row r="385" spans="1:12" x14ac:dyDescent="0.25">
      <c r="A385" s="12" t="s">
        <v>762</v>
      </c>
      <c r="B385" s="12" t="s">
        <v>534</v>
      </c>
      <c r="C385" s="12">
        <v>9</v>
      </c>
      <c r="D385" s="12">
        <v>1126</v>
      </c>
      <c r="E385" s="12" t="s">
        <v>273</v>
      </c>
      <c r="F385" s="12" t="s">
        <v>17</v>
      </c>
      <c r="G385" s="12" t="str">
        <f>IF(ISNA(VLOOKUP(E385,'[1]Plan d''adressage'!A:B,2,0)),"aucune",VLOOKUP(E385,'[1]Plan d''adressage'!A:B,2,0))</f>
        <v>CARTONNAGE</v>
      </c>
      <c r="H385" s="13" t="str">
        <f>IF(ISNA(VLOOKUP(A385,'[1]Famille par article'!A:C,3,0)),IF(AND(ISNUMBER(SEARCH("FIBRE",B385)),ISNUMBER(SEARCH("calage",B385))),"FIBRE DE CALAGE",IF(OR(ISNUMBER(SEARCH("panier",B385)),ISNUMBER(SEARCH("corbeille",B385)),ISNUMBER(SEARCH("banneton",B385)),ISNUMBER(SEARCH("support",B385))),"PANIER/CORBEILLE",IF(ISNUMBER(SEARCH("Bidon",B385)),"BIDON",IF(ISNUMBER(SEARCH("bourriche",B385)),"BOURRICHE",IF(OR(ISNUMBER(SEARCH("coffre",B385)),ISNUMBER(SEARCH("valisette",B385)),ISNUMBER(SEARCH("caisse",B385))),"COFFRET",IF(OR(ISNUMBER(SEARCH("VERRE",B385)),ISNUMBER(SEARCH("carafe",B385))),"VERRERIE",IF(ISNUMBER(SEARCH("BOIS",B385)),"BOIS",IF(OR(ISNUMBER(SEARCH("BOLDUC",B385)),ISNUMBER(SEARCH("RAPHIA",B385)),ISNUMBER(SEARCH("etiquette",B385)),ISNUMBER(SEARCH("Bouchon",B385)),ISNUMBER(SEARCH("tire",B385)),ISNUMBER(SEARCH("decapsuleur",B385)),ISNUMBER(SEARCH("carte",B385)),ISNUMBER(SEARCH("cheque",B385))),"ETAGERES",IF(OR(ISNUMBER(SEARCH("papier",B385)),ISNUMBER(SEARCH("sac",B385)),ISNUMBER(SEARCH("carton",B385)),ISNUMBER(SEARCH("pochette",B385)),ISNUMBER(SEARCH("polypr",B385)),ISNUMBER(SEARCH("FIBRE",B385))),"CARTONNAGE","AUTRES"))))))))),VLOOKUP(A385,'[1]Famille par article'!A:C,3,0))</f>
        <v>CARTONNAGE</v>
      </c>
      <c r="I385" s="14">
        <f t="shared" si="20"/>
        <v>8.3287062742920602E-4</v>
      </c>
      <c r="J385" s="14">
        <f t="shared" si="23"/>
        <v>0.72089579863038999</v>
      </c>
      <c r="K385" s="12" t="str">
        <f t="shared" si="21"/>
        <v/>
      </c>
      <c r="L385" s="12" t="str">
        <f t="shared" si="22"/>
        <v>N</v>
      </c>
    </row>
    <row r="386" spans="1:12" x14ac:dyDescent="0.25">
      <c r="A386" s="12" t="s">
        <v>763</v>
      </c>
      <c r="B386" s="12" t="s">
        <v>764</v>
      </c>
      <c r="C386" s="12">
        <v>9</v>
      </c>
      <c r="D386" s="12">
        <v>1126</v>
      </c>
      <c r="E386" s="12" t="s">
        <v>765</v>
      </c>
      <c r="F386" s="12" t="s">
        <v>17</v>
      </c>
      <c r="G386" s="12" t="str">
        <f>IF(ISNA(VLOOKUP(E386,'[1]Plan d''adressage'!A:B,2,0)),"aucune",VLOOKUP(E386,'[1]Plan d''adressage'!A:B,2,0))</f>
        <v>PANIER/CORBEILLE</v>
      </c>
      <c r="H386" s="13" t="str">
        <f>IF(ISNA(VLOOKUP(A386,'[1]Famille par article'!A:C,3,0)),IF(AND(ISNUMBER(SEARCH("FIBRE",B386)),ISNUMBER(SEARCH("calage",B386))),"FIBRE DE CALAGE",IF(OR(ISNUMBER(SEARCH("panier",B386)),ISNUMBER(SEARCH("corbeille",B386)),ISNUMBER(SEARCH("banneton",B386)),ISNUMBER(SEARCH("support",B386))),"PANIER/CORBEILLE",IF(ISNUMBER(SEARCH("Bidon",B386)),"BIDON",IF(ISNUMBER(SEARCH("bourriche",B386)),"BOURRICHE",IF(OR(ISNUMBER(SEARCH("coffre",B386)),ISNUMBER(SEARCH("valisette",B386)),ISNUMBER(SEARCH("caisse",B386))),"COFFRET",IF(OR(ISNUMBER(SEARCH("VERRE",B386)),ISNUMBER(SEARCH("carafe",B386))),"VERRERIE",IF(ISNUMBER(SEARCH("BOIS",B386)),"BOIS",IF(OR(ISNUMBER(SEARCH("BOLDUC",B386)),ISNUMBER(SEARCH("RAPHIA",B386)),ISNUMBER(SEARCH("etiquette",B386)),ISNUMBER(SEARCH("Bouchon",B386)),ISNUMBER(SEARCH("tire",B386)),ISNUMBER(SEARCH("decapsuleur",B386)),ISNUMBER(SEARCH("carte",B386)),ISNUMBER(SEARCH("cheque",B386))),"ETAGERES",IF(OR(ISNUMBER(SEARCH("papier",B386)),ISNUMBER(SEARCH("sac",B386)),ISNUMBER(SEARCH("carton",B386)),ISNUMBER(SEARCH("pochette",B386)),ISNUMBER(SEARCH("polypr",B386)),ISNUMBER(SEARCH("FIBRE",B386))),"CARTONNAGE","AUTRES"))))))))),VLOOKUP(A386,'[1]Famille par article'!A:C,3,0))</f>
        <v>PANIER/CORBEILLE</v>
      </c>
      <c r="I386" s="14">
        <f t="shared" si="20"/>
        <v>8.3287062742920602E-4</v>
      </c>
      <c r="J386" s="14">
        <f t="shared" si="23"/>
        <v>0.7217286692578192</v>
      </c>
      <c r="K386" s="12" t="str">
        <f t="shared" si="21"/>
        <v/>
      </c>
      <c r="L386" s="12" t="str">
        <f t="shared" si="22"/>
        <v>N</v>
      </c>
    </row>
    <row r="387" spans="1:12" x14ac:dyDescent="0.25">
      <c r="A387" s="12" t="s">
        <v>766</v>
      </c>
      <c r="B387" s="12" t="s">
        <v>767</v>
      </c>
      <c r="C387" s="12">
        <v>9</v>
      </c>
      <c r="D387" s="12">
        <v>1126</v>
      </c>
      <c r="E387" s="12" t="s">
        <v>768</v>
      </c>
      <c r="F387" s="12" t="s">
        <v>17</v>
      </c>
      <c r="G387" s="12" t="str">
        <f>IF(ISNA(VLOOKUP(E387,'[1]Plan d''adressage'!A:B,2,0)),"aucune",VLOOKUP(E387,'[1]Plan d''adressage'!A:B,2,0))</f>
        <v>CARTONNAGE</v>
      </c>
      <c r="H387" s="13" t="str">
        <f>IF(ISNA(VLOOKUP(A387,'[1]Famille par article'!A:C,3,0)),IF(AND(ISNUMBER(SEARCH("FIBRE",B387)),ISNUMBER(SEARCH("calage",B387))),"FIBRE DE CALAGE",IF(OR(ISNUMBER(SEARCH("panier",B387)),ISNUMBER(SEARCH("corbeille",B387)),ISNUMBER(SEARCH("banneton",B387)),ISNUMBER(SEARCH("support",B387))),"PANIER/CORBEILLE",IF(ISNUMBER(SEARCH("Bidon",B387)),"BIDON",IF(ISNUMBER(SEARCH("bourriche",B387)),"BOURRICHE",IF(OR(ISNUMBER(SEARCH("coffre",B387)),ISNUMBER(SEARCH("valisette",B387)),ISNUMBER(SEARCH("caisse",B387))),"COFFRET",IF(OR(ISNUMBER(SEARCH("VERRE",B387)),ISNUMBER(SEARCH("carafe",B387))),"VERRERIE",IF(ISNUMBER(SEARCH("BOIS",B387)),"BOIS",IF(OR(ISNUMBER(SEARCH("BOLDUC",B387)),ISNUMBER(SEARCH("RAPHIA",B387)),ISNUMBER(SEARCH("etiquette",B387)),ISNUMBER(SEARCH("Bouchon",B387)),ISNUMBER(SEARCH("tire",B387)),ISNUMBER(SEARCH("decapsuleur",B387)),ISNUMBER(SEARCH("carte",B387)),ISNUMBER(SEARCH("cheque",B387))),"ETAGERES",IF(OR(ISNUMBER(SEARCH("papier",B387)),ISNUMBER(SEARCH("sac",B387)),ISNUMBER(SEARCH("carton",B387)),ISNUMBER(SEARCH("pochette",B387)),ISNUMBER(SEARCH("polypr",B387)),ISNUMBER(SEARCH("FIBRE",B387))),"CARTONNAGE","AUTRES"))))))))),VLOOKUP(A387,'[1]Famille par article'!A:C,3,0))</f>
        <v>VERRERIE</v>
      </c>
      <c r="I387" s="14">
        <f t="shared" ref="I387:I450" si="24">C387/SUM(C$3:C$1048576)</f>
        <v>8.3287062742920602E-4</v>
      </c>
      <c r="J387" s="14">
        <f t="shared" si="23"/>
        <v>0.72256153988524841</v>
      </c>
      <c r="K387" s="12" t="str">
        <f t="shared" si="21"/>
        <v/>
      </c>
      <c r="L387" s="12" t="str">
        <f t="shared" si="22"/>
        <v>Y</v>
      </c>
    </row>
    <row r="388" spans="1:12" x14ac:dyDescent="0.25">
      <c r="A388" s="12" t="s">
        <v>769</v>
      </c>
      <c r="B388" s="12" t="s">
        <v>210</v>
      </c>
      <c r="C388" s="12">
        <v>9</v>
      </c>
      <c r="D388" s="12">
        <v>1126</v>
      </c>
      <c r="E388" s="12" t="s">
        <v>96</v>
      </c>
      <c r="F388" s="12" t="s">
        <v>17</v>
      </c>
      <c r="G388" s="12" t="str">
        <f>IF(ISNA(VLOOKUP(E388,'[1]Plan d''adressage'!A:B,2,0)),"aucune",VLOOKUP(E388,'[1]Plan d''adressage'!A:B,2,0))</f>
        <v>aucune</v>
      </c>
      <c r="H388" s="13" t="str">
        <f>IF(ISNA(VLOOKUP(A388,'[1]Famille par article'!A:C,3,0)),IF(AND(ISNUMBER(SEARCH("FIBRE",B388)),ISNUMBER(SEARCH("calage",B388))),"FIBRE DE CALAGE",IF(OR(ISNUMBER(SEARCH("panier",B388)),ISNUMBER(SEARCH("corbeille",B388)),ISNUMBER(SEARCH("banneton",B388)),ISNUMBER(SEARCH("support",B388))),"PANIER/CORBEILLE",IF(ISNUMBER(SEARCH("Bidon",B388)),"BIDON",IF(ISNUMBER(SEARCH("bourriche",B388)),"BOURRICHE",IF(OR(ISNUMBER(SEARCH("coffre",B388)),ISNUMBER(SEARCH("valisette",B388)),ISNUMBER(SEARCH("caisse",B388))),"COFFRET",IF(OR(ISNUMBER(SEARCH("VERRE",B388)),ISNUMBER(SEARCH("carafe",B388))),"VERRERIE",IF(ISNUMBER(SEARCH("BOIS",B388)),"BOIS",IF(OR(ISNUMBER(SEARCH("BOLDUC",B388)),ISNUMBER(SEARCH("RAPHIA",B388)),ISNUMBER(SEARCH("etiquette",B388)),ISNUMBER(SEARCH("Bouchon",B388)),ISNUMBER(SEARCH("tire",B388)),ISNUMBER(SEARCH("decapsuleur",B388)),ISNUMBER(SEARCH("carte",B388)),ISNUMBER(SEARCH("cheque",B388))),"ETAGERES",IF(OR(ISNUMBER(SEARCH("papier",B388)),ISNUMBER(SEARCH("sac",B388)),ISNUMBER(SEARCH("carton",B388)),ISNUMBER(SEARCH("pochette",B388)),ISNUMBER(SEARCH("polypr",B388)),ISNUMBER(SEARCH("FIBRE",B388))),"CARTONNAGE","AUTRES"))))))))),VLOOKUP(A388,'[1]Famille par article'!A:C,3,0))</f>
        <v>PANIER/CORBEILLE</v>
      </c>
      <c r="I388" s="14">
        <f t="shared" si="24"/>
        <v>8.3287062742920602E-4</v>
      </c>
      <c r="J388" s="14">
        <f t="shared" si="23"/>
        <v>0.72339441051267761</v>
      </c>
      <c r="K388" s="12" t="str">
        <f t="shared" ref="K388:K451" si="25">IF(J388&lt;90%,"","NPPEC")</f>
        <v/>
      </c>
      <c r="L388" s="12" t="str">
        <f t="shared" ref="L388:L451" si="26">IF(AND(G388&lt;&gt;H388,K388=""),"Y","N")</f>
        <v>Y</v>
      </c>
    </row>
    <row r="389" spans="1:12" x14ac:dyDescent="0.25">
      <c r="A389" s="12" t="s">
        <v>770</v>
      </c>
      <c r="B389" s="12" t="s">
        <v>771</v>
      </c>
      <c r="C389" s="12">
        <v>9</v>
      </c>
      <c r="D389" s="12">
        <v>1126</v>
      </c>
      <c r="E389" s="12" t="s">
        <v>772</v>
      </c>
      <c r="F389" s="12" t="s">
        <v>17</v>
      </c>
      <c r="G389" s="12" t="str">
        <f>IF(ISNA(VLOOKUP(E389,'[1]Plan d''adressage'!A:B,2,0)),"aucune",VLOOKUP(E389,'[1]Plan d''adressage'!A:B,2,0))</f>
        <v>AUTRES</v>
      </c>
      <c r="H389" s="13" t="str">
        <f>IF(ISNA(VLOOKUP(A389,'[1]Famille par article'!A:C,3,0)),IF(AND(ISNUMBER(SEARCH("FIBRE",B389)),ISNUMBER(SEARCH("calage",B389))),"FIBRE DE CALAGE",IF(OR(ISNUMBER(SEARCH("panier",B389)),ISNUMBER(SEARCH("corbeille",B389)),ISNUMBER(SEARCH("banneton",B389)),ISNUMBER(SEARCH("support",B389))),"PANIER/CORBEILLE",IF(ISNUMBER(SEARCH("Bidon",B389)),"BIDON",IF(ISNUMBER(SEARCH("bourriche",B389)),"BOURRICHE",IF(OR(ISNUMBER(SEARCH("coffre",B389)),ISNUMBER(SEARCH("valisette",B389)),ISNUMBER(SEARCH("caisse",B389))),"COFFRET",IF(OR(ISNUMBER(SEARCH("VERRE",B389)),ISNUMBER(SEARCH("carafe",B389))),"VERRERIE",IF(ISNUMBER(SEARCH("BOIS",B389)),"BOIS",IF(OR(ISNUMBER(SEARCH("BOLDUC",B389)),ISNUMBER(SEARCH("RAPHIA",B389)),ISNUMBER(SEARCH("etiquette",B389)),ISNUMBER(SEARCH("Bouchon",B389)),ISNUMBER(SEARCH("tire",B389)),ISNUMBER(SEARCH("decapsuleur",B389)),ISNUMBER(SEARCH("carte",B389)),ISNUMBER(SEARCH("cheque",B389))),"ETAGERES",IF(OR(ISNUMBER(SEARCH("papier",B389)),ISNUMBER(SEARCH("sac",B389)),ISNUMBER(SEARCH("carton",B389)),ISNUMBER(SEARCH("pochette",B389)),ISNUMBER(SEARCH("polypr",B389)),ISNUMBER(SEARCH("FIBRE",B389))),"CARTONNAGE","AUTRES"))))))))),VLOOKUP(A389,'[1]Famille par article'!A:C,3,0))</f>
        <v>CARTONNAGE</v>
      </c>
      <c r="I389" s="14">
        <f t="shared" si="24"/>
        <v>8.3287062742920602E-4</v>
      </c>
      <c r="J389" s="14">
        <f t="shared" ref="J389:J452" si="27">I389+J388</f>
        <v>0.72422728114010682</v>
      </c>
      <c r="K389" s="12" t="str">
        <f t="shared" si="25"/>
        <v/>
      </c>
      <c r="L389" s="12" t="str">
        <f t="shared" si="26"/>
        <v>Y</v>
      </c>
    </row>
    <row r="390" spans="1:12" x14ac:dyDescent="0.25">
      <c r="A390" s="12" t="s">
        <v>773</v>
      </c>
      <c r="B390" s="12" t="s">
        <v>774</v>
      </c>
      <c r="C390" s="12">
        <v>9</v>
      </c>
      <c r="D390" s="12">
        <v>1126</v>
      </c>
      <c r="E390" s="12" t="s">
        <v>319</v>
      </c>
      <c r="F390" s="12" t="s">
        <v>17</v>
      </c>
      <c r="G390" s="12" t="str">
        <f>IF(ISNA(VLOOKUP(E390,'[1]Plan d''adressage'!A:B,2,0)),"aucune",VLOOKUP(E390,'[1]Plan d''adressage'!A:B,2,0))</f>
        <v>aucune</v>
      </c>
      <c r="H390" s="13" t="str">
        <f>IF(ISNA(VLOOKUP(A390,'[1]Famille par article'!A:C,3,0)),IF(AND(ISNUMBER(SEARCH("FIBRE",B390)),ISNUMBER(SEARCH("calage",B390))),"FIBRE DE CALAGE",IF(OR(ISNUMBER(SEARCH("panier",B390)),ISNUMBER(SEARCH("corbeille",B390)),ISNUMBER(SEARCH("banneton",B390)),ISNUMBER(SEARCH("support",B390))),"PANIER/CORBEILLE",IF(ISNUMBER(SEARCH("Bidon",B390)),"BIDON",IF(ISNUMBER(SEARCH("bourriche",B390)),"BOURRICHE",IF(OR(ISNUMBER(SEARCH("coffre",B390)),ISNUMBER(SEARCH("valisette",B390)),ISNUMBER(SEARCH("caisse",B390))),"COFFRET",IF(OR(ISNUMBER(SEARCH("VERRE",B390)),ISNUMBER(SEARCH("carafe",B390))),"VERRERIE",IF(ISNUMBER(SEARCH("BOIS",B390)),"BOIS",IF(OR(ISNUMBER(SEARCH("BOLDUC",B390)),ISNUMBER(SEARCH("RAPHIA",B390)),ISNUMBER(SEARCH("etiquette",B390)),ISNUMBER(SEARCH("Bouchon",B390)),ISNUMBER(SEARCH("tire",B390)),ISNUMBER(SEARCH("decapsuleur",B390)),ISNUMBER(SEARCH("carte",B390)),ISNUMBER(SEARCH("cheque",B390))),"ETAGERES",IF(OR(ISNUMBER(SEARCH("papier",B390)),ISNUMBER(SEARCH("sac",B390)),ISNUMBER(SEARCH("carton",B390)),ISNUMBER(SEARCH("pochette",B390)),ISNUMBER(SEARCH("polypr",B390)),ISNUMBER(SEARCH("FIBRE",B390))),"CARTONNAGE","AUTRES"))))))))),VLOOKUP(A390,'[1]Famille par article'!A:C,3,0))</f>
        <v>ETAGERES</v>
      </c>
      <c r="I390" s="14">
        <f t="shared" si="24"/>
        <v>8.3287062742920602E-4</v>
      </c>
      <c r="J390" s="14">
        <f t="shared" si="27"/>
        <v>0.72506015176753602</v>
      </c>
      <c r="K390" s="12" t="str">
        <f t="shared" si="25"/>
        <v/>
      </c>
      <c r="L390" s="12" t="str">
        <f t="shared" si="26"/>
        <v>Y</v>
      </c>
    </row>
    <row r="391" spans="1:12" x14ac:dyDescent="0.25">
      <c r="A391" s="12" t="s">
        <v>775</v>
      </c>
      <c r="B391" s="12" t="s">
        <v>420</v>
      </c>
      <c r="C391" s="12">
        <v>9</v>
      </c>
      <c r="D391" s="12">
        <v>1126</v>
      </c>
      <c r="E391" s="12" t="s">
        <v>141</v>
      </c>
      <c r="F391" s="12" t="s">
        <v>17</v>
      </c>
      <c r="G391" s="12" t="str">
        <f>IF(ISNA(VLOOKUP(E391,'[1]Plan d''adressage'!A:B,2,0)),"aucune",VLOOKUP(E391,'[1]Plan d''adressage'!A:B,2,0))</f>
        <v>COFFRET</v>
      </c>
      <c r="H391" s="13" t="str">
        <f>IF(ISNA(VLOOKUP(A391,'[1]Famille par article'!A:C,3,0)),IF(AND(ISNUMBER(SEARCH("FIBRE",B391)),ISNUMBER(SEARCH("calage",B391))),"FIBRE DE CALAGE",IF(OR(ISNUMBER(SEARCH("panier",B391)),ISNUMBER(SEARCH("corbeille",B391)),ISNUMBER(SEARCH("banneton",B391)),ISNUMBER(SEARCH("support",B391))),"PANIER/CORBEILLE",IF(ISNUMBER(SEARCH("Bidon",B391)),"BIDON",IF(ISNUMBER(SEARCH("bourriche",B391)),"BOURRICHE",IF(OR(ISNUMBER(SEARCH("coffre",B391)),ISNUMBER(SEARCH("valisette",B391)),ISNUMBER(SEARCH("caisse",B391))),"COFFRET",IF(OR(ISNUMBER(SEARCH("VERRE",B391)),ISNUMBER(SEARCH("carafe",B391))),"VERRERIE",IF(ISNUMBER(SEARCH("BOIS",B391)),"BOIS",IF(OR(ISNUMBER(SEARCH("BOLDUC",B391)),ISNUMBER(SEARCH("RAPHIA",B391)),ISNUMBER(SEARCH("etiquette",B391)),ISNUMBER(SEARCH("Bouchon",B391)),ISNUMBER(SEARCH("tire",B391)),ISNUMBER(SEARCH("decapsuleur",B391)),ISNUMBER(SEARCH("carte",B391)),ISNUMBER(SEARCH("cheque",B391))),"ETAGERES",IF(OR(ISNUMBER(SEARCH("papier",B391)),ISNUMBER(SEARCH("sac",B391)),ISNUMBER(SEARCH("carton",B391)),ISNUMBER(SEARCH("pochette",B391)),ISNUMBER(SEARCH("polypr",B391)),ISNUMBER(SEARCH("FIBRE",B391))),"CARTONNAGE","AUTRES"))))))))),VLOOKUP(A391,'[1]Famille par article'!A:C,3,0))</f>
        <v>CARTONNAGE</v>
      </c>
      <c r="I391" s="14">
        <f t="shared" si="24"/>
        <v>8.3287062742920602E-4</v>
      </c>
      <c r="J391" s="14">
        <f t="shared" si="27"/>
        <v>0.72589302239496523</v>
      </c>
      <c r="K391" s="12" t="str">
        <f t="shared" si="25"/>
        <v/>
      </c>
      <c r="L391" s="12" t="str">
        <f t="shared" si="26"/>
        <v>Y</v>
      </c>
    </row>
    <row r="392" spans="1:12" x14ac:dyDescent="0.25">
      <c r="A392" s="12" t="s">
        <v>776</v>
      </c>
      <c r="B392" s="12" t="s">
        <v>777</v>
      </c>
      <c r="C392" s="12">
        <v>9</v>
      </c>
      <c r="D392" s="12">
        <v>1126</v>
      </c>
      <c r="E392" s="12" t="s">
        <v>300</v>
      </c>
      <c r="F392" s="12" t="s">
        <v>17</v>
      </c>
      <c r="G392" s="12" t="str">
        <f>IF(ISNA(VLOOKUP(E392,'[1]Plan d''adressage'!A:B,2,0)),"aucune",VLOOKUP(E392,'[1]Plan d''adressage'!A:B,2,0))</f>
        <v>CARTONNAGE</v>
      </c>
      <c r="H392" s="13" t="str">
        <f>IF(ISNA(VLOOKUP(A392,'[1]Famille par article'!A:C,3,0)),IF(AND(ISNUMBER(SEARCH("FIBRE",B392)),ISNUMBER(SEARCH("calage",B392))),"FIBRE DE CALAGE",IF(OR(ISNUMBER(SEARCH("panier",B392)),ISNUMBER(SEARCH("corbeille",B392)),ISNUMBER(SEARCH("banneton",B392)),ISNUMBER(SEARCH("support",B392))),"PANIER/CORBEILLE",IF(ISNUMBER(SEARCH("Bidon",B392)),"BIDON",IF(ISNUMBER(SEARCH("bourriche",B392)),"BOURRICHE",IF(OR(ISNUMBER(SEARCH("coffre",B392)),ISNUMBER(SEARCH("valisette",B392)),ISNUMBER(SEARCH("caisse",B392))),"COFFRET",IF(OR(ISNUMBER(SEARCH("VERRE",B392)),ISNUMBER(SEARCH("carafe",B392))),"VERRERIE",IF(ISNUMBER(SEARCH("BOIS",B392)),"BOIS",IF(OR(ISNUMBER(SEARCH("BOLDUC",B392)),ISNUMBER(SEARCH("RAPHIA",B392)),ISNUMBER(SEARCH("etiquette",B392)),ISNUMBER(SEARCH("Bouchon",B392)),ISNUMBER(SEARCH("tire",B392)),ISNUMBER(SEARCH("decapsuleur",B392)),ISNUMBER(SEARCH("carte",B392)),ISNUMBER(SEARCH("cheque",B392))),"ETAGERES",IF(OR(ISNUMBER(SEARCH("papier",B392)),ISNUMBER(SEARCH("sac",B392)),ISNUMBER(SEARCH("carton",B392)),ISNUMBER(SEARCH("pochette",B392)),ISNUMBER(SEARCH("polypr",B392)),ISNUMBER(SEARCH("FIBRE",B392))),"CARTONNAGE","AUTRES"))))))))),VLOOKUP(A392,'[1]Famille par article'!A:C,3,0))</f>
        <v>PANIER/CORBEILLE</v>
      </c>
      <c r="I392" s="14">
        <f t="shared" si="24"/>
        <v>8.3287062742920602E-4</v>
      </c>
      <c r="J392" s="14">
        <f t="shared" si="27"/>
        <v>0.72672589302239443</v>
      </c>
      <c r="K392" s="12" t="str">
        <f t="shared" si="25"/>
        <v/>
      </c>
      <c r="L392" s="12" t="str">
        <f t="shared" si="26"/>
        <v>Y</v>
      </c>
    </row>
    <row r="393" spans="1:12" x14ac:dyDescent="0.25">
      <c r="A393" s="12" t="s">
        <v>778</v>
      </c>
      <c r="B393" s="12" t="s">
        <v>96</v>
      </c>
      <c r="C393" s="12">
        <v>9</v>
      </c>
      <c r="D393" s="12">
        <v>1126</v>
      </c>
      <c r="E393" s="12" t="s">
        <v>493</v>
      </c>
      <c r="F393" s="12" t="s">
        <v>17</v>
      </c>
      <c r="G393" s="12" t="str">
        <f>IF(ISNA(VLOOKUP(E393,'[1]Plan d''adressage'!A:B,2,0)),"aucune",VLOOKUP(E393,'[1]Plan d''adressage'!A:B,2,0))</f>
        <v>AUTRES</v>
      </c>
      <c r="H393" s="13" t="str">
        <f>IF(ISNA(VLOOKUP(A393,'[1]Famille par article'!A:C,3,0)),IF(AND(ISNUMBER(SEARCH("FIBRE",B393)),ISNUMBER(SEARCH("calage",B393))),"FIBRE DE CALAGE",IF(OR(ISNUMBER(SEARCH("panier",B393)),ISNUMBER(SEARCH("corbeille",B393)),ISNUMBER(SEARCH("banneton",B393)),ISNUMBER(SEARCH("support",B393))),"PANIER/CORBEILLE",IF(ISNUMBER(SEARCH("Bidon",B393)),"BIDON",IF(ISNUMBER(SEARCH("bourriche",B393)),"BOURRICHE",IF(OR(ISNUMBER(SEARCH("coffre",B393)),ISNUMBER(SEARCH("valisette",B393)),ISNUMBER(SEARCH("caisse",B393))),"COFFRET",IF(OR(ISNUMBER(SEARCH("VERRE",B393)),ISNUMBER(SEARCH("carafe",B393))),"VERRERIE",IF(ISNUMBER(SEARCH("BOIS",B393)),"BOIS",IF(OR(ISNUMBER(SEARCH("BOLDUC",B393)),ISNUMBER(SEARCH("RAPHIA",B393)),ISNUMBER(SEARCH("etiquette",B393)),ISNUMBER(SEARCH("Bouchon",B393)),ISNUMBER(SEARCH("tire",B393)),ISNUMBER(SEARCH("decapsuleur",B393)),ISNUMBER(SEARCH("carte",B393)),ISNUMBER(SEARCH("cheque",B393))),"ETAGERES",IF(OR(ISNUMBER(SEARCH("papier",B393)),ISNUMBER(SEARCH("sac",B393)),ISNUMBER(SEARCH("carton",B393)),ISNUMBER(SEARCH("pochette",B393)),ISNUMBER(SEARCH("polypr",B393)),ISNUMBER(SEARCH("FIBRE",B393))),"CARTONNAGE","AUTRES"))))))))),VLOOKUP(A393,'[1]Famille par article'!A:C,3,0))</f>
        <v>AUTRES</v>
      </c>
      <c r="I393" s="14">
        <f t="shared" si="24"/>
        <v>8.3287062742920602E-4</v>
      </c>
      <c r="J393" s="14">
        <f t="shared" si="27"/>
        <v>0.72755876364982364</v>
      </c>
      <c r="K393" s="12" t="str">
        <f t="shared" si="25"/>
        <v/>
      </c>
      <c r="L393" s="12" t="str">
        <f t="shared" si="26"/>
        <v>N</v>
      </c>
    </row>
    <row r="394" spans="1:12" x14ac:dyDescent="0.25">
      <c r="A394" s="12" t="s">
        <v>779</v>
      </c>
      <c r="B394" s="12" t="s">
        <v>364</v>
      </c>
      <c r="C394" s="12">
        <v>9</v>
      </c>
      <c r="D394" s="12">
        <v>1126</v>
      </c>
      <c r="E394" s="12" t="s">
        <v>621</v>
      </c>
      <c r="F394" s="12" t="s">
        <v>17</v>
      </c>
      <c r="G394" s="12" t="str">
        <f>IF(ISNA(VLOOKUP(E394,'[1]Plan d''adressage'!A:B,2,0)),"aucune",VLOOKUP(E394,'[1]Plan d''adressage'!A:B,2,0))</f>
        <v>aucune</v>
      </c>
      <c r="H394" s="13" t="str">
        <f>IF(ISNA(VLOOKUP(A394,'[1]Famille par article'!A:C,3,0)),IF(AND(ISNUMBER(SEARCH("FIBRE",B394)),ISNUMBER(SEARCH("calage",B394))),"FIBRE DE CALAGE",IF(OR(ISNUMBER(SEARCH("panier",B394)),ISNUMBER(SEARCH("corbeille",B394)),ISNUMBER(SEARCH("banneton",B394)),ISNUMBER(SEARCH("support",B394))),"PANIER/CORBEILLE",IF(ISNUMBER(SEARCH("Bidon",B394)),"BIDON",IF(ISNUMBER(SEARCH("bourriche",B394)),"BOURRICHE",IF(OR(ISNUMBER(SEARCH("coffre",B394)),ISNUMBER(SEARCH("valisette",B394)),ISNUMBER(SEARCH("caisse",B394))),"COFFRET",IF(OR(ISNUMBER(SEARCH("VERRE",B394)),ISNUMBER(SEARCH("carafe",B394))),"VERRERIE",IF(ISNUMBER(SEARCH("BOIS",B394)),"BOIS",IF(OR(ISNUMBER(SEARCH("BOLDUC",B394)),ISNUMBER(SEARCH("RAPHIA",B394)),ISNUMBER(SEARCH("etiquette",B394)),ISNUMBER(SEARCH("Bouchon",B394)),ISNUMBER(SEARCH("tire",B394)),ISNUMBER(SEARCH("decapsuleur",B394)),ISNUMBER(SEARCH("carte",B394)),ISNUMBER(SEARCH("cheque",B394))),"ETAGERES",IF(OR(ISNUMBER(SEARCH("papier",B394)),ISNUMBER(SEARCH("sac",B394)),ISNUMBER(SEARCH("carton",B394)),ISNUMBER(SEARCH("pochette",B394)),ISNUMBER(SEARCH("polypr",B394)),ISNUMBER(SEARCH("FIBRE",B394))),"CARTONNAGE","AUTRES"))))))))),VLOOKUP(A394,'[1]Famille par article'!A:C,3,0))</f>
        <v>ETAGERES</v>
      </c>
      <c r="I394" s="14">
        <f t="shared" si="24"/>
        <v>8.3287062742920602E-4</v>
      </c>
      <c r="J394" s="14">
        <f t="shared" si="27"/>
        <v>0.72839163427725284</v>
      </c>
      <c r="K394" s="12" t="str">
        <f t="shared" si="25"/>
        <v/>
      </c>
      <c r="L394" s="12" t="str">
        <f t="shared" si="26"/>
        <v>Y</v>
      </c>
    </row>
    <row r="395" spans="1:12" x14ac:dyDescent="0.25">
      <c r="A395" s="12" t="s">
        <v>780</v>
      </c>
      <c r="B395" s="12" t="s">
        <v>364</v>
      </c>
      <c r="C395" s="12">
        <v>9</v>
      </c>
      <c r="D395" s="12">
        <v>1126</v>
      </c>
      <c r="E395" s="12" t="s">
        <v>621</v>
      </c>
      <c r="F395" s="12" t="s">
        <v>17</v>
      </c>
      <c r="G395" s="12" t="str">
        <f>IF(ISNA(VLOOKUP(E395,'[1]Plan d''adressage'!A:B,2,0)),"aucune",VLOOKUP(E395,'[1]Plan d''adressage'!A:B,2,0))</f>
        <v>aucune</v>
      </c>
      <c r="H395" s="13" t="str">
        <f>IF(ISNA(VLOOKUP(A395,'[1]Famille par article'!A:C,3,0)),IF(AND(ISNUMBER(SEARCH("FIBRE",B395)),ISNUMBER(SEARCH("calage",B395))),"FIBRE DE CALAGE",IF(OR(ISNUMBER(SEARCH("panier",B395)),ISNUMBER(SEARCH("corbeille",B395)),ISNUMBER(SEARCH("banneton",B395)),ISNUMBER(SEARCH("support",B395))),"PANIER/CORBEILLE",IF(ISNUMBER(SEARCH("Bidon",B395)),"BIDON",IF(ISNUMBER(SEARCH("bourriche",B395)),"BOURRICHE",IF(OR(ISNUMBER(SEARCH("coffre",B395)),ISNUMBER(SEARCH("valisette",B395)),ISNUMBER(SEARCH("caisse",B395))),"COFFRET",IF(OR(ISNUMBER(SEARCH("VERRE",B395)),ISNUMBER(SEARCH("carafe",B395))),"VERRERIE",IF(ISNUMBER(SEARCH("BOIS",B395)),"BOIS",IF(OR(ISNUMBER(SEARCH("BOLDUC",B395)),ISNUMBER(SEARCH("RAPHIA",B395)),ISNUMBER(SEARCH("etiquette",B395)),ISNUMBER(SEARCH("Bouchon",B395)),ISNUMBER(SEARCH("tire",B395)),ISNUMBER(SEARCH("decapsuleur",B395)),ISNUMBER(SEARCH("carte",B395)),ISNUMBER(SEARCH("cheque",B395))),"ETAGERES",IF(OR(ISNUMBER(SEARCH("papier",B395)),ISNUMBER(SEARCH("sac",B395)),ISNUMBER(SEARCH("carton",B395)),ISNUMBER(SEARCH("pochette",B395)),ISNUMBER(SEARCH("polypr",B395)),ISNUMBER(SEARCH("FIBRE",B395))),"CARTONNAGE","AUTRES"))))))))),VLOOKUP(A395,'[1]Famille par article'!A:C,3,0))</f>
        <v>ETAGERES</v>
      </c>
      <c r="I395" s="14">
        <f t="shared" si="24"/>
        <v>8.3287062742920602E-4</v>
      </c>
      <c r="J395" s="14">
        <f t="shared" si="27"/>
        <v>0.72922450490468205</v>
      </c>
      <c r="K395" s="12" t="str">
        <f t="shared" si="25"/>
        <v/>
      </c>
      <c r="L395" s="12" t="str">
        <f t="shared" si="26"/>
        <v>Y</v>
      </c>
    </row>
    <row r="396" spans="1:12" x14ac:dyDescent="0.25">
      <c r="A396" s="12" t="s">
        <v>781</v>
      </c>
      <c r="B396" s="12" t="s">
        <v>782</v>
      </c>
      <c r="C396" s="12">
        <v>9</v>
      </c>
      <c r="D396" s="12">
        <v>1126</v>
      </c>
      <c r="E396" s="12" t="s">
        <v>353</v>
      </c>
      <c r="F396" s="12" t="s">
        <v>17</v>
      </c>
      <c r="G396" s="12" t="str">
        <f>IF(ISNA(VLOOKUP(E396,'[1]Plan d''adressage'!A:B,2,0)),"aucune",VLOOKUP(E396,'[1]Plan d''adressage'!A:B,2,0))</f>
        <v>aucune</v>
      </c>
      <c r="H396" s="13" t="str">
        <f>IF(ISNA(VLOOKUP(A396,'[1]Famille par article'!A:C,3,0)),IF(AND(ISNUMBER(SEARCH("FIBRE",B396)),ISNUMBER(SEARCH("calage",B396))),"FIBRE DE CALAGE",IF(OR(ISNUMBER(SEARCH("panier",B396)),ISNUMBER(SEARCH("corbeille",B396)),ISNUMBER(SEARCH("banneton",B396)),ISNUMBER(SEARCH("support",B396))),"PANIER/CORBEILLE",IF(ISNUMBER(SEARCH("Bidon",B396)),"BIDON",IF(ISNUMBER(SEARCH("bourriche",B396)),"BOURRICHE",IF(OR(ISNUMBER(SEARCH("coffre",B396)),ISNUMBER(SEARCH("valisette",B396)),ISNUMBER(SEARCH("caisse",B396))),"COFFRET",IF(OR(ISNUMBER(SEARCH("VERRE",B396)),ISNUMBER(SEARCH("carafe",B396))),"VERRERIE",IF(ISNUMBER(SEARCH("BOIS",B396)),"BOIS",IF(OR(ISNUMBER(SEARCH("BOLDUC",B396)),ISNUMBER(SEARCH("RAPHIA",B396)),ISNUMBER(SEARCH("etiquette",B396)),ISNUMBER(SEARCH("Bouchon",B396)),ISNUMBER(SEARCH("tire",B396)),ISNUMBER(SEARCH("decapsuleur",B396)),ISNUMBER(SEARCH("carte",B396)),ISNUMBER(SEARCH("cheque",B396))),"ETAGERES",IF(OR(ISNUMBER(SEARCH("papier",B396)),ISNUMBER(SEARCH("sac",B396)),ISNUMBER(SEARCH("carton",B396)),ISNUMBER(SEARCH("pochette",B396)),ISNUMBER(SEARCH("polypr",B396)),ISNUMBER(SEARCH("FIBRE",B396))),"CARTONNAGE","AUTRES"))))))))),VLOOKUP(A396,'[1]Famille par article'!A:C,3,0))</f>
        <v>ETAGERES</v>
      </c>
      <c r="I396" s="14">
        <f t="shared" si="24"/>
        <v>8.3287062742920602E-4</v>
      </c>
      <c r="J396" s="14">
        <f t="shared" si="27"/>
        <v>0.73005737553211125</v>
      </c>
      <c r="K396" s="12" t="str">
        <f t="shared" si="25"/>
        <v/>
      </c>
      <c r="L396" s="12" t="str">
        <f t="shared" si="26"/>
        <v>Y</v>
      </c>
    </row>
    <row r="397" spans="1:12" x14ac:dyDescent="0.25">
      <c r="A397" s="12" t="s">
        <v>783</v>
      </c>
      <c r="B397" s="12" t="s">
        <v>784</v>
      </c>
      <c r="C397" s="12">
        <v>9</v>
      </c>
      <c r="D397" s="12">
        <v>1126</v>
      </c>
      <c r="E397" s="12" t="s">
        <v>353</v>
      </c>
      <c r="F397" s="12" t="s">
        <v>17</v>
      </c>
      <c r="G397" s="12" t="str">
        <f>IF(ISNA(VLOOKUP(E397,'[1]Plan d''adressage'!A:B,2,0)),"aucune",VLOOKUP(E397,'[1]Plan d''adressage'!A:B,2,0))</f>
        <v>aucune</v>
      </c>
      <c r="H397" s="13" t="str">
        <f>IF(ISNA(VLOOKUP(A397,'[1]Famille par article'!A:C,3,0)),IF(AND(ISNUMBER(SEARCH("FIBRE",B397)),ISNUMBER(SEARCH("calage",B397))),"FIBRE DE CALAGE",IF(OR(ISNUMBER(SEARCH("panier",B397)),ISNUMBER(SEARCH("corbeille",B397)),ISNUMBER(SEARCH("banneton",B397)),ISNUMBER(SEARCH("support",B397))),"PANIER/CORBEILLE",IF(ISNUMBER(SEARCH("Bidon",B397)),"BIDON",IF(ISNUMBER(SEARCH("bourriche",B397)),"BOURRICHE",IF(OR(ISNUMBER(SEARCH("coffre",B397)),ISNUMBER(SEARCH("valisette",B397)),ISNUMBER(SEARCH("caisse",B397))),"COFFRET",IF(OR(ISNUMBER(SEARCH("VERRE",B397)),ISNUMBER(SEARCH("carafe",B397))),"VERRERIE",IF(ISNUMBER(SEARCH("BOIS",B397)),"BOIS",IF(OR(ISNUMBER(SEARCH("BOLDUC",B397)),ISNUMBER(SEARCH("RAPHIA",B397)),ISNUMBER(SEARCH("etiquette",B397)),ISNUMBER(SEARCH("Bouchon",B397)),ISNUMBER(SEARCH("tire",B397)),ISNUMBER(SEARCH("decapsuleur",B397)),ISNUMBER(SEARCH("carte",B397)),ISNUMBER(SEARCH("cheque",B397))),"ETAGERES",IF(OR(ISNUMBER(SEARCH("papier",B397)),ISNUMBER(SEARCH("sac",B397)),ISNUMBER(SEARCH("carton",B397)),ISNUMBER(SEARCH("pochette",B397)),ISNUMBER(SEARCH("polypr",B397)),ISNUMBER(SEARCH("FIBRE",B397))),"CARTONNAGE","AUTRES"))))))))),VLOOKUP(A397,'[1]Famille par article'!A:C,3,0))</f>
        <v>ETAGERES</v>
      </c>
      <c r="I397" s="14">
        <f t="shared" si="24"/>
        <v>8.3287062742920602E-4</v>
      </c>
      <c r="J397" s="14">
        <f t="shared" si="27"/>
        <v>0.73089024615954046</v>
      </c>
      <c r="K397" s="12" t="str">
        <f t="shared" si="25"/>
        <v/>
      </c>
      <c r="L397" s="12" t="str">
        <f t="shared" si="26"/>
        <v>Y</v>
      </c>
    </row>
    <row r="398" spans="1:12" x14ac:dyDescent="0.25">
      <c r="A398" s="12" t="s">
        <v>785</v>
      </c>
      <c r="B398" s="12" t="s">
        <v>542</v>
      </c>
      <c r="C398" s="12">
        <v>9</v>
      </c>
      <c r="D398" s="12">
        <v>1126</v>
      </c>
      <c r="E398" s="12" t="s">
        <v>677</v>
      </c>
      <c r="F398" s="12" t="s">
        <v>17</v>
      </c>
      <c r="G398" s="12" t="str">
        <f>IF(ISNA(VLOOKUP(E398,'[1]Plan d''adressage'!A:B,2,0)),"aucune",VLOOKUP(E398,'[1]Plan d''adressage'!A:B,2,0))</f>
        <v>AUTRES</v>
      </c>
      <c r="H398" s="13" t="str">
        <f>IF(ISNA(VLOOKUP(A398,'[1]Famille par article'!A:C,3,0)),IF(AND(ISNUMBER(SEARCH("FIBRE",B398)),ISNUMBER(SEARCH("calage",B398))),"FIBRE DE CALAGE",IF(OR(ISNUMBER(SEARCH("panier",B398)),ISNUMBER(SEARCH("corbeille",B398)),ISNUMBER(SEARCH("banneton",B398)),ISNUMBER(SEARCH("support",B398))),"PANIER/CORBEILLE",IF(ISNUMBER(SEARCH("Bidon",B398)),"BIDON",IF(ISNUMBER(SEARCH("bourriche",B398)),"BOURRICHE",IF(OR(ISNUMBER(SEARCH("coffre",B398)),ISNUMBER(SEARCH("valisette",B398)),ISNUMBER(SEARCH("caisse",B398))),"COFFRET",IF(OR(ISNUMBER(SEARCH("VERRE",B398)),ISNUMBER(SEARCH("carafe",B398))),"VERRERIE",IF(ISNUMBER(SEARCH("BOIS",B398)),"BOIS",IF(OR(ISNUMBER(SEARCH("BOLDUC",B398)),ISNUMBER(SEARCH("RAPHIA",B398)),ISNUMBER(SEARCH("etiquette",B398)),ISNUMBER(SEARCH("Bouchon",B398)),ISNUMBER(SEARCH("tire",B398)),ISNUMBER(SEARCH("decapsuleur",B398)),ISNUMBER(SEARCH("carte",B398)),ISNUMBER(SEARCH("cheque",B398))),"ETAGERES",IF(OR(ISNUMBER(SEARCH("papier",B398)),ISNUMBER(SEARCH("sac",B398)),ISNUMBER(SEARCH("carton",B398)),ISNUMBER(SEARCH("pochette",B398)),ISNUMBER(SEARCH("polypr",B398)),ISNUMBER(SEARCH("FIBRE",B398))),"CARTONNAGE","AUTRES"))))))))),VLOOKUP(A398,'[1]Famille par article'!A:C,3,0))</f>
        <v>AUTRES</v>
      </c>
      <c r="I398" s="14">
        <f t="shared" si="24"/>
        <v>8.3287062742920602E-4</v>
      </c>
      <c r="J398" s="14">
        <f t="shared" si="27"/>
        <v>0.73172311678696966</v>
      </c>
      <c r="K398" s="12" t="str">
        <f t="shared" si="25"/>
        <v/>
      </c>
      <c r="L398" s="12" t="str">
        <f t="shared" si="26"/>
        <v>N</v>
      </c>
    </row>
    <row r="399" spans="1:12" x14ac:dyDescent="0.25">
      <c r="A399" s="12" t="s">
        <v>786</v>
      </c>
      <c r="B399" s="12" t="s">
        <v>787</v>
      </c>
      <c r="C399" s="12">
        <v>8</v>
      </c>
      <c r="D399" s="12">
        <v>1126</v>
      </c>
      <c r="E399" s="12" t="s">
        <v>46</v>
      </c>
      <c r="F399" s="12" t="s">
        <v>17</v>
      </c>
      <c r="G399" s="12" t="str">
        <f>IF(ISNA(VLOOKUP(E399,'[1]Plan d''adressage'!A:B,2,0)),"aucune",VLOOKUP(E399,'[1]Plan d''adressage'!A:B,2,0))</f>
        <v>aucune</v>
      </c>
      <c r="H399" s="13" t="str">
        <f>IF(ISNA(VLOOKUP(A399,'[1]Famille par article'!A:C,3,0)),IF(AND(ISNUMBER(SEARCH("FIBRE",B399)),ISNUMBER(SEARCH("calage",B399))),"FIBRE DE CALAGE",IF(OR(ISNUMBER(SEARCH("panier",B399)),ISNUMBER(SEARCH("corbeille",B399)),ISNUMBER(SEARCH("banneton",B399)),ISNUMBER(SEARCH("support",B399))),"PANIER/CORBEILLE",IF(ISNUMBER(SEARCH("Bidon",B399)),"BIDON",IF(ISNUMBER(SEARCH("bourriche",B399)),"BOURRICHE",IF(OR(ISNUMBER(SEARCH("coffre",B399)),ISNUMBER(SEARCH("valisette",B399)),ISNUMBER(SEARCH("caisse",B399))),"COFFRET",IF(OR(ISNUMBER(SEARCH("VERRE",B399)),ISNUMBER(SEARCH("carafe",B399))),"VERRERIE",IF(ISNUMBER(SEARCH("BOIS",B399)),"BOIS",IF(OR(ISNUMBER(SEARCH("BOLDUC",B399)),ISNUMBER(SEARCH("RAPHIA",B399)),ISNUMBER(SEARCH("etiquette",B399)),ISNUMBER(SEARCH("Bouchon",B399)),ISNUMBER(SEARCH("tire",B399)),ISNUMBER(SEARCH("decapsuleur",B399)),ISNUMBER(SEARCH("carte",B399)),ISNUMBER(SEARCH("cheque",B399))),"ETAGERES",IF(OR(ISNUMBER(SEARCH("papier",B399)),ISNUMBER(SEARCH("sac",B399)),ISNUMBER(SEARCH("carton",B399)),ISNUMBER(SEARCH("pochette",B399)),ISNUMBER(SEARCH("polypr",B399)),ISNUMBER(SEARCH("FIBRE",B399))),"CARTONNAGE","AUTRES"))))))))),VLOOKUP(A399,'[1]Famille par article'!A:C,3,0))</f>
        <v>CARTONNAGE</v>
      </c>
      <c r="I399" s="14">
        <f t="shared" si="24"/>
        <v>7.4032944660373866E-4</v>
      </c>
      <c r="J399" s="14">
        <f t="shared" si="27"/>
        <v>0.7324634462335734</v>
      </c>
      <c r="K399" s="12" t="str">
        <f t="shared" si="25"/>
        <v/>
      </c>
      <c r="L399" s="12" t="str">
        <f t="shared" si="26"/>
        <v>Y</v>
      </c>
    </row>
    <row r="400" spans="1:12" x14ac:dyDescent="0.25">
      <c r="A400" s="12" t="s">
        <v>788</v>
      </c>
      <c r="B400" s="12" t="s">
        <v>547</v>
      </c>
      <c r="C400" s="12">
        <v>8</v>
      </c>
      <c r="D400" s="12">
        <v>1126</v>
      </c>
      <c r="E400" s="12" t="s">
        <v>700</v>
      </c>
      <c r="F400" s="12" t="s">
        <v>17</v>
      </c>
      <c r="G400" s="12" t="str">
        <f>IF(ISNA(VLOOKUP(E400,'[1]Plan d''adressage'!A:B,2,0)),"aucune",VLOOKUP(E400,'[1]Plan d''adressage'!A:B,2,0))</f>
        <v>aucune</v>
      </c>
      <c r="H400" s="13" t="str">
        <f>IF(ISNA(VLOOKUP(A400,'[1]Famille par article'!A:C,3,0)),IF(AND(ISNUMBER(SEARCH("FIBRE",B400)),ISNUMBER(SEARCH("calage",B400))),"FIBRE DE CALAGE",IF(OR(ISNUMBER(SEARCH("panier",B400)),ISNUMBER(SEARCH("corbeille",B400)),ISNUMBER(SEARCH("banneton",B400)),ISNUMBER(SEARCH("support",B400))),"PANIER/CORBEILLE",IF(ISNUMBER(SEARCH("Bidon",B400)),"BIDON",IF(ISNUMBER(SEARCH("bourriche",B400)),"BOURRICHE",IF(OR(ISNUMBER(SEARCH("coffre",B400)),ISNUMBER(SEARCH("valisette",B400)),ISNUMBER(SEARCH("caisse",B400))),"COFFRET",IF(OR(ISNUMBER(SEARCH("VERRE",B400)),ISNUMBER(SEARCH("carafe",B400))),"VERRERIE",IF(ISNUMBER(SEARCH("BOIS",B400)),"BOIS",IF(OR(ISNUMBER(SEARCH("BOLDUC",B400)),ISNUMBER(SEARCH("RAPHIA",B400)),ISNUMBER(SEARCH("etiquette",B400)),ISNUMBER(SEARCH("Bouchon",B400)),ISNUMBER(SEARCH("tire",B400)),ISNUMBER(SEARCH("decapsuleur",B400)),ISNUMBER(SEARCH("carte",B400)),ISNUMBER(SEARCH("cheque",B400))),"ETAGERES",IF(OR(ISNUMBER(SEARCH("papier",B400)),ISNUMBER(SEARCH("sac",B400)),ISNUMBER(SEARCH("carton",B400)),ISNUMBER(SEARCH("pochette",B400)),ISNUMBER(SEARCH("polypr",B400)),ISNUMBER(SEARCH("FIBRE",B400))),"CARTONNAGE","AUTRES"))))))))),VLOOKUP(A400,'[1]Famille par article'!A:C,3,0))</f>
        <v>AUTRES</v>
      </c>
      <c r="I400" s="14">
        <f t="shared" si="24"/>
        <v>7.4032944660373866E-4</v>
      </c>
      <c r="J400" s="14">
        <f t="shared" si="27"/>
        <v>0.73320377568017714</v>
      </c>
      <c r="K400" s="12" t="str">
        <f t="shared" si="25"/>
        <v/>
      </c>
      <c r="L400" s="12" t="str">
        <f t="shared" si="26"/>
        <v>Y</v>
      </c>
    </row>
    <row r="401" spans="1:12" x14ac:dyDescent="0.25">
      <c r="A401" s="12" t="s">
        <v>789</v>
      </c>
      <c r="B401" s="12" t="s">
        <v>224</v>
      </c>
      <c r="C401" s="12">
        <v>8</v>
      </c>
      <c r="D401" s="12">
        <v>1126</v>
      </c>
      <c r="E401" s="12" t="s">
        <v>233</v>
      </c>
      <c r="F401" s="12" t="s">
        <v>17</v>
      </c>
      <c r="G401" s="12" t="str">
        <f>IF(ISNA(VLOOKUP(E401,'[1]Plan d''adressage'!A:B,2,0)),"aucune",VLOOKUP(E401,'[1]Plan d''adressage'!A:B,2,0))</f>
        <v>COFFRET</v>
      </c>
      <c r="H401" s="13" t="str">
        <f>IF(ISNA(VLOOKUP(A401,'[1]Famille par article'!A:C,3,0)),IF(AND(ISNUMBER(SEARCH("FIBRE",B401)),ISNUMBER(SEARCH("calage",B401))),"FIBRE DE CALAGE",IF(OR(ISNUMBER(SEARCH("panier",B401)),ISNUMBER(SEARCH("corbeille",B401)),ISNUMBER(SEARCH("banneton",B401)),ISNUMBER(SEARCH("support",B401))),"PANIER/CORBEILLE",IF(ISNUMBER(SEARCH("Bidon",B401)),"BIDON",IF(ISNUMBER(SEARCH("bourriche",B401)),"BOURRICHE",IF(OR(ISNUMBER(SEARCH("coffre",B401)),ISNUMBER(SEARCH("valisette",B401)),ISNUMBER(SEARCH("caisse",B401))),"COFFRET",IF(OR(ISNUMBER(SEARCH("VERRE",B401)),ISNUMBER(SEARCH("carafe",B401))),"VERRERIE",IF(ISNUMBER(SEARCH("BOIS",B401)),"BOIS",IF(OR(ISNUMBER(SEARCH("BOLDUC",B401)),ISNUMBER(SEARCH("RAPHIA",B401)),ISNUMBER(SEARCH("etiquette",B401)),ISNUMBER(SEARCH("Bouchon",B401)),ISNUMBER(SEARCH("tire",B401)),ISNUMBER(SEARCH("decapsuleur",B401)),ISNUMBER(SEARCH("carte",B401)),ISNUMBER(SEARCH("cheque",B401))),"ETAGERES",IF(OR(ISNUMBER(SEARCH("papier",B401)),ISNUMBER(SEARCH("sac",B401)),ISNUMBER(SEARCH("carton",B401)),ISNUMBER(SEARCH("pochette",B401)),ISNUMBER(SEARCH("polypr",B401)),ISNUMBER(SEARCH("FIBRE",B401))),"CARTONNAGE","AUTRES"))))))))),VLOOKUP(A401,'[1]Famille par article'!A:C,3,0))</f>
        <v>CARTONNAGE</v>
      </c>
      <c r="I401" s="14">
        <f t="shared" si="24"/>
        <v>7.4032944660373866E-4</v>
      </c>
      <c r="J401" s="14">
        <f t="shared" si="27"/>
        <v>0.73394410512678088</v>
      </c>
      <c r="K401" s="12" t="str">
        <f t="shared" si="25"/>
        <v/>
      </c>
      <c r="L401" s="12" t="str">
        <f t="shared" si="26"/>
        <v>Y</v>
      </c>
    </row>
    <row r="402" spans="1:12" x14ac:dyDescent="0.25">
      <c r="A402" s="12" t="s">
        <v>790</v>
      </c>
      <c r="B402" s="12" t="s">
        <v>791</v>
      </c>
      <c r="C402" s="12">
        <v>8</v>
      </c>
      <c r="D402" s="12">
        <v>1126</v>
      </c>
      <c r="E402" s="12" t="s">
        <v>233</v>
      </c>
      <c r="F402" s="12" t="s">
        <v>17</v>
      </c>
      <c r="G402" s="12" t="str">
        <f>IF(ISNA(VLOOKUP(E402,'[1]Plan d''adressage'!A:B,2,0)),"aucune",VLOOKUP(E402,'[1]Plan d''adressage'!A:B,2,0))</f>
        <v>COFFRET</v>
      </c>
      <c r="H402" s="13" t="str">
        <f>IF(ISNA(VLOOKUP(A402,'[1]Famille par article'!A:C,3,0)),IF(AND(ISNUMBER(SEARCH("FIBRE",B402)),ISNUMBER(SEARCH("calage",B402))),"FIBRE DE CALAGE",IF(OR(ISNUMBER(SEARCH("panier",B402)),ISNUMBER(SEARCH("corbeille",B402)),ISNUMBER(SEARCH("banneton",B402)),ISNUMBER(SEARCH("support",B402))),"PANIER/CORBEILLE",IF(ISNUMBER(SEARCH("Bidon",B402)),"BIDON",IF(ISNUMBER(SEARCH("bourriche",B402)),"BOURRICHE",IF(OR(ISNUMBER(SEARCH("coffre",B402)),ISNUMBER(SEARCH("valisette",B402)),ISNUMBER(SEARCH("caisse",B402))),"COFFRET",IF(OR(ISNUMBER(SEARCH("VERRE",B402)),ISNUMBER(SEARCH("carafe",B402))),"VERRERIE",IF(ISNUMBER(SEARCH("BOIS",B402)),"BOIS",IF(OR(ISNUMBER(SEARCH("BOLDUC",B402)),ISNUMBER(SEARCH("RAPHIA",B402)),ISNUMBER(SEARCH("etiquette",B402)),ISNUMBER(SEARCH("Bouchon",B402)),ISNUMBER(SEARCH("tire",B402)),ISNUMBER(SEARCH("decapsuleur",B402)),ISNUMBER(SEARCH("carte",B402)),ISNUMBER(SEARCH("cheque",B402))),"ETAGERES",IF(OR(ISNUMBER(SEARCH("papier",B402)),ISNUMBER(SEARCH("sac",B402)),ISNUMBER(SEARCH("carton",B402)),ISNUMBER(SEARCH("pochette",B402)),ISNUMBER(SEARCH("polypr",B402)),ISNUMBER(SEARCH("FIBRE",B402))),"CARTONNAGE","AUTRES"))))))))),VLOOKUP(A402,'[1]Famille par article'!A:C,3,0))</f>
        <v>CARTONNAGE</v>
      </c>
      <c r="I402" s="14">
        <f t="shared" si="24"/>
        <v>7.4032944660373866E-4</v>
      </c>
      <c r="J402" s="14">
        <f t="shared" si="27"/>
        <v>0.73468443457338461</v>
      </c>
      <c r="K402" s="12" t="str">
        <f t="shared" si="25"/>
        <v/>
      </c>
      <c r="L402" s="12" t="str">
        <f t="shared" si="26"/>
        <v>Y</v>
      </c>
    </row>
    <row r="403" spans="1:12" x14ac:dyDescent="0.25">
      <c r="A403" s="12" t="s">
        <v>792</v>
      </c>
      <c r="B403" s="12" t="s">
        <v>791</v>
      </c>
      <c r="C403" s="12">
        <v>8</v>
      </c>
      <c r="D403" s="12">
        <v>1126</v>
      </c>
      <c r="E403" s="12" t="s">
        <v>350</v>
      </c>
      <c r="F403" s="12" t="s">
        <v>17</v>
      </c>
      <c r="G403" s="12" t="str">
        <f>IF(ISNA(VLOOKUP(E403,'[1]Plan d''adressage'!A:B,2,0)),"aucune",VLOOKUP(E403,'[1]Plan d''adressage'!A:B,2,0))</f>
        <v>COFFRET</v>
      </c>
      <c r="H403" s="13" t="str">
        <f>IF(ISNA(VLOOKUP(A403,'[1]Famille par article'!A:C,3,0)),IF(AND(ISNUMBER(SEARCH("FIBRE",B403)),ISNUMBER(SEARCH("calage",B403))),"FIBRE DE CALAGE",IF(OR(ISNUMBER(SEARCH("panier",B403)),ISNUMBER(SEARCH("corbeille",B403)),ISNUMBER(SEARCH("banneton",B403)),ISNUMBER(SEARCH("support",B403))),"PANIER/CORBEILLE",IF(ISNUMBER(SEARCH("Bidon",B403)),"BIDON",IF(ISNUMBER(SEARCH("bourriche",B403)),"BOURRICHE",IF(OR(ISNUMBER(SEARCH("coffre",B403)),ISNUMBER(SEARCH("valisette",B403)),ISNUMBER(SEARCH("caisse",B403))),"COFFRET",IF(OR(ISNUMBER(SEARCH("VERRE",B403)),ISNUMBER(SEARCH("carafe",B403))),"VERRERIE",IF(ISNUMBER(SEARCH("BOIS",B403)),"BOIS",IF(OR(ISNUMBER(SEARCH("BOLDUC",B403)),ISNUMBER(SEARCH("RAPHIA",B403)),ISNUMBER(SEARCH("etiquette",B403)),ISNUMBER(SEARCH("Bouchon",B403)),ISNUMBER(SEARCH("tire",B403)),ISNUMBER(SEARCH("decapsuleur",B403)),ISNUMBER(SEARCH("carte",B403)),ISNUMBER(SEARCH("cheque",B403))),"ETAGERES",IF(OR(ISNUMBER(SEARCH("papier",B403)),ISNUMBER(SEARCH("sac",B403)),ISNUMBER(SEARCH("carton",B403)),ISNUMBER(SEARCH("pochette",B403)),ISNUMBER(SEARCH("polypr",B403)),ISNUMBER(SEARCH("FIBRE",B403))),"CARTONNAGE","AUTRES"))))))))),VLOOKUP(A403,'[1]Famille par article'!A:C,3,0))</f>
        <v>CARTONNAGE</v>
      </c>
      <c r="I403" s="14">
        <f t="shared" si="24"/>
        <v>7.4032944660373866E-4</v>
      </c>
      <c r="J403" s="14">
        <f t="shared" si="27"/>
        <v>0.73542476401998835</v>
      </c>
      <c r="K403" s="12" t="str">
        <f t="shared" si="25"/>
        <v/>
      </c>
      <c r="L403" s="12" t="str">
        <f t="shared" si="26"/>
        <v>Y</v>
      </c>
    </row>
    <row r="404" spans="1:12" x14ac:dyDescent="0.25">
      <c r="A404" s="12" t="s">
        <v>793</v>
      </c>
      <c r="B404" s="12" t="s">
        <v>707</v>
      </c>
      <c r="C404" s="12">
        <v>8</v>
      </c>
      <c r="D404" s="12">
        <v>1126</v>
      </c>
      <c r="E404" s="12" t="s">
        <v>708</v>
      </c>
      <c r="F404" s="12" t="s">
        <v>17</v>
      </c>
      <c r="G404" s="12" t="str">
        <f>IF(ISNA(VLOOKUP(E404,'[1]Plan d''adressage'!A:B,2,0)),"aucune",VLOOKUP(E404,'[1]Plan d''adressage'!A:B,2,0))</f>
        <v>VERRERIE</v>
      </c>
      <c r="H404" s="13" t="str">
        <f>IF(ISNA(VLOOKUP(A404,'[1]Famille par article'!A:C,3,0)),IF(AND(ISNUMBER(SEARCH("FIBRE",B404)),ISNUMBER(SEARCH("calage",B404))),"FIBRE DE CALAGE",IF(OR(ISNUMBER(SEARCH("panier",B404)),ISNUMBER(SEARCH("corbeille",B404)),ISNUMBER(SEARCH("banneton",B404)),ISNUMBER(SEARCH("support",B404))),"PANIER/CORBEILLE",IF(ISNUMBER(SEARCH("Bidon",B404)),"BIDON",IF(ISNUMBER(SEARCH("bourriche",B404)),"BOURRICHE",IF(OR(ISNUMBER(SEARCH("coffre",B404)),ISNUMBER(SEARCH("valisette",B404)),ISNUMBER(SEARCH("caisse",B404))),"COFFRET",IF(OR(ISNUMBER(SEARCH("VERRE",B404)),ISNUMBER(SEARCH("carafe",B404))),"VERRERIE",IF(ISNUMBER(SEARCH("BOIS",B404)),"BOIS",IF(OR(ISNUMBER(SEARCH("BOLDUC",B404)),ISNUMBER(SEARCH("RAPHIA",B404)),ISNUMBER(SEARCH("etiquette",B404)),ISNUMBER(SEARCH("Bouchon",B404)),ISNUMBER(SEARCH("tire",B404)),ISNUMBER(SEARCH("decapsuleur",B404)),ISNUMBER(SEARCH("carte",B404)),ISNUMBER(SEARCH("cheque",B404))),"ETAGERES",IF(OR(ISNUMBER(SEARCH("papier",B404)),ISNUMBER(SEARCH("sac",B404)),ISNUMBER(SEARCH("carton",B404)),ISNUMBER(SEARCH("pochette",B404)),ISNUMBER(SEARCH("polypr",B404)),ISNUMBER(SEARCH("FIBRE",B404))),"CARTONNAGE","AUTRES"))))))))),VLOOKUP(A404,'[1]Famille par article'!A:C,3,0))</f>
        <v>PANIER/CORBEILLE</v>
      </c>
      <c r="I404" s="14">
        <f t="shared" si="24"/>
        <v>7.4032944660373866E-4</v>
      </c>
      <c r="J404" s="14">
        <f t="shared" si="27"/>
        <v>0.73616509346659209</v>
      </c>
      <c r="K404" s="12" t="str">
        <f t="shared" si="25"/>
        <v/>
      </c>
      <c r="L404" s="12" t="str">
        <f t="shared" si="26"/>
        <v>Y</v>
      </c>
    </row>
    <row r="405" spans="1:12" x14ac:dyDescent="0.25">
      <c r="A405" s="12" t="s">
        <v>794</v>
      </c>
      <c r="B405" s="12" t="s">
        <v>549</v>
      </c>
      <c r="C405" s="12">
        <v>8</v>
      </c>
      <c r="D405" s="12">
        <v>1126</v>
      </c>
      <c r="E405" s="12" t="s">
        <v>795</v>
      </c>
      <c r="F405" s="12" t="s">
        <v>17</v>
      </c>
      <c r="G405" s="12" t="str">
        <f>IF(ISNA(VLOOKUP(E405,'[1]Plan d''adressage'!A:B,2,0)),"aucune",VLOOKUP(E405,'[1]Plan d''adressage'!A:B,2,0))</f>
        <v>PANIER/CORBEILLE</v>
      </c>
      <c r="H405" s="13" t="str">
        <f>IF(ISNA(VLOOKUP(A405,'[1]Famille par article'!A:C,3,0)),IF(AND(ISNUMBER(SEARCH("FIBRE",B405)),ISNUMBER(SEARCH("calage",B405))),"FIBRE DE CALAGE",IF(OR(ISNUMBER(SEARCH("panier",B405)),ISNUMBER(SEARCH("corbeille",B405)),ISNUMBER(SEARCH("banneton",B405)),ISNUMBER(SEARCH("support",B405))),"PANIER/CORBEILLE",IF(ISNUMBER(SEARCH("Bidon",B405)),"BIDON",IF(ISNUMBER(SEARCH("bourriche",B405)),"BOURRICHE",IF(OR(ISNUMBER(SEARCH("coffre",B405)),ISNUMBER(SEARCH("valisette",B405)),ISNUMBER(SEARCH("caisse",B405))),"COFFRET",IF(OR(ISNUMBER(SEARCH("VERRE",B405)),ISNUMBER(SEARCH("carafe",B405))),"VERRERIE",IF(ISNUMBER(SEARCH("BOIS",B405)),"BOIS",IF(OR(ISNUMBER(SEARCH("BOLDUC",B405)),ISNUMBER(SEARCH("RAPHIA",B405)),ISNUMBER(SEARCH("etiquette",B405)),ISNUMBER(SEARCH("Bouchon",B405)),ISNUMBER(SEARCH("tire",B405)),ISNUMBER(SEARCH("decapsuleur",B405)),ISNUMBER(SEARCH("carte",B405)),ISNUMBER(SEARCH("cheque",B405))),"ETAGERES",IF(OR(ISNUMBER(SEARCH("papier",B405)),ISNUMBER(SEARCH("sac",B405)),ISNUMBER(SEARCH("carton",B405)),ISNUMBER(SEARCH("pochette",B405)),ISNUMBER(SEARCH("polypr",B405)),ISNUMBER(SEARCH("FIBRE",B405))),"CARTONNAGE","AUTRES"))))))))),VLOOKUP(A405,'[1]Famille par article'!A:C,3,0))</f>
        <v>COFFRET</v>
      </c>
      <c r="I405" s="14">
        <f t="shared" si="24"/>
        <v>7.4032944660373866E-4</v>
      </c>
      <c r="J405" s="14">
        <f t="shared" si="27"/>
        <v>0.73690542291319583</v>
      </c>
      <c r="K405" s="12" t="str">
        <f t="shared" si="25"/>
        <v/>
      </c>
      <c r="L405" s="12" t="str">
        <f t="shared" si="26"/>
        <v>Y</v>
      </c>
    </row>
    <row r="406" spans="1:12" x14ac:dyDescent="0.25">
      <c r="A406" s="12" t="s">
        <v>796</v>
      </c>
      <c r="B406" s="12" t="s">
        <v>549</v>
      </c>
      <c r="C406" s="12">
        <v>8</v>
      </c>
      <c r="D406" s="12">
        <v>1126</v>
      </c>
      <c r="E406" s="12" t="s">
        <v>797</v>
      </c>
      <c r="F406" s="12" t="s">
        <v>17</v>
      </c>
      <c r="G406" s="12" t="str">
        <f>IF(ISNA(VLOOKUP(E406,'[1]Plan d''adressage'!A:B,2,0)),"aucune",VLOOKUP(E406,'[1]Plan d''adressage'!A:B,2,0))</f>
        <v>AUTRES</v>
      </c>
      <c r="H406" s="13" t="str">
        <f>IF(ISNA(VLOOKUP(A406,'[1]Famille par article'!A:C,3,0)),IF(AND(ISNUMBER(SEARCH("FIBRE",B406)),ISNUMBER(SEARCH("calage",B406))),"FIBRE DE CALAGE",IF(OR(ISNUMBER(SEARCH("panier",B406)),ISNUMBER(SEARCH("corbeille",B406)),ISNUMBER(SEARCH("banneton",B406)),ISNUMBER(SEARCH("support",B406))),"PANIER/CORBEILLE",IF(ISNUMBER(SEARCH("Bidon",B406)),"BIDON",IF(ISNUMBER(SEARCH("bourriche",B406)),"BOURRICHE",IF(OR(ISNUMBER(SEARCH("coffre",B406)),ISNUMBER(SEARCH("valisette",B406)),ISNUMBER(SEARCH("caisse",B406))),"COFFRET",IF(OR(ISNUMBER(SEARCH("VERRE",B406)),ISNUMBER(SEARCH("carafe",B406))),"VERRERIE",IF(ISNUMBER(SEARCH("BOIS",B406)),"BOIS",IF(OR(ISNUMBER(SEARCH("BOLDUC",B406)),ISNUMBER(SEARCH("RAPHIA",B406)),ISNUMBER(SEARCH("etiquette",B406)),ISNUMBER(SEARCH("Bouchon",B406)),ISNUMBER(SEARCH("tire",B406)),ISNUMBER(SEARCH("decapsuleur",B406)),ISNUMBER(SEARCH("carte",B406)),ISNUMBER(SEARCH("cheque",B406))),"ETAGERES",IF(OR(ISNUMBER(SEARCH("papier",B406)),ISNUMBER(SEARCH("sac",B406)),ISNUMBER(SEARCH("carton",B406)),ISNUMBER(SEARCH("pochette",B406)),ISNUMBER(SEARCH("polypr",B406)),ISNUMBER(SEARCH("FIBRE",B406))),"CARTONNAGE","AUTRES"))))))))),VLOOKUP(A406,'[1]Famille par article'!A:C,3,0))</f>
        <v>COFFRET</v>
      </c>
      <c r="I406" s="14">
        <f t="shared" si="24"/>
        <v>7.4032944660373866E-4</v>
      </c>
      <c r="J406" s="14">
        <f t="shared" si="27"/>
        <v>0.73764575235979957</v>
      </c>
      <c r="K406" s="12" t="str">
        <f t="shared" si="25"/>
        <v/>
      </c>
      <c r="L406" s="12" t="str">
        <f t="shared" si="26"/>
        <v>Y</v>
      </c>
    </row>
    <row r="407" spans="1:12" x14ac:dyDescent="0.25">
      <c r="A407" s="12" t="s">
        <v>798</v>
      </c>
      <c r="B407" s="12" t="s">
        <v>799</v>
      </c>
      <c r="C407" s="12">
        <v>8</v>
      </c>
      <c r="D407" s="12">
        <v>1126</v>
      </c>
      <c r="E407" s="12" t="s">
        <v>735</v>
      </c>
      <c r="F407" s="12" t="s">
        <v>17</v>
      </c>
      <c r="G407" s="12" t="str">
        <f>IF(ISNA(VLOOKUP(E407,'[1]Plan d''adressage'!A:B,2,0)),"aucune",VLOOKUP(E407,'[1]Plan d''adressage'!A:B,2,0))</f>
        <v>PANIER/CORBEILLE</v>
      </c>
      <c r="H407" s="13" t="str">
        <f>IF(ISNA(VLOOKUP(A407,'[1]Famille par article'!A:C,3,0)),IF(AND(ISNUMBER(SEARCH("FIBRE",B407)),ISNUMBER(SEARCH("calage",B407))),"FIBRE DE CALAGE",IF(OR(ISNUMBER(SEARCH("panier",B407)),ISNUMBER(SEARCH("corbeille",B407)),ISNUMBER(SEARCH("banneton",B407)),ISNUMBER(SEARCH("support",B407))),"PANIER/CORBEILLE",IF(ISNUMBER(SEARCH("Bidon",B407)),"BIDON",IF(ISNUMBER(SEARCH("bourriche",B407)),"BOURRICHE",IF(OR(ISNUMBER(SEARCH("coffre",B407)),ISNUMBER(SEARCH("valisette",B407)),ISNUMBER(SEARCH("caisse",B407))),"COFFRET",IF(OR(ISNUMBER(SEARCH("VERRE",B407)),ISNUMBER(SEARCH("carafe",B407))),"VERRERIE",IF(ISNUMBER(SEARCH("BOIS",B407)),"BOIS",IF(OR(ISNUMBER(SEARCH("BOLDUC",B407)),ISNUMBER(SEARCH("RAPHIA",B407)),ISNUMBER(SEARCH("etiquette",B407)),ISNUMBER(SEARCH("Bouchon",B407)),ISNUMBER(SEARCH("tire",B407)),ISNUMBER(SEARCH("decapsuleur",B407)),ISNUMBER(SEARCH("carte",B407)),ISNUMBER(SEARCH("cheque",B407))),"ETAGERES",IF(OR(ISNUMBER(SEARCH("papier",B407)),ISNUMBER(SEARCH("sac",B407)),ISNUMBER(SEARCH("carton",B407)),ISNUMBER(SEARCH("pochette",B407)),ISNUMBER(SEARCH("polypr",B407)),ISNUMBER(SEARCH("FIBRE",B407))),"CARTONNAGE","AUTRES"))))))))),VLOOKUP(A407,'[1]Famille par article'!A:C,3,0))</f>
        <v>PANIER/CORBEILLE</v>
      </c>
      <c r="I407" s="14">
        <f t="shared" si="24"/>
        <v>7.4032944660373866E-4</v>
      </c>
      <c r="J407" s="14">
        <f t="shared" si="27"/>
        <v>0.7383860818064033</v>
      </c>
      <c r="K407" s="12" t="str">
        <f t="shared" si="25"/>
        <v/>
      </c>
      <c r="L407" s="12" t="str">
        <f t="shared" si="26"/>
        <v>N</v>
      </c>
    </row>
    <row r="408" spans="1:12" x14ac:dyDescent="0.25">
      <c r="A408" s="12" t="s">
        <v>800</v>
      </c>
      <c r="B408" s="12" t="s">
        <v>801</v>
      </c>
      <c r="C408" s="12">
        <v>8</v>
      </c>
      <c r="D408" s="12">
        <v>1126</v>
      </c>
      <c r="E408" s="12" t="s">
        <v>802</v>
      </c>
      <c r="F408" s="12" t="s">
        <v>17</v>
      </c>
      <c r="G408" s="12" t="str">
        <f>IF(ISNA(VLOOKUP(E408,'[1]Plan d''adressage'!A:B,2,0)),"aucune",VLOOKUP(E408,'[1]Plan d''adressage'!A:B,2,0))</f>
        <v>PANIER/CORBEILLE</v>
      </c>
      <c r="H408" s="13" t="str">
        <f>IF(ISNA(VLOOKUP(A408,'[1]Famille par article'!A:C,3,0)),IF(AND(ISNUMBER(SEARCH("FIBRE",B408)),ISNUMBER(SEARCH("calage",B408))),"FIBRE DE CALAGE",IF(OR(ISNUMBER(SEARCH("panier",B408)),ISNUMBER(SEARCH("corbeille",B408)),ISNUMBER(SEARCH("banneton",B408)),ISNUMBER(SEARCH("support",B408))),"PANIER/CORBEILLE",IF(ISNUMBER(SEARCH("Bidon",B408)),"BIDON",IF(ISNUMBER(SEARCH("bourriche",B408)),"BOURRICHE",IF(OR(ISNUMBER(SEARCH("coffre",B408)),ISNUMBER(SEARCH("valisette",B408)),ISNUMBER(SEARCH("caisse",B408))),"COFFRET",IF(OR(ISNUMBER(SEARCH("VERRE",B408)),ISNUMBER(SEARCH("carafe",B408))),"VERRERIE",IF(ISNUMBER(SEARCH("BOIS",B408)),"BOIS",IF(OR(ISNUMBER(SEARCH("BOLDUC",B408)),ISNUMBER(SEARCH("RAPHIA",B408)),ISNUMBER(SEARCH("etiquette",B408)),ISNUMBER(SEARCH("Bouchon",B408)),ISNUMBER(SEARCH("tire",B408)),ISNUMBER(SEARCH("decapsuleur",B408)),ISNUMBER(SEARCH("carte",B408)),ISNUMBER(SEARCH("cheque",B408))),"ETAGERES",IF(OR(ISNUMBER(SEARCH("papier",B408)),ISNUMBER(SEARCH("sac",B408)),ISNUMBER(SEARCH("carton",B408)),ISNUMBER(SEARCH("pochette",B408)),ISNUMBER(SEARCH("polypr",B408)),ISNUMBER(SEARCH("FIBRE",B408))),"CARTONNAGE","AUTRES"))))))))),VLOOKUP(A408,'[1]Famille par article'!A:C,3,0))</f>
        <v>PANIER/CORBEILLE</v>
      </c>
      <c r="I408" s="14">
        <f t="shared" si="24"/>
        <v>7.4032944660373866E-4</v>
      </c>
      <c r="J408" s="14">
        <f t="shared" si="27"/>
        <v>0.73912641125300704</v>
      </c>
      <c r="K408" s="12" t="str">
        <f t="shared" si="25"/>
        <v/>
      </c>
      <c r="L408" s="12" t="str">
        <f t="shared" si="26"/>
        <v>N</v>
      </c>
    </row>
    <row r="409" spans="1:12" x14ac:dyDescent="0.25">
      <c r="A409" s="12" t="s">
        <v>803</v>
      </c>
      <c r="B409" s="12" t="s">
        <v>804</v>
      </c>
      <c r="C409" s="12">
        <v>8</v>
      </c>
      <c r="D409" s="12">
        <v>1126</v>
      </c>
      <c r="E409" s="12" t="s">
        <v>805</v>
      </c>
      <c r="F409" s="12" t="s">
        <v>17</v>
      </c>
      <c r="G409" s="12" t="str">
        <f>IF(ISNA(VLOOKUP(E409,'[1]Plan d''adressage'!A:B,2,0)),"aucune",VLOOKUP(E409,'[1]Plan d''adressage'!A:B,2,0))</f>
        <v>CARTONNAGE</v>
      </c>
      <c r="H409" s="13" t="str">
        <f>IF(ISNA(VLOOKUP(A409,'[1]Famille par article'!A:C,3,0)),IF(AND(ISNUMBER(SEARCH("FIBRE",B409)),ISNUMBER(SEARCH("calage",B409))),"FIBRE DE CALAGE",IF(OR(ISNUMBER(SEARCH("panier",B409)),ISNUMBER(SEARCH("corbeille",B409)),ISNUMBER(SEARCH("banneton",B409)),ISNUMBER(SEARCH("support",B409))),"PANIER/CORBEILLE",IF(ISNUMBER(SEARCH("Bidon",B409)),"BIDON",IF(ISNUMBER(SEARCH("bourriche",B409)),"BOURRICHE",IF(OR(ISNUMBER(SEARCH("coffre",B409)),ISNUMBER(SEARCH("valisette",B409)),ISNUMBER(SEARCH("caisse",B409))),"COFFRET",IF(OR(ISNUMBER(SEARCH("VERRE",B409)),ISNUMBER(SEARCH("carafe",B409))),"VERRERIE",IF(ISNUMBER(SEARCH("BOIS",B409)),"BOIS",IF(OR(ISNUMBER(SEARCH("BOLDUC",B409)),ISNUMBER(SEARCH("RAPHIA",B409)),ISNUMBER(SEARCH("etiquette",B409)),ISNUMBER(SEARCH("Bouchon",B409)),ISNUMBER(SEARCH("tire",B409)),ISNUMBER(SEARCH("decapsuleur",B409)),ISNUMBER(SEARCH("carte",B409)),ISNUMBER(SEARCH("cheque",B409))),"ETAGERES",IF(OR(ISNUMBER(SEARCH("papier",B409)),ISNUMBER(SEARCH("sac",B409)),ISNUMBER(SEARCH("carton",B409)),ISNUMBER(SEARCH("pochette",B409)),ISNUMBER(SEARCH("polypr",B409)),ISNUMBER(SEARCH("FIBRE",B409))),"CARTONNAGE","AUTRES"))))))))),VLOOKUP(A409,'[1]Famille par article'!A:C,3,0))</f>
        <v>COFFRET</v>
      </c>
      <c r="I409" s="14">
        <f t="shared" si="24"/>
        <v>7.4032944660373866E-4</v>
      </c>
      <c r="J409" s="14">
        <f t="shared" si="27"/>
        <v>0.73986674069961078</v>
      </c>
      <c r="K409" s="12" t="str">
        <f t="shared" si="25"/>
        <v/>
      </c>
      <c r="L409" s="12" t="str">
        <f t="shared" si="26"/>
        <v>Y</v>
      </c>
    </row>
    <row r="410" spans="1:12" x14ac:dyDescent="0.25">
      <c r="A410" s="12" t="s">
        <v>806</v>
      </c>
      <c r="B410" s="12" t="s">
        <v>557</v>
      </c>
      <c r="C410" s="12">
        <v>8</v>
      </c>
      <c r="D410" s="12">
        <v>1126</v>
      </c>
      <c r="E410" s="12" t="s">
        <v>807</v>
      </c>
      <c r="F410" s="12" t="s">
        <v>17</v>
      </c>
      <c r="G410" s="12" t="str">
        <f>IF(ISNA(VLOOKUP(E410,'[1]Plan d''adressage'!A:B,2,0)),"aucune",VLOOKUP(E410,'[1]Plan d''adressage'!A:B,2,0))</f>
        <v>PANIER/CORBEILLE</v>
      </c>
      <c r="H410" s="13" t="str">
        <f>IF(ISNA(VLOOKUP(A410,'[1]Famille par article'!A:C,3,0)),IF(AND(ISNUMBER(SEARCH("FIBRE",B410)),ISNUMBER(SEARCH("calage",B410))),"FIBRE DE CALAGE",IF(OR(ISNUMBER(SEARCH("panier",B410)),ISNUMBER(SEARCH("corbeille",B410)),ISNUMBER(SEARCH("banneton",B410)),ISNUMBER(SEARCH("support",B410))),"PANIER/CORBEILLE",IF(ISNUMBER(SEARCH("Bidon",B410)),"BIDON",IF(ISNUMBER(SEARCH("bourriche",B410)),"BOURRICHE",IF(OR(ISNUMBER(SEARCH("coffre",B410)),ISNUMBER(SEARCH("valisette",B410)),ISNUMBER(SEARCH("caisse",B410))),"COFFRET",IF(OR(ISNUMBER(SEARCH("VERRE",B410)),ISNUMBER(SEARCH("carafe",B410))),"VERRERIE",IF(ISNUMBER(SEARCH("BOIS",B410)),"BOIS",IF(OR(ISNUMBER(SEARCH("BOLDUC",B410)),ISNUMBER(SEARCH("RAPHIA",B410)),ISNUMBER(SEARCH("etiquette",B410)),ISNUMBER(SEARCH("Bouchon",B410)),ISNUMBER(SEARCH("tire",B410)),ISNUMBER(SEARCH("decapsuleur",B410)),ISNUMBER(SEARCH("carte",B410)),ISNUMBER(SEARCH("cheque",B410))),"ETAGERES",IF(OR(ISNUMBER(SEARCH("papier",B410)),ISNUMBER(SEARCH("sac",B410)),ISNUMBER(SEARCH("carton",B410)),ISNUMBER(SEARCH("pochette",B410)),ISNUMBER(SEARCH("polypr",B410)),ISNUMBER(SEARCH("FIBRE",B410))),"CARTONNAGE","AUTRES"))))))))),VLOOKUP(A410,'[1]Famille par article'!A:C,3,0))</f>
        <v>AUTRES</v>
      </c>
      <c r="I410" s="14">
        <f t="shared" si="24"/>
        <v>7.4032944660373866E-4</v>
      </c>
      <c r="J410" s="14">
        <f t="shared" si="27"/>
        <v>0.74060707014621452</v>
      </c>
      <c r="K410" s="12" t="str">
        <f t="shared" si="25"/>
        <v/>
      </c>
      <c r="L410" s="12" t="str">
        <f t="shared" si="26"/>
        <v>Y</v>
      </c>
    </row>
    <row r="411" spans="1:12" x14ac:dyDescent="0.25">
      <c r="A411" s="12" t="s">
        <v>808</v>
      </c>
      <c r="B411" s="12" t="s">
        <v>809</v>
      </c>
      <c r="C411" s="12">
        <v>8</v>
      </c>
      <c r="D411" s="12">
        <v>1126</v>
      </c>
      <c r="E411" s="12" t="s">
        <v>810</v>
      </c>
      <c r="F411" s="12" t="s">
        <v>17</v>
      </c>
      <c r="G411" s="12" t="str">
        <f>IF(ISNA(VLOOKUP(E411,'[1]Plan d''adressage'!A:B,2,0)),"aucune",VLOOKUP(E411,'[1]Plan d''adressage'!A:B,2,0))</f>
        <v>VERRERIE</v>
      </c>
      <c r="H411" s="13" t="str">
        <f>IF(ISNA(VLOOKUP(A411,'[1]Famille par article'!A:C,3,0)),IF(AND(ISNUMBER(SEARCH("FIBRE",B411)),ISNUMBER(SEARCH("calage",B411))),"FIBRE DE CALAGE",IF(OR(ISNUMBER(SEARCH("panier",B411)),ISNUMBER(SEARCH("corbeille",B411)),ISNUMBER(SEARCH("banneton",B411)),ISNUMBER(SEARCH("support",B411))),"PANIER/CORBEILLE",IF(ISNUMBER(SEARCH("Bidon",B411)),"BIDON",IF(ISNUMBER(SEARCH("bourriche",B411)),"BOURRICHE",IF(OR(ISNUMBER(SEARCH("coffre",B411)),ISNUMBER(SEARCH("valisette",B411)),ISNUMBER(SEARCH("caisse",B411))),"COFFRET",IF(OR(ISNUMBER(SEARCH("VERRE",B411)),ISNUMBER(SEARCH("carafe",B411))),"VERRERIE",IF(ISNUMBER(SEARCH("BOIS",B411)),"BOIS",IF(OR(ISNUMBER(SEARCH("BOLDUC",B411)),ISNUMBER(SEARCH("RAPHIA",B411)),ISNUMBER(SEARCH("etiquette",B411)),ISNUMBER(SEARCH("Bouchon",B411)),ISNUMBER(SEARCH("tire",B411)),ISNUMBER(SEARCH("decapsuleur",B411)),ISNUMBER(SEARCH("carte",B411)),ISNUMBER(SEARCH("cheque",B411))),"ETAGERES",IF(OR(ISNUMBER(SEARCH("papier",B411)),ISNUMBER(SEARCH("sac",B411)),ISNUMBER(SEARCH("carton",B411)),ISNUMBER(SEARCH("pochette",B411)),ISNUMBER(SEARCH("polypr",B411)),ISNUMBER(SEARCH("FIBRE",B411))),"CARTONNAGE","AUTRES"))))))))),VLOOKUP(A411,'[1]Famille par article'!A:C,3,0))</f>
        <v>CARTONNAGE</v>
      </c>
      <c r="I411" s="14">
        <f t="shared" si="24"/>
        <v>7.4032944660373866E-4</v>
      </c>
      <c r="J411" s="14">
        <f t="shared" si="27"/>
        <v>0.74134739959281826</v>
      </c>
      <c r="K411" s="12" t="str">
        <f t="shared" si="25"/>
        <v/>
      </c>
      <c r="L411" s="12" t="str">
        <f t="shared" si="26"/>
        <v>Y</v>
      </c>
    </row>
    <row r="412" spans="1:12" x14ac:dyDescent="0.25">
      <c r="A412" s="12" t="s">
        <v>811</v>
      </c>
      <c r="B412" s="12" t="s">
        <v>812</v>
      </c>
      <c r="C412" s="12">
        <v>8</v>
      </c>
      <c r="D412" s="12">
        <v>1126</v>
      </c>
      <c r="E412" s="12" t="s">
        <v>710</v>
      </c>
      <c r="F412" s="12" t="s">
        <v>17</v>
      </c>
      <c r="G412" s="12" t="str">
        <f>IF(ISNA(VLOOKUP(E412,'[1]Plan d''adressage'!A:B,2,0)),"aucune",VLOOKUP(E412,'[1]Plan d''adressage'!A:B,2,0))</f>
        <v>aucune</v>
      </c>
      <c r="H412" s="13" t="str">
        <f>IF(ISNA(VLOOKUP(A412,'[1]Famille par article'!A:C,3,0)),IF(AND(ISNUMBER(SEARCH("FIBRE",B412)),ISNUMBER(SEARCH("calage",B412))),"FIBRE DE CALAGE",IF(OR(ISNUMBER(SEARCH("panier",B412)),ISNUMBER(SEARCH("corbeille",B412)),ISNUMBER(SEARCH("banneton",B412)),ISNUMBER(SEARCH("support",B412))),"PANIER/CORBEILLE",IF(ISNUMBER(SEARCH("Bidon",B412)),"BIDON",IF(ISNUMBER(SEARCH("bourriche",B412)),"BOURRICHE",IF(OR(ISNUMBER(SEARCH("coffre",B412)),ISNUMBER(SEARCH("valisette",B412)),ISNUMBER(SEARCH("caisse",B412))),"COFFRET",IF(OR(ISNUMBER(SEARCH("VERRE",B412)),ISNUMBER(SEARCH("carafe",B412))),"VERRERIE",IF(ISNUMBER(SEARCH("BOIS",B412)),"BOIS",IF(OR(ISNUMBER(SEARCH("BOLDUC",B412)),ISNUMBER(SEARCH("RAPHIA",B412)),ISNUMBER(SEARCH("etiquette",B412)),ISNUMBER(SEARCH("Bouchon",B412)),ISNUMBER(SEARCH("tire",B412)),ISNUMBER(SEARCH("decapsuleur",B412)),ISNUMBER(SEARCH("carte",B412)),ISNUMBER(SEARCH("cheque",B412))),"ETAGERES",IF(OR(ISNUMBER(SEARCH("papier",B412)),ISNUMBER(SEARCH("sac",B412)),ISNUMBER(SEARCH("carton",B412)),ISNUMBER(SEARCH("pochette",B412)),ISNUMBER(SEARCH("polypr",B412)),ISNUMBER(SEARCH("FIBRE",B412))),"CARTONNAGE","AUTRES"))))))))),VLOOKUP(A412,'[1]Famille par article'!A:C,3,0))</f>
        <v>ETAGERES</v>
      </c>
      <c r="I412" s="14">
        <f t="shared" si="24"/>
        <v>7.4032944660373866E-4</v>
      </c>
      <c r="J412" s="14">
        <f t="shared" si="27"/>
        <v>0.74208772903942199</v>
      </c>
      <c r="K412" s="12" t="str">
        <f t="shared" si="25"/>
        <v/>
      </c>
      <c r="L412" s="12" t="str">
        <f t="shared" si="26"/>
        <v>Y</v>
      </c>
    </row>
    <row r="413" spans="1:12" x14ac:dyDescent="0.25">
      <c r="A413" s="12" t="s">
        <v>813</v>
      </c>
      <c r="B413" s="12" t="s">
        <v>158</v>
      </c>
      <c r="C413" s="12">
        <v>8</v>
      </c>
      <c r="D413" s="12">
        <v>1126</v>
      </c>
      <c r="E413" s="12" t="s">
        <v>814</v>
      </c>
      <c r="F413" s="12" t="s">
        <v>17</v>
      </c>
      <c r="G413" s="12" t="str">
        <f>IF(ISNA(VLOOKUP(E413,'[1]Plan d''adressage'!A:B,2,0)),"aucune",VLOOKUP(E413,'[1]Plan d''adressage'!A:B,2,0))</f>
        <v>AUTRES</v>
      </c>
      <c r="H413" s="13" t="str">
        <f>IF(ISNA(VLOOKUP(A413,'[1]Famille par article'!A:C,3,0)),IF(AND(ISNUMBER(SEARCH("FIBRE",B413)),ISNUMBER(SEARCH("calage",B413))),"FIBRE DE CALAGE",IF(OR(ISNUMBER(SEARCH("panier",B413)),ISNUMBER(SEARCH("corbeille",B413)),ISNUMBER(SEARCH("banneton",B413)),ISNUMBER(SEARCH("support",B413))),"PANIER/CORBEILLE",IF(ISNUMBER(SEARCH("Bidon",B413)),"BIDON",IF(ISNUMBER(SEARCH("bourriche",B413)),"BOURRICHE",IF(OR(ISNUMBER(SEARCH("coffre",B413)),ISNUMBER(SEARCH("valisette",B413)),ISNUMBER(SEARCH("caisse",B413))),"COFFRET",IF(OR(ISNUMBER(SEARCH("VERRE",B413)),ISNUMBER(SEARCH("carafe",B413))),"VERRERIE",IF(ISNUMBER(SEARCH("BOIS",B413)),"BOIS",IF(OR(ISNUMBER(SEARCH("BOLDUC",B413)),ISNUMBER(SEARCH("RAPHIA",B413)),ISNUMBER(SEARCH("etiquette",B413)),ISNUMBER(SEARCH("Bouchon",B413)),ISNUMBER(SEARCH("tire",B413)),ISNUMBER(SEARCH("decapsuleur",B413)),ISNUMBER(SEARCH("carte",B413)),ISNUMBER(SEARCH("cheque",B413))),"ETAGERES",IF(OR(ISNUMBER(SEARCH("papier",B413)),ISNUMBER(SEARCH("sac",B413)),ISNUMBER(SEARCH("carton",B413)),ISNUMBER(SEARCH("pochette",B413)),ISNUMBER(SEARCH("polypr",B413)),ISNUMBER(SEARCH("FIBRE",B413))),"CARTONNAGE","AUTRES"))))))))),VLOOKUP(A413,'[1]Famille par article'!A:C,3,0))</f>
        <v>CARTONNAGE</v>
      </c>
      <c r="I413" s="14">
        <f t="shared" si="24"/>
        <v>7.4032944660373866E-4</v>
      </c>
      <c r="J413" s="14">
        <f t="shared" si="27"/>
        <v>0.74282805848602573</v>
      </c>
      <c r="K413" s="12" t="str">
        <f t="shared" si="25"/>
        <v/>
      </c>
      <c r="L413" s="12" t="str">
        <f t="shared" si="26"/>
        <v>Y</v>
      </c>
    </row>
    <row r="414" spans="1:12" x14ac:dyDescent="0.25">
      <c r="A414" s="12" t="s">
        <v>815</v>
      </c>
      <c r="B414" s="12" t="s">
        <v>570</v>
      </c>
      <c r="C414" s="12">
        <v>8</v>
      </c>
      <c r="D414" s="12">
        <v>1126</v>
      </c>
      <c r="E414" s="12" t="s">
        <v>625</v>
      </c>
      <c r="F414" s="12" t="s">
        <v>17</v>
      </c>
      <c r="G414" s="12" t="str">
        <f>IF(ISNA(VLOOKUP(E414,'[1]Plan d''adressage'!A:B,2,0)),"aucune",VLOOKUP(E414,'[1]Plan d''adressage'!A:B,2,0))</f>
        <v>AUTRES</v>
      </c>
      <c r="H414" s="13" t="str">
        <f>IF(ISNA(VLOOKUP(A414,'[1]Famille par article'!A:C,3,0)),IF(AND(ISNUMBER(SEARCH("FIBRE",B414)),ISNUMBER(SEARCH("calage",B414))),"FIBRE DE CALAGE",IF(OR(ISNUMBER(SEARCH("panier",B414)),ISNUMBER(SEARCH("corbeille",B414)),ISNUMBER(SEARCH("banneton",B414)),ISNUMBER(SEARCH("support",B414))),"PANIER/CORBEILLE",IF(ISNUMBER(SEARCH("Bidon",B414)),"BIDON",IF(ISNUMBER(SEARCH("bourriche",B414)),"BOURRICHE",IF(OR(ISNUMBER(SEARCH("coffre",B414)),ISNUMBER(SEARCH("valisette",B414)),ISNUMBER(SEARCH("caisse",B414))),"COFFRET",IF(OR(ISNUMBER(SEARCH("VERRE",B414)),ISNUMBER(SEARCH("carafe",B414))),"VERRERIE",IF(ISNUMBER(SEARCH("BOIS",B414)),"BOIS",IF(OR(ISNUMBER(SEARCH("BOLDUC",B414)),ISNUMBER(SEARCH("RAPHIA",B414)),ISNUMBER(SEARCH("etiquette",B414)),ISNUMBER(SEARCH("Bouchon",B414)),ISNUMBER(SEARCH("tire",B414)),ISNUMBER(SEARCH("decapsuleur",B414)),ISNUMBER(SEARCH("carte",B414)),ISNUMBER(SEARCH("cheque",B414))),"ETAGERES",IF(OR(ISNUMBER(SEARCH("papier",B414)),ISNUMBER(SEARCH("sac",B414)),ISNUMBER(SEARCH("carton",B414)),ISNUMBER(SEARCH("pochette",B414)),ISNUMBER(SEARCH("polypr",B414)),ISNUMBER(SEARCH("FIBRE",B414))),"CARTONNAGE","AUTRES"))))))))),VLOOKUP(A414,'[1]Famille par article'!A:C,3,0))</f>
        <v>COFFRET</v>
      </c>
      <c r="I414" s="14">
        <f t="shared" si="24"/>
        <v>7.4032944660373866E-4</v>
      </c>
      <c r="J414" s="14">
        <f t="shared" si="27"/>
        <v>0.74356838793262947</v>
      </c>
      <c r="K414" s="12" t="str">
        <f t="shared" si="25"/>
        <v/>
      </c>
      <c r="L414" s="12" t="str">
        <f t="shared" si="26"/>
        <v>Y</v>
      </c>
    </row>
    <row r="415" spans="1:12" x14ac:dyDescent="0.25">
      <c r="A415" s="12" t="s">
        <v>816</v>
      </c>
      <c r="B415" s="12" t="s">
        <v>817</v>
      </c>
      <c r="C415" s="12">
        <v>8</v>
      </c>
      <c r="D415" s="12">
        <v>1126</v>
      </c>
      <c r="E415" s="12" t="s">
        <v>818</v>
      </c>
      <c r="F415" s="12" t="s">
        <v>17</v>
      </c>
      <c r="G415" s="12" t="str">
        <f>IF(ISNA(VLOOKUP(E415,'[1]Plan d''adressage'!A:B,2,0)),"aucune",VLOOKUP(E415,'[1]Plan d''adressage'!A:B,2,0))</f>
        <v>PANIER/CORBEILLE</v>
      </c>
      <c r="H415" s="13" t="str">
        <f>IF(ISNA(VLOOKUP(A415,'[1]Famille par article'!A:C,3,0)),IF(AND(ISNUMBER(SEARCH("FIBRE",B415)),ISNUMBER(SEARCH("calage",B415))),"FIBRE DE CALAGE",IF(OR(ISNUMBER(SEARCH("panier",B415)),ISNUMBER(SEARCH("corbeille",B415)),ISNUMBER(SEARCH("banneton",B415)),ISNUMBER(SEARCH("support",B415))),"PANIER/CORBEILLE",IF(ISNUMBER(SEARCH("Bidon",B415)),"BIDON",IF(ISNUMBER(SEARCH("bourriche",B415)),"BOURRICHE",IF(OR(ISNUMBER(SEARCH("coffre",B415)),ISNUMBER(SEARCH("valisette",B415)),ISNUMBER(SEARCH("caisse",B415))),"COFFRET",IF(OR(ISNUMBER(SEARCH("VERRE",B415)),ISNUMBER(SEARCH("carafe",B415))),"VERRERIE",IF(ISNUMBER(SEARCH("BOIS",B415)),"BOIS",IF(OR(ISNUMBER(SEARCH("BOLDUC",B415)),ISNUMBER(SEARCH("RAPHIA",B415)),ISNUMBER(SEARCH("etiquette",B415)),ISNUMBER(SEARCH("Bouchon",B415)),ISNUMBER(SEARCH("tire",B415)),ISNUMBER(SEARCH("decapsuleur",B415)),ISNUMBER(SEARCH("carte",B415)),ISNUMBER(SEARCH("cheque",B415))),"ETAGERES",IF(OR(ISNUMBER(SEARCH("papier",B415)),ISNUMBER(SEARCH("sac",B415)),ISNUMBER(SEARCH("carton",B415)),ISNUMBER(SEARCH("pochette",B415)),ISNUMBER(SEARCH("polypr",B415)),ISNUMBER(SEARCH("FIBRE",B415))),"CARTONNAGE","AUTRES"))))))))),VLOOKUP(A415,'[1]Famille par article'!A:C,3,0))</f>
        <v>CARTONNAGE</v>
      </c>
      <c r="I415" s="14">
        <f t="shared" si="24"/>
        <v>7.4032944660373866E-4</v>
      </c>
      <c r="J415" s="14">
        <f t="shared" si="27"/>
        <v>0.74430871737923321</v>
      </c>
      <c r="K415" s="12" t="str">
        <f t="shared" si="25"/>
        <v/>
      </c>
      <c r="L415" s="12" t="str">
        <f t="shared" si="26"/>
        <v>Y</v>
      </c>
    </row>
    <row r="416" spans="1:12" x14ac:dyDescent="0.25">
      <c r="A416" s="12" t="s">
        <v>819</v>
      </c>
      <c r="B416" s="12" t="s">
        <v>156</v>
      </c>
      <c r="C416" s="12">
        <v>8</v>
      </c>
      <c r="D416" s="12">
        <v>1126</v>
      </c>
      <c r="E416" s="12" t="s">
        <v>222</v>
      </c>
      <c r="F416" s="12" t="s">
        <v>17</v>
      </c>
      <c r="G416" s="12" t="str">
        <f>IF(ISNA(VLOOKUP(E416,'[1]Plan d''adressage'!A:B,2,0)),"aucune",VLOOKUP(E416,'[1]Plan d''adressage'!A:B,2,0))</f>
        <v>AUTRES</v>
      </c>
      <c r="H416" s="13" t="str">
        <f>IF(ISNA(VLOOKUP(A416,'[1]Famille par article'!A:C,3,0)),IF(AND(ISNUMBER(SEARCH("FIBRE",B416)),ISNUMBER(SEARCH("calage",B416))),"FIBRE DE CALAGE",IF(OR(ISNUMBER(SEARCH("panier",B416)),ISNUMBER(SEARCH("corbeille",B416)),ISNUMBER(SEARCH("banneton",B416)),ISNUMBER(SEARCH("support",B416))),"PANIER/CORBEILLE",IF(ISNUMBER(SEARCH("Bidon",B416)),"BIDON",IF(ISNUMBER(SEARCH("bourriche",B416)),"BOURRICHE",IF(OR(ISNUMBER(SEARCH("coffre",B416)),ISNUMBER(SEARCH("valisette",B416)),ISNUMBER(SEARCH("caisse",B416))),"COFFRET",IF(OR(ISNUMBER(SEARCH("VERRE",B416)),ISNUMBER(SEARCH("carafe",B416))),"VERRERIE",IF(ISNUMBER(SEARCH("BOIS",B416)),"BOIS",IF(OR(ISNUMBER(SEARCH("BOLDUC",B416)),ISNUMBER(SEARCH("RAPHIA",B416)),ISNUMBER(SEARCH("etiquette",B416)),ISNUMBER(SEARCH("Bouchon",B416)),ISNUMBER(SEARCH("tire",B416)),ISNUMBER(SEARCH("decapsuleur",B416)),ISNUMBER(SEARCH("carte",B416)),ISNUMBER(SEARCH("cheque",B416))),"ETAGERES",IF(OR(ISNUMBER(SEARCH("papier",B416)),ISNUMBER(SEARCH("sac",B416)),ISNUMBER(SEARCH("carton",B416)),ISNUMBER(SEARCH("pochette",B416)),ISNUMBER(SEARCH("polypr",B416)),ISNUMBER(SEARCH("FIBRE",B416))),"CARTONNAGE","AUTRES"))))))))),VLOOKUP(A416,'[1]Famille par article'!A:C,3,0))</f>
        <v>ETAGERES</v>
      </c>
      <c r="I416" s="14">
        <f t="shared" si="24"/>
        <v>7.4032944660373866E-4</v>
      </c>
      <c r="J416" s="14">
        <f t="shared" si="27"/>
        <v>0.74504904682583695</v>
      </c>
      <c r="K416" s="12" t="str">
        <f t="shared" si="25"/>
        <v/>
      </c>
      <c r="L416" s="12" t="str">
        <f t="shared" si="26"/>
        <v>Y</v>
      </c>
    </row>
    <row r="417" spans="1:12" x14ac:dyDescent="0.25">
      <c r="A417" s="12" t="s">
        <v>820</v>
      </c>
      <c r="B417" s="12" t="s">
        <v>821</v>
      </c>
      <c r="C417" s="12">
        <v>8</v>
      </c>
      <c r="D417" s="12">
        <v>1126</v>
      </c>
      <c r="E417" s="12" t="s">
        <v>822</v>
      </c>
      <c r="F417" s="12" t="s">
        <v>17</v>
      </c>
      <c r="G417" s="12" t="str">
        <f>IF(ISNA(VLOOKUP(E417,'[1]Plan d''adressage'!A:B,2,0)),"aucune",VLOOKUP(E417,'[1]Plan d''adressage'!A:B,2,0))</f>
        <v>CARTONNAGE</v>
      </c>
      <c r="H417" s="13" t="str">
        <f>IF(ISNA(VLOOKUP(A417,'[1]Famille par article'!A:C,3,0)),IF(AND(ISNUMBER(SEARCH("FIBRE",B417)),ISNUMBER(SEARCH("calage",B417))),"FIBRE DE CALAGE",IF(OR(ISNUMBER(SEARCH("panier",B417)),ISNUMBER(SEARCH("corbeille",B417)),ISNUMBER(SEARCH("banneton",B417)),ISNUMBER(SEARCH("support",B417))),"PANIER/CORBEILLE",IF(ISNUMBER(SEARCH("Bidon",B417)),"BIDON",IF(ISNUMBER(SEARCH("bourriche",B417)),"BOURRICHE",IF(OR(ISNUMBER(SEARCH("coffre",B417)),ISNUMBER(SEARCH("valisette",B417)),ISNUMBER(SEARCH("caisse",B417))),"COFFRET",IF(OR(ISNUMBER(SEARCH("VERRE",B417)),ISNUMBER(SEARCH("carafe",B417))),"VERRERIE",IF(ISNUMBER(SEARCH("BOIS",B417)),"BOIS",IF(OR(ISNUMBER(SEARCH("BOLDUC",B417)),ISNUMBER(SEARCH("RAPHIA",B417)),ISNUMBER(SEARCH("etiquette",B417)),ISNUMBER(SEARCH("Bouchon",B417)),ISNUMBER(SEARCH("tire",B417)),ISNUMBER(SEARCH("decapsuleur",B417)),ISNUMBER(SEARCH("carte",B417)),ISNUMBER(SEARCH("cheque",B417))),"ETAGERES",IF(OR(ISNUMBER(SEARCH("papier",B417)),ISNUMBER(SEARCH("sac",B417)),ISNUMBER(SEARCH("carton",B417)),ISNUMBER(SEARCH("pochette",B417)),ISNUMBER(SEARCH("polypr",B417)),ISNUMBER(SEARCH("FIBRE",B417))),"CARTONNAGE","AUTRES"))))))))),VLOOKUP(A417,'[1]Famille par article'!A:C,3,0))</f>
        <v>AUTRES</v>
      </c>
      <c r="I417" s="14">
        <f t="shared" si="24"/>
        <v>7.4032944660373866E-4</v>
      </c>
      <c r="J417" s="14">
        <f t="shared" si="27"/>
        <v>0.74578937627244068</v>
      </c>
      <c r="K417" s="12" t="str">
        <f t="shared" si="25"/>
        <v/>
      </c>
      <c r="L417" s="12" t="str">
        <f t="shared" si="26"/>
        <v>Y</v>
      </c>
    </row>
    <row r="418" spans="1:12" x14ac:dyDescent="0.25">
      <c r="A418" s="12" t="s">
        <v>823</v>
      </c>
      <c r="B418" s="12" t="s">
        <v>824</v>
      </c>
      <c r="C418" s="12">
        <v>8</v>
      </c>
      <c r="D418" s="12">
        <v>1126</v>
      </c>
      <c r="E418" s="12" t="s">
        <v>96</v>
      </c>
      <c r="F418" s="12" t="s">
        <v>17</v>
      </c>
      <c r="G418" s="12" t="str">
        <f>IF(ISNA(VLOOKUP(E418,'[1]Plan d''adressage'!A:B,2,0)),"aucune",VLOOKUP(E418,'[1]Plan d''adressage'!A:B,2,0))</f>
        <v>aucune</v>
      </c>
      <c r="H418" s="13" t="str">
        <f>IF(ISNA(VLOOKUP(A418,'[1]Famille par article'!A:C,3,0)),IF(AND(ISNUMBER(SEARCH("FIBRE",B418)),ISNUMBER(SEARCH("calage",B418))),"FIBRE DE CALAGE",IF(OR(ISNUMBER(SEARCH("panier",B418)),ISNUMBER(SEARCH("corbeille",B418)),ISNUMBER(SEARCH("banneton",B418)),ISNUMBER(SEARCH("support",B418))),"PANIER/CORBEILLE",IF(ISNUMBER(SEARCH("Bidon",B418)),"BIDON",IF(ISNUMBER(SEARCH("bourriche",B418)),"BOURRICHE",IF(OR(ISNUMBER(SEARCH("coffre",B418)),ISNUMBER(SEARCH("valisette",B418)),ISNUMBER(SEARCH("caisse",B418))),"COFFRET",IF(OR(ISNUMBER(SEARCH("VERRE",B418)),ISNUMBER(SEARCH("carafe",B418))),"VERRERIE",IF(ISNUMBER(SEARCH("BOIS",B418)),"BOIS",IF(OR(ISNUMBER(SEARCH("BOLDUC",B418)),ISNUMBER(SEARCH("RAPHIA",B418)),ISNUMBER(SEARCH("etiquette",B418)),ISNUMBER(SEARCH("Bouchon",B418)),ISNUMBER(SEARCH("tire",B418)),ISNUMBER(SEARCH("decapsuleur",B418)),ISNUMBER(SEARCH("carte",B418)),ISNUMBER(SEARCH("cheque",B418))),"ETAGERES",IF(OR(ISNUMBER(SEARCH("papier",B418)),ISNUMBER(SEARCH("sac",B418)),ISNUMBER(SEARCH("carton",B418)),ISNUMBER(SEARCH("pochette",B418)),ISNUMBER(SEARCH("polypr",B418)),ISNUMBER(SEARCH("FIBRE",B418))),"CARTONNAGE","AUTRES"))))))))),VLOOKUP(A418,'[1]Famille par article'!A:C,3,0))</f>
        <v>ETAGERES</v>
      </c>
      <c r="I418" s="14">
        <f t="shared" si="24"/>
        <v>7.4032944660373866E-4</v>
      </c>
      <c r="J418" s="14">
        <f t="shared" si="27"/>
        <v>0.74652970571904442</v>
      </c>
      <c r="K418" s="12" t="str">
        <f t="shared" si="25"/>
        <v/>
      </c>
      <c r="L418" s="12" t="str">
        <f t="shared" si="26"/>
        <v>Y</v>
      </c>
    </row>
    <row r="419" spans="1:12" x14ac:dyDescent="0.25">
      <c r="A419" s="12" t="s">
        <v>825</v>
      </c>
      <c r="B419" s="12" t="s">
        <v>826</v>
      </c>
      <c r="C419" s="12">
        <v>8</v>
      </c>
      <c r="D419" s="12">
        <v>1126</v>
      </c>
      <c r="E419" s="12" t="s">
        <v>348</v>
      </c>
      <c r="F419" s="12" t="s">
        <v>17</v>
      </c>
      <c r="G419" s="12" t="str">
        <f>IF(ISNA(VLOOKUP(E419,'[1]Plan d''adressage'!A:B,2,0)),"aucune",VLOOKUP(E419,'[1]Plan d''adressage'!A:B,2,0))</f>
        <v>CARTONNAGE</v>
      </c>
      <c r="H419" s="13" t="str">
        <f>IF(ISNA(VLOOKUP(A419,'[1]Famille par article'!A:C,3,0)),IF(AND(ISNUMBER(SEARCH("FIBRE",B419)),ISNUMBER(SEARCH("calage",B419))),"FIBRE DE CALAGE",IF(OR(ISNUMBER(SEARCH("panier",B419)),ISNUMBER(SEARCH("corbeille",B419)),ISNUMBER(SEARCH("banneton",B419)),ISNUMBER(SEARCH("support",B419))),"PANIER/CORBEILLE",IF(ISNUMBER(SEARCH("Bidon",B419)),"BIDON",IF(ISNUMBER(SEARCH("bourriche",B419)),"BOURRICHE",IF(OR(ISNUMBER(SEARCH("coffre",B419)),ISNUMBER(SEARCH("valisette",B419)),ISNUMBER(SEARCH("caisse",B419))),"COFFRET",IF(OR(ISNUMBER(SEARCH("VERRE",B419)),ISNUMBER(SEARCH("carafe",B419))),"VERRERIE",IF(ISNUMBER(SEARCH("BOIS",B419)),"BOIS",IF(OR(ISNUMBER(SEARCH("BOLDUC",B419)),ISNUMBER(SEARCH("RAPHIA",B419)),ISNUMBER(SEARCH("etiquette",B419)),ISNUMBER(SEARCH("Bouchon",B419)),ISNUMBER(SEARCH("tire",B419)),ISNUMBER(SEARCH("decapsuleur",B419)),ISNUMBER(SEARCH("carte",B419)),ISNUMBER(SEARCH("cheque",B419))),"ETAGERES",IF(OR(ISNUMBER(SEARCH("papier",B419)),ISNUMBER(SEARCH("sac",B419)),ISNUMBER(SEARCH("carton",B419)),ISNUMBER(SEARCH("pochette",B419)),ISNUMBER(SEARCH("polypr",B419)),ISNUMBER(SEARCH("FIBRE",B419))),"CARTONNAGE","AUTRES"))))))))),VLOOKUP(A419,'[1]Famille par article'!A:C,3,0))</f>
        <v>VERRERIE</v>
      </c>
      <c r="I419" s="14">
        <f t="shared" si="24"/>
        <v>7.4032944660373866E-4</v>
      </c>
      <c r="J419" s="14">
        <f t="shared" si="27"/>
        <v>0.74727003516564816</v>
      </c>
      <c r="K419" s="12" t="str">
        <f t="shared" si="25"/>
        <v/>
      </c>
      <c r="L419" s="12" t="str">
        <f t="shared" si="26"/>
        <v>Y</v>
      </c>
    </row>
    <row r="420" spans="1:12" x14ac:dyDescent="0.25">
      <c r="A420" s="12" t="s">
        <v>827</v>
      </c>
      <c r="B420" s="12" t="s">
        <v>828</v>
      </c>
      <c r="C420" s="12">
        <v>8</v>
      </c>
      <c r="D420" s="12">
        <v>1126</v>
      </c>
      <c r="E420" s="12" t="s">
        <v>829</v>
      </c>
      <c r="F420" s="12" t="s">
        <v>17</v>
      </c>
      <c r="G420" s="12" t="str">
        <f>IF(ISNA(VLOOKUP(E420,'[1]Plan d''adressage'!A:B,2,0)),"aucune",VLOOKUP(E420,'[1]Plan d''adressage'!A:B,2,0))</f>
        <v>PANIER/CORBEILLE</v>
      </c>
      <c r="H420" s="13" t="str">
        <f>IF(ISNA(VLOOKUP(A420,'[1]Famille par article'!A:C,3,0)),IF(AND(ISNUMBER(SEARCH("FIBRE",B420)),ISNUMBER(SEARCH("calage",B420))),"FIBRE DE CALAGE",IF(OR(ISNUMBER(SEARCH("panier",B420)),ISNUMBER(SEARCH("corbeille",B420)),ISNUMBER(SEARCH("banneton",B420)),ISNUMBER(SEARCH("support",B420))),"PANIER/CORBEILLE",IF(ISNUMBER(SEARCH("Bidon",B420)),"BIDON",IF(ISNUMBER(SEARCH("bourriche",B420)),"BOURRICHE",IF(OR(ISNUMBER(SEARCH("coffre",B420)),ISNUMBER(SEARCH("valisette",B420)),ISNUMBER(SEARCH("caisse",B420))),"COFFRET",IF(OR(ISNUMBER(SEARCH("VERRE",B420)),ISNUMBER(SEARCH("carafe",B420))),"VERRERIE",IF(ISNUMBER(SEARCH("BOIS",B420)),"BOIS",IF(OR(ISNUMBER(SEARCH("BOLDUC",B420)),ISNUMBER(SEARCH("RAPHIA",B420)),ISNUMBER(SEARCH("etiquette",B420)),ISNUMBER(SEARCH("Bouchon",B420)),ISNUMBER(SEARCH("tire",B420)),ISNUMBER(SEARCH("decapsuleur",B420)),ISNUMBER(SEARCH("carte",B420)),ISNUMBER(SEARCH("cheque",B420))),"ETAGERES",IF(OR(ISNUMBER(SEARCH("papier",B420)),ISNUMBER(SEARCH("sac",B420)),ISNUMBER(SEARCH("carton",B420)),ISNUMBER(SEARCH("pochette",B420)),ISNUMBER(SEARCH("polypr",B420)),ISNUMBER(SEARCH("FIBRE",B420))),"CARTONNAGE","AUTRES"))))))))),VLOOKUP(A420,'[1]Famille par article'!A:C,3,0))</f>
        <v>VERRERIE</v>
      </c>
      <c r="I420" s="14">
        <f t="shared" si="24"/>
        <v>7.4032944660373866E-4</v>
      </c>
      <c r="J420" s="14">
        <f t="shared" si="27"/>
        <v>0.7480103646122519</v>
      </c>
      <c r="K420" s="12" t="str">
        <f t="shared" si="25"/>
        <v/>
      </c>
      <c r="L420" s="12" t="str">
        <f t="shared" si="26"/>
        <v>Y</v>
      </c>
    </row>
    <row r="421" spans="1:12" x14ac:dyDescent="0.25">
      <c r="A421" s="12" t="s">
        <v>830</v>
      </c>
      <c r="B421" s="12" t="s">
        <v>831</v>
      </c>
      <c r="C421" s="12">
        <v>8</v>
      </c>
      <c r="D421" s="12">
        <v>1126</v>
      </c>
      <c r="E421" s="12" t="s">
        <v>296</v>
      </c>
      <c r="F421" s="12" t="s">
        <v>17</v>
      </c>
      <c r="G421" s="12" t="str">
        <f>IF(ISNA(VLOOKUP(E421,'[1]Plan d''adressage'!A:B,2,0)),"aucune",VLOOKUP(E421,'[1]Plan d''adressage'!A:B,2,0))</f>
        <v>CARTONNAGE</v>
      </c>
      <c r="H421" s="13" t="str">
        <f>IF(ISNA(VLOOKUP(A421,'[1]Famille par article'!A:C,3,0)),IF(AND(ISNUMBER(SEARCH("FIBRE",B421)),ISNUMBER(SEARCH("calage",B421))),"FIBRE DE CALAGE",IF(OR(ISNUMBER(SEARCH("panier",B421)),ISNUMBER(SEARCH("corbeille",B421)),ISNUMBER(SEARCH("banneton",B421)),ISNUMBER(SEARCH("support",B421))),"PANIER/CORBEILLE",IF(ISNUMBER(SEARCH("Bidon",B421)),"BIDON",IF(ISNUMBER(SEARCH("bourriche",B421)),"BOURRICHE",IF(OR(ISNUMBER(SEARCH("coffre",B421)),ISNUMBER(SEARCH("valisette",B421)),ISNUMBER(SEARCH("caisse",B421))),"COFFRET",IF(OR(ISNUMBER(SEARCH("VERRE",B421)),ISNUMBER(SEARCH("carafe",B421))),"VERRERIE",IF(ISNUMBER(SEARCH("BOIS",B421)),"BOIS",IF(OR(ISNUMBER(SEARCH("BOLDUC",B421)),ISNUMBER(SEARCH("RAPHIA",B421)),ISNUMBER(SEARCH("etiquette",B421)),ISNUMBER(SEARCH("Bouchon",B421)),ISNUMBER(SEARCH("tire",B421)),ISNUMBER(SEARCH("decapsuleur",B421)),ISNUMBER(SEARCH("carte",B421)),ISNUMBER(SEARCH("cheque",B421))),"ETAGERES",IF(OR(ISNUMBER(SEARCH("papier",B421)),ISNUMBER(SEARCH("sac",B421)),ISNUMBER(SEARCH("carton",B421)),ISNUMBER(SEARCH("pochette",B421)),ISNUMBER(SEARCH("polypr",B421)),ISNUMBER(SEARCH("FIBRE",B421))),"CARTONNAGE","AUTRES"))))))))),VLOOKUP(A421,'[1]Famille par article'!A:C,3,0))</f>
        <v>VERRERIE</v>
      </c>
      <c r="I421" s="14">
        <f t="shared" si="24"/>
        <v>7.4032944660373866E-4</v>
      </c>
      <c r="J421" s="14">
        <f t="shared" si="27"/>
        <v>0.74875069405885564</v>
      </c>
      <c r="K421" s="12" t="str">
        <f t="shared" si="25"/>
        <v/>
      </c>
      <c r="L421" s="12" t="str">
        <f t="shared" si="26"/>
        <v>Y</v>
      </c>
    </row>
    <row r="422" spans="1:12" x14ac:dyDescent="0.25">
      <c r="A422" s="12" t="s">
        <v>832</v>
      </c>
      <c r="B422" s="12" t="s">
        <v>156</v>
      </c>
      <c r="C422" s="12">
        <v>8</v>
      </c>
      <c r="D422" s="12">
        <v>1126</v>
      </c>
      <c r="E422" s="12" t="s">
        <v>435</v>
      </c>
      <c r="F422" s="12" t="s">
        <v>17</v>
      </c>
      <c r="G422" s="12" t="str">
        <f>IF(ISNA(VLOOKUP(E422,'[1]Plan d''adressage'!A:B,2,0)),"aucune",VLOOKUP(E422,'[1]Plan d''adressage'!A:B,2,0))</f>
        <v>AUTRES</v>
      </c>
      <c r="H422" s="13" t="str">
        <f>IF(ISNA(VLOOKUP(A422,'[1]Famille par article'!A:C,3,0)),IF(AND(ISNUMBER(SEARCH("FIBRE",B422)),ISNUMBER(SEARCH("calage",B422))),"FIBRE DE CALAGE",IF(OR(ISNUMBER(SEARCH("panier",B422)),ISNUMBER(SEARCH("corbeille",B422)),ISNUMBER(SEARCH("banneton",B422)),ISNUMBER(SEARCH("support",B422))),"PANIER/CORBEILLE",IF(ISNUMBER(SEARCH("Bidon",B422)),"BIDON",IF(ISNUMBER(SEARCH("bourriche",B422)),"BOURRICHE",IF(OR(ISNUMBER(SEARCH("coffre",B422)),ISNUMBER(SEARCH("valisette",B422)),ISNUMBER(SEARCH("caisse",B422))),"COFFRET",IF(OR(ISNUMBER(SEARCH("VERRE",B422)),ISNUMBER(SEARCH("carafe",B422))),"VERRERIE",IF(ISNUMBER(SEARCH("BOIS",B422)),"BOIS",IF(OR(ISNUMBER(SEARCH("BOLDUC",B422)),ISNUMBER(SEARCH("RAPHIA",B422)),ISNUMBER(SEARCH("etiquette",B422)),ISNUMBER(SEARCH("Bouchon",B422)),ISNUMBER(SEARCH("tire",B422)),ISNUMBER(SEARCH("decapsuleur",B422)),ISNUMBER(SEARCH("carte",B422)),ISNUMBER(SEARCH("cheque",B422))),"ETAGERES",IF(OR(ISNUMBER(SEARCH("papier",B422)),ISNUMBER(SEARCH("sac",B422)),ISNUMBER(SEARCH("carton",B422)),ISNUMBER(SEARCH("pochette",B422)),ISNUMBER(SEARCH("polypr",B422)),ISNUMBER(SEARCH("FIBRE",B422))),"CARTONNAGE","AUTRES"))))))))),VLOOKUP(A422,'[1]Famille par article'!A:C,3,0))</f>
        <v>ETAGERES</v>
      </c>
      <c r="I422" s="14">
        <f t="shared" si="24"/>
        <v>7.4032944660373866E-4</v>
      </c>
      <c r="J422" s="14">
        <f t="shared" si="27"/>
        <v>0.74949102350545938</v>
      </c>
      <c r="K422" s="12" t="str">
        <f t="shared" si="25"/>
        <v/>
      </c>
      <c r="L422" s="12" t="str">
        <f t="shared" si="26"/>
        <v>Y</v>
      </c>
    </row>
    <row r="423" spans="1:12" x14ac:dyDescent="0.25">
      <c r="A423" s="12" t="s">
        <v>833</v>
      </c>
      <c r="B423" s="12" t="s">
        <v>70</v>
      </c>
      <c r="C423" s="12">
        <v>8</v>
      </c>
      <c r="D423" s="12">
        <v>1126</v>
      </c>
      <c r="E423" s="12" t="s">
        <v>341</v>
      </c>
      <c r="F423" s="12" t="s">
        <v>17</v>
      </c>
      <c r="G423" s="12" t="str">
        <f>IF(ISNA(VLOOKUP(E423,'[1]Plan d''adressage'!A:B,2,0)),"aucune",VLOOKUP(E423,'[1]Plan d''adressage'!A:B,2,0))</f>
        <v>aucune</v>
      </c>
      <c r="H423" s="13" t="str">
        <f>IF(ISNA(VLOOKUP(A423,'[1]Famille par article'!A:C,3,0)),IF(AND(ISNUMBER(SEARCH("FIBRE",B423)),ISNUMBER(SEARCH("calage",B423))),"FIBRE DE CALAGE",IF(OR(ISNUMBER(SEARCH("panier",B423)),ISNUMBER(SEARCH("corbeille",B423)),ISNUMBER(SEARCH("banneton",B423)),ISNUMBER(SEARCH("support",B423))),"PANIER/CORBEILLE",IF(ISNUMBER(SEARCH("Bidon",B423)),"BIDON",IF(ISNUMBER(SEARCH("bourriche",B423)),"BOURRICHE",IF(OR(ISNUMBER(SEARCH("coffre",B423)),ISNUMBER(SEARCH("valisette",B423)),ISNUMBER(SEARCH("caisse",B423))),"COFFRET",IF(OR(ISNUMBER(SEARCH("VERRE",B423)),ISNUMBER(SEARCH("carafe",B423))),"VERRERIE",IF(ISNUMBER(SEARCH("BOIS",B423)),"BOIS",IF(OR(ISNUMBER(SEARCH("BOLDUC",B423)),ISNUMBER(SEARCH("RAPHIA",B423)),ISNUMBER(SEARCH("etiquette",B423)),ISNUMBER(SEARCH("Bouchon",B423)),ISNUMBER(SEARCH("tire",B423)),ISNUMBER(SEARCH("decapsuleur",B423)),ISNUMBER(SEARCH("carte",B423)),ISNUMBER(SEARCH("cheque",B423))),"ETAGERES",IF(OR(ISNUMBER(SEARCH("papier",B423)),ISNUMBER(SEARCH("sac",B423)),ISNUMBER(SEARCH("carton",B423)),ISNUMBER(SEARCH("pochette",B423)),ISNUMBER(SEARCH("polypr",B423)),ISNUMBER(SEARCH("FIBRE",B423))),"CARTONNAGE","AUTRES"))))))))),VLOOKUP(A423,'[1]Famille par article'!A:C,3,0))</f>
        <v>ETAGERES</v>
      </c>
      <c r="I423" s="14">
        <f t="shared" si="24"/>
        <v>7.4032944660373866E-4</v>
      </c>
      <c r="J423" s="14">
        <f t="shared" si="27"/>
        <v>0.75023135295206311</v>
      </c>
      <c r="K423" s="12" t="str">
        <f t="shared" si="25"/>
        <v/>
      </c>
      <c r="L423" s="12" t="str">
        <f t="shared" si="26"/>
        <v>Y</v>
      </c>
    </row>
    <row r="424" spans="1:12" x14ac:dyDescent="0.25">
      <c r="A424" s="12" t="s">
        <v>834</v>
      </c>
      <c r="B424" s="12" t="s">
        <v>835</v>
      </c>
      <c r="C424" s="12">
        <v>8</v>
      </c>
      <c r="D424" s="12">
        <v>1126</v>
      </c>
      <c r="E424" s="12" t="s">
        <v>510</v>
      </c>
      <c r="F424" s="12" t="s">
        <v>17</v>
      </c>
      <c r="G424" s="12" t="str">
        <f>IF(ISNA(VLOOKUP(E424,'[1]Plan d''adressage'!A:B,2,0)),"aucune",VLOOKUP(E424,'[1]Plan d''adressage'!A:B,2,0))</f>
        <v>PANIER/CORBEILLE</v>
      </c>
      <c r="H424" s="13" t="str">
        <f>IF(ISNA(VLOOKUP(A424,'[1]Famille par article'!A:C,3,0)),IF(AND(ISNUMBER(SEARCH("FIBRE",B424)),ISNUMBER(SEARCH("calage",B424))),"FIBRE DE CALAGE",IF(OR(ISNUMBER(SEARCH("panier",B424)),ISNUMBER(SEARCH("corbeille",B424)),ISNUMBER(SEARCH("banneton",B424)),ISNUMBER(SEARCH("support",B424))),"PANIER/CORBEILLE",IF(ISNUMBER(SEARCH("Bidon",B424)),"BIDON",IF(ISNUMBER(SEARCH("bourriche",B424)),"BOURRICHE",IF(OR(ISNUMBER(SEARCH("coffre",B424)),ISNUMBER(SEARCH("valisette",B424)),ISNUMBER(SEARCH("caisse",B424))),"COFFRET",IF(OR(ISNUMBER(SEARCH("VERRE",B424)),ISNUMBER(SEARCH("carafe",B424))),"VERRERIE",IF(ISNUMBER(SEARCH("BOIS",B424)),"BOIS",IF(OR(ISNUMBER(SEARCH("BOLDUC",B424)),ISNUMBER(SEARCH("RAPHIA",B424)),ISNUMBER(SEARCH("etiquette",B424)),ISNUMBER(SEARCH("Bouchon",B424)),ISNUMBER(SEARCH("tire",B424)),ISNUMBER(SEARCH("decapsuleur",B424)),ISNUMBER(SEARCH("carte",B424)),ISNUMBER(SEARCH("cheque",B424))),"ETAGERES",IF(OR(ISNUMBER(SEARCH("papier",B424)),ISNUMBER(SEARCH("sac",B424)),ISNUMBER(SEARCH("carton",B424)),ISNUMBER(SEARCH("pochette",B424)),ISNUMBER(SEARCH("polypr",B424)),ISNUMBER(SEARCH("FIBRE",B424))),"CARTONNAGE","AUTRES"))))))))),VLOOKUP(A424,'[1]Famille par article'!A:C,3,0))</f>
        <v>VERRERIE</v>
      </c>
      <c r="I424" s="14">
        <f t="shared" si="24"/>
        <v>7.4032944660373866E-4</v>
      </c>
      <c r="J424" s="14">
        <f t="shared" si="27"/>
        <v>0.75097168239866685</v>
      </c>
      <c r="K424" s="12" t="str">
        <f t="shared" si="25"/>
        <v/>
      </c>
      <c r="L424" s="12" t="str">
        <f t="shared" si="26"/>
        <v>Y</v>
      </c>
    </row>
    <row r="425" spans="1:12" x14ac:dyDescent="0.25">
      <c r="A425" s="12" t="s">
        <v>836</v>
      </c>
      <c r="B425" s="12" t="s">
        <v>837</v>
      </c>
      <c r="C425" s="12">
        <v>8</v>
      </c>
      <c r="D425" s="12">
        <v>1126</v>
      </c>
      <c r="E425" s="12" t="s">
        <v>105</v>
      </c>
      <c r="F425" s="12" t="s">
        <v>17</v>
      </c>
      <c r="G425" s="12" t="str">
        <f>IF(ISNA(VLOOKUP(E425,'[1]Plan d''adressage'!A:B,2,0)),"aucune",VLOOKUP(E425,'[1]Plan d''adressage'!A:B,2,0))</f>
        <v>aucune</v>
      </c>
      <c r="H425" s="13" t="str">
        <f>IF(ISNA(VLOOKUP(A425,'[1]Famille par article'!A:C,3,0)),IF(AND(ISNUMBER(SEARCH("FIBRE",B425)),ISNUMBER(SEARCH("calage",B425))),"FIBRE DE CALAGE",IF(OR(ISNUMBER(SEARCH("panier",B425)),ISNUMBER(SEARCH("corbeille",B425)),ISNUMBER(SEARCH("banneton",B425)),ISNUMBER(SEARCH("support",B425))),"PANIER/CORBEILLE",IF(ISNUMBER(SEARCH("Bidon",B425)),"BIDON",IF(ISNUMBER(SEARCH("bourriche",B425)),"BOURRICHE",IF(OR(ISNUMBER(SEARCH("coffre",B425)),ISNUMBER(SEARCH("valisette",B425)),ISNUMBER(SEARCH("caisse",B425))),"COFFRET",IF(OR(ISNUMBER(SEARCH("VERRE",B425)),ISNUMBER(SEARCH("carafe",B425))),"VERRERIE",IF(ISNUMBER(SEARCH("BOIS",B425)),"BOIS",IF(OR(ISNUMBER(SEARCH("BOLDUC",B425)),ISNUMBER(SEARCH("RAPHIA",B425)),ISNUMBER(SEARCH("etiquette",B425)),ISNUMBER(SEARCH("Bouchon",B425)),ISNUMBER(SEARCH("tire",B425)),ISNUMBER(SEARCH("decapsuleur",B425)),ISNUMBER(SEARCH("carte",B425)),ISNUMBER(SEARCH("cheque",B425))),"ETAGERES",IF(OR(ISNUMBER(SEARCH("papier",B425)),ISNUMBER(SEARCH("sac",B425)),ISNUMBER(SEARCH("carton",B425)),ISNUMBER(SEARCH("pochette",B425)),ISNUMBER(SEARCH("polypr",B425)),ISNUMBER(SEARCH("FIBRE",B425))),"CARTONNAGE","AUTRES"))))))))),VLOOKUP(A425,'[1]Famille par article'!A:C,3,0))</f>
        <v>AUTRES</v>
      </c>
      <c r="I425" s="14">
        <f t="shared" si="24"/>
        <v>7.4032944660373866E-4</v>
      </c>
      <c r="J425" s="14">
        <f t="shared" si="27"/>
        <v>0.75171201184527059</v>
      </c>
      <c r="K425" s="12" t="str">
        <f t="shared" si="25"/>
        <v/>
      </c>
      <c r="L425" s="12" t="str">
        <f t="shared" si="26"/>
        <v>Y</v>
      </c>
    </row>
    <row r="426" spans="1:12" x14ac:dyDescent="0.25">
      <c r="A426" s="12" t="s">
        <v>838</v>
      </c>
      <c r="B426" s="12" t="s">
        <v>839</v>
      </c>
      <c r="C426" s="12">
        <v>8</v>
      </c>
      <c r="D426" s="12">
        <v>1126</v>
      </c>
      <c r="E426" s="12" t="s">
        <v>96</v>
      </c>
      <c r="F426" s="12" t="s">
        <v>17</v>
      </c>
      <c r="G426" s="12" t="str">
        <f>IF(ISNA(VLOOKUP(E426,'[1]Plan d''adressage'!A:B,2,0)),"aucune",VLOOKUP(E426,'[1]Plan d''adressage'!A:B,2,0))</f>
        <v>aucune</v>
      </c>
      <c r="H426" s="13" t="str">
        <f>IF(ISNA(VLOOKUP(A426,'[1]Famille par article'!A:C,3,0)),IF(AND(ISNUMBER(SEARCH("FIBRE",B426)),ISNUMBER(SEARCH("calage",B426))),"FIBRE DE CALAGE",IF(OR(ISNUMBER(SEARCH("panier",B426)),ISNUMBER(SEARCH("corbeille",B426)),ISNUMBER(SEARCH("banneton",B426)),ISNUMBER(SEARCH("support",B426))),"PANIER/CORBEILLE",IF(ISNUMBER(SEARCH("Bidon",B426)),"BIDON",IF(ISNUMBER(SEARCH("bourriche",B426)),"BOURRICHE",IF(OR(ISNUMBER(SEARCH("coffre",B426)),ISNUMBER(SEARCH("valisette",B426)),ISNUMBER(SEARCH("caisse",B426))),"COFFRET",IF(OR(ISNUMBER(SEARCH("VERRE",B426)),ISNUMBER(SEARCH("carafe",B426))),"VERRERIE",IF(ISNUMBER(SEARCH("BOIS",B426)),"BOIS",IF(OR(ISNUMBER(SEARCH("BOLDUC",B426)),ISNUMBER(SEARCH("RAPHIA",B426)),ISNUMBER(SEARCH("etiquette",B426)),ISNUMBER(SEARCH("Bouchon",B426)),ISNUMBER(SEARCH("tire",B426)),ISNUMBER(SEARCH("decapsuleur",B426)),ISNUMBER(SEARCH("carte",B426)),ISNUMBER(SEARCH("cheque",B426))),"ETAGERES",IF(OR(ISNUMBER(SEARCH("papier",B426)),ISNUMBER(SEARCH("sac",B426)),ISNUMBER(SEARCH("carton",B426)),ISNUMBER(SEARCH("pochette",B426)),ISNUMBER(SEARCH("polypr",B426)),ISNUMBER(SEARCH("FIBRE",B426))),"CARTONNAGE","AUTRES"))))))))),VLOOKUP(A426,'[1]Famille par article'!A:C,3,0))</f>
        <v>AUTRES</v>
      </c>
      <c r="I426" s="14">
        <f t="shared" si="24"/>
        <v>7.4032944660373866E-4</v>
      </c>
      <c r="J426" s="14">
        <f t="shared" si="27"/>
        <v>0.75245234129187433</v>
      </c>
      <c r="K426" s="12" t="str">
        <f t="shared" si="25"/>
        <v/>
      </c>
      <c r="L426" s="12" t="str">
        <f t="shared" si="26"/>
        <v>Y</v>
      </c>
    </row>
    <row r="427" spans="1:12" x14ac:dyDescent="0.25">
      <c r="A427" s="12" t="s">
        <v>840</v>
      </c>
      <c r="B427" s="12" t="s">
        <v>52</v>
      </c>
      <c r="C427" s="12">
        <v>8</v>
      </c>
      <c r="D427" s="12">
        <v>1126</v>
      </c>
      <c r="E427" s="12" t="s">
        <v>718</v>
      </c>
      <c r="F427" s="12" t="s">
        <v>17</v>
      </c>
      <c r="G427" s="12" t="str">
        <f>IF(ISNA(VLOOKUP(E427,'[1]Plan d''adressage'!A:B,2,0)),"aucune",VLOOKUP(E427,'[1]Plan d''adressage'!A:B,2,0))</f>
        <v>CARTONNAGE</v>
      </c>
      <c r="H427" s="13" t="str">
        <f>IF(ISNA(VLOOKUP(A427,'[1]Famille par article'!A:C,3,0)),IF(AND(ISNUMBER(SEARCH("FIBRE",B427)),ISNUMBER(SEARCH("calage",B427))),"FIBRE DE CALAGE",IF(OR(ISNUMBER(SEARCH("panier",B427)),ISNUMBER(SEARCH("corbeille",B427)),ISNUMBER(SEARCH("banneton",B427)),ISNUMBER(SEARCH("support",B427))),"PANIER/CORBEILLE",IF(ISNUMBER(SEARCH("Bidon",B427)),"BIDON",IF(ISNUMBER(SEARCH("bourriche",B427)),"BOURRICHE",IF(OR(ISNUMBER(SEARCH("coffre",B427)),ISNUMBER(SEARCH("valisette",B427)),ISNUMBER(SEARCH("caisse",B427))),"COFFRET",IF(OR(ISNUMBER(SEARCH("VERRE",B427)),ISNUMBER(SEARCH("carafe",B427))),"VERRERIE",IF(ISNUMBER(SEARCH("BOIS",B427)),"BOIS",IF(OR(ISNUMBER(SEARCH("BOLDUC",B427)),ISNUMBER(SEARCH("RAPHIA",B427)),ISNUMBER(SEARCH("etiquette",B427)),ISNUMBER(SEARCH("Bouchon",B427)),ISNUMBER(SEARCH("tire",B427)),ISNUMBER(SEARCH("decapsuleur",B427)),ISNUMBER(SEARCH("carte",B427)),ISNUMBER(SEARCH("cheque",B427))),"ETAGERES",IF(OR(ISNUMBER(SEARCH("papier",B427)),ISNUMBER(SEARCH("sac",B427)),ISNUMBER(SEARCH("carton",B427)),ISNUMBER(SEARCH("pochette",B427)),ISNUMBER(SEARCH("polypr",B427)),ISNUMBER(SEARCH("FIBRE",B427))),"CARTONNAGE","AUTRES"))))))))),VLOOKUP(A427,'[1]Famille par article'!A:C,3,0))</f>
        <v>PANIER/CORBEILLE</v>
      </c>
      <c r="I427" s="14">
        <f t="shared" si="24"/>
        <v>7.4032944660373866E-4</v>
      </c>
      <c r="J427" s="14">
        <f t="shared" si="27"/>
        <v>0.75319267073847807</v>
      </c>
      <c r="K427" s="12" t="str">
        <f t="shared" si="25"/>
        <v/>
      </c>
      <c r="L427" s="12" t="str">
        <f t="shared" si="26"/>
        <v>Y</v>
      </c>
    </row>
    <row r="428" spans="1:12" x14ac:dyDescent="0.25">
      <c r="A428" s="12" t="s">
        <v>841</v>
      </c>
      <c r="B428" s="12" t="s">
        <v>299</v>
      </c>
      <c r="C428" s="12">
        <v>8</v>
      </c>
      <c r="D428" s="12">
        <v>1126</v>
      </c>
      <c r="E428" s="12" t="s">
        <v>513</v>
      </c>
      <c r="F428" s="12" t="s">
        <v>17</v>
      </c>
      <c r="G428" s="12" t="str">
        <f>IF(ISNA(VLOOKUP(E428,'[1]Plan d''adressage'!A:B,2,0)),"aucune",VLOOKUP(E428,'[1]Plan d''adressage'!A:B,2,0))</f>
        <v>AUTRES</v>
      </c>
      <c r="H428" s="13" t="str">
        <f>IF(ISNA(VLOOKUP(A428,'[1]Famille par article'!A:C,3,0)),IF(AND(ISNUMBER(SEARCH("FIBRE",B428)),ISNUMBER(SEARCH("calage",B428))),"FIBRE DE CALAGE",IF(OR(ISNUMBER(SEARCH("panier",B428)),ISNUMBER(SEARCH("corbeille",B428)),ISNUMBER(SEARCH("banneton",B428)),ISNUMBER(SEARCH("support",B428))),"PANIER/CORBEILLE",IF(ISNUMBER(SEARCH("Bidon",B428)),"BIDON",IF(ISNUMBER(SEARCH("bourriche",B428)),"BOURRICHE",IF(OR(ISNUMBER(SEARCH("coffre",B428)),ISNUMBER(SEARCH("valisette",B428)),ISNUMBER(SEARCH("caisse",B428))),"COFFRET",IF(OR(ISNUMBER(SEARCH("VERRE",B428)),ISNUMBER(SEARCH("carafe",B428))),"VERRERIE",IF(ISNUMBER(SEARCH("BOIS",B428)),"BOIS",IF(OR(ISNUMBER(SEARCH("BOLDUC",B428)),ISNUMBER(SEARCH("RAPHIA",B428)),ISNUMBER(SEARCH("etiquette",B428)),ISNUMBER(SEARCH("Bouchon",B428)),ISNUMBER(SEARCH("tire",B428)),ISNUMBER(SEARCH("decapsuleur",B428)),ISNUMBER(SEARCH("carte",B428)),ISNUMBER(SEARCH("cheque",B428))),"ETAGERES",IF(OR(ISNUMBER(SEARCH("papier",B428)),ISNUMBER(SEARCH("sac",B428)),ISNUMBER(SEARCH("carton",B428)),ISNUMBER(SEARCH("pochette",B428)),ISNUMBER(SEARCH("polypr",B428)),ISNUMBER(SEARCH("FIBRE",B428))),"CARTONNAGE","AUTRES"))))))))),VLOOKUP(A428,'[1]Famille par article'!A:C,3,0))</f>
        <v>PANIER/CORBEILLE</v>
      </c>
      <c r="I428" s="14">
        <f t="shared" si="24"/>
        <v>7.4032944660373866E-4</v>
      </c>
      <c r="J428" s="14">
        <f t="shared" si="27"/>
        <v>0.7539330001850818</v>
      </c>
      <c r="K428" s="12" t="str">
        <f t="shared" si="25"/>
        <v/>
      </c>
      <c r="L428" s="12" t="str">
        <f t="shared" si="26"/>
        <v>Y</v>
      </c>
    </row>
    <row r="429" spans="1:12" x14ac:dyDescent="0.25">
      <c r="A429" s="12" t="s">
        <v>842</v>
      </c>
      <c r="B429" s="12" t="s">
        <v>843</v>
      </c>
      <c r="C429" s="12">
        <v>8</v>
      </c>
      <c r="D429" s="12">
        <v>1126</v>
      </c>
      <c r="E429" s="12" t="s">
        <v>268</v>
      </c>
      <c r="F429" s="12" t="s">
        <v>17</v>
      </c>
      <c r="G429" s="12" t="str">
        <f>IF(ISNA(VLOOKUP(E429,'[1]Plan d''adressage'!A:B,2,0)),"aucune",VLOOKUP(E429,'[1]Plan d''adressage'!A:B,2,0))</f>
        <v>aucune</v>
      </c>
      <c r="H429" s="13" t="str">
        <f>IF(ISNA(VLOOKUP(A429,'[1]Famille par article'!A:C,3,0)),IF(AND(ISNUMBER(SEARCH("FIBRE",B429)),ISNUMBER(SEARCH("calage",B429))),"FIBRE DE CALAGE",IF(OR(ISNUMBER(SEARCH("panier",B429)),ISNUMBER(SEARCH("corbeille",B429)),ISNUMBER(SEARCH("banneton",B429)),ISNUMBER(SEARCH("support",B429))),"PANIER/CORBEILLE",IF(ISNUMBER(SEARCH("Bidon",B429)),"BIDON",IF(ISNUMBER(SEARCH("bourriche",B429)),"BOURRICHE",IF(OR(ISNUMBER(SEARCH("coffre",B429)),ISNUMBER(SEARCH("valisette",B429)),ISNUMBER(SEARCH("caisse",B429))),"COFFRET",IF(OR(ISNUMBER(SEARCH("VERRE",B429)),ISNUMBER(SEARCH("carafe",B429))),"VERRERIE",IF(ISNUMBER(SEARCH("BOIS",B429)),"BOIS",IF(OR(ISNUMBER(SEARCH("BOLDUC",B429)),ISNUMBER(SEARCH("RAPHIA",B429)),ISNUMBER(SEARCH("etiquette",B429)),ISNUMBER(SEARCH("Bouchon",B429)),ISNUMBER(SEARCH("tire",B429)),ISNUMBER(SEARCH("decapsuleur",B429)),ISNUMBER(SEARCH("carte",B429)),ISNUMBER(SEARCH("cheque",B429))),"ETAGERES",IF(OR(ISNUMBER(SEARCH("papier",B429)),ISNUMBER(SEARCH("sac",B429)),ISNUMBER(SEARCH("carton",B429)),ISNUMBER(SEARCH("pochette",B429)),ISNUMBER(SEARCH("polypr",B429)),ISNUMBER(SEARCH("FIBRE",B429))),"CARTONNAGE","AUTRES"))))))))),VLOOKUP(A429,'[1]Famille par article'!A:C,3,0))</f>
        <v>AUTRES</v>
      </c>
      <c r="I429" s="14">
        <f t="shared" si="24"/>
        <v>7.4032944660373866E-4</v>
      </c>
      <c r="J429" s="14">
        <f t="shared" si="27"/>
        <v>0.75467332963168554</v>
      </c>
      <c r="K429" s="12" t="str">
        <f t="shared" si="25"/>
        <v/>
      </c>
      <c r="L429" s="12" t="str">
        <f t="shared" si="26"/>
        <v>Y</v>
      </c>
    </row>
    <row r="430" spans="1:12" x14ac:dyDescent="0.25">
      <c r="A430" s="12" t="s">
        <v>844</v>
      </c>
      <c r="B430" s="12" t="s">
        <v>845</v>
      </c>
      <c r="C430" s="12">
        <v>8</v>
      </c>
      <c r="D430" s="12">
        <v>1126</v>
      </c>
      <c r="E430" s="12" t="s">
        <v>442</v>
      </c>
      <c r="F430" s="12" t="s">
        <v>17</v>
      </c>
      <c r="G430" s="12" t="str">
        <f>IF(ISNA(VLOOKUP(E430,'[1]Plan d''adressage'!A:B,2,0)),"aucune",VLOOKUP(E430,'[1]Plan d''adressage'!A:B,2,0))</f>
        <v>FIBRE DE CALAGE</v>
      </c>
      <c r="H430" s="13" t="str">
        <f>IF(ISNA(VLOOKUP(A430,'[1]Famille par article'!A:C,3,0)),IF(AND(ISNUMBER(SEARCH("FIBRE",B430)),ISNUMBER(SEARCH("calage",B430))),"FIBRE DE CALAGE",IF(OR(ISNUMBER(SEARCH("panier",B430)),ISNUMBER(SEARCH("corbeille",B430)),ISNUMBER(SEARCH("banneton",B430)),ISNUMBER(SEARCH("support",B430))),"PANIER/CORBEILLE",IF(ISNUMBER(SEARCH("Bidon",B430)),"BIDON",IF(ISNUMBER(SEARCH("bourriche",B430)),"BOURRICHE",IF(OR(ISNUMBER(SEARCH("coffre",B430)),ISNUMBER(SEARCH("valisette",B430)),ISNUMBER(SEARCH("caisse",B430))),"COFFRET",IF(OR(ISNUMBER(SEARCH("VERRE",B430)),ISNUMBER(SEARCH("carafe",B430))),"VERRERIE",IF(ISNUMBER(SEARCH("BOIS",B430)),"BOIS",IF(OR(ISNUMBER(SEARCH("BOLDUC",B430)),ISNUMBER(SEARCH("RAPHIA",B430)),ISNUMBER(SEARCH("etiquette",B430)),ISNUMBER(SEARCH("Bouchon",B430)),ISNUMBER(SEARCH("tire",B430)),ISNUMBER(SEARCH("decapsuleur",B430)),ISNUMBER(SEARCH("carte",B430)),ISNUMBER(SEARCH("cheque",B430))),"ETAGERES",IF(OR(ISNUMBER(SEARCH("papier",B430)),ISNUMBER(SEARCH("sac",B430)),ISNUMBER(SEARCH("carton",B430)),ISNUMBER(SEARCH("pochette",B430)),ISNUMBER(SEARCH("polypr",B430)),ISNUMBER(SEARCH("FIBRE",B430))),"CARTONNAGE","AUTRES"))))))))),VLOOKUP(A430,'[1]Famille par article'!A:C,3,0))</f>
        <v>AUTRES</v>
      </c>
      <c r="I430" s="14">
        <f t="shared" si="24"/>
        <v>7.4032944660373866E-4</v>
      </c>
      <c r="J430" s="14">
        <f t="shared" si="27"/>
        <v>0.75541365907828928</v>
      </c>
      <c r="K430" s="12" t="str">
        <f t="shared" si="25"/>
        <v/>
      </c>
      <c r="L430" s="12" t="str">
        <f t="shared" si="26"/>
        <v>Y</v>
      </c>
    </row>
    <row r="431" spans="1:12" x14ac:dyDescent="0.25">
      <c r="A431" s="12" t="s">
        <v>846</v>
      </c>
      <c r="B431" s="12" t="s">
        <v>847</v>
      </c>
      <c r="C431" s="12">
        <v>8</v>
      </c>
      <c r="D431" s="12">
        <v>1126</v>
      </c>
      <c r="E431" s="12" t="s">
        <v>848</v>
      </c>
      <c r="F431" s="12" t="s">
        <v>17</v>
      </c>
      <c r="G431" s="12" t="str">
        <f>IF(ISNA(VLOOKUP(E431,'[1]Plan d''adressage'!A:B,2,0)),"aucune",VLOOKUP(E431,'[1]Plan d''adressage'!A:B,2,0))</f>
        <v>PANIER/CORBEILLE</v>
      </c>
      <c r="H431" s="13" t="str">
        <f>IF(ISNA(VLOOKUP(A431,'[1]Famille par article'!A:C,3,0)),IF(AND(ISNUMBER(SEARCH("FIBRE",B431)),ISNUMBER(SEARCH("calage",B431))),"FIBRE DE CALAGE",IF(OR(ISNUMBER(SEARCH("panier",B431)),ISNUMBER(SEARCH("corbeille",B431)),ISNUMBER(SEARCH("banneton",B431)),ISNUMBER(SEARCH("support",B431))),"PANIER/CORBEILLE",IF(ISNUMBER(SEARCH("Bidon",B431)),"BIDON",IF(ISNUMBER(SEARCH("bourriche",B431)),"BOURRICHE",IF(OR(ISNUMBER(SEARCH("coffre",B431)),ISNUMBER(SEARCH("valisette",B431)),ISNUMBER(SEARCH("caisse",B431))),"COFFRET",IF(OR(ISNUMBER(SEARCH("VERRE",B431)),ISNUMBER(SEARCH("carafe",B431))),"VERRERIE",IF(ISNUMBER(SEARCH("BOIS",B431)),"BOIS",IF(OR(ISNUMBER(SEARCH("BOLDUC",B431)),ISNUMBER(SEARCH("RAPHIA",B431)),ISNUMBER(SEARCH("etiquette",B431)),ISNUMBER(SEARCH("Bouchon",B431)),ISNUMBER(SEARCH("tire",B431)),ISNUMBER(SEARCH("decapsuleur",B431)),ISNUMBER(SEARCH("carte",B431)),ISNUMBER(SEARCH("cheque",B431))),"ETAGERES",IF(OR(ISNUMBER(SEARCH("papier",B431)),ISNUMBER(SEARCH("sac",B431)),ISNUMBER(SEARCH("carton",B431)),ISNUMBER(SEARCH("pochette",B431)),ISNUMBER(SEARCH("polypr",B431)),ISNUMBER(SEARCH("FIBRE",B431))),"CARTONNAGE","AUTRES"))))))))),VLOOKUP(A431,'[1]Famille par article'!A:C,3,0))</f>
        <v>PANIER/CORBEILLE</v>
      </c>
      <c r="I431" s="14">
        <f t="shared" si="24"/>
        <v>7.4032944660373866E-4</v>
      </c>
      <c r="J431" s="14">
        <f t="shared" si="27"/>
        <v>0.75615398852489302</v>
      </c>
      <c r="K431" s="12" t="str">
        <f t="shared" si="25"/>
        <v/>
      </c>
      <c r="L431" s="12" t="str">
        <f t="shared" si="26"/>
        <v>N</v>
      </c>
    </row>
    <row r="432" spans="1:12" x14ac:dyDescent="0.25">
      <c r="A432" s="12" t="s">
        <v>849</v>
      </c>
      <c r="B432" s="12" t="s">
        <v>850</v>
      </c>
      <c r="C432" s="12">
        <v>8</v>
      </c>
      <c r="D432" s="12">
        <v>1126</v>
      </c>
      <c r="E432" s="12" t="s">
        <v>183</v>
      </c>
      <c r="F432" s="12" t="s">
        <v>17</v>
      </c>
      <c r="G432" s="12" t="str">
        <f>IF(ISNA(VLOOKUP(E432,'[1]Plan d''adressage'!A:B,2,0)),"aucune",VLOOKUP(E432,'[1]Plan d''adressage'!A:B,2,0))</f>
        <v>CARTONNAGE</v>
      </c>
      <c r="H432" s="13" t="str">
        <f>IF(ISNA(VLOOKUP(A432,'[1]Famille par article'!A:C,3,0)),IF(AND(ISNUMBER(SEARCH("FIBRE",B432)),ISNUMBER(SEARCH("calage",B432))),"FIBRE DE CALAGE",IF(OR(ISNUMBER(SEARCH("panier",B432)),ISNUMBER(SEARCH("corbeille",B432)),ISNUMBER(SEARCH("banneton",B432)),ISNUMBER(SEARCH("support",B432))),"PANIER/CORBEILLE",IF(ISNUMBER(SEARCH("Bidon",B432)),"BIDON",IF(ISNUMBER(SEARCH("bourriche",B432)),"BOURRICHE",IF(OR(ISNUMBER(SEARCH("coffre",B432)),ISNUMBER(SEARCH("valisette",B432)),ISNUMBER(SEARCH("caisse",B432))),"COFFRET",IF(OR(ISNUMBER(SEARCH("VERRE",B432)),ISNUMBER(SEARCH("carafe",B432))),"VERRERIE",IF(ISNUMBER(SEARCH("BOIS",B432)),"BOIS",IF(OR(ISNUMBER(SEARCH("BOLDUC",B432)),ISNUMBER(SEARCH("RAPHIA",B432)),ISNUMBER(SEARCH("etiquette",B432)),ISNUMBER(SEARCH("Bouchon",B432)),ISNUMBER(SEARCH("tire",B432)),ISNUMBER(SEARCH("decapsuleur",B432)),ISNUMBER(SEARCH("carte",B432)),ISNUMBER(SEARCH("cheque",B432))),"ETAGERES",IF(OR(ISNUMBER(SEARCH("papier",B432)),ISNUMBER(SEARCH("sac",B432)),ISNUMBER(SEARCH("carton",B432)),ISNUMBER(SEARCH("pochette",B432)),ISNUMBER(SEARCH("polypr",B432)),ISNUMBER(SEARCH("FIBRE",B432))),"CARTONNAGE","AUTRES"))))))))),VLOOKUP(A432,'[1]Famille par article'!A:C,3,0))</f>
        <v>PANIER/CORBEILLE</v>
      </c>
      <c r="I432" s="14">
        <f t="shared" si="24"/>
        <v>7.4032944660373866E-4</v>
      </c>
      <c r="J432" s="14">
        <f t="shared" si="27"/>
        <v>0.75689431797149676</v>
      </c>
      <c r="K432" s="12" t="str">
        <f t="shared" si="25"/>
        <v/>
      </c>
      <c r="L432" s="12" t="str">
        <f t="shared" si="26"/>
        <v>Y</v>
      </c>
    </row>
    <row r="433" spans="1:12" x14ac:dyDescent="0.25">
      <c r="A433" s="12" t="s">
        <v>851</v>
      </c>
      <c r="B433" s="12" t="s">
        <v>385</v>
      </c>
      <c r="C433" s="12">
        <v>8</v>
      </c>
      <c r="D433" s="12">
        <v>1126</v>
      </c>
      <c r="E433" s="12" t="s">
        <v>518</v>
      </c>
      <c r="F433" s="12" t="s">
        <v>17</v>
      </c>
      <c r="G433" s="12" t="str">
        <f>IF(ISNA(VLOOKUP(E433,'[1]Plan d''adressage'!A:B,2,0)),"aucune",VLOOKUP(E433,'[1]Plan d''adressage'!A:B,2,0))</f>
        <v>AUTRES</v>
      </c>
      <c r="H433" s="13" t="str">
        <f>IF(ISNA(VLOOKUP(A433,'[1]Famille par article'!A:C,3,0)),IF(AND(ISNUMBER(SEARCH("FIBRE",B433)),ISNUMBER(SEARCH("calage",B433))),"FIBRE DE CALAGE",IF(OR(ISNUMBER(SEARCH("panier",B433)),ISNUMBER(SEARCH("corbeille",B433)),ISNUMBER(SEARCH("banneton",B433)),ISNUMBER(SEARCH("support",B433))),"PANIER/CORBEILLE",IF(ISNUMBER(SEARCH("Bidon",B433)),"BIDON",IF(ISNUMBER(SEARCH("bourriche",B433)),"BOURRICHE",IF(OR(ISNUMBER(SEARCH("coffre",B433)),ISNUMBER(SEARCH("valisette",B433)),ISNUMBER(SEARCH("caisse",B433))),"COFFRET",IF(OR(ISNUMBER(SEARCH("VERRE",B433)),ISNUMBER(SEARCH("carafe",B433))),"VERRERIE",IF(ISNUMBER(SEARCH("BOIS",B433)),"BOIS",IF(OR(ISNUMBER(SEARCH("BOLDUC",B433)),ISNUMBER(SEARCH("RAPHIA",B433)),ISNUMBER(SEARCH("etiquette",B433)),ISNUMBER(SEARCH("Bouchon",B433)),ISNUMBER(SEARCH("tire",B433)),ISNUMBER(SEARCH("decapsuleur",B433)),ISNUMBER(SEARCH("carte",B433)),ISNUMBER(SEARCH("cheque",B433))),"ETAGERES",IF(OR(ISNUMBER(SEARCH("papier",B433)),ISNUMBER(SEARCH("sac",B433)),ISNUMBER(SEARCH("carton",B433)),ISNUMBER(SEARCH("pochette",B433)),ISNUMBER(SEARCH("polypr",B433)),ISNUMBER(SEARCH("FIBRE",B433))),"CARTONNAGE","AUTRES"))))))))),VLOOKUP(A433,'[1]Famille par article'!A:C,3,0))</f>
        <v>CARTONNAGE</v>
      </c>
      <c r="I433" s="14">
        <f t="shared" si="24"/>
        <v>7.4032944660373866E-4</v>
      </c>
      <c r="J433" s="14">
        <f t="shared" si="27"/>
        <v>0.75763464741810049</v>
      </c>
      <c r="K433" s="12" t="str">
        <f t="shared" si="25"/>
        <v/>
      </c>
      <c r="L433" s="12" t="str">
        <f t="shared" si="26"/>
        <v>Y</v>
      </c>
    </row>
    <row r="434" spans="1:12" x14ac:dyDescent="0.25">
      <c r="A434" s="12" t="s">
        <v>852</v>
      </c>
      <c r="B434" s="12" t="s">
        <v>385</v>
      </c>
      <c r="C434" s="12">
        <v>8</v>
      </c>
      <c r="D434" s="12">
        <v>1126</v>
      </c>
      <c r="E434" s="12" t="s">
        <v>313</v>
      </c>
      <c r="F434" s="12" t="s">
        <v>17</v>
      </c>
      <c r="G434" s="12" t="str">
        <f>IF(ISNA(VLOOKUP(E434,'[1]Plan d''adressage'!A:B,2,0)),"aucune",VLOOKUP(E434,'[1]Plan d''adressage'!A:B,2,0))</f>
        <v>AUTRES</v>
      </c>
      <c r="H434" s="13" t="str">
        <f>IF(ISNA(VLOOKUP(A434,'[1]Famille par article'!A:C,3,0)),IF(AND(ISNUMBER(SEARCH("FIBRE",B434)),ISNUMBER(SEARCH("calage",B434))),"FIBRE DE CALAGE",IF(OR(ISNUMBER(SEARCH("panier",B434)),ISNUMBER(SEARCH("corbeille",B434)),ISNUMBER(SEARCH("banneton",B434)),ISNUMBER(SEARCH("support",B434))),"PANIER/CORBEILLE",IF(ISNUMBER(SEARCH("Bidon",B434)),"BIDON",IF(ISNUMBER(SEARCH("bourriche",B434)),"BOURRICHE",IF(OR(ISNUMBER(SEARCH("coffre",B434)),ISNUMBER(SEARCH("valisette",B434)),ISNUMBER(SEARCH("caisse",B434))),"COFFRET",IF(OR(ISNUMBER(SEARCH("VERRE",B434)),ISNUMBER(SEARCH("carafe",B434))),"VERRERIE",IF(ISNUMBER(SEARCH("BOIS",B434)),"BOIS",IF(OR(ISNUMBER(SEARCH("BOLDUC",B434)),ISNUMBER(SEARCH("RAPHIA",B434)),ISNUMBER(SEARCH("etiquette",B434)),ISNUMBER(SEARCH("Bouchon",B434)),ISNUMBER(SEARCH("tire",B434)),ISNUMBER(SEARCH("decapsuleur",B434)),ISNUMBER(SEARCH("carte",B434)),ISNUMBER(SEARCH("cheque",B434))),"ETAGERES",IF(OR(ISNUMBER(SEARCH("papier",B434)),ISNUMBER(SEARCH("sac",B434)),ISNUMBER(SEARCH("carton",B434)),ISNUMBER(SEARCH("pochette",B434)),ISNUMBER(SEARCH("polypr",B434)),ISNUMBER(SEARCH("FIBRE",B434))),"CARTONNAGE","AUTRES"))))))))),VLOOKUP(A434,'[1]Famille par article'!A:C,3,0))</f>
        <v>CARTONNAGE</v>
      </c>
      <c r="I434" s="14">
        <f t="shared" si="24"/>
        <v>7.4032944660373866E-4</v>
      </c>
      <c r="J434" s="14">
        <f t="shared" si="27"/>
        <v>0.75837497686470423</v>
      </c>
      <c r="K434" s="12" t="str">
        <f t="shared" si="25"/>
        <v/>
      </c>
      <c r="L434" s="12" t="str">
        <f t="shared" si="26"/>
        <v>Y</v>
      </c>
    </row>
    <row r="435" spans="1:12" x14ac:dyDescent="0.25">
      <c r="A435" s="12" t="s">
        <v>853</v>
      </c>
      <c r="B435" s="12" t="s">
        <v>854</v>
      </c>
      <c r="C435" s="12">
        <v>8</v>
      </c>
      <c r="D435" s="12">
        <v>1126</v>
      </c>
      <c r="E435" s="12" t="s">
        <v>211</v>
      </c>
      <c r="F435" s="12" t="s">
        <v>17</v>
      </c>
      <c r="G435" s="12" t="str">
        <f>IF(ISNA(VLOOKUP(E435,'[1]Plan d''adressage'!A:B,2,0)),"aucune",VLOOKUP(E435,'[1]Plan d''adressage'!A:B,2,0))</f>
        <v>COFFRET</v>
      </c>
      <c r="H435" s="13" t="str">
        <f>IF(ISNA(VLOOKUP(A435,'[1]Famille par article'!A:C,3,0)),IF(AND(ISNUMBER(SEARCH("FIBRE",B435)),ISNUMBER(SEARCH("calage",B435))),"FIBRE DE CALAGE",IF(OR(ISNUMBER(SEARCH("panier",B435)),ISNUMBER(SEARCH("corbeille",B435)),ISNUMBER(SEARCH("banneton",B435)),ISNUMBER(SEARCH("support",B435))),"PANIER/CORBEILLE",IF(ISNUMBER(SEARCH("Bidon",B435)),"BIDON",IF(ISNUMBER(SEARCH("bourriche",B435)),"BOURRICHE",IF(OR(ISNUMBER(SEARCH("coffre",B435)),ISNUMBER(SEARCH("valisette",B435)),ISNUMBER(SEARCH("caisse",B435))),"COFFRET",IF(OR(ISNUMBER(SEARCH("VERRE",B435)),ISNUMBER(SEARCH("carafe",B435))),"VERRERIE",IF(ISNUMBER(SEARCH("BOIS",B435)),"BOIS",IF(OR(ISNUMBER(SEARCH("BOLDUC",B435)),ISNUMBER(SEARCH("RAPHIA",B435)),ISNUMBER(SEARCH("etiquette",B435)),ISNUMBER(SEARCH("Bouchon",B435)),ISNUMBER(SEARCH("tire",B435)),ISNUMBER(SEARCH("decapsuleur",B435)),ISNUMBER(SEARCH("carte",B435)),ISNUMBER(SEARCH("cheque",B435))),"ETAGERES",IF(OR(ISNUMBER(SEARCH("papier",B435)),ISNUMBER(SEARCH("sac",B435)),ISNUMBER(SEARCH("carton",B435)),ISNUMBER(SEARCH("pochette",B435)),ISNUMBER(SEARCH("polypr",B435)),ISNUMBER(SEARCH("FIBRE",B435))),"CARTONNAGE","AUTRES"))))))))),VLOOKUP(A435,'[1]Famille par article'!A:C,3,0))</f>
        <v>CARTONNAGE</v>
      </c>
      <c r="I435" s="14">
        <f t="shared" si="24"/>
        <v>7.4032944660373866E-4</v>
      </c>
      <c r="J435" s="14">
        <f t="shared" si="27"/>
        <v>0.75911530631130797</v>
      </c>
      <c r="K435" s="12" t="str">
        <f t="shared" si="25"/>
        <v/>
      </c>
      <c r="L435" s="12" t="str">
        <f t="shared" si="26"/>
        <v>Y</v>
      </c>
    </row>
    <row r="436" spans="1:12" x14ac:dyDescent="0.25">
      <c r="A436" s="12" t="s">
        <v>855</v>
      </c>
      <c r="B436" s="12" t="s">
        <v>534</v>
      </c>
      <c r="C436" s="12">
        <v>8</v>
      </c>
      <c r="D436" s="12">
        <v>1126</v>
      </c>
      <c r="E436" s="12" t="s">
        <v>581</v>
      </c>
      <c r="F436" s="12" t="s">
        <v>17</v>
      </c>
      <c r="G436" s="12" t="str">
        <f>IF(ISNA(VLOOKUP(E436,'[1]Plan d''adressage'!A:B,2,0)),"aucune",VLOOKUP(E436,'[1]Plan d''adressage'!A:B,2,0))</f>
        <v>CARTONNAGE</v>
      </c>
      <c r="H436" s="13" t="str">
        <f>IF(ISNA(VLOOKUP(A436,'[1]Famille par article'!A:C,3,0)),IF(AND(ISNUMBER(SEARCH("FIBRE",B436)),ISNUMBER(SEARCH("calage",B436))),"FIBRE DE CALAGE",IF(OR(ISNUMBER(SEARCH("panier",B436)),ISNUMBER(SEARCH("corbeille",B436)),ISNUMBER(SEARCH("banneton",B436)),ISNUMBER(SEARCH("support",B436))),"PANIER/CORBEILLE",IF(ISNUMBER(SEARCH("Bidon",B436)),"BIDON",IF(ISNUMBER(SEARCH("bourriche",B436)),"BOURRICHE",IF(OR(ISNUMBER(SEARCH("coffre",B436)),ISNUMBER(SEARCH("valisette",B436)),ISNUMBER(SEARCH("caisse",B436))),"COFFRET",IF(OR(ISNUMBER(SEARCH("VERRE",B436)),ISNUMBER(SEARCH("carafe",B436))),"VERRERIE",IF(ISNUMBER(SEARCH("BOIS",B436)),"BOIS",IF(OR(ISNUMBER(SEARCH("BOLDUC",B436)),ISNUMBER(SEARCH("RAPHIA",B436)),ISNUMBER(SEARCH("etiquette",B436)),ISNUMBER(SEARCH("Bouchon",B436)),ISNUMBER(SEARCH("tire",B436)),ISNUMBER(SEARCH("decapsuleur",B436)),ISNUMBER(SEARCH("carte",B436)),ISNUMBER(SEARCH("cheque",B436))),"ETAGERES",IF(OR(ISNUMBER(SEARCH("papier",B436)),ISNUMBER(SEARCH("sac",B436)),ISNUMBER(SEARCH("carton",B436)),ISNUMBER(SEARCH("pochette",B436)),ISNUMBER(SEARCH("polypr",B436)),ISNUMBER(SEARCH("FIBRE",B436))),"CARTONNAGE","AUTRES"))))))))),VLOOKUP(A436,'[1]Famille par article'!A:C,3,0))</f>
        <v>CARTONNAGE</v>
      </c>
      <c r="I436" s="14">
        <f t="shared" si="24"/>
        <v>7.4032944660373866E-4</v>
      </c>
      <c r="J436" s="14">
        <f t="shared" si="27"/>
        <v>0.75985563575791171</v>
      </c>
      <c r="K436" s="12" t="str">
        <f t="shared" si="25"/>
        <v/>
      </c>
      <c r="L436" s="12" t="str">
        <f t="shared" si="26"/>
        <v>N</v>
      </c>
    </row>
    <row r="437" spans="1:12" x14ac:dyDescent="0.25">
      <c r="A437" s="12" t="s">
        <v>856</v>
      </c>
      <c r="B437" s="12" t="s">
        <v>231</v>
      </c>
      <c r="C437" s="12">
        <v>8</v>
      </c>
      <c r="D437" s="12">
        <v>1126</v>
      </c>
      <c r="E437" s="12" t="s">
        <v>59</v>
      </c>
      <c r="F437" s="12" t="s">
        <v>17</v>
      </c>
      <c r="G437" s="12" t="str">
        <f>IF(ISNA(VLOOKUP(E437,'[1]Plan d''adressage'!A:B,2,0)),"aucune",VLOOKUP(E437,'[1]Plan d''adressage'!A:B,2,0))</f>
        <v>COFFRET</v>
      </c>
      <c r="H437" s="13" t="str">
        <f>IF(ISNA(VLOOKUP(A437,'[1]Famille par article'!A:C,3,0)),IF(AND(ISNUMBER(SEARCH("FIBRE",B437)),ISNUMBER(SEARCH("calage",B437))),"FIBRE DE CALAGE",IF(OR(ISNUMBER(SEARCH("panier",B437)),ISNUMBER(SEARCH("corbeille",B437)),ISNUMBER(SEARCH("banneton",B437)),ISNUMBER(SEARCH("support",B437))),"PANIER/CORBEILLE",IF(ISNUMBER(SEARCH("Bidon",B437)),"BIDON",IF(ISNUMBER(SEARCH("bourriche",B437)),"BOURRICHE",IF(OR(ISNUMBER(SEARCH("coffre",B437)),ISNUMBER(SEARCH("valisette",B437)),ISNUMBER(SEARCH("caisse",B437))),"COFFRET",IF(OR(ISNUMBER(SEARCH("VERRE",B437)),ISNUMBER(SEARCH("carafe",B437))),"VERRERIE",IF(ISNUMBER(SEARCH("BOIS",B437)),"BOIS",IF(OR(ISNUMBER(SEARCH("BOLDUC",B437)),ISNUMBER(SEARCH("RAPHIA",B437)),ISNUMBER(SEARCH("etiquette",B437)),ISNUMBER(SEARCH("Bouchon",B437)),ISNUMBER(SEARCH("tire",B437)),ISNUMBER(SEARCH("decapsuleur",B437)),ISNUMBER(SEARCH("carte",B437)),ISNUMBER(SEARCH("cheque",B437))),"ETAGERES",IF(OR(ISNUMBER(SEARCH("papier",B437)),ISNUMBER(SEARCH("sac",B437)),ISNUMBER(SEARCH("carton",B437)),ISNUMBER(SEARCH("pochette",B437)),ISNUMBER(SEARCH("polypr",B437)),ISNUMBER(SEARCH("FIBRE",B437))),"CARTONNAGE","AUTRES"))))))))),VLOOKUP(A437,'[1]Famille par article'!A:C,3,0))</f>
        <v>CARTONNAGE</v>
      </c>
      <c r="I437" s="14">
        <f t="shared" si="24"/>
        <v>7.4032944660373866E-4</v>
      </c>
      <c r="J437" s="14">
        <f t="shared" si="27"/>
        <v>0.76059596520451545</v>
      </c>
      <c r="K437" s="12" t="str">
        <f t="shared" si="25"/>
        <v/>
      </c>
      <c r="L437" s="12" t="str">
        <f t="shared" si="26"/>
        <v>Y</v>
      </c>
    </row>
    <row r="438" spans="1:12" x14ac:dyDescent="0.25">
      <c r="A438" s="12" t="s">
        <v>857</v>
      </c>
      <c r="B438" s="12" t="s">
        <v>534</v>
      </c>
      <c r="C438" s="12">
        <v>8</v>
      </c>
      <c r="D438" s="12">
        <v>1126</v>
      </c>
      <c r="E438" s="12" t="s">
        <v>442</v>
      </c>
      <c r="F438" s="12" t="s">
        <v>17</v>
      </c>
      <c r="G438" s="12" t="str">
        <f>IF(ISNA(VLOOKUP(E438,'[1]Plan d''adressage'!A:B,2,0)),"aucune",VLOOKUP(E438,'[1]Plan d''adressage'!A:B,2,0))</f>
        <v>FIBRE DE CALAGE</v>
      </c>
      <c r="H438" s="13" t="str">
        <f>IF(ISNA(VLOOKUP(A438,'[1]Famille par article'!A:C,3,0)),IF(AND(ISNUMBER(SEARCH("FIBRE",B438)),ISNUMBER(SEARCH("calage",B438))),"FIBRE DE CALAGE",IF(OR(ISNUMBER(SEARCH("panier",B438)),ISNUMBER(SEARCH("corbeille",B438)),ISNUMBER(SEARCH("banneton",B438)),ISNUMBER(SEARCH("support",B438))),"PANIER/CORBEILLE",IF(ISNUMBER(SEARCH("Bidon",B438)),"BIDON",IF(ISNUMBER(SEARCH("bourriche",B438)),"BOURRICHE",IF(OR(ISNUMBER(SEARCH("coffre",B438)),ISNUMBER(SEARCH("valisette",B438)),ISNUMBER(SEARCH("caisse",B438))),"COFFRET",IF(OR(ISNUMBER(SEARCH("VERRE",B438)),ISNUMBER(SEARCH("carafe",B438))),"VERRERIE",IF(ISNUMBER(SEARCH("BOIS",B438)),"BOIS",IF(OR(ISNUMBER(SEARCH("BOLDUC",B438)),ISNUMBER(SEARCH("RAPHIA",B438)),ISNUMBER(SEARCH("etiquette",B438)),ISNUMBER(SEARCH("Bouchon",B438)),ISNUMBER(SEARCH("tire",B438)),ISNUMBER(SEARCH("decapsuleur",B438)),ISNUMBER(SEARCH("carte",B438)),ISNUMBER(SEARCH("cheque",B438))),"ETAGERES",IF(OR(ISNUMBER(SEARCH("papier",B438)),ISNUMBER(SEARCH("sac",B438)),ISNUMBER(SEARCH("carton",B438)),ISNUMBER(SEARCH("pochette",B438)),ISNUMBER(SEARCH("polypr",B438)),ISNUMBER(SEARCH("FIBRE",B438))),"CARTONNAGE","AUTRES"))))))))),VLOOKUP(A438,'[1]Famille par article'!A:C,3,0))</f>
        <v>CARTONNAGE</v>
      </c>
      <c r="I438" s="14">
        <f t="shared" si="24"/>
        <v>7.4032944660373866E-4</v>
      </c>
      <c r="J438" s="14">
        <f t="shared" si="27"/>
        <v>0.76133629465111918</v>
      </c>
      <c r="K438" s="12" t="str">
        <f t="shared" si="25"/>
        <v/>
      </c>
      <c r="L438" s="12" t="str">
        <f t="shared" si="26"/>
        <v>Y</v>
      </c>
    </row>
    <row r="439" spans="1:12" x14ac:dyDescent="0.25">
      <c r="A439" s="12" t="s">
        <v>858</v>
      </c>
      <c r="B439" s="12" t="s">
        <v>304</v>
      </c>
      <c r="C439" s="12">
        <v>8</v>
      </c>
      <c r="D439" s="12">
        <v>1126</v>
      </c>
      <c r="E439" s="12" t="s">
        <v>859</v>
      </c>
      <c r="F439" s="12" t="s">
        <v>17</v>
      </c>
      <c r="G439" s="12" t="str">
        <f>IF(ISNA(VLOOKUP(E439,'[1]Plan d''adressage'!A:B,2,0)),"aucune",VLOOKUP(E439,'[1]Plan d''adressage'!A:B,2,0))</f>
        <v>PANIER/CORBEILLE</v>
      </c>
      <c r="H439" s="13" t="str">
        <f>IF(ISNA(VLOOKUP(A439,'[1]Famille par article'!A:C,3,0)),IF(AND(ISNUMBER(SEARCH("FIBRE",B439)),ISNUMBER(SEARCH("calage",B439))),"FIBRE DE CALAGE",IF(OR(ISNUMBER(SEARCH("panier",B439)),ISNUMBER(SEARCH("corbeille",B439)),ISNUMBER(SEARCH("banneton",B439)),ISNUMBER(SEARCH("support",B439))),"PANIER/CORBEILLE",IF(ISNUMBER(SEARCH("Bidon",B439)),"BIDON",IF(ISNUMBER(SEARCH("bourriche",B439)),"BOURRICHE",IF(OR(ISNUMBER(SEARCH("coffre",B439)),ISNUMBER(SEARCH("valisette",B439)),ISNUMBER(SEARCH("caisse",B439))),"COFFRET",IF(OR(ISNUMBER(SEARCH("VERRE",B439)),ISNUMBER(SEARCH("carafe",B439))),"VERRERIE",IF(ISNUMBER(SEARCH("BOIS",B439)),"BOIS",IF(OR(ISNUMBER(SEARCH("BOLDUC",B439)),ISNUMBER(SEARCH("RAPHIA",B439)),ISNUMBER(SEARCH("etiquette",B439)),ISNUMBER(SEARCH("Bouchon",B439)),ISNUMBER(SEARCH("tire",B439)),ISNUMBER(SEARCH("decapsuleur",B439)),ISNUMBER(SEARCH("carte",B439)),ISNUMBER(SEARCH("cheque",B439))),"ETAGERES",IF(OR(ISNUMBER(SEARCH("papier",B439)),ISNUMBER(SEARCH("sac",B439)),ISNUMBER(SEARCH("carton",B439)),ISNUMBER(SEARCH("pochette",B439)),ISNUMBER(SEARCH("polypr",B439)),ISNUMBER(SEARCH("FIBRE",B439))),"CARTONNAGE","AUTRES"))))))))),VLOOKUP(A439,'[1]Famille par article'!A:C,3,0))</f>
        <v>FIBRE DE CALAGE</v>
      </c>
      <c r="I439" s="14">
        <f t="shared" si="24"/>
        <v>7.4032944660373866E-4</v>
      </c>
      <c r="J439" s="14">
        <f t="shared" si="27"/>
        <v>0.76207662409772292</v>
      </c>
      <c r="K439" s="12" t="str">
        <f t="shared" si="25"/>
        <v/>
      </c>
      <c r="L439" s="12" t="str">
        <f t="shared" si="26"/>
        <v>Y</v>
      </c>
    </row>
    <row r="440" spans="1:12" x14ac:dyDescent="0.25">
      <c r="A440" s="12" t="s">
        <v>860</v>
      </c>
      <c r="B440" s="12" t="s">
        <v>861</v>
      </c>
      <c r="C440" s="12">
        <v>8</v>
      </c>
      <c r="D440" s="12">
        <v>1126</v>
      </c>
      <c r="E440" s="12" t="s">
        <v>862</v>
      </c>
      <c r="F440" s="12" t="s">
        <v>17</v>
      </c>
      <c r="G440" s="12" t="str">
        <f>IF(ISNA(VLOOKUP(E440,'[1]Plan d''adressage'!A:B,2,0)),"aucune",VLOOKUP(E440,'[1]Plan d''adressage'!A:B,2,0))</f>
        <v>PANIER/CORBEILLE</v>
      </c>
      <c r="H440" s="13" t="str">
        <f>IF(ISNA(VLOOKUP(A440,'[1]Famille par article'!A:C,3,0)),IF(AND(ISNUMBER(SEARCH("FIBRE",B440)),ISNUMBER(SEARCH("calage",B440))),"FIBRE DE CALAGE",IF(OR(ISNUMBER(SEARCH("panier",B440)),ISNUMBER(SEARCH("corbeille",B440)),ISNUMBER(SEARCH("banneton",B440)),ISNUMBER(SEARCH("support",B440))),"PANIER/CORBEILLE",IF(ISNUMBER(SEARCH("Bidon",B440)),"BIDON",IF(ISNUMBER(SEARCH("bourriche",B440)),"BOURRICHE",IF(OR(ISNUMBER(SEARCH("coffre",B440)),ISNUMBER(SEARCH("valisette",B440)),ISNUMBER(SEARCH("caisse",B440))),"COFFRET",IF(OR(ISNUMBER(SEARCH("VERRE",B440)),ISNUMBER(SEARCH("carafe",B440))),"VERRERIE",IF(ISNUMBER(SEARCH("BOIS",B440)),"BOIS",IF(OR(ISNUMBER(SEARCH("BOLDUC",B440)),ISNUMBER(SEARCH("RAPHIA",B440)),ISNUMBER(SEARCH("etiquette",B440)),ISNUMBER(SEARCH("Bouchon",B440)),ISNUMBER(SEARCH("tire",B440)),ISNUMBER(SEARCH("decapsuleur",B440)),ISNUMBER(SEARCH("carte",B440)),ISNUMBER(SEARCH("cheque",B440))),"ETAGERES",IF(OR(ISNUMBER(SEARCH("papier",B440)),ISNUMBER(SEARCH("sac",B440)),ISNUMBER(SEARCH("carton",B440)),ISNUMBER(SEARCH("pochette",B440)),ISNUMBER(SEARCH("polypr",B440)),ISNUMBER(SEARCH("FIBRE",B440))),"CARTONNAGE","AUTRES"))))))))),VLOOKUP(A440,'[1]Famille par article'!A:C,3,0))</f>
        <v>CARTONNAGE</v>
      </c>
      <c r="I440" s="14">
        <f t="shared" si="24"/>
        <v>7.4032944660373866E-4</v>
      </c>
      <c r="J440" s="14">
        <f t="shared" si="27"/>
        <v>0.76281695354432666</v>
      </c>
      <c r="K440" s="12" t="str">
        <f t="shared" si="25"/>
        <v/>
      </c>
      <c r="L440" s="12" t="str">
        <f t="shared" si="26"/>
        <v>Y</v>
      </c>
    </row>
    <row r="441" spans="1:12" x14ac:dyDescent="0.25">
      <c r="A441" s="12" t="s">
        <v>863</v>
      </c>
      <c r="B441" s="12" t="s">
        <v>864</v>
      </c>
      <c r="C441" s="12">
        <v>8</v>
      </c>
      <c r="D441" s="12">
        <v>1126</v>
      </c>
      <c r="E441" s="12" t="s">
        <v>284</v>
      </c>
      <c r="F441" s="12" t="s">
        <v>17</v>
      </c>
      <c r="G441" s="12" t="str">
        <f>IF(ISNA(VLOOKUP(E441,'[1]Plan d''adressage'!A:B,2,0)),"aucune",VLOOKUP(E441,'[1]Plan d''adressage'!A:B,2,0))</f>
        <v>aucune</v>
      </c>
      <c r="H441" s="13" t="str">
        <f>IF(ISNA(VLOOKUP(A441,'[1]Famille par article'!A:C,3,0)),IF(AND(ISNUMBER(SEARCH("FIBRE",B441)),ISNUMBER(SEARCH("calage",B441))),"FIBRE DE CALAGE",IF(OR(ISNUMBER(SEARCH("panier",B441)),ISNUMBER(SEARCH("corbeille",B441)),ISNUMBER(SEARCH("banneton",B441)),ISNUMBER(SEARCH("support",B441))),"PANIER/CORBEILLE",IF(ISNUMBER(SEARCH("Bidon",B441)),"BIDON",IF(ISNUMBER(SEARCH("bourriche",B441)),"BOURRICHE",IF(OR(ISNUMBER(SEARCH("coffre",B441)),ISNUMBER(SEARCH("valisette",B441)),ISNUMBER(SEARCH("caisse",B441))),"COFFRET",IF(OR(ISNUMBER(SEARCH("VERRE",B441)),ISNUMBER(SEARCH("carafe",B441))),"VERRERIE",IF(ISNUMBER(SEARCH("BOIS",B441)),"BOIS",IF(OR(ISNUMBER(SEARCH("BOLDUC",B441)),ISNUMBER(SEARCH("RAPHIA",B441)),ISNUMBER(SEARCH("etiquette",B441)),ISNUMBER(SEARCH("Bouchon",B441)),ISNUMBER(SEARCH("tire",B441)),ISNUMBER(SEARCH("decapsuleur",B441)),ISNUMBER(SEARCH("carte",B441)),ISNUMBER(SEARCH("cheque",B441))),"ETAGERES",IF(OR(ISNUMBER(SEARCH("papier",B441)),ISNUMBER(SEARCH("sac",B441)),ISNUMBER(SEARCH("carton",B441)),ISNUMBER(SEARCH("pochette",B441)),ISNUMBER(SEARCH("polypr",B441)),ISNUMBER(SEARCH("FIBRE",B441))),"CARTONNAGE","AUTRES"))))))))),VLOOKUP(A441,'[1]Famille par article'!A:C,3,0))</f>
        <v>ETAGERES</v>
      </c>
      <c r="I441" s="14">
        <f t="shared" si="24"/>
        <v>7.4032944660373866E-4</v>
      </c>
      <c r="J441" s="14">
        <f t="shared" si="27"/>
        <v>0.7635572829909304</v>
      </c>
      <c r="K441" s="12" t="str">
        <f t="shared" si="25"/>
        <v/>
      </c>
      <c r="L441" s="12" t="str">
        <f t="shared" si="26"/>
        <v>Y</v>
      </c>
    </row>
    <row r="442" spans="1:12" x14ac:dyDescent="0.25">
      <c r="A442" s="12" t="s">
        <v>865</v>
      </c>
      <c r="B442" s="12" t="s">
        <v>866</v>
      </c>
      <c r="C442" s="12">
        <v>8</v>
      </c>
      <c r="D442" s="12">
        <v>1126</v>
      </c>
      <c r="E442" s="12" t="s">
        <v>353</v>
      </c>
      <c r="F442" s="12" t="s">
        <v>17</v>
      </c>
      <c r="G442" s="12" t="str">
        <f>IF(ISNA(VLOOKUP(E442,'[1]Plan d''adressage'!A:B,2,0)),"aucune",VLOOKUP(E442,'[1]Plan d''adressage'!A:B,2,0))</f>
        <v>aucune</v>
      </c>
      <c r="H442" s="13" t="str">
        <f>IF(ISNA(VLOOKUP(A442,'[1]Famille par article'!A:C,3,0)),IF(AND(ISNUMBER(SEARCH("FIBRE",B442)),ISNUMBER(SEARCH("calage",B442))),"FIBRE DE CALAGE",IF(OR(ISNUMBER(SEARCH("panier",B442)),ISNUMBER(SEARCH("corbeille",B442)),ISNUMBER(SEARCH("banneton",B442)),ISNUMBER(SEARCH("support",B442))),"PANIER/CORBEILLE",IF(ISNUMBER(SEARCH("Bidon",B442)),"BIDON",IF(ISNUMBER(SEARCH("bourriche",B442)),"BOURRICHE",IF(OR(ISNUMBER(SEARCH("coffre",B442)),ISNUMBER(SEARCH("valisette",B442)),ISNUMBER(SEARCH("caisse",B442))),"COFFRET",IF(OR(ISNUMBER(SEARCH("VERRE",B442)),ISNUMBER(SEARCH("carafe",B442))),"VERRERIE",IF(ISNUMBER(SEARCH("BOIS",B442)),"BOIS",IF(OR(ISNUMBER(SEARCH("BOLDUC",B442)),ISNUMBER(SEARCH("RAPHIA",B442)),ISNUMBER(SEARCH("etiquette",B442)),ISNUMBER(SEARCH("Bouchon",B442)),ISNUMBER(SEARCH("tire",B442)),ISNUMBER(SEARCH("decapsuleur",B442)),ISNUMBER(SEARCH("carte",B442)),ISNUMBER(SEARCH("cheque",B442))),"ETAGERES",IF(OR(ISNUMBER(SEARCH("papier",B442)),ISNUMBER(SEARCH("sac",B442)),ISNUMBER(SEARCH("carton",B442)),ISNUMBER(SEARCH("pochette",B442)),ISNUMBER(SEARCH("polypr",B442)),ISNUMBER(SEARCH("FIBRE",B442))),"CARTONNAGE","AUTRES"))))))))),VLOOKUP(A442,'[1]Famille par article'!A:C,3,0))</f>
        <v>ETAGERES</v>
      </c>
      <c r="I442" s="14">
        <f t="shared" si="24"/>
        <v>7.4032944660373866E-4</v>
      </c>
      <c r="J442" s="14">
        <f t="shared" si="27"/>
        <v>0.76429761243753414</v>
      </c>
      <c r="K442" s="12" t="str">
        <f t="shared" si="25"/>
        <v/>
      </c>
      <c r="L442" s="12" t="str">
        <f t="shared" si="26"/>
        <v>Y</v>
      </c>
    </row>
    <row r="443" spans="1:12" x14ac:dyDescent="0.25">
      <c r="A443" s="12" t="s">
        <v>867</v>
      </c>
      <c r="B443" s="12" t="s">
        <v>534</v>
      </c>
      <c r="C443" s="12">
        <v>8</v>
      </c>
      <c r="D443" s="12">
        <v>1126</v>
      </c>
      <c r="E443" s="12" t="s">
        <v>751</v>
      </c>
      <c r="F443" s="12" t="s">
        <v>17</v>
      </c>
      <c r="G443" s="12" t="str">
        <f>IF(ISNA(VLOOKUP(E443,'[1]Plan d''adressage'!A:B,2,0)),"aucune",VLOOKUP(E443,'[1]Plan d''adressage'!A:B,2,0))</f>
        <v>BOIS</v>
      </c>
      <c r="H443" s="13" t="str">
        <f>IF(ISNA(VLOOKUP(A443,'[1]Famille par article'!A:C,3,0)),IF(AND(ISNUMBER(SEARCH("FIBRE",B443)),ISNUMBER(SEARCH("calage",B443))),"FIBRE DE CALAGE",IF(OR(ISNUMBER(SEARCH("panier",B443)),ISNUMBER(SEARCH("corbeille",B443)),ISNUMBER(SEARCH("banneton",B443)),ISNUMBER(SEARCH("support",B443))),"PANIER/CORBEILLE",IF(ISNUMBER(SEARCH("Bidon",B443)),"BIDON",IF(ISNUMBER(SEARCH("bourriche",B443)),"BOURRICHE",IF(OR(ISNUMBER(SEARCH("coffre",B443)),ISNUMBER(SEARCH("valisette",B443)),ISNUMBER(SEARCH("caisse",B443))),"COFFRET",IF(OR(ISNUMBER(SEARCH("VERRE",B443)),ISNUMBER(SEARCH("carafe",B443))),"VERRERIE",IF(ISNUMBER(SEARCH("BOIS",B443)),"BOIS",IF(OR(ISNUMBER(SEARCH("BOLDUC",B443)),ISNUMBER(SEARCH("RAPHIA",B443)),ISNUMBER(SEARCH("etiquette",B443)),ISNUMBER(SEARCH("Bouchon",B443)),ISNUMBER(SEARCH("tire",B443)),ISNUMBER(SEARCH("decapsuleur",B443)),ISNUMBER(SEARCH("carte",B443)),ISNUMBER(SEARCH("cheque",B443))),"ETAGERES",IF(OR(ISNUMBER(SEARCH("papier",B443)),ISNUMBER(SEARCH("sac",B443)),ISNUMBER(SEARCH("carton",B443)),ISNUMBER(SEARCH("pochette",B443)),ISNUMBER(SEARCH("polypr",B443)),ISNUMBER(SEARCH("FIBRE",B443))),"CARTONNAGE","AUTRES"))))))))),VLOOKUP(A443,'[1]Famille par article'!A:C,3,0))</f>
        <v>CARTONNAGE</v>
      </c>
      <c r="I443" s="14">
        <f t="shared" si="24"/>
        <v>7.4032944660373866E-4</v>
      </c>
      <c r="J443" s="14">
        <f t="shared" si="27"/>
        <v>0.76503794188413787</v>
      </c>
      <c r="K443" s="12" t="str">
        <f t="shared" si="25"/>
        <v/>
      </c>
      <c r="L443" s="12" t="str">
        <f t="shared" si="26"/>
        <v>Y</v>
      </c>
    </row>
    <row r="444" spans="1:12" x14ac:dyDescent="0.25">
      <c r="A444" s="12" t="s">
        <v>868</v>
      </c>
      <c r="B444" s="12" t="s">
        <v>534</v>
      </c>
      <c r="C444" s="12">
        <v>8</v>
      </c>
      <c r="D444" s="12">
        <v>1126</v>
      </c>
      <c r="E444" s="12" t="s">
        <v>862</v>
      </c>
      <c r="F444" s="12" t="s">
        <v>17</v>
      </c>
      <c r="G444" s="12" t="str">
        <f>IF(ISNA(VLOOKUP(E444,'[1]Plan d''adressage'!A:B,2,0)),"aucune",VLOOKUP(E444,'[1]Plan d''adressage'!A:B,2,0))</f>
        <v>PANIER/CORBEILLE</v>
      </c>
      <c r="H444" s="13" t="str">
        <f>IF(ISNA(VLOOKUP(A444,'[1]Famille par article'!A:C,3,0)),IF(AND(ISNUMBER(SEARCH("FIBRE",B444)),ISNUMBER(SEARCH("calage",B444))),"FIBRE DE CALAGE",IF(OR(ISNUMBER(SEARCH("panier",B444)),ISNUMBER(SEARCH("corbeille",B444)),ISNUMBER(SEARCH("banneton",B444)),ISNUMBER(SEARCH("support",B444))),"PANIER/CORBEILLE",IF(ISNUMBER(SEARCH("Bidon",B444)),"BIDON",IF(ISNUMBER(SEARCH("bourriche",B444)),"BOURRICHE",IF(OR(ISNUMBER(SEARCH("coffre",B444)),ISNUMBER(SEARCH("valisette",B444)),ISNUMBER(SEARCH("caisse",B444))),"COFFRET",IF(OR(ISNUMBER(SEARCH("VERRE",B444)),ISNUMBER(SEARCH("carafe",B444))),"VERRERIE",IF(ISNUMBER(SEARCH("BOIS",B444)),"BOIS",IF(OR(ISNUMBER(SEARCH("BOLDUC",B444)),ISNUMBER(SEARCH("RAPHIA",B444)),ISNUMBER(SEARCH("etiquette",B444)),ISNUMBER(SEARCH("Bouchon",B444)),ISNUMBER(SEARCH("tire",B444)),ISNUMBER(SEARCH("decapsuleur",B444)),ISNUMBER(SEARCH("carte",B444)),ISNUMBER(SEARCH("cheque",B444))),"ETAGERES",IF(OR(ISNUMBER(SEARCH("papier",B444)),ISNUMBER(SEARCH("sac",B444)),ISNUMBER(SEARCH("carton",B444)),ISNUMBER(SEARCH("pochette",B444)),ISNUMBER(SEARCH("polypr",B444)),ISNUMBER(SEARCH("FIBRE",B444))),"CARTONNAGE","AUTRES"))))))))),VLOOKUP(A444,'[1]Famille par article'!A:C,3,0))</f>
        <v>CARTONNAGE</v>
      </c>
      <c r="I444" s="14">
        <f t="shared" si="24"/>
        <v>7.4032944660373866E-4</v>
      </c>
      <c r="J444" s="14">
        <f t="shared" si="27"/>
        <v>0.76577827133074161</v>
      </c>
      <c r="K444" s="12" t="str">
        <f t="shared" si="25"/>
        <v/>
      </c>
      <c r="L444" s="12" t="str">
        <f t="shared" si="26"/>
        <v>Y</v>
      </c>
    </row>
    <row r="445" spans="1:12" x14ac:dyDescent="0.25">
      <c r="A445" s="12" t="s">
        <v>869</v>
      </c>
      <c r="B445" s="12" t="s">
        <v>388</v>
      </c>
      <c r="C445" s="12">
        <v>8</v>
      </c>
      <c r="D445" s="12">
        <v>1126</v>
      </c>
      <c r="E445" s="12" t="s">
        <v>402</v>
      </c>
      <c r="F445" s="12" t="s">
        <v>17</v>
      </c>
      <c r="G445" s="12" t="str">
        <f>IF(ISNA(VLOOKUP(E445,'[1]Plan d''adressage'!A:B,2,0)),"aucune",VLOOKUP(E445,'[1]Plan d''adressage'!A:B,2,0))</f>
        <v>PANIER/CORBEILLE</v>
      </c>
      <c r="H445" s="13" t="str">
        <f>IF(ISNA(VLOOKUP(A445,'[1]Famille par article'!A:C,3,0)),IF(AND(ISNUMBER(SEARCH("FIBRE",B445)),ISNUMBER(SEARCH("calage",B445))),"FIBRE DE CALAGE",IF(OR(ISNUMBER(SEARCH("panier",B445)),ISNUMBER(SEARCH("corbeille",B445)),ISNUMBER(SEARCH("banneton",B445)),ISNUMBER(SEARCH("support",B445))),"PANIER/CORBEILLE",IF(ISNUMBER(SEARCH("Bidon",B445)),"BIDON",IF(ISNUMBER(SEARCH("bourriche",B445)),"BOURRICHE",IF(OR(ISNUMBER(SEARCH("coffre",B445)),ISNUMBER(SEARCH("valisette",B445)),ISNUMBER(SEARCH("caisse",B445))),"COFFRET",IF(OR(ISNUMBER(SEARCH("VERRE",B445)),ISNUMBER(SEARCH("carafe",B445))),"VERRERIE",IF(ISNUMBER(SEARCH("BOIS",B445)),"BOIS",IF(OR(ISNUMBER(SEARCH("BOLDUC",B445)),ISNUMBER(SEARCH("RAPHIA",B445)),ISNUMBER(SEARCH("etiquette",B445)),ISNUMBER(SEARCH("Bouchon",B445)),ISNUMBER(SEARCH("tire",B445)),ISNUMBER(SEARCH("decapsuleur",B445)),ISNUMBER(SEARCH("carte",B445)),ISNUMBER(SEARCH("cheque",B445))),"ETAGERES",IF(OR(ISNUMBER(SEARCH("papier",B445)),ISNUMBER(SEARCH("sac",B445)),ISNUMBER(SEARCH("carton",B445)),ISNUMBER(SEARCH("pochette",B445)),ISNUMBER(SEARCH("polypr",B445)),ISNUMBER(SEARCH("FIBRE",B445))),"CARTONNAGE","AUTRES"))))))))),VLOOKUP(A445,'[1]Famille par article'!A:C,3,0))</f>
        <v>PANIER/CORBEILLE</v>
      </c>
      <c r="I445" s="14">
        <f t="shared" si="24"/>
        <v>7.4032944660373866E-4</v>
      </c>
      <c r="J445" s="14">
        <f t="shared" si="27"/>
        <v>0.76651860077734535</v>
      </c>
      <c r="K445" s="12" t="str">
        <f t="shared" si="25"/>
        <v/>
      </c>
      <c r="L445" s="12" t="str">
        <f t="shared" si="26"/>
        <v>N</v>
      </c>
    </row>
    <row r="446" spans="1:12" x14ac:dyDescent="0.25">
      <c r="A446" s="12" t="s">
        <v>870</v>
      </c>
      <c r="B446" s="12" t="s">
        <v>690</v>
      </c>
      <c r="C446" s="12">
        <v>8</v>
      </c>
      <c r="D446" s="12">
        <v>1126</v>
      </c>
      <c r="E446" s="12" t="s">
        <v>383</v>
      </c>
      <c r="F446" s="12" t="s">
        <v>17</v>
      </c>
      <c r="G446" s="12" t="str">
        <f>IF(ISNA(VLOOKUP(E446,'[1]Plan d''adressage'!A:B,2,0)),"aucune",VLOOKUP(E446,'[1]Plan d''adressage'!A:B,2,0))</f>
        <v>AUTRES</v>
      </c>
      <c r="H446" s="13" t="str">
        <f>IF(ISNA(VLOOKUP(A446,'[1]Famille par article'!A:C,3,0)),IF(AND(ISNUMBER(SEARCH("FIBRE",B446)),ISNUMBER(SEARCH("calage",B446))),"FIBRE DE CALAGE",IF(OR(ISNUMBER(SEARCH("panier",B446)),ISNUMBER(SEARCH("corbeille",B446)),ISNUMBER(SEARCH("banneton",B446)),ISNUMBER(SEARCH("support",B446))),"PANIER/CORBEILLE",IF(ISNUMBER(SEARCH("Bidon",B446)),"BIDON",IF(ISNUMBER(SEARCH("bourriche",B446)),"BOURRICHE",IF(OR(ISNUMBER(SEARCH("coffre",B446)),ISNUMBER(SEARCH("valisette",B446)),ISNUMBER(SEARCH("caisse",B446))),"COFFRET",IF(OR(ISNUMBER(SEARCH("VERRE",B446)),ISNUMBER(SEARCH("carafe",B446))),"VERRERIE",IF(ISNUMBER(SEARCH("BOIS",B446)),"BOIS",IF(OR(ISNUMBER(SEARCH("BOLDUC",B446)),ISNUMBER(SEARCH("RAPHIA",B446)),ISNUMBER(SEARCH("etiquette",B446)),ISNUMBER(SEARCH("Bouchon",B446)),ISNUMBER(SEARCH("tire",B446)),ISNUMBER(SEARCH("decapsuleur",B446)),ISNUMBER(SEARCH("carte",B446)),ISNUMBER(SEARCH("cheque",B446))),"ETAGERES",IF(OR(ISNUMBER(SEARCH("papier",B446)),ISNUMBER(SEARCH("sac",B446)),ISNUMBER(SEARCH("carton",B446)),ISNUMBER(SEARCH("pochette",B446)),ISNUMBER(SEARCH("polypr",B446)),ISNUMBER(SEARCH("FIBRE",B446))),"CARTONNAGE","AUTRES"))))))))),VLOOKUP(A446,'[1]Famille par article'!A:C,3,0))</f>
        <v>COFFRET</v>
      </c>
      <c r="I446" s="14">
        <f t="shared" si="24"/>
        <v>7.4032944660373866E-4</v>
      </c>
      <c r="J446" s="14">
        <f t="shared" si="27"/>
        <v>0.76725893022394909</v>
      </c>
      <c r="K446" s="12" t="str">
        <f t="shared" si="25"/>
        <v/>
      </c>
      <c r="L446" s="12" t="str">
        <f t="shared" si="26"/>
        <v>Y</v>
      </c>
    </row>
    <row r="447" spans="1:12" x14ac:dyDescent="0.25">
      <c r="A447" s="12" t="s">
        <v>871</v>
      </c>
      <c r="B447" s="12" t="s">
        <v>364</v>
      </c>
      <c r="C447" s="12">
        <v>8</v>
      </c>
      <c r="D447" s="12">
        <v>1126</v>
      </c>
      <c r="E447" s="12" t="s">
        <v>621</v>
      </c>
      <c r="F447" s="12" t="s">
        <v>17</v>
      </c>
      <c r="G447" s="12" t="str">
        <f>IF(ISNA(VLOOKUP(E447,'[1]Plan d''adressage'!A:B,2,0)),"aucune",VLOOKUP(E447,'[1]Plan d''adressage'!A:B,2,0))</f>
        <v>aucune</v>
      </c>
      <c r="H447" s="13" t="str">
        <f>IF(ISNA(VLOOKUP(A447,'[1]Famille par article'!A:C,3,0)),IF(AND(ISNUMBER(SEARCH("FIBRE",B447)),ISNUMBER(SEARCH("calage",B447))),"FIBRE DE CALAGE",IF(OR(ISNUMBER(SEARCH("panier",B447)),ISNUMBER(SEARCH("corbeille",B447)),ISNUMBER(SEARCH("banneton",B447)),ISNUMBER(SEARCH("support",B447))),"PANIER/CORBEILLE",IF(ISNUMBER(SEARCH("Bidon",B447)),"BIDON",IF(ISNUMBER(SEARCH("bourriche",B447)),"BOURRICHE",IF(OR(ISNUMBER(SEARCH("coffre",B447)),ISNUMBER(SEARCH("valisette",B447)),ISNUMBER(SEARCH("caisse",B447))),"COFFRET",IF(OR(ISNUMBER(SEARCH("VERRE",B447)),ISNUMBER(SEARCH("carafe",B447))),"VERRERIE",IF(ISNUMBER(SEARCH("BOIS",B447)),"BOIS",IF(OR(ISNUMBER(SEARCH("BOLDUC",B447)),ISNUMBER(SEARCH("RAPHIA",B447)),ISNUMBER(SEARCH("etiquette",B447)),ISNUMBER(SEARCH("Bouchon",B447)),ISNUMBER(SEARCH("tire",B447)),ISNUMBER(SEARCH("decapsuleur",B447)),ISNUMBER(SEARCH("carte",B447)),ISNUMBER(SEARCH("cheque",B447))),"ETAGERES",IF(OR(ISNUMBER(SEARCH("papier",B447)),ISNUMBER(SEARCH("sac",B447)),ISNUMBER(SEARCH("carton",B447)),ISNUMBER(SEARCH("pochette",B447)),ISNUMBER(SEARCH("polypr",B447)),ISNUMBER(SEARCH("FIBRE",B447))),"CARTONNAGE","AUTRES"))))))))),VLOOKUP(A447,'[1]Famille par article'!A:C,3,0))</f>
        <v>ETAGERES</v>
      </c>
      <c r="I447" s="14">
        <f t="shared" si="24"/>
        <v>7.4032944660373866E-4</v>
      </c>
      <c r="J447" s="14">
        <f t="shared" si="27"/>
        <v>0.76799925967055283</v>
      </c>
      <c r="K447" s="12" t="str">
        <f t="shared" si="25"/>
        <v/>
      </c>
      <c r="L447" s="12" t="str">
        <f t="shared" si="26"/>
        <v>Y</v>
      </c>
    </row>
    <row r="448" spans="1:12" x14ac:dyDescent="0.25">
      <c r="A448" s="12" t="s">
        <v>872</v>
      </c>
      <c r="B448" s="12" t="s">
        <v>873</v>
      </c>
      <c r="C448" s="12">
        <v>8</v>
      </c>
      <c r="D448" s="12">
        <v>1126</v>
      </c>
      <c r="E448" s="12" t="s">
        <v>49</v>
      </c>
      <c r="F448" s="12" t="s">
        <v>17</v>
      </c>
      <c r="G448" s="12" t="str">
        <f>IF(ISNA(VLOOKUP(E448,'[1]Plan d''adressage'!A:B,2,0)),"aucune",VLOOKUP(E448,'[1]Plan d''adressage'!A:B,2,0))</f>
        <v>aucune</v>
      </c>
      <c r="H448" s="13" t="str">
        <f>IF(ISNA(VLOOKUP(A448,'[1]Famille par article'!A:C,3,0)),IF(AND(ISNUMBER(SEARCH("FIBRE",B448)),ISNUMBER(SEARCH("calage",B448))),"FIBRE DE CALAGE",IF(OR(ISNUMBER(SEARCH("panier",B448)),ISNUMBER(SEARCH("corbeille",B448)),ISNUMBER(SEARCH("banneton",B448)),ISNUMBER(SEARCH("support",B448))),"PANIER/CORBEILLE",IF(ISNUMBER(SEARCH("Bidon",B448)),"BIDON",IF(ISNUMBER(SEARCH("bourriche",B448)),"BOURRICHE",IF(OR(ISNUMBER(SEARCH("coffre",B448)),ISNUMBER(SEARCH("valisette",B448)),ISNUMBER(SEARCH("caisse",B448))),"COFFRET",IF(OR(ISNUMBER(SEARCH("VERRE",B448)),ISNUMBER(SEARCH("carafe",B448))),"VERRERIE",IF(ISNUMBER(SEARCH("BOIS",B448)),"BOIS",IF(OR(ISNUMBER(SEARCH("BOLDUC",B448)),ISNUMBER(SEARCH("RAPHIA",B448)),ISNUMBER(SEARCH("etiquette",B448)),ISNUMBER(SEARCH("Bouchon",B448)),ISNUMBER(SEARCH("tire",B448)),ISNUMBER(SEARCH("decapsuleur",B448)),ISNUMBER(SEARCH("carte",B448)),ISNUMBER(SEARCH("cheque",B448))),"ETAGERES",IF(OR(ISNUMBER(SEARCH("papier",B448)),ISNUMBER(SEARCH("sac",B448)),ISNUMBER(SEARCH("carton",B448)),ISNUMBER(SEARCH("pochette",B448)),ISNUMBER(SEARCH("polypr",B448)),ISNUMBER(SEARCH("FIBRE",B448))),"CARTONNAGE","AUTRES"))))))))),VLOOKUP(A448,'[1]Famille par article'!A:C,3,0))</f>
        <v>ETAGERES</v>
      </c>
      <c r="I448" s="14">
        <f t="shared" si="24"/>
        <v>7.4032944660373866E-4</v>
      </c>
      <c r="J448" s="14">
        <f t="shared" si="27"/>
        <v>0.76873958911715656</v>
      </c>
      <c r="K448" s="12" t="str">
        <f t="shared" si="25"/>
        <v/>
      </c>
      <c r="L448" s="12" t="str">
        <f t="shared" si="26"/>
        <v>Y</v>
      </c>
    </row>
    <row r="449" spans="1:12" x14ac:dyDescent="0.25">
      <c r="A449" s="12" t="s">
        <v>874</v>
      </c>
      <c r="B449" s="12" t="s">
        <v>875</v>
      </c>
      <c r="C449" s="12">
        <v>8</v>
      </c>
      <c r="D449" s="12">
        <v>1126</v>
      </c>
      <c r="E449" s="12" t="s">
        <v>876</v>
      </c>
      <c r="F449" s="12" t="s">
        <v>17</v>
      </c>
      <c r="G449" s="12" t="str">
        <f>IF(ISNA(VLOOKUP(E449,'[1]Plan d''adressage'!A:B,2,0)),"aucune",VLOOKUP(E449,'[1]Plan d''adressage'!A:B,2,0))</f>
        <v>VERRERIE</v>
      </c>
      <c r="H449" s="13" t="str">
        <f>IF(ISNA(VLOOKUP(A449,'[1]Famille par article'!A:C,3,0)),IF(AND(ISNUMBER(SEARCH("FIBRE",B449)),ISNUMBER(SEARCH("calage",B449))),"FIBRE DE CALAGE",IF(OR(ISNUMBER(SEARCH("panier",B449)),ISNUMBER(SEARCH("corbeille",B449)),ISNUMBER(SEARCH("banneton",B449)),ISNUMBER(SEARCH("support",B449))),"PANIER/CORBEILLE",IF(ISNUMBER(SEARCH("Bidon",B449)),"BIDON",IF(ISNUMBER(SEARCH("bourriche",B449)),"BOURRICHE",IF(OR(ISNUMBER(SEARCH("coffre",B449)),ISNUMBER(SEARCH("valisette",B449)),ISNUMBER(SEARCH("caisse",B449))),"COFFRET",IF(OR(ISNUMBER(SEARCH("VERRE",B449)),ISNUMBER(SEARCH("carafe",B449))),"VERRERIE",IF(ISNUMBER(SEARCH("BOIS",B449)),"BOIS",IF(OR(ISNUMBER(SEARCH("BOLDUC",B449)),ISNUMBER(SEARCH("RAPHIA",B449)),ISNUMBER(SEARCH("etiquette",B449)),ISNUMBER(SEARCH("Bouchon",B449)),ISNUMBER(SEARCH("tire",B449)),ISNUMBER(SEARCH("decapsuleur",B449)),ISNUMBER(SEARCH("carte",B449)),ISNUMBER(SEARCH("cheque",B449))),"ETAGERES",IF(OR(ISNUMBER(SEARCH("papier",B449)),ISNUMBER(SEARCH("sac",B449)),ISNUMBER(SEARCH("carton",B449)),ISNUMBER(SEARCH("pochette",B449)),ISNUMBER(SEARCH("polypr",B449)),ISNUMBER(SEARCH("FIBRE",B449))),"CARTONNAGE","AUTRES"))))))))),VLOOKUP(A449,'[1]Famille par article'!A:C,3,0))</f>
        <v>CARTONNAGE</v>
      </c>
      <c r="I449" s="14">
        <f t="shared" si="24"/>
        <v>7.4032944660373866E-4</v>
      </c>
      <c r="J449" s="14">
        <f t="shared" si="27"/>
        <v>0.7694799185637603</v>
      </c>
      <c r="K449" s="12" t="str">
        <f t="shared" si="25"/>
        <v/>
      </c>
      <c r="L449" s="12" t="str">
        <f t="shared" si="26"/>
        <v>Y</v>
      </c>
    </row>
    <row r="450" spans="1:12" x14ac:dyDescent="0.25">
      <c r="A450" s="12" t="s">
        <v>877</v>
      </c>
      <c r="B450" s="12" t="s">
        <v>875</v>
      </c>
      <c r="C450" s="12">
        <v>8</v>
      </c>
      <c r="D450" s="12">
        <v>1126</v>
      </c>
      <c r="E450" s="12" t="s">
        <v>876</v>
      </c>
      <c r="F450" s="12" t="s">
        <v>17</v>
      </c>
      <c r="G450" s="12" t="str">
        <f>IF(ISNA(VLOOKUP(E450,'[1]Plan d''adressage'!A:B,2,0)),"aucune",VLOOKUP(E450,'[1]Plan d''adressage'!A:B,2,0))</f>
        <v>VERRERIE</v>
      </c>
      <c r="H450" s="13" t="str">
        <f>IF(ISNA(VLOOKUP(A450,'[1]Famille par article'!A:C,3,0)),IF(AND(ISNUMBER(SEARCH("FIBRE",B450)),ISNUMBER(SEARCH("calage",B450))),"FIBRE DE CALAGE",IF(OR(ISNUMBER(SEARCH("panier",B450)),ISNUMBER(SEARCH("corbeille",B450)),ISNUMBER(SEARCH("banneton",B450)),ISNUMBER(SEARCH("support",B450))),"PANIER/CORBEILLE",IF(ISNUMBER(SEARCH("Bidon",B450)),"BIDON",IF(ISNUMBER(SEARCH("bourriche",B450)),"BOURRICHE",IF(OR(ISNUMBER(SEARCH("coffre",B450)),ISNUMBER(SEARCH("valisette",B450)),ISNUMBER(SEARCH("caisse",B450))),"COFFRET",IF(OR(ISNUMBER(SEARCH("VERRE",B450)),ISNUMBER(SEARCH("carafe",B450))),"VERRERIE",IF(ISNUMBER(SEARCH("BOIS",B450)),"BOIS",IF(OR(ISNUMBER(SEARCH("BOLDUC",B450)),ISNUMBER(SEARCH("RAPHIA",B450)),ISNUMBER(SEARCH("etiquette",B450)),ISNUMBER(SEARCH("Bouchon",B450)),ISNUMBER(SEARCH("tire",B450)),ISNUMBER(SEARCH("decapsuleur",B450)),ISNUMBER(SEARCH("carte",B450)),ISNUMBER(SEARCH("cheque",B450))),"ETAGERES",IF(OR(ISNUMBER(SEARCH("papier",B450)),ISNUMBER(SEARCH("sac",B450)),ISNUMBER(SEARCH("carton",B450)),ISNUMBER(SEARCH("pochette",B450)),ISNUMBER(SEARCH("polypr",B450)),ISNUMBER(SEARCH("FIBRE",B450))),"CARTONNAGE","AUTRES"))))))))),VLOOKUP(A450,'[1]Famille par article'!A:C,3,0))</f>
        <v>CARTONNAGE</v>
      </c>
      <c r="I450" s="14">
        <f t="shared" si="24"/>
        <v>7.4032944660373866E-4</v>
      </c>
      <c r="J450" s="14">
        <f t="shared" si="27"/>
        <v>0.77022024801036404</v>
      </c>
      <c r="K450" s="12" t="str">
        <f t="shared" si="25"/>
        <v/>
      </c>
      <c r="L450" s="12" t="str">
        <f t="shared" si="26"/>
        <v>Y</v>
      </c>
    </row>
    <row r="451" spans="1:12" x14ac:dyDescent="0.25">
      <c r="A451" s="12" t="s">
        <v>878</v>
      </c>
      <c r="B451" s="12" t="s">
        <v>210</v>
      </c>
      <c r="C451" s="12">
        <v>8</v>
      </c>
      <c r="D451" s="12">
        <v>1126</v>
      </c>
      <c r="E451" s="12" t="s">
        <v>705</v>
      </c>
      <c r="F451" s="12" t="s">
        <v>17</v>
      </c>
      <c r="G451" s="12" t="str">
        <f>IF(ISNA(VLOOKUP(E451,'[1]Plan d''adressage'!A:B,2,0)),"aucune",VLOOKUP(E451,'[1]Plan d''adressage'!A:B,2,0))</f>
        <v>AUTRES</v>
      </c>
      <c r="H451" s="13" t="str">
        <f>IF(ISNA(VLOOKUP(A451,'[1]Famille par article'!A:C,3,0)),IF(AND(ISNUMBER(SEARCH("FIBRE",B451)),ISNUMBER(SEARCH("calage",B451))),"FIBRE DE CALAGE",IF(OR(ISNUMBER(SEARCH("panier",B451)),ISNUMBER(SEARCH("corbeille",B451)),ISNUMBER(SEARCH("banneton",B451)),ISNUMBER(SEARCH("support",B451))),"PANIER/CORBEILLE",IF(ISNUMBER(SEARCH("Bidon",B451)),"BIDON",IF(ISNUMBER(SEARCH("bourriche",B451)),"BOURRICHE",IF(OR(ISNUMBER(SEARCH("coffre",B451)),ISNUMBER(SEARCH("valisette",B451)),ISNUMBER(SEARCH("caisse",B451))),"COFFRET",IF(OR(ISNUMBER(SEARCH("VERRE",B451)),ISNUMBER(SEARCH("carafe",B451))),"VERRERIE",IF(ISNUMBER(SEARCH("BOIS",B451)),"BOIS",IF(OR(ISNUMBER(SEARCH("BOLDUC",B451)),ISNUMBER(SEARCH("RAPHIA",B451)),ISNUMBER(SEARCH("etiquette",B451)),ISNUMBER(SEARCH("Bouchon",B451)),ISNUMBER(SEARCH("tire",B451)),ISNUMBER(SEARCH("decapsuleur",B451)),ISNUMBER(SEARCH("carte",B451)),ISNUMBER(SEARCH("cheque",B451))),"ETAGERES",IF(OR(ISNUMBER(SEARCH("papier",B451)),ISNUMBER(SEARCH("sac",B451)),ISNUMBER(SEARCH("carton",B451)),ISNUMBER(SEARCH("pochette",B451)),ISNUMBER(SEARCH("polypr",B451)),ISNUMBER(SEARCH("FIBRE",B451))),"CARTONNAGE","AUTRES"))))))))),VLOOKUP(A451,'[1]Famille par article'!A:C,3,0))</f>
        <v>PANIER/CORBEILLE</v>
      </c>
      <c r="I451" s="14">
        <f t="shared" ref="I451:I514" si="28">C451/SUM(C$3:C$1048576)</f>
        <v>7.4032944660373866E-4</v>
      </c>
      <c r="J451" s="14">
        <f t="shared" si="27"/>
        <v>0.77096057745696778</v>
      </c>
      <c r="K451" s="12" t="str">
        <f t="shared" si="25"/>
        <v/>
      </c>
      <c r="L451" s="12" t="str">
        <f t="shared" si="26"/>
        <v>Y</v>
      </c>
    </row>
    <row r="452" spans="1:12" x14ac:dyDescent="0.25">
      <c r="A452" s="12" t="s">
        <v>879</v>
      </c>
      <c r="B452" s="12" t="s">
        <v>880</v>
      </c>
      <c r="C452" s="12">
        <v>8</v>
      </c>
      <c r="D452" s="12">
        <v>1126</v>
      </c>
      <c r="E452" s="12" t="s">
        <v>357</v>
      </c>
      <c r="F452" s="12" t="s">
        <v>17</v>
      </c>
      <c r="G452" s="12" t="str">
        <f>IF(ISNA(VLOOKUP(E452,'[1]Plan d''adressage'!A:B,2,0)),"aucune",VLOOKUP(E452,'[1]Plan d''adressage'!A:B,2,0))</f>
        <v>CARTONNAGE</v>
      </c>
      <c r="H452" s="13" t="str">
        <f>IF(ISNA(VLOOKUP(A452,'[1]Famille par article'!A:C,3,0)),IF(AND(ISNUMBER(SEARCH("FIBRE",B452)),ISNUMBER(SEARCH("calage",B452))),"FIBRE DE CALAGE",IF(OR(ISNUMBER(SEARCH("panier",B452)),ISNUMBER(SEARCH("corbeille",B452)),ISNUMBER(SEARCH("banneton",B452)),ISNUMBER(SEARCH("support",B452))),"PANIER/CORBEILLE",IF(ISNUMBER(SEARCH("Bidon",B452)),"BIDON",IF(ISNUMBER(SEARCH("bourriche",B452)),"BOURRICHE",IF(OR(ISNUMBER(SEARCH("coffre",B452)),ISNUMBER(SEARCH("valisette",B452)),ISNUMBER(SEARCH("caisse",B452))),"COFFRET",IF(OR(ISNUMBER(SEARCH("VERRE",B452)),ISNUMBER(SEARCH("carafe",B452))),"VERRERIE",IF(ISNUMBER(SEARCH("BOIS",B452)),"BOIS",IF(OR(ISNUMBER(SEARCH("BOLDUC",B452)),ISNUMBER(SEARCH("RAPHIA",B452)),ISNUMBER(SEARCH("etiquette",B452)),ISNUMBER(SEARCH("Bouchon",B452)),ISNUMBER(SEARCH("tire",B452)),ISNUMBER(SEARCH("decapsuleur",B452)),ISNUMBER(SEARCH("carte",B452)),ISNUMBER(SEARCH("cheque",B452))),"ETAGERES",IF(OR(ISNUMBER(SEARCH("papier",B452)),ISNUMBER(SEARCH("sac",B452)),ISNUMBER(SEARCH("carton",B452)),ISNUMBER(SEARCH("pochette",B452)),ISNUMBER(SEARCH("polypr",B452)),ISNUMBER(SEARCH("FIBRE",B452))),"CARTONNAGE","AUTRES"))))))))),VLOOKUP(A452,'[1]Famille par article'!A:C,3,0))</f>
        <v>AUTRES</v>
      </c>
      <c r="I452" s="14">
        <f t="shared" si="28"/>
        <v>7.4032944660373866E-4</v>
      </c>
      <c r="J452" s="14">
        <f t="shared" si="27"/>
        <v>0.77170090690357152</v>
      </c>
      <c r="K452" s="12" t="str">
        <f t="shared" ref="K452:K515" si="29">IF(J452&lt;90%,"","NPPEC")</f>
        <v/>
      </c>
      <c r="L452" s="12" t="str">
        <f t="shared" ref="L452:L515" si="30">IF(AND(G452&lt;&gt;H452,K452=""),"Y","N")</f>
        <v>Y</v>
      </c>
    </row>
    <row r="453" spans="1:12" x14ac:dyDescent="0.25">
      <c r="A453" s="12" t="s">
        <v>881</v>
      </c>
      <c r="B453" s="12" t="s">
        <v>882</v>
      </c>
      <c r="C453" s="12">
        <v>8</v>
      </c>
      <c r="D453" s="12">
        <v>1126</v>
      </c>
      <c r="E453" s="12" t="s">
        <v>708</v>
      </c>
      <c r="F453" s="12" t="s">
        <v>17</v>
      </c>
      <c r="G453" s="12" t="str">
        <f>IF(ISNA(VLOOKUP(E453,'[1]Plan d''adressage'!A:B,2,0)),"aucune",VLOOKUP(E453,'[1]Plan d''adressage'!A:B,2,0))</f>
        <v>VERRERIE</v>
      </c>
      <c r="H453" s="13" t="str">
        <f>IF(ISNA(VLOOKUP(A453,'[1]Famille par article'!A:C,3,0)),IF(AND(ISNUMBER(SEARCH("FIBRE",B453)),ISNUMBER(SEARCH("calage",B453))),"FIBRE DE CALAGE",IF(OR(ISNUMBER(SEARCH("panier",B453)),ISNUMBER(SEARCH("corbeille",B453)),ISNUMBER(SEARCH("banneton",B453)),ISNUMBER(SEARCH("support",B453))),"PANIER/CORBEILLE",IF(ISNUMBER(SEARCH("Bidon",B453)),"BIDON",IF(ISNUMBER(SEARCH("bourriche",B453)),"BOURRICHE",IF(OR(ISNUMBER(SEARCH("coffre",B453)),ISNUMBER(SEARCH("valisette",B453)),ISNUMBER(SEARCH("caisse",B453))),"COFFRET",IF(OR(ISNUMBER(SEARCH("VERRE",B453)),ISNUMBER(SEARCH("carafe",B453))),"VERRERIE",IF(ISNUMBER(SEARCH("BOIS",B453)),"BOIS",IF(OR(ISNUMBER(SEARCH("BOLDUC",B453)),ISNUMBER(SEARCH("RAPHIA",B453)),ISNUMBER(SEARCH("etiquette",B453)),ISNUMBER(SEARCH("Bouchon",B453)),ISNUMBER(SEARCH("tire",B453)),ISNUMBER(SEARCH("decapsuleur",B453)),ISNUMBER(SEARCH("carte",B453)),ISNUMBER(SEARCH("cheque",B453))),"ETAGERES",IF(OR(ISNUMBER(SEARCH("papier",B453)),ISNUMBER(SEARCH("sac",B453)),ISNUMBER(SEARCH("carton",B453)),ISNUMBER(SEARCH("pochette",B453)),ISNUMBER(SEARCH("polypr",B453)),ISNUMBER(SEARCH("FIBRE",B453))),"CARTONNAGE","AUTRES"))))))))),VLOOKUP(A453,'[1]Famille par article'!A:C,3,0))</f>
        <v>CARTONNAGE</v>
      </c>
      <c r="I453" s="14">
        <f t="shared" si="28"/>
        <v>7.4032944660373866E-4</v>
      </c>
      <c r="J453" s="14">
        <f t="shared" ref="J453:J516" si="31">I453+J452</f>
        <v>0.77244123635017525</v>
      </c>
      <c r="K453" s="12" t="str">
        <f t="shared" si="29"/>
        <v/>
      </c>
      <c r="L453" s="12" t="str">
        <f t="shared" si="30"/>
        <v>Y</v>
      </c>
    </row>
    <row r="454" spans="1:12" x14ac:dyDescent="0.25">
      <c r="A454" s="12" t="s">
        <v>883</v>
      </c>
      <c r="B454" s="12" t="s">
        <v>884</v>
      </c>
      <c r="C454" s="12">
        <v>7</v>
      </c>
      <c r="D454" s="12">
        <v>1126</v>
      </c>
      <c r="E454" s="12" t="s">
        <v>284</v>
      </c>
      <c r="F454" s="12" t="s">
        <v>17</v>
      </c>
      <c r="G454" s="12" t="str">
        <f>IF(ISNA(VLOOKUP(E454,'[1]Plan d''adressage'!A:B,2,0)),"aucune",VLOOKUP(E454,'[1]Plan d''adressage'!A:B,2,0))</f>
        <v>aucune</v>
      </c>
      <c r="H454" s="13" t="str">
        <f>IF(ISNA(VLOOKUP(A454,'[1]Famille par article'!A:C,3,0)),IF(AND(ISNUMBER(SEARCH("FIBRE",B454)),ISNUMBER(SEARCH("calage",B454))),"FIBRE DE CALAGE",IF(OR(ISNUMBER(SEARCH("panier",B454)),ISNUMBER(SEARCH("corbeille",B454)),ISNUMBER(SEARCH("banneton",B454)),ISNUMBER(SEARCH("support",B454))),"PANIER/CORBEILLE",IF(ISNUMBER(SEARCH("Bidon",B454)),"BIDON",IF(ISNUMBER(SEARCH("bourriche",B454)),"BOURRICHE",IF(OR(ISNUMBER(SEARCH("coffre",B454)),ISNUMBER(SEARCH("valisette",B454)),ISNUMBER(SEARCH("caisse",B454))),"COFFRET",IF(OR(ISNUMBER(SEARCH("VERRE",B454)),ISNUMBER(SEARCH("carafe",B454))),"VERRERIE",IF(ISNUMBER(SEARCH("BOIS",B454)),"BOIS",IF(OR(ISNUMBER(SEARCH("BOLDUC",B454)),ISNUMBER(SEARCH("RAPHIA",B454)),ISNUMBER(SEARCH("etiquette",B454)),ISNUMBER(SEARCH("Bouchon",B454)),ISNUMBER(SEARCH("tire",B454)),ISNUMBER(SEARCH("decapsuleur",B454)),ISNUMBER(SEARCH("carte",B454)),ISNUMBER(SEARCH("cheque",B454))),"ETAGERES",IF(OR(ISNUMBER(SEARCH("papier",B454)),ISNUMBER(SEARCH("sac",B454)),ISNUMBER(SEARCH("carton",B454)),ISNUMBER(SEARCH("pochette",B454)),ISNUMBER(SEARCH("polypr",B454)),ISNUMBER(SEARCH("FIBRE",B454))),"CARTONNAGE","AUTRES"))))))))),VLOOKUP(A454,'[1]Famille par article'!A:C,3,0))</f>
        <v>ETAGERES</v>
      </c>
      <c r="I454" s="14">
        <f t="shared" si="28"/>
        <v>6.477882657782713E-4</v>
      </c>
      <c r="J454" s="14">
        <f t="shared" si="31"/>
        <v>0.77308902461595352</v>
      </c>
      <c r="K454" s="12" t="str">
        <f t="shared" si="29"/>
        <v/>
      </c>
      <c r="L454" s="12" t="str">
        <f t="shared" si="30"/>
        <v>Y</v>
      </c>
    </row>
    <row r="455" spans="1:12" x14ac:dyDescent="0.25">
      <c r="A455" s="12" t="s">
        <v>885</v>
      </c>
      <c r="B455" s="12" t="s">
        <v>886</v>
      </c>
      <c r="C455" s="12">
        <v>7</v>
      </c>
      <c r="D455" s="12">
        <v>1126</v>
      </c>
      <c r="E455" s="12" t="s">
        <v>284</v>
      </c>
      <c r="F455" s="12" t="s">
        <v>17</v>
      </c>
      <c r="G455" s="12" t="str">
        <f>IF(ISNA(VLOOKUP(E455,'[1]Plan d''adressage'!A:B,2,0)),"aucune",VLOOKUP(E455,'[1]Plan d''adressage'!A:B,2,0))</f>
        <v>aucune</v>
      </c>
      <c r="H455" s="13" t="str">
        <f>IF(ISNA(VLOOKUP(A455,'[1]Famille par article'!A:C,3,0)),IF(AND(ISNUMBER(SEARCH("FIBRE",B455)),ISNUMBER(SEARCH("calage",B455))),"FIBRE DE CALAGE",IF(OR(ISNUMBER(SEARCH("panier",B455)),ISNUMBER(SEARCH("corbeille",B455)),ISNUMBER(SEARCH("banneton",B455)),ISNUMBER(SEARCH("support",B455))),"PANIER/CORBEILLE",IF(ISNUMBER(SEARCH("Bidon",B455)),"BIDON",IF(ISNUMBER(SEARCH("bourriche",B455)),"BOURRICHE",IF(OR(ISNUMBER(SEARCH("coffre",B455)),ISNUMBER(SEARCH("valisette",B455)),ISNUMBER(SEARCH("caisse",B455))),"COFFRET",IF(OR(ISNUMBER(SEARCH("VERRE",B455)),ISNUMBER(SEARCH("carafe",B455))),"VERRERIE",IF(ISNUMBER(SEARCH("BOIS",B455)),"BOIS",IF(OR(ISNUMBER(SEARCH("BOLDUC",B455)),ISNUMBER(SEARCH("RAPHIA",B455)),ISNUMBER(SEARCH("etiquette",B455)),ISNUMBER(SEARCH("Bouchon",B455)),ISNUMBER(SEARCH("tire",B455)),ISNUMBER(SEARCH("decapsuleur",B455)),ISNUMBER(SEARCH("carte",B455)),ISNUMBER(SEARCH("cheque",B455))),"ETAGERES",IF(OR(ISNUMBER(SEARCH("papier",B455)),ISNUMBER(SEARCH("sac",B455)),ISNUMBER(SEARCH("carton",B455)),ISNUMBER(SEARCH("pochette",B455)),ISNUMBER(SEARCH("polypr",B455)),ISNUMBER(SEARCH("FIBRE",B455))),"CARTONNAGE","AUTRES"))))))))),VLOOKUP(A455,'[1]Famille par article'!A:C,3,0))</f>
        <v>ETAGERES</v>
      </c>
      <c r="I455" s="14">
        <f t="shared" si="28"/>
        <v>6.477882657782713E-4</v>
      </c>
      <c r="J455" s="14">
        <f t="shared" si="31"/>
        <v>0.77373681288173179</v>
      </c>
      <c r="K455" s="12" t="str">
        <f t="shared" si="29"/>
        <v/>
      </c>
      <c r="L455" s="12" t="str">
        <f t="shared" si="30"/>
        <v>Y</v>
      </c>
    </row>
    <row r="456" spans="1:12" x14ac:dyDescent="0.25">
      <c r="A456" s="12" t="s">
        <v>887</v>
      </c>
      <c r="B456" s="12" t="s">
        <v>888</v>
      </c>
      <c r="C456" s="12">
        <v>7</v>
      </c>
      <c r="D456" s="12">
        <v>1126</v>
      </c>
      <c r="E456" s="12" t="s">
        <v>319</v>
      </c>
      <c r="F456" s="12" t="s">
        <v>17</v>
      </c>
      <c r="G456" s="12" t="str">
        <f>IF(ISNA(VLOOKUP(E456,'[1]Plan d''adressage'!A:B,2,0)),"aucune",VLOOKUP(E456,'[1]Plan d''adressage'!A:B,2,0))</f>
        <v>aucune</v>
      </c>
      <c r="H456" s="13" t="str">
        <f>IF(ISNA(VLOOKUP(A456,'[1]Famille par article'!A:C,3,0)),IF(AND(ISNUMBER(SEARCH("FIBRE",B456)),ISNUMBER(SEARCH("calage",B456))),"FIBRE DE CALAGE",IF(OR(ISNUMBER(SEARCH("panier",B456)),ISNUMBER(SEARCH("corbeille",B456)),ISNUMBER(SEARCH("banneton",B456)),ISNUMBER(SEARCH("support",B456))),"PANIER/CORBEILLE",IF(ISNUMBER(SEARCH("Bidon",B456)),"BIDON",IF(ISNUMBER(SEARCH("bourriche",B456)),"BOURRICHE",IF(OR(ISNUMBER(SEARCH("coffre",B456)),ISNUMBER(SEARCH("valisette",B456)),ISNUMBER(SEARCH("caisse",B456))),"COFFRET",IF(OR(ISNUMBER(SEARCH("VERRE",B456)),ISNUMBER(SEARCH("carafe",B456))),"VERRERIE",IF(ISNUMBER(SEARCH("BOIS",B456)),"BOIS",IF(OR(ISNUMBER(SEARCH("BOLDUC",B456)),ISNUMBER(SEARCH("RAPHIA",B456)),ISNUMBER(SEARCH("etiquette",B456)),ISNUMBER(SEARCH("Bouchon",B456)),ISNUMBER(SEARCH("tire",B456)),ISNUMBER(SEARCH("decapsuleur",B456)),ISNUMBER(SEARCH("carte",B456)),ISNUMBER(SEARCH("cheque",B456))),"ETAGERES",IF(OR(ISNUMBER(SEARCH("papier",B456)),ISNUMBER(SEARCH("sac",B456)),ISNUMBER(SEARCH("carton",B456)),ISNUMBER(SEARCH("pochette",B456)),ISNUMBER(SEARCH("polypr",B456)),ISNUMBER(SEARCH("FIBRE",B456))),"CARTONNAGE","AUTRES"))))))))),VLOOKUP(A456,'[1]Famille par article'!A:C,3,0))</f>
        <v>ETAGERES</v>
      </c>
      <c r="I456" s="14">
        <f t="shared" si="28"/>
        <v>6.477882657782713E-4</v>
      </c>
      <c r="J456" s="14">
        <f t="shared" si="31"/>
        <v>0.77438460114751007</v>
      </c>
      <c r="K456" s="12" t="str">
        <f t="shared" si="29"/>
        <v/>
      </c>
      <c r="L456" s="12" t="str">
        <f t="shared" si="30"/>
        <v>Y</v>
      </c>
    </row>
    <row r="457" spans="1:12" x14ac:dyDescent="0.25">
      <c r="A457" s="12" t="s">
        <v>889</v>
      </c>
      <c r="B457" s="12" t="s">
        <v>219</v>
      </c>
      <c r="C457" s="12">
        <v>7</v>
      </c>
      <c r="D457" s="12">
        <v>1126</v>
      </c>
      <c r="E457" s="12" t="s">
        <v>822</v>
      </c>
      <c r="F457" s="12" t="s">
        <v>17</v>
      </c>
      <c r="G457" s="12" t="str">
        <f>IF(ISNA(VLOOKUP(E457,'[1]Plan d''adressage'!A:B,2,0)),"aucune",VLOOKUP(E457,'[1]Plan d''adressage'!A:B,2,0))</f>
        <v>CARTONNAGE</v>
      </c>
      <c r="H457" s="13" t="str">
        <f>IF(ISNA(VLOOKUP(A457,'[1]Famille par article'!A:C,3,0)),IF(AND(ISNUMBER(SEARCH("FIBRE",B457)),ISNUMBER(SEARCH("calage",B457))),"FIBRE DE CALAGE",IF(OR(ISNUMBER(SEARCH("panier",B457)),ISNUMBER(SEARCH("corbeille",B457)),ISNUMBER(SEARCH("banneton",B457)),ISNUMBER(SEARCH("support",B457))),"PANIER/CORBEILLE",IF(ISNUMBER(SEARCH("Bidon",B457)),"BIDON",IF(ISNUMBER(SEARCH("bourriche",B457)),"BOURRICHE",IF(OR(ISNUMBER(SEARCH("coffre",B457)),ISNUMBER(SEARCH("valisette",B457)),ISNUMBER(SEARCH("caisse",B457))),"COFFRET",IF(OR(ISNUMBER(SEARCH("VERRE",B457)),ISNUMBER(SEARCH("carafe",B457))),"VERRERIE",IF(ISNUMBER(SEARCH("BOIS",B457)),"BOIS",IF(OR(ISNUMBER(SEARCH("BOLDUC",B457)),ISNUMBER(SEARCH("RAPHIA",B457)),ISNUMBER(SEARCH("etiquette",B457)),ISNUMBER(SEARCH("Bouchon",B457)),ISNUMBER(SEARCH("tire",B457)),ISNUMBER(SEARCH("decapsuleur",B457)),ISNUMBER(SEARCH("carte",B457)),ISNUMBER(SEARCH("cheque",B457))),"ETAGERES",IF(OR(ISNUMBER(SEARCH("papier",B457)),ISNUMBER(SEARCH("sac",B457)),ISNUMBER(SEARCH("carton",B457)),ISNUMBER(SEARCH("pochette",B457)),ISNUMBER(SEARCH("polypr",B457)),ISNUMBER(SEARCH("FIBRE",B457))),"CARTONNAGE","AUTRES"))))))))),VLOOKUP(A457,'[1]Famille par article'!A:C,3,0))</f>
        <v>COFFRET</v>
      </c>
      <c r="I457" s="14">
        <f t="shared" si="28"/>
        <v>6.477882657782713E-4</v>
      </c>
      <c r="J457" s="14">
        <f t="shared" si="31"/>
        <v>0.77503238941328834</v>
      </c>
      <c r="K457" s="12" t="str">
        <f t="shared" si="29"/>
        <v/>
      </c>
      <c r="L457" s="12" t="str">
        <f t="shared" si="30"/>
        <v>Y</v>
      </c>
    </row>
    <row r="458" spans="1:12" x14ac:dyDescent="0.25">
      <c r="A458" s="12" t="s">
        <v>890</v>
      </c>
      <c r="B458" s="12" t="s">
        <v>210</v>
      </c>
      <c r="C458" s="12">
        <v>7</v>
      </c>
      <c r="D458" s="12">
        <v>1126</v>
      </c>
      <c r="E458" s="12" t="s">
        <v>507</v>
      </c>
      <c r="F458" s="12" t="s">
        <v>17</v>
      </c>
      <c r="G458" s="12" t="str">
        <f>IF(ISNA(VLOOKUP(E458,'[1]Plan d''adressage'!A:B,2,0)),"aucune",VLOOKUP(E458,'[1]Plan d''adressage'!A:B,2,0))</f>
        <v>PANIER/CORBEILLE</v>
      </c>
      <c r="H458" s="13" t="str">
        <f>IF(ISNA(VLOOKUP(A458,'[1]Famille par article'!A:C,3,0)),IF(AND(ISNUMBER(SEARCH("FIBRE",B458)),ISNUMBER(SEARCH("calage",B458))),"FIBRE DE CALAGE",IF(OR(ISNUMBER(SEARCH("panier",B458)),ISNUMBER(SEARCH("corbeille",B458)),ISNUMBER(SEARCH("banneton",B458)),ISNUMBER(SEARCH("support",B458))),"PANIER/CORBEILLE",IF(ISNUMBER(SEARCH("Bidon",B458)),"BIDON",IF(ISNUMBER(SEARCH("bourriche",B458)),"BOURRICHE",IF(OR(ISNUMBER(SEARCH("coffre",B458)),ISNUMBER(SEARCH("valisette",B458)),ISNUMBER(SEARCH("caisse",B458))),"COFFRET",IF(OR(ISNUMBER(SEARCH("VERRE",B458)),ISNUMBER(SEARCH("carafe",B458))),"VERRERIE",IF(ISNUMBER(SEARCH("BOIS",B458)),"BOIS",IF(OR(ISNUMBER(SEARCH("BOLDUC",B458)),ISNUMBER(SEARCH("RAPHIA",B458)),ISNUMBER(SEARCH("etiquette",B458)),ISNUMBER(SEARCH("Bouchon",B458)),ISNUMBER(SEARCH("tire",B458)),ISNUMBER(SEARCH("decapsuleur",B458)),ISNUMBER(SEARCH("carte",B458)),ISNUMBER(SEARCH("cheque",B458))),"ETAGERES",IF(OR(ISNUMBER(SEARCH("papier",B458)),ISNUMBER(SEARCH("sac",B458)),ISNUMBER(SEARCH("carton",B458)),ISNUMBER(SEARCH("pochette",B458)),ISNUMBER(SEARCH("polypr",B458)),ISNUMBER(SEARCH("FIBRE",B458))),"CARTONNAGE","AUTRES"))))))))),VLOOKUP(A458,'[1]Famille par article'!A:C,3,0))</f>
        <v>PANIER/CORBEILLE</v>
      </c>
      <c r="I458" s="14">
        <f t="shared" si="28"/>
        <v>6.477882657782713E-4</v>
      </c>
      <c r="J458" s="14">
        <f t="shared" si="31"/>
        <v>0.77568017767906661</v>
      </c>
      <c r="K458" s="12" t="str">
        <f t="shared" si="29"/>
        <v/>
      </c>
      <c r="L458" s="12" t="str">
        <f t="shared" si="30"/>
        <v>N</v>
      </c>
    </row>
    <row r="459" spans="1:12" x14ac:dyDescent="0.25">
      <c r="A459" s="12" t="s">
        <v>891</v>
      </c>
      <c r="B459" s="12" t="s">
        <v>892</v>
      </c>
      <c r="C459" s="12">
        <v>7</v>
      </c>
      <c r="D459" s="12">
        <v>1126</v>
      </c>
      <c r="E459" s="12" t="s">
        <v>46</v>
      </c>
      <c r="F459" s="12" t="s">
        <v>17</v>
      </c>
      <c r="G459" s="12" t="str">
        <f>IF(ISNA(VLOOKUP(E459,'[1]Plan d''adressage'!A:B,2,0)),"aucune",VLOOKUP(E459,'[1]Plan d''adressage'!A:B,2,0))</f>
        <v>aucune</v>
      </c>
      <c r="H459" s="13" t="str">
        <f>IF(ISNA(VLOOKUP(A459,'[1]Famille par article'!A:C,3,0)),IF(AND(ISNUMBER(SEARCH("FIBRE",B459)),ISNUMBER(SEARCH("calage",B459))),"FIBRE DE CALAGE",IF(OR(ISNUMBER(SEARCH("panier",B459)),ISNUMBER(SEARCH("corbeille",B459)),ISNUMBER(SEARCH("banneton",B459)),ISNUMBER(SEARCH("support",B459))),"PANIER/CORBEILLE",IF(ISNUMBER(SEARCH("Bidon",B459)),"BIDON",IF(ISNUMBER(SEARCH("bourriche",B459)),"BOURRICHE",IF(OR(ISNUMBER(SEARCH("coffre",B459)),ISNUMBER(SEARCH("valisette",B459)),ISNUMBER(SEARCH("caisse",B459))),"COFFRET",IF(OR(ISNUMBER(SEARCH("VERRE",B459)),ISNUMBER(SEARCH("carafe",B459))),"VERRERIE",IF(ISNUMBER(SEARCH("BOIS",B459)),"BOIS",IF(OR(ISNUMBER(SEARCH("BOLDUC",B459)),ISNUMBER(SEARCH("RAPHIA",B459)),ISNUMBER(SEARCH("etiquette",B459)),ISNUMBER(SEARCH("Bouchon",B459)),ISNUMBER(SEARCH("tire",B459)),ISNUMBER(SEARCH("decapsuleur",B459)),ISNUMBER(SEARCH("carte",B459)),ISNUMBER(SEARCH("cheque",B459))),"ETAGERES",IF(OR(ISNUMBER(SEARCH("papier",B459)),ISNUMBER(SEARCH("sac",B459)),ISNUMBER(SEARCH("carton",B459)),ISNUMBER(SEARCH("pochette",B459)),ISNUMBER(SEARCH("polypr",B459)),ISNUMBER(SEARCH("FIBRE",B459))),"CARTONNAGE","AUTRES"))))))))),VLOOKUP(A459,'[1]Famille par article'!A:C,3,0))</f>
        <v>CARTONNAGE</v>
      </c>
      <c r="I459" s="14">
        <f t="shared" si="28"/>
        <v>6.477882657782713E-4</v>
      </c>
      <c r="J459" s="14">
        <f t="shared" si="31"/>
        <v>0.77632796594484488</v>
      </c>
      <c r="K459" s="12" t="str">
        <f t="shared" si="29"/>
        <v/>
      </c>
      <c r="L459" s="12" t="str">
        <f t="shared" si="30"/>
        <v>Y</v>
      </c>
    </row>
    <row r="460" spans="1:12" x14ac:dyDescent="0.25">
      <c r="A460" s="12" t="s">
        <v>893</v>
      </c>
      <c r="B460" s="12" t="s">
        <v>542</v>
      </c>
      <c r="C460" s="12">
        <v>7</v>
      </c>
      <c r="D460" s="12">
        <v>1126</v>
      </c>
      <c r="E460" s="12" t="s">
        <v>677</v>
      </c>
      <c r="F460" s="12" t="s">
        <v>17</v>
      </c>
      <c r="G460" s="12" t="str">
        <f>IF(ISNA(VLOOKUP(E460,'[1]Plan d''adressage'!A:B,2,0)),"aucune",VLOOKUP(E460,'[1]Plan d''adressage'!A:B,2,0))</f>
        <v>AUTRES</v>
      </c>
      <c r="H460" s="13" t="str">
        <f>IF(ISNA(VLOOKUP(A460,'[1]Famille par article'!A:C,3,0)),IF(AND(ISNUMBER(SEARCH("FIBRE",B460)),ISNUMBER(SEARCH("calage",B460))),"FIBRE DE CALAGE",IF(OR(ISNUMBER(SEARCH("panier",B460)),ISNUMBER(SEARCH("corbeille",B460)),ISNUMBER(SEARCH("banneton",B460)),ISNUMBER(SEARCH("support",B460))),"PANIER/CORBEILLE",IF(ISNUMBER(SEARCH("Bidon",B460)),"BIDON",IF(ISNUMBER(SEARCH("bourriche",B460)),"BOURRICHE",IF(OR(ISNUMBER(SEARCH("coffre",B460)),ISNUMBER(SEARCH("valisette",B460)),ISNUMBER(SEARCH("caisse",B460))),"COFFRET",IF(OR(ISNUMBER(SEARCH("VERRE",B460)),ISNUMBER(SEARCH("carafe",B460))),"VERRERIE",IF(ISNUMBER(SEARCH("BOIS",B460)),"BOIS",IF(OR(ISNUMBER(SEARCH("BOLDUC",B460)),ISNUMBER(SEARCH("RAPHIA",B460)),ISNUMBER(SEARCH("etiquette",B460)),ISNUMBER(SEARCH("Bouchon",B460)),ISNUMBER(SEARCH("tire",B460)),ISNUMBER(SEARCH("decapsuleur",B460)),ISNUMBER(SEARCH("carte",B460)),ISNUMBER(SEARCH("cheque",B460))),"ETAGERES",IF(OR(ISNUMBER(SEARCH("papier",B460)),ISNUMBER(SEARCH("sac",B460)),ISNUMBER(SEARCH("carton",B460)),ISNUMBER(SEARCH("pochette",B460)),ISNUMBER(SEARCH("polypr",B460)),ISNUMBER(SEARCH("FIBRE",B460))),"CARTONNAGE","AUTRES"))))))))),VLOOKUP(A460,'[1]Famille par article'!A:C,3,0))</f>
        <v>AUTRES</v>
      </c>
      <c r="I460" s="14">
        <f t="shared" si="28"/>
        <v>6.477882657782713E-4</v>
      </c>
      <c r="J460" s="14">
        <f t="shared" si="31"/>
        <v>0.77697575421062315</v>
      </c>
      <c r="K460" s="12" t="str">
        <f t="shared" si="29"/>
        <v/>
      </c>
      <c r="L460" s="12" t="str">
        <f t="shared" si="30"/>
        <v>N</v>
      </c>
    </row>
    <row r="461" spans="1:12" x14ac:dyDescent="0.25">
      <c r="A461" s="12" t="s">
        <v>894</v>
      </c>
      <c r="B461" s="12" t="s">
        <v>799</v>
      </c>
      <c r="C461" s="12">
        <v>7</v>
      </c>
      <c r="D461" s="12">
        <v>1126</v>
      </c>
      <c r="E461" s="12" t="s">
        <v>735</v>
      </c>
      <c r="F461" s="12" t="s">
        <v>17</v>
      </c>
      <c r="G461" s="12" t="str">
        <f>IF(ISNA(VLOOKUP(E461,'[1]Plan d''adressage'!A:B,2,0)),"aucune",VLOOKUP(E461,'[1]Plan d''adressage'!A:B,2,0))</f>
        <v>PANIER/CORBEILLE</v>
      </c>
      <c r="H461" s="13" t="str">
        <f>IF(ISNA(VLOOKUP(A461,'[1]Famille par article'!A:C,3,0)),IF(AND(ISNUMBER(SEARCH("FIBRE",B461)),ISNUMBER(SEARCH("calage",B461))),"FIBRE DE CALAGE",IF(OR(ISNUMBER(SEARCH("panier",B461)),ISNUMBER(SEARCH("corbeille",B461)),ISNUMBER(SEARCH("banneton",B461)),ISNUMBER(SEARCH("support",B461))),"PANIER/CORBEILLE",IF(ISNUMBER(SEARCH("Bidon",B461)),"BIDON",IF(ISNUMBER(SEARCH("bourriche",B461)),"BOURRICHE",IF(OR(ISNUMBER(SEARCH("coffre",B461)),ISNUMBER(SEARCH("valisette",B461)),ISNUMBER(SEARCH("caisse",B461))),"COFFRET",IF(OR(ISNUMBER(SEARCH("VERRE",B461)),ISNUMBER(SEARCH("carafe",B461))),"VERRERIE",IF(ISNUMBER(SEARCH("BOIS",B461)),"BOIS",IF(OR(ISNUMBER(SEARCH("BOLDUC",B461)),ISNUMBER(SEARCH("RAPHIA",B461)),ISNUMBER(SEARCH("etiquette",B461)),ISNUMBER(SEARCH("Bouchon",B461)),ISNUMBER(SEARCH("tire",B461)),ISNUMBER(SEARCH("decapsuleur",B461)),ISNUMBER(SEARCH("carte",B461)),ISNUMBER(SEARCH("cheque",B461))),"ETAGERES",IF(OR(ISNUMBER(SEARCH("papier",B461)),ISNUMBER(SEARCH("sac",B461)),ISNUMBER(SEARCH("carton",B461)),ISNUMBER(SEARCH("pochette",B461)),ISNUMBER(SEARCH("polypr",B461)),ISNUMBER(SEARCH("FIBRE",B461))),"CARTONNAGE","AUTRES"))))))))),VLOOKUP(A461,'[1]Famille par article'!A:C,3,0))</f>
        <v>PANIER/CORBEILLE</v>
      </c>
      <c r="I461" s="14">
        <f t="shared" si="28"/>
        <v>6.477882657782713E-4</v>
      </c>
      <c r="J461" s="14">
        <f t="shared" si="31"/>
        <v>0.77762354247640142</v>
      </c>
      <c r="K461" s="12" t="str">
        <f t="shared" si="29"/>
        <v/>
      </c>
      <c r="L461" s="12" t="str">
        <f t="shared" si="30"/>
        <v>N</v>
      </c>
    </row>
    <row r="462" spans="1:12" x14ac:dyDescent="0.25">
      <c r="A462" s="12" t="s">
        <v>895</v>
      </c>
      <c r="B462" s="12" t="s">
        <v>799</v>
      </c>
      <c r="C462" s="12">
        <v>7</v>
      </c>
      <c r="D462" s="12">
        <v>1126</v>
      </c>
      <c r="E462" s="12" t="s">
        <v>802</v>
      </c>
      <c r="F462" s="12" t="s">
        <v>17</v>
      </c>
      <c r="G462" s="12" t="str">
        <f>IF(ISNA(VLOOKUP(E462,'[1]Plan d''adressage'!A:B,2,0)),"aucune",VLOOKUP(E462,'[1]Plan d''adressage'!A:B,2,0))</f>
        <v>PANIER/CORBEILLE</v>
      </c>
      <c r="H462" s="13" t="str">
        <f>IF(ISNA(VLOOKUP(A462,'[1]Famille par article'!A:C,3,0)),IF(AND(ISNUMBER(SEARCH("FIBRE",B462)),ISNUMBER(SEARCH("calage",B462))),"FIBRE DE CALAGE",IF(OR(ISNUMBER(SEARCH("panier",B462)),ISNUMBER(SEARCH("corbeille",B462)),ISNUMBER(SEARCH("banneton",B462)),ISNUMBER(SEARCH("support",B462))),"PANIER/CORBEILLE",IF(ISNUMBER(SEARCH("Bidon",B462)),"BIDON",IF(ISNUMBER(SEARCH("bourriche",B462)),"BOURRICHE",IF(OR(ISNUMBER(SEARCH("coffre",B462)),ISNUMBER(SEARCH("valisette",B462)),ISNUMBER(SEARCH("caisse",B462))),"COFFRET",IF(OR(ISNUMBER(SEARCH("VERRE",B462)),ISNUMBER(SEARCH("carafe",B462))),"VERRERIE",IF(ISNUMBER(SEARCH("BOIS",B462)),"BOIS",IF(OR(ISNUMBER(SEARCH("BOLDUC",B462)),ISNUMBER(SEARCH("RAPHIA",B462)),ISNUMBER(SEARCH("etiquette",B462)),ISNUMBER(SEARCH("Bouchon",B462)),ISNUMBER(SEARCH("tire",B462)),ISNUMBER(SEARCH("decapsuleur",B462)),ISNUMBER(SEARCH("carte",B462)),ISNUMBER(SEARCH("cheque",B462))),"ETAGERES",IF(OR(ISNUMBER(SEARCH("papier",B462)),ISNUMBER(SEARCH("sac",B462)),ISNUMBER(SEARCH("carton",B462)),ISNUMBER(SEARCH("pochette",B462)),ISNUMBER(SEARCH("polypr",B462)),ISNUMBER(SEARCH("FIBRE",B462))),"CARTONNAGE","AUTRES"))))))))),VLOOKUP(A462,'[1]Famille par article'!A:C,3,0))</f>
        <v>PANIER/CORBEILLE</v>
      </c>
      <c r="I462" s="14">
        <f t="shared" si="28"/>
        <v>6.477882657782713E-4</v>
      </c>
      <c r="J462" s="14">
        <f t="shared" si="31"/>
        <v>0.77827133074217969</v>
      </c>
      <c r="K462" s="12" t="str">
        <f t="shared" si="29"/>
        <v/>
      </c>
      <c r="L462" s="12" t="str">
        <f t="shared" si="30"/>
        <v>N</v>
      </c>
    </row>
    <row r="463" spans="1:12" x14ac:dyDescent="0.25">
      <c r="A463" s="12" t="s">
        <v>896</v>
      </c>
      <c r="B463" s="12" t="s">
        <v>401</v>
      </c>
      <c r="C463" s="12">
        <v>7</v>
      </c>
      <c r="D463" s="12">
        <v>1126</v>
      </c>
      <c r="E463" s="12" t="s">
        <v>643</v>
      </c>
      <c r="F463" s="12" t="s">
        <v>17</v>
      </c>
      <c r="G463" s="12" t="str">
        <f>IF(ISNA(VLOOKUP(E463,'[1]Plan d''adressage'!A:B,2,0)),"aucune",VLOOKUP(E463,'[1]Plan d''adressage'!A:B,2,0))</f>
        <v>PANIER/CORBEILLE</v>
      </c>
      <c r="H463" s="13" t="str">
        <f>IF(ISNA(VLOOKUP(A463,'[1]Famille par article'!A:C,3,0)),IF(AND(ISNUMBER(SEARCH("FIBRE",B463)),ISNUMBER(SEARCH("calage",B463))),"FIBRE DE CALAGE",IF(OR(ISNUMBER(SEARCH("panier",B463)),ISNUMBER(SEARCH("corbeille",B463)),ISNUMBER(SEARCH("banneton",B463)),ISNUMBER(SEARCH("support",B463))),"PANIER/CORBEILLE",IF(ISNUMBER(SEARCH("Bidon",B463)),"BIDON",IF(ISNUMBER(SEARCH("bourriche",B463)),"BOURRICHE",IF(OR(ISNUMBER(SEARCH("coffre",B463)),ISNUMBER(SEARCH("valisette",B463)),ISNUMBER(SEARCH("caisse",B463))),"COFFRET",IF(OR(ISNUMBER(SEARCH("VERRE",B463)),ISNUMBER(SEARCH("carafe",B463))),"VERRERIE",IF(ISNUMBER(SEARCH("BOIS",B463)),"BOIS",IF(OR(ISNUMBER(SEARCH("BOLDUC",B463)),ISNUMBER(SEARCH("RAPHIA",B463)),ISNUMBER(SEARCH("etiquette",B463)),ISNUMBER(SEARCH("Bouchon",B463)),ISNUMBER(SEARCH("tire",B463)),ISNUMBER(SEARCH("decapsuleur",B463)),ISNUMBER(SEARCH("carte",B463)),ISNUMBER(SEARCH("cheque",B463))),"ETAGERES",IF(OR(ISNUMBER(SEARCH("papier",B463)),ISNUMBER(SEARCH("sac",B463)),ISNUMBER(SEARCH("carton",B463)),ISNUMBER(SEARCH("pochette",B463)),ISNUMBER(SEARCH("polypr",B463)),ISNUMBER(SEARCH("FIBRE",B463))),"CARTONNAGE","AUTRES"))))))))),VLOOKUP(A463,'[1]Famille par article'!A:C,3,0))</f>
        <v>PANIER/CORBEILLE</v>
      </c>
      <c r="I463" s="14">
        <f t="shared" si="28"/>
        <v>6.477882657782713E-4</v>
      </c>
      <c r="J463" s="14">
        <f t="shared" si="31"/>
        <v>0.77891911900795796</v>
      </c>
      <c r="K463" s="12" t="str">
        <f t="shared" si="29"/>
        <v/>
      </c>
      <c r="L463" s="12" t="str">
        <f t="shared" si="30"/>
        <v>N</v>
      </c>
    </row>
    <row r="464" spans="1:12" x14ac:dyDescent="0.25">
      <c r="A464" s="12" t="s">
        <v>897</v>
      </c>
      <c r="B464" s="12" t="s">
        <v>801</v>
      </c>
      <c r="C464" s="12">
        <v>7</v>
      </c>
      <c r="D464" s="12">
        <v>1126</v>
      </c>
      <c r="E464" s="12" t="s">
        <v>802</v>
      </c>
      <c r="F464" s="12" t="s">
        <v>17</v>
      </c>
      <c r="G464" s="12" t="str">
        <f>IF(ISNA(VLOOKUP(E464,'[1]Plan d''adressage'!A:B,2,0)),"aucune",VLOOKUP(E464,'[1]Plan d''adressage'!A:B,2,0))</f>
        <v>PANIER/CORBEILLE</v>
      </c>
      <c r="H464" s="13" t="str">
        <f>IF(ISNA(VLOOKUP(A464,'[1]Famille par article'!A:C,3,0)),IF(AND(ISNUMBER(SEARCH("FIBRE",B464)),ISNUMBER(SEARCH("calage",B464))),"FIBRE DE CALAGE",IF(OR(ISNUMBER(SEARCH("panier",B464)),ISNUMBER(SEARCH("corbeille",B464)),ISNUMBER(SEARCH("banneton",B464)),ISNUMBER(SEARCH("support",B464))),"PANIER/CORBEILLE",IF(ISNUMBER(SEARCH("Bidon",B464)),"BIDON",IF(ISNUMBER(SEARCH("bourriche",B464)),"BOURRICHE",IF(OR(ISNUMBER(SEARCH("coffre",B464)),ISNUMBER(SEARCH("valisette",B464)),ISNUMBER(SEARCH("caisse",B464))),"COFFRET",IF(OR(ISNUMBER(SEARCH("VERRE",B464)),ISNUMBER(SEARCH("carafe",B464))),"VERRERIE",IF(ISNUMBER(SEARCH("BOIS",B464)),"BOIS",IF(OR(ISNUMBER(SEARCH("BOLDUC",B464)),ISNUMBER(SEARCH("RAPHIA",B464)),ISNUMBER(SEARCH("etiquette",B464)),ISNUMBER(SEARCH("Bouchon",B464)),ISNUMBER(SEARCH("tire",B464)),ISNUMBER(SEARCH("decapsuleur",B464)),ISNUMBER(SEARCH("carte",B464)),ISNUMBER(SEARCH("cheque",B464))),"ETAGERES",IF(OR(ISNUMBER(SEARCH("papier",B464)),ISNUMBER(SEARCH("sac",B464)),ISNUMBER(SEARCH("carton",B464)),ISNUMBER(SEARCH("pochette",B464)),ISNUMBER(SEARCH("polypr",B464)),ISNUMBER(SEARCH("FIBRE",B464))),"CARTONNAGE","AUTRES"))))))))),VLOOKUP(A464,'[1]Famille par article'!A:C,3,0))</f>
        <v>PANIER/CORBEILLE</v>
      </c>
      <c r="I464" s="14">
        <f t="shared" si="28"/>
        <v>6.477882657782713E-4</v>
      </c>
      <c r="J464" s="14">
        <f t="shared" si="31"/>
        <v>0.77956690727373623</v>
      </c>
      <c r="K464" s="12" t="str">
        <f t="shared" si="29"/>
        <v/>
      </c>
      <c r="L464" s="12" t="str">
        <f t="shared" si="30"/>
        <v>N</v>
      </c>
    </row>
    <row r="465" spans="1:12" x14ac:dyDescent="0.25">
      <c r="A465" s="12" t="s">
        <v>898</v>
      </c>
      <c r="B465" s="12" t="s">
        <v>210</v>
      </c>
      <c r="C465" s="12">
        <v>7</v>
      </c>
      <c r="D465" s="12">
        <v>1126</v>
      </c>
      <c r="E465" s="12" t="s">
        <v>631</v>
      </c>
      <c r="F465" s="12" t="s">
        <v>17</v>
      </c>
      <c r="G465" s="12" t="str">
        <f>IF(ISNA(VLOOKUP(E465,'[1]Plan d''adressage'!A:B,2,0)),"aucune",VLOOKUP(E465,'[1]Plan d''adressage'!A:B,2,0))</f>
        <v>PANIER/CORBEILLE</v>
      </c>
      <c r="H465" s="13" t="str">
        <f>IF(ISNA(VLOOKUP(A465,'[1]Famille par article'!A:C,3,0)),IF(AND(ISNUMBER(SEARCH("FIBRE",B465)),ISNUMBER(SEARCH("calage",B465))),"FIBRE DE CALAGE",IF(OR(ISNUMBER(SEARCH("panier",B465)),ISNUMBER(SEARCH("corbeille",B465)),ISNUMBER(SEARCH("banneton",B465)),ISNUMBER(SEARCH("support",B465))),"PANIER/CORBEILLE",IF(ISNUMBER(SEARCH("Bidon",B465)),"BIDON",IF(ISNUMBER(SEARCH("bourriche",B465)),"BOURRICHE",IF(OR(ISNUMBER(SEARCH("coffre",B465)),ISNUMBER(SEARCH("valisette",B465)),ISNUMBER(SEARCH("caisse",B465))),"COFFRET",IF(OR(ISNUMBER(SEARCH("VERRE",B465)),ISNUMBER(SEARCH("carafe",B465))),"VERRERIE",IF(ISNUMBER(SEARCH("BOIS",B465)),"BOIS",IF(OR(ISNUMBER(SEARCH("BOLDUC",B465)),ISNUMBER(SEARCH("RAPHIA",B465)),ISNUMBER(SEARCH("etiquette",B465)),ISNUMBER(SEARCH("Bouchon",B465)),ISNUMBER(SEARCH("tire",B465)),ISNUMBER(SEARCH("decapsuleur",B465)),ISNUMBER(SEARCH("carte",B465)),ISNUMBER(SEARCH("cheque",B465))),"ETAGERES",IF(OR(ISNUMBER(SEARCH("papier",B465)),ISNUMBER(SEARCH("sac",B465)),ISNUMBER(SEARCH("carton",B465)),ISNUMBER(SEARCH("pochette",B465)),ISNUMBER(SEARCH("polypr",B465)),ISNUMBER(SEARCH("FIBRE",B465))),"CARTONNAGE","AUTRES"))))))))),VLOOKUP(A465,'[1]Famille par article'!A:C,3,0))</f>
        <v>PANIER/CORBEILLE</v>
      </c>
      <c r="I465" s="14">
        <f t="shared" si="28"/>
        <v>6.477882657782713E-4</v>
      </c>
      <c r="J465" s="14">
        <f t="shared" si="31"/>
        <v>0.7802146955395145</v>
      </c>
      <c r="K465" s="12" t="str">
        <f t="shared" si="29"/>
        <v/>
      </c>
      <c r="L465" s="12" t="str">
        <f t="shared" si="30"/>
        <v>N</v>
      </c>
    </row>
    <row r="466" spans="1:12" x14ac:dyDescent="0.25">
      <c r="A466" s="12" t="s">
        <v>899</v>
      </c>
      <c r="B466" s="12" t="s">
        <v>804</v>
      </c>
      <c r="C466" s="12">
        <v>7</v>
      </c>
      <c r="D466" s="12">
        <v>1126</v>
      </c>
      <c r="E466" s="12" t="s">
        <v>631</v>
      </c>
      <c r="F466" s="12" t="s">
        <v>17</v>
      </c>
      <c r="G466" s="12" t="str">
        <f>IF(ISNA(VLOOKUP(E466,'[1]Plan d''adressage'!A:B,2,0)),"aucune",VLOOKUP(E466,'[1]Plan d''adressage'!A:B,2,0))</f>
        <v>PANIER/CORBEILLE</v>
      </c>
      <c r="H466" s="13" t="str">
        <f>IF(ISNA(VLOOKUP(A466,'[1]Famille par article'!A:C,3,0)),IF(AND(ISNUMBER(SEARCH("FIBRE",B466)),ISNUMBER(SEARCH("calage",B466))),"FIBRE DE CALAGE",IF(OR(ISNUMBER(SEARCH("panier",B466)),ISNUMBER(SEARCH("corbeille",B466)),ISNUMBER(SEARCH("banneton",B466)),ISNUMBER(SEARCH("support",B466))),"PANIER/CORBEILLE",IF(ISNUMBER(SEARCH("Bidon",B466)),"BIDON",IF(ISNUMBER(SEARCH("bourriche",B466)),"BOURRICHE",IF(OR(ISNUMBER(SEARCH("coffre",B466)),ISNUMBER(SEARCH("valisette",B466)),ISNUMBER(SEARCH("caisse",B466))),"COFFRET",IF(OR(ISNUMBER(SEARCH("VERRE",B466)),ISNUMBER(SEARCH("carafe",B466))),"VERRERIE",IF(ISNUMBER(SEARCH("BOIS",B466)),"BOIS",IF(OR(ISNUMBER(SEARCH("BOLDUC",B466)),ISNUMBER(SEARCH("RAPHIA",B466)),ISNUMBER(SEARCH("etiquette",B466)),ISNUMBER(SEARCH("Bouchon",B466)),ISNUMBER(SEARCH("tire",B466)),ISNUMBER(SEARCH("decapsuleur",B466)),ISNUMBER(SEARCH("carte",B466)),ISNUMBER(SEARCH("cheque",B466))),"ETAGERES",IF(OR(ISNUMBER(SEARCH("papier",B466)),ISNUMBER(SEARCH("sac",B466)),ISNUMBER(SEARCH("carton",B466)),ISNUMBER(SEARCH("pochette",B466)),ISNUMBER(SEARCH("polypr",B466)),ISNUMBER(SEARCH("FIBRE",B466))),"CARTONNAGE","AUTRES"))))))))),VLOOKUP(A466,'[1]Famille par article'!A:C,3,0))</f>
        <v>COFFRET</v>
      </c>
      <c r="I466" s="14">
        <f t="shared" si="28"/>
        <v>6.477882657782713E-4</v>
      </c>
      <c r="J466" s="14">
        <f t="shared" si="31"/>
        <v>0.78086248380529277</v>
      </c>
      <c r="K466" s="12" t="str">
        <f t="shared" si="29"/>
        <v/>
      </c>
      <c r="L466" s="12" t="str">
        <f t="shared" si="30"/>
        <v>Y</v>
      </c>
    </row>
    <row r="467" spans="1:12" x14ac:dyDescent="0.25">
      <c r="A467" s="12" t="s">
        <v>900</v>
      </c>
      <c r="B467" s="12" t="s">
        <v>89</v>
      </c>
      <c r="C467" s="12">
        <v>7</v>
      </c>
      <c r="D467" s="12">
        <v>1126</v>
      </c>
      <c r="E467" s="12" t="s">
        <v>563</v>
      </c>
      <c r="F467" s="12" t="s">
        <v>17</v>
      </c>
      <c r="G467" s="12" t="str">
        <f>IF(ISNA(VLOOKUP(E467,'[1]Plan d''adressage'!A:B,2,0)),"aucune",VLOOKUP(E467,'[1]Plan d''adressage'!A:B,2,0))</f>
        <v>COFFRET</v>
      </c>
      <c r="H467" s="13" t="str">
        <f>IF(ISNA(VLOOKUP(A467,'[1]Famille par article'!A:C,3,0)),IF(AND(ISNUMBER(SEARCH("FIBRE",B467)),ISNUMBER(SEARCH("calage",B467))),"FIBRE DE CALAGE",IF(OR(ISNUMBER(SEARCH("panier",B467)),ISNUMBER(SEARCH("corbeille",B467)),ISNUMBER(SEARCH("banneton",B467)),ISNUMBER(SEARCH("support",B467))),"PANIER/CORBEILLE",IF(ISNUMBER(SEARCH("Bidon",B467)),"BIDON",IF(ISNUMBER(SEARCH("bourriche",B467)),"BOURRICHE",IF(OR(ISNUMBER(SEARCH("coffre",B467)),ISNUMBER(SEARCH("valisette",B467)),ISNUMBER(SEARCH("caisse",B467))),"COFFRET",IF(OR(ISNUMBER(SEARCH("VERRE",B467)),ISNUMBER(SEARCH("carafe",B467))),"VERRERIE",IF(ISNUMBER(SEARCH("BOIS",B467)),"BOIS",IF(OR(ISNUMBER(SEARCH("BOLDUC",B467)),ISNUMBER(SEARCH("RAPHIA",B467)),ISNUMBER(SEARCH("etiquette",B467)),ISNUMBER(SEARCH("Bouchon",B467)),ISNUMBER(SEARCH("tire",B467)),ISNUMBER(SEARCH("decapsuleur",B467)),ISNUMBER(SEARCH("carte",B467)),ISNUMBER(SEARCH("cheque",B467))),"ETAGERES",IF(OR(ISNUMBER(SEARCH("papier",B467)),ISNUMBER(SEARCH("sac",B467)),ISNUMBER(SEARCH("carton",B467)),ISNUMBER(SEARCH("pochette",B467)),ISNUMBER(SEARCH("polypr",B467)),ISNUMBER(SEARCH("FIBRE",B467))),"CARTONNAGE","AUTRES"))))))))),VLOOKUP(A467,'[1]Famille par article'!A:C,3,0))</f>
        <v>COFFRET</v>
      </c>
      <c r="I467" s="14">
        <f t="shared" si="28"/>
        <v>6.477882657782713E-4</v>
      </c>
      <c r="J467" s="14">
        <f t="shared" si="31"/>
        <v>0.78151027207107104</v>
      </c>
      <c r="K467" s="12" t="str">
        <f t="shared" si="29"/>
        <v/>
      </c>
      <c r="L467" s="12" t="str">
        <f t="shared" si="30"/>
        <v>N</v>
      </c>
    </row>
    <row r="468" spans="1:12" x14ac:dyDescent="0.25">
      <c r="A468" s="12" t="s">
        <v>901</v>
      </c>
      <c r="B468" s="12" t="s">
        <v>809</v>
      </c>
      <c r="C468" s="12">
        <v>7</v>
      </c>
      <c r="D468" s="12">
        <v>1126</v>
      </c>
      <c r="E468" s="12" t="s">
        <v>902</v>
      </c>
      <c r="F468" s="12" t="s">
        <v>17</v>
      </c>
      <c r="G468" s="12" t="str">
        <f>IF(ISNA(VLOOKUP(E468,'[1]Plan d''adressage'!A:B,2,0)),"aucune",VLOOKUP(E468,'[1]Plan d''adressage'!A:B,2,0))</f>
        <v>AUTRES</v>
      </c>
      <c r="H468" s="13" t="str">
        <f>IF(ISNA(VLOOKUP(A468,'[1]Famille par article'!A:C,3,0)),IF(AND(ISNUMBER(SEARCH("FIBRE",B468)),ISNUMBER(SEARCH("calage",B468))),"FIBRE DE CALAGE",IF(OR(ISNUMBER(SEARCH("panier",B468)),ISNUMBER(SEARCH("corbeille",B468)),ISNUMBER(SEARCH("banneton",B468)),ISNUMBER(SEARCH("support",B468))),"PANIER/CORBEILLE",IF(ISNUMBER(SEARCH("Bidon",B468)),"BIDON",IF(ISNUMBER(SEARCH("bourriche",B468)),"BOURRICHE",IF(OR(ISNUMBER(SEARCH("coffre",B468)),ISNUMBER(SEARCH("valisette",B468)),ISNUMBER(SEARCH("caisse",B468))),"COFFRET",IF(OR(ISNUMBER(SEARCH("VERRE",B468)),ISNUMBER(SEARCH("carafe",B468))),"VERRERIE",IF(ISNUMBER(SEARCH("BOIS",B468)),"BOIS",IF(OR(ISNUMBER(SEARCH("BOLDUC",B468)),ISNUMBER(SEARCH("RAPHIA",B468)),ISNUMBER(SEARCH("etiquette",B468)),ISNUMBER(SEARCH("Bouchon",B468)),ISNUMBER(SEARCH("tire",B468)),ISNUMBER(SEARCH("decapsuleur",B468)),ISNUMBER(SEARCH("carte",B468)),ISNUMBER(SEARCH("cheque",B468))),"ETAGERES",IF(OR(ISNUMBER(SEARCH("papier",B468)),ISNUMBER(SEARCH("sac",B468)),ISNUMBER(SEARCH("carton",B468)),ISNUMBER(SEARCH("pochette",B468)),ISNUMBER(SEARCH("polypr",B468)),ISNUMBER(SEARCH("FIBRE",B468))),"CARTONNAGE","AUTRES"))))))))),VLOOKUP(A468,'[1]Famille par article'!A:C,3,0))</f>
        <v>CARTONNAGE</v>
      </c>
      <c r="I468" s="14">
        <f t="shared" si="28"/>
        <v>6.477882657782713E-4</v>
      </c>
      <c r="J468" s="14">
        <f t="shared" si="31"/>
        <v>0.78215806033684931</v>
      </c>
      <c r="K468" s="12" t="str">
        <f t="shared" si="29"/>
        <v/>
      </c>
      <c r="L468" s="12" t="str">
        <f t="shared" si="30"/>
        <v>Y</v>
      </c>
    </row>
    <row r="469" spans="1:12" x14ac:dyDescent="0.25">
      <c r="A469" s="12" t="s">
        <v>903</v>
      </c>
      <c r="B469" s="12" t="s">
        <v>904</v>
      </c>
      <c r="C469" s="12">
        <v>7</v>
      </c>
      <c r="D469" s="12">
        <v>1126</v>
      </c>
      <c r="E469" s="12" t="s">
        <v>220</v>
      </c>
      <c r="F469" s="12" t="s">
        <v>17</v>
      </c>
      <c r="G469" s="12" t="str">
        <f>IF(ISNA(VLOOKUP(E469,'[1]Plan d''adressage'!A:B,2,0)),"aucune",VLOOKUP(E469,'[1]Plan d''adressage'!A:B,2,0))</f>
        <v>AUTRES</v>
      </c>
      <c r="H469" s="13" t="str">
        <f>IF(ISNA(VLOOKUP(A469,'[1]Famille par article'!A:C,3,0)),IF(AND(ISNUMBER(SEARCH("FIBRE",B469)),ISNUMBER(SEARCH("calage",B469))),"FIBRE DE CALAGE",IF(OR(ISNUMBER(SEARCH("panier",B469)),ISNUMBER(SEARCH("corbeille",B469)),ISNUMBER(SEARCH("banneton",B469)),ISNUMBER(SEARCH("support",B469))),"PANIER/CORBEILLE",IF(ISNUMBER(SEARCH("Bidon",B469)),"BIDON",IF(ISNUMBER(SEARCH("bourriche",B469)),"BOURRICHE",IF(OR(ISNUMBER(SEARCH("coffre",B469)),ISNUMBER(SEARCH("valisette",B469)),ISNUMBER(SEARCH("caisse",B469))),"COFFRET",IF(OR(ISNUMBER(SEARCH("VERRE",B469)),ISNUMBER(SEARCH("carafe",B469))),"VERRERIE",IF(ISNUMBER(SEARCH("BOIS",B469)),"BOIS",IF(OR(ISNUMBER(SEARCH("BOLDUC",B469)),ISNUMBER(SEARCH("RAPHIA",B469)),ISNUMBER(SEARCH("etiquette",B469)),ISNUMBER(SEARCH("Bouchon",B469)),ISNUMBER(SEARCH("tire",B469)),ISNUMBER(SEARCH("decapsuleur",B469)),ISNUMBER(SEARCH("carte",B469)),ISNUMBER(SEARCH("cheque",B469))),"ETAGERES",IF(OR(ISNUMBER(SEARCH("papier",B469)),ISNUMBER(SEARCH("sac",B469)),ISNUMBER(SEARCH("carton",B469)),ISNUMBER(SEARCH("pochette",B469)),ISNUMBER(SEARCH("polypr",B469)),ISNUMBER(SEARCH("FIBRE",B469))),"CARTONNAGE","AUTRES"))))))))),VLOOKUP(A469,'[1]Famille par article'!A:C,3,0))</f>
        <v>COFFRET</v>
      </c>
      <c r="I469" s="14">
        <f t="shared" si="28"/>
        <v>6.477882657782713E-4</v>
      </c>
      <c r="J469" s="14">
        <f t="shared" si="31"/>
        <v>0.78280584860262759</v>
      </c>
      <c r="K469" s="12" t="str">
        <f t="shared" si="29"/>
        <v/>
      </c>
      <c r="L469" s="12" t="str">
        <f t="shared" si="30"/>
        <v>Y</v>
      </c>
    </row>
    <row r="470" spans="1:12" x14ac:dyDescent="0.25">
      <c r="A470" s="12" t="s">
        <v>905</v>
      </c>
      <c r="B470" s="12" t="s">
        <v>714</v>
      </c>
      <c r="C470" s="12">
        <v>7</v>
      </c>
      <c r="D470" s="12">
        <v>1126</v>
      </c>
      <c r="E470" s="12" t="s">
        <v>96</v>
      </c>
      <c r="F470" s="12" t="s">
        <v>17</v>
      </c>
      <c r="G470" s="12" t="str">
        <f>IF(ISNA(VLOOKUP(E470,'[1]Plan d''adressage'!A:B,2,0)),"aucune",VLOOKUP(E470,'[1]Plan d''adressage'!A:B,2,0))</f>
        <v>aucune</v>
      </c>
      <c r="H470" s="13" t="str">
        <f>IF(ISNA(VLOOKUP(A470,'[1]Famille par article'!A:C,3,0)),IF(AND(ISNUMBER(SEARCH("FIBRE",B470)),ISNUMBER(SEARCH("calage",B470))),"FIBRE DE CALAGE",IF(OR(ISNUMBER(SEARCH("panier",B470)),ISNUMBER(SEARCH("corbeille",B470)),ISNUMBER(SEARCH("banneton",B470)),ISNUMBER(SEARCH("support",B470))),"PANIER/CORBEILLE",IF(ISNUMBER(SEARCH("Bidon",B470)),"BIDON",IF(ISNUMBER(SEARCH("bourriche",B470)),"BOURRICHE",IF(OR(ISNUMBER(SEARCH("coffre",B470)),ISNUMBER(SEARCH("valisette",B470)),ISNUMBER(SEARCH("caisse",B470))),"COFFRET",IF(OR(ISNUMBER(SEARCH("VERRE",B470)),ISNUMBER(SEARCH("carafe",B470))),"VERRERIE",IF(ISNUMBER(SEARCH("BOIS",B470)),"BOIS",IF(OR(ISNUMBER(SEARCH("BOLDUC",B470)),ISNUMBER(SEARCH("RAPHIA",B470)),ISNUMBER(SEARCH("etiquette",B470)),ISNUMBER(SEARCH("Bouchon",B470)),ISNUMBER(SEARCH("tire",B470)),ISNUMBER(SEARCH("decapsuleur",B470)),ISNUMBER(SEARCH("carte",B470)),ISNUMBER(SEARCH("cheque",B470))),"ETAGERES",IF(OR(ISNUMBER(SEARCH("papier",B470)),ISNUMBER(SEARCH("sac",B470)),ISNUMBER(SEARCH("carton",B470)),ISNUMBER(SEARCH("pochette",B470)),ISNUMBER(SEARCH("polypr",B470)),ISNUMBER(SEARCH("FIBRE",B470))),"CARTONNAGE","AUTRES"))))))))),VLOOKUP(A470,'[1]Famille par article'!A:C,3,0))</f>
        <v>CARTONNAGE</v>
      </c>
      <c r="I470" s="14">
        <f t="shared" si="28"/>
        <v>6.477882657782713E-4</v>
      </c>
      <c r="J470" s="14">
        <f t="shared" si="31"/>
        <v>0.78345363686840586</v>
      </c>
      <c r="K470" s="12" t="str">
        <f t="shared" si="29"/>
        <v/>
      </c>
      <c r="L470" s="12" t="str">
        <f t="shared" si="30"/>
        <v>Y</v>
      </c>
    </row>
    <row r="471" spans="1:12" x14ac:dyDescent="0.25">
      <c r="A471" s="12" t="s">
        <v>906</v>
      </c>
      <c r="B471" s="12" t="s">
        <v>568</v>
      </c>
      <c r="C471" s="12">
        <v>7</v>
      </c>
      <c r="D471" s="12">
        <v>1126</v>
      </c>
      <c r="E471" s="12" t="s">
        <v>521</v>
      </c>
      <c r="F471" s="12" t="s">
        <v>17</v>
      </c>
      <c r="G471" s="12" t="str">
        <f>IF(ISNA(VLOOKUP(E471,'[1]Plan d''adressage'!A:B,2,0)),"aucune",VLOOKUP(E471,'[1]Plan d''adressage'!A:B,2,0))</f>
        <v>COFFRET</v>
      </c>
      <c r="H471" s="13" t="str">
        <f>IF(ISNA(VLOOKUP(A471,'[1]Famille par article'!A:C,3,0)),IF(AND(ISNUMBER(SEARCH("FIBRE",B471)),ISNUMBER(SEARCH("calage",B471))),"FIBRE DE CALAGE",IF(OR(ISNUMBER(SEARCH("panier",B471)),ISNUMBER(SEARCH("corbeille",B471)),ISNUMBER(SEARCH("banneton",B471)),ISNUMBER(SEARCH("support",B471))),"PANIER/CORBEILLE",IF(ISNUMBER(SEARCH("Bidon",B471)),"BIDON",IF(ISNUMBER(SEARCH("bourriche",B471)),"BOURRICHE",IF(OR(ISNUMBER(SEARCH("coffre",B471)),ISNUMBER(SEARCH("valisette",B471)),ISNUMBER(SEARCH("caisse",B471))),"COFFRET",IF(OR(ISNUMBER(SEARCH("VERRE",B471)),ISNUMBER(SEARCH("carafe",B471))),"VERRERIE",IF(ISNUMBER(SEARCH("BOIS",B471)),"BOIS",IF(OR(ISNUMBER(SEARCH("BOLDUC",B471)),ISNUMBER(SEARCH("RAPHIA",B471)),ISNUMBER(SEARCH("etiquette",B471)),ISNUMBER(SEARCH("Bouchon",B471)),ISNUMBER(SEARCH("tire",B471)),ISNUMBER(SEARCH("decapsuleur",B471)),ISNUMBER(SEARCH("carte",B471)),ISNUMBER(SEARCH("cheque",B471))),"ETAGERES",IF(OR(ISNUMBER(SEARCH("papier",B471)),ISNUMBER(SEARCH("sac",B471)),ISNUMBER(SEARCH("carton",B471)),ISNUMBER(SEARCH("pochette",B471)),ISNUMBER(SEARCH("polypr",B471)),ISNUMBER(SEARCH("FIBRE",B471))),"CARTONNAGE","AUTRES"))))))))),VLOOKUP(A471,'[1]Famille par article'!A:C,3,0))</f>
        <v>CARTONNAGE</v>
      </c>
      <c r="I471" s="14">
        <f t="shared" si="28"/>
        <v>6.477882657782713E-4</v>
      </c>
      <c r="J471" s="14">
        <f t="shared" si="31"/>
        <v>0.78410142513418413</v>
      </c>
      <c r="K471" s="12" t="str">
        <f t="shared" si="29"/>
        <v/>
      </c>
      <c r="L471" s="12" t="str">
        <f t="shared" si="30"/>
        <v>Y</v>
      </c>
    </row>
    <row r="472" spans="1:12" x14ac:dyDescent="0.25">
      <c r="A472" s="12" t="s">
        <v>907</v>
      </c>
      <c r="B472" s="12" t="s">
        <v>568</v>
      </c>
      <c r="C472" s="12">
        <v>7</v>
      </c>
      <c r="D472" s="12">
        <v>1126</v>
      </c>
      <c r="E472" s="12" t="s">
        <v>908</v>
      </c>
      <c r="F472" s="12" t="s">
        <v>17</v>
      </c>
      <c r="G472" s="12" t="str">
        <f>IF(ISNA(VLOOKUP(E472,'[1]Plan d''adressage'!A:B,2,0)),"aucune",VLOOKUP(E472,'[1]Plan d''adressage'!A:B,2,0))</f>
        <v>PANIER/CORBEILLE</v>
      </c>
      <c r="H472" s="13" t="str">
        <f>IF(ISNA(VLOOKUP(A472,'[1]Famille par article'!A:C,3,0)),IF(AND(ISNUMBER(SEARCH("FIBRE",B472)),ISNUMBER(SEARCH("calage",B472))),"FIBRE DE CALAGE",IF(OR(ISNUMBER(SEARCH("panier",B472)),ISNUMBER(SEARCH("corbeille",B472)),ISNUMBER(SEARCH("banneton",B472)),ISNUMBER(SEARCH("support",B472))),"PANIER/CORBEILLE",IF(ISNUMBER(SEARCH("Bidon",B472)),"BIDON",IF(ISNUMBER(SEARCH("bourriche",B472)),"BOURRICHE",IF(OR(ISNUMBER(SEARCH("coffre",B472)),ISNUMBER(SEARCH("valisette",B472)),ISNUMBER(SEARCH("caisse",B472))),"COFFRET",IF(OR(ISNUMBER(SEARCH("VERRE",B472)),ISNUMBER(SEARCH("carafe",B472))),"VERRERIE",IF(ISNUMBER(SEARCH("BOIS",B472)),"BOIS",IF(OR(ISNUMBER(SEARCH("BOLDUC",B472)),ISNUMBER(SEARCH("RAPHIA",B472)),ISNUMBER(SEARCH("etiquette",B472)),ISNUMBER(SEARCH("Bouchon",B472)),ISNUMBER(SEARCH("tire",B472)),ISNUMBER(SEARCH("decapsuleur",B472)),ISNUMBER(SEARCH("carte",B472)),ISNUMBER(SEARCH("cheque",B472))),"ETAGERES",IF(OR(ISNUMBER(SEARCH("papier",B472)),ISNUMBER(SEARCH("sac",B472)),ISNUMBER(SEARCH("carton",B472)),ISNUMBER(SEARCH("pochette",B472)),ISNUMBER(SEARCH("polypr",B472)),ISNUMBER(SEARCH("FIBRE",B472))),"CARTONNAGE","AUTRES"))))))))),VLOOKUP(A472,'[1]Famille par article'!A:C,3,0))</f>
        <v>CARTONNAGE</v>
      </c>
      <c r="I472" s="14">
        <f t="shared" si="28"/>
        <v>6.477882657782713E-4</v>
      </c>
      <c r="J472" s="14">
        <f t="shared" si="31"/>
        <v>0.7847492133999624</v>
      </c>
      <c r="K472" s="12" t="str">
        <f t="shared" si="29"/>
        <v/>
      </c>
      <c r="L472" s="12" t="str">
        <f t="shared" si="30"/>
        <v>Y</v>
      </c>
    </row>
    <row r="473" spans="1:12" x14ac:dyDescent="0.25">
      <c r="A473" s="12" t="s">
        <v>909</v>
      </c>
      <c r="B473" s="12" t="s">
        <v>729</v>
      </c>
      <c r="C473" s="12">
        <v>7</v>
      </c>
      <c r="D473" s="12">
        <v>1126</v>
      </c>
      <c r="E473" s="12" t="s">
        <v>606</v>
      </c>
      <c r="F473" s="12" t="s">
        <v>17</v>
      </c>
      <c r="G473" s="12" t="str">
        <f>IF(ISNA(VLOOKUP(E473,'[1]Plan d''adressage'!A:B,2,0)),"aucune",VLOOKUP(E473,'[1]Plan d''adressage'!A:B,2,0))</f>
        <v>AUTRES</v>
      </c>
      <c r="H473" s="13" t="str">
        <f>IF(ISNA(VLOOKUP(A473,'[1]Famille par article'!A:C,3,0)),IF(AND(ISNUMBER(SEARCH("FIBRE",B473)),ISNUMBER(SEARCH("calage",B473))),"FIBRE DE CALAGE",IF(OR(ISNUMBER(SEARCH("panier",B473)),ISNUMBER(SEARCH("corbeille",B473)),ISNUMBER(SEARCH("banneton",B473)),ISNUMBER(SEARCH("support",B473))),"PANIER/CORBEILLE",IF(ISNUMBER(SEARCH("Bidon",B473)),"BIDON",IF(ISNUMBER(SEARCH("bourriche",B473)),"BOURRICHE",IF(OR(ISNUMBER(SEARCH("coffre",B473)),ISNUMBER(SEARCH("valisette",B473)),ISNUMBER(SEARCH("caisse",B473))),"COFFRET",IF(OR(ISNUMBER(SEARCH("VERRE",B473)),ISNUMBER(SEARCH("carafe",B473))),"VERRERIE",IF(ISNUMBER(SEARCH("BOIS",B473)),"BOIS",IF(OR(ISNUMBER(SEARCH("BOLDUC",B473)),ISNUMBER(SEARCH("RAPHIA",B473)),ISNUMBER(SEARCH("etiquette",B473)),ISNUMBER(SEARCH("Bouchon",B473)),ISNUMBER(SEARCH("tire",B473)),ISNUMBER(SEARCH("decapsuleur",B473)),ISNUMBER(SEARCH("carte",B473)),ISNUMBER(SEARCH("cheque",B473))),"ETAGERES",IF(OR(ISNUMBER(SEARCH("papier",B473)),ISNUMBER(SEARCH("sac",B473)),ISNUMBER(SEARCH("carton",B473)),ISNUMBER(SEARCH("pochette",B473)),ISNUMBER(SEARCH("polypr",B473)),ISNUMBER(SEARCH("FIBRE",B473))),"CARTONNAGE","AUTRES"))))))))),VLOOKUP(A473,'[1]Famille par article'!A:C,3,0))</f>
        <v>COFFRET</v>
      </c>
      <c r="I473" s="14">
        <f t="shared" si="28"/>
        <v>6.477882657782713E-4</v>
      </c>
      <c r="J473" s="14">
        <f t="shared" si="31"/>
        <v>0.78539700166574067</v>
      </c>
      <c r="K473" s="12" t="str">
        <f t="shared" si="29"/>
        <v/>
      </c>
      <c r="L473" s="12" t="str">
        <f t="shared" si="30"/>
        <v>Y</v>
      </c>
    </row>
    <row r="474" spans="1:12" x14ac:dyDescent="0.25">
      <c r="A474" s="12" t="s">
        <v>910</v>
      </c>
      <c r="B474" s="12" t="s">
        <v>911</v>
      </c>
      <c r="C474" s="12">
        <v>7</v>
      </c>
      <c r="D474" s="12">
        <v>1126</v>
      </c>
      <c r="E474" s="12" t="s">
        <v>618</v>
      </c>
      <c r="F474" s="12" t="s">
        <v>17</v>
      </c>
      <c r="G474" s="12" t="str">
        <f>IF(ISNA(VLOOKUP(E474,'[1]Plan d''adressage'!A:B,2,0)),"aucune",VLOOKUP(E474,'[1]Plan d''adressage'!A:B,2,0))</f>
        <v>BOIS</v>
      </c>
      <c r="H474" s="13" t="str">
        <f>IF(ISNA(VLOOKUP(A474,'[1]Famille par article'!A:C,3,0)),IF(AND(ISNUMBER(SEARCH("FIBRE",B474)),ISNUMBER(SEARCH("calage",B474))),"FIBRE DE CALAGE",IF(OR(ISNUMBER(SEARCH("panier",B474)),ISNUMBER(SEARCH("corbeille",B474)),ISNUMBER(SEARCH("banneton",B474)),ISNUMBER(SEARCH("support",B474))),"PANIER/CORBEILLE",IF(ISNUMBER(SEARCH("Bidon",B474)),"BIDON",IF(ISNUMBER(SEARCH("bourriche",B474)),"BOURRICHE",IF(OR(ISNUMBER(SEARCH("coffre",B474)),ISNUMBER(SEARCH("valisette",B474)),ISNUMBER(SEARCH("caisse",B474))),"COFFRET",IF(OR(ISNUMBER(SEARCH("VERRE",B474)),ISNUMBER(SEARCH("carafe",B474))),"VERRERIE",IF(ISNUMBER(SEARCH("BOIS",B474)),"BOIS",IF(OR(ISNUMBER(SEARCH("BOLDUC",B474)),ISNUMBER(SEARCH("RAPHIA",B474)),ISNUMBER(SEARCH("etiquette",B474)),ISNUMBER(SEARCH("Bouchon",B474)),ISNUMBER(SEARCH("tire",B474)),ISNUMBER(SEARCH("decapsuleur",B474)),ISNUMBER(SEARCH("carte",B474)),ISNUMBER(SEARCH("cheque",B474))),"ETAGERES",IF(OR(ISNUMBER(SEARCH("papier",B474)),ISNUMBER(SEARCH("sac",B474)),ISNUMBER(SEARCH("carton",B474)),ISNUMBER(SEARCH("pochette",B474)),ISNUMBER(SEARCH("polypr",B474)),ISNUMBER(SEARCH("FIBRE",B474))),"CARTONNAGE","AUTRES"))))))))),VLOOKUP(A474,'[1]Famille par article'!A:C,3,0))</f>
        <v>PANIER/CORBEILLE</v>
      </c>
      <c r="I474" s="14">
        <f t="shared" si="28"/>
        <v>6.477882657782713E-4</v>
      </c>
      <c r="J474" s="14">
        <f t="shared" si="31"/>
        <v>0.78604478993151894</v>
      </c>
      <c r="K474" s="12" t="str">
        <f t="shared" si="29"/>
        <v/>
      </c>
      <c r="L474" s="12" t="str">
        <f t="shared" si="30"/>
        <v>Y</v>
      </c>
    </row>
    <row r="475" spans="1:12" x14ac:dyDescent="0.25">
      <c r="A475" s="12" t="s">
        <v>912</v>
      </c>
      <c r="B475" s="12" t="s">
        <v>913</v>
      </c>
      <c r="C475" s="12">
        <v>7</v>
      </c>
      <c r="D475" s="12">
        <v>1126</v>
      </c>
      <c r="E475" s="12" t="s">
        <v>807</v>
      </c>
      <c r="F475" s="12" t="s">
        <v>17</v>
      </c>
      <c r="G475" s="12" t="str">
        <f>IF(ISNA(VLOOKUP(E475,'[1]Plan d''adressage'!A:B,2,0)),"aucune",VLOOKUP(E475,'[1]Plan d''adressage'!A:B,2,0))</f>
        <v>PANIER/CORBEILLE</v>
      </c>
      <c r="H475" s="13" t="str">
        <f>IF(ISNA(VLOOKUP(A475,'[1]Famille par article'!A:C,3,0)),IF(AND(ISNUMBER(SEARCH("FIBRE",B475)),ISNUMBER(SEARCH("calage",B475))),"FIBRE DE CALAGE",IF(OR(ISNUMBER(SEARCH("panier",B475)),ISNUMBER(SEARCH("corbeille",B475)),ISNUMBER(SEARCH("banneton",B475)),ISNUMBER(SEARCH("support",B475))),"PANIER/CORBEILLE",IF(ISNUMBER(SEARCH("Bidon",B475)),"BIDON",IF(ISNUMBER(SEARCH("bourriche",B475)),"BOURRICHE",IF(OR(ISNUMBER(SEARCH("coffre",B475)),ISNUMBER(SEARCH("valisette",B475)),ISNUMBER(SEARCH("caisse",B475))),"COFFRET",IF(OR(ISNUMBER(SEARCH("VERRE",B475)),ISNUMBER(SEARCH("carafe",B475))),"VERRERIE",IF(ISNUMBER(SEARCH("BOIS",B475)),"BOIS",IF(OR(ISNUMBER(SEARCH("BOLDUC",B475)),ISNUMBER(SEARCH("RAPHIA",B475)),ISNUMBER(SEARCH("etiquette",B475)),ISNUMBER(SEARCH("Bouchon",B475)),ISNUMBER(SEARCH("tire",B475)),ISNUMBER(SEARCH("decapsuleur",B475)),ISNUMBER(SEARCH("carte",B475)),ISNUMBER(SEARCH("cheque",B475))),"ETAGERES",IF(OR(ISNUMBER(SEARCH("papier",B475)),ISNUMBER(SEARCH("sac",B475)),ISNUMBER(SEARCH("carton",B475)),ISNUMBER(SEARCH("pochette",B475)),ISNUMBER(SEARCH("polypr",B475)),ISNUMBER(SEARCH("FIBRE",B475))),"CARTONNAGE","AUTRES"))))))))),VLOOKUP(A475,'[1]Famille par article'!A:C,3,0))</f>
        <v>COFFRET</v>
      </c>
      <c r="I475" s="14">
        <f t="shared" si="28"/>
        <v>6.477882657782713E-4</v>
      </c>
      <c r="J475" s="14">
        <f t="shared" si="31"/>
        <v>0.78669257819729721</v>
      </c>
      <c r="K475" s="12" t="str">
        <f t="shared" si="29"/>
        <v/>
      </c>
      <c r="L475" s="12" t="str">
        <f t="shared" si="30"/>
        <v>Y</v>
      </c>
    </row>
    <row r="476" spans="1:12" x14ac:dyDescent="0.25">
      <c r="A476" s="12" t="s">
        <v>914</v>
      </c>
      <c r="B476" s="12" t="s">
        <v>913</v>
      </c>
      <c r="C476" s="12">
        <v>7</v>
      </c>
      <c r="D476" s="12">
        <v>1126</v>
      </c>
      <c r="E476" s="12" t="s">
        <v>915</v>
      </c>
      <c r="F476" s="12" t="s">
        <v>17</v>
      </c>
      <c r="G476" s="12" t="str">
        <f>IF(ISNA(VLOOKUP(E476,'[1]Plan d''adressage'!A:B,2,0)),"aucune",VLOOKUP(E476,'[1]Plan d''adressage'!A:B,2,0))</f>
        <v>PANIER/CORBEILLE</v>
      </c>
      <c r="H476" s="13" t="str">
        <f>IF(ISNA(VLOOKUP(A476,'[1]Famille par article'!A:C,3,0)),IF(AND(ISNUMBER(SEARCH("FIBRE",B476)),ISNUMBER(SEARCH("calage",B476))),"FIBRE DE CALAGE",IF(OR(ISNUMBER(SEARCH("panier",B476)),ISNUMBER(SEARCH("corbeille",B476)),ISNUMBER(SEARCH("banneton",B476)),ISNUMBER(SEARCH("support",B476))),"PANIER/CORBEILLE",IF(ISNUMBER(SEARCH("Bidon",B476)),"BIDON",IF(ISNUMBER(SEARCH("bourriche",B476)),"BOURRICHE",IF(OR(ISNUMBER(SEARCH("coffre",B476)),ISNUMBER(SEARCH("valisette",B476)),ISNUMBER(SEARCH("caisse",B476))),"COFFRET",IF(OR(ISNUMBER(SEARCH("VERRE",B476)),ISNUMBER(SEARCH("carafe",B476))),"VERRERIE",IF(ISNUMBER(SEARCH("BOIS",B476)),"BOIS",IF(OR(ISNUMBER(SEARCH("BOLDUC",B476)),ISNUMBER(SEARCH("RAPHIA",B476)),ISNUMBER(SEARCH("etiquette",B476)),ISNUMBER(SEARCH("Bouchon",B476)),ISNUMBER(SEARCH("tire",B476)),ISNUMBER(SEARCH("decapsuleur",B476)),ISNUMBER(SEARCH("carte",B476)),ISNUMBER(SEARCH("cheque",B476))),"ETAGERES",IF(OR(ISNUMBER(SEARCH("papier",B476)),ISNUMBER(SEARCH("sac",B476)),ISNUMBER(SEARCH("carton",B476)),ISNUMBER(SEARCH("pochette",B476)),ISNUMBER(SEARCH("polypr",B476)),ISNUMBER(SEARCH("FIBRE",B476))),"CARTONNAGE","AUTRES"))))))))),VLOOKUP(A476,'[1]Famille par article'!A:C,3,0))</f>
        <v>COFFRET</v>
      </c>
      <c r="I476" s="14">
        <f t="shared" si="28"/>
        <v>6.477882657782713E-4</v>
      </c>
      <c r="J476" s="14">
        <f t="shared" si="31"/>
        <v>0.78734036646307548</v>
      </c>
      <c r="K476" s="12" t="str">
        <f t="shared" si="29"/>
        <v/>
      </c>
      <c r="L476" s="12" t="str">
        <f t="shared" si="30"/>
        <v>Y</v>
      </c>
    </row>
    <row r="477" spans="1:12" x14ac:dyDescent="0.25">
      <c r="A477" s="12" t="s">
        <v>916</v>
      </c>
      <c r="B477" s="12" t="s">
        <v>371</v>
      </c>
      <c r="C477" s="12">
        <v>7</v>
      </c>
      <c r="D477" s="12">
        <v>1126</v>
      </c>
      <c r="E477" s="12" t="s">
        <v>369</v>
      </c>
      <c r="F477" s="12" t="s">
        <v>17</v>
      </c>
      <c r="G477" s="12" t="str">
        <f>IF(ISNA(VLOOKUP(E477,'[1]Plan d''adressage'!A:B,2,0)),"aucune",VLOOKUP(E477,'[1]Plan d''adressage'!A:B,2,0))</f>
        <v>aucune</v>
      </c>
      <c r="H477" s="13" t="str">
        <f>IF(ISNA(VLOOKUP(A477,'[1]Famille par article'!A:C,3,0)),IF(AND(ISNUMBER(SEARCH("FIBRE",B477)),ISNUMBER(SEARCH("calage",B477))),"FIBRE DE CALAGE",IF(OR(ISNUMBER(SEARCH("panier",B477)),ISNUMBER(SEARCH("corbeille",B477)),ISNUMBER(SEARCH("banneton",B477)),ISNUMBER(SEARCH("support",B477))),"PANIER/CORBEILLE",IF(ISNUMBER(SEARCH("Bidon",B477)),"BIDON",IF(ISNUMBER(SEARCH("bourriche",B477)),"BOURRICHE",IF(OR(ISNUMBER(SEARCH("coffre",B477)),ISNUMBER(SEARCH("valisette",B477)),ISNUMBER(SEARCH("caisse",B477))),"COFFRET",IF(OR(ISNUMBER(SEARCH("VERRE",B477)),ISNUMBER(SEARCH("carafe",B477))),"VERRERIE",IF(ISNUMBER(SEARCH("BOIS",B477)),"BOIS",IF(OR(ISNUMBER(SEARCH("BOLDUC",B477)),ISNUMBER(SEARCH("RAPHIA",B477)),ISNUMBER(SEARCH("etiquette",B477)),ISNUMBER(SEARCH("Bouchon",B477)),ISNUMBER(SEARCH("tire",B477)),ISNUMBER(SEARCH("decapsuleur",B477)),ISNUMBER(SEARCH("carte",B477)),ISNUMBER(SEARCH("cheque",B477))),"ETAGERES",IF(OR(ISNUMBER(SEARCH("papier",B477)),ISNUMBER(SEARCH("sac",B477)),ISNUMBER(SEARCH("carton",B477)),ISNUMBER(SEARCH("pochette",B477)),ISNUMBER(SEARCH("polypr",B477)),ISNUMBER(SEARCH("FIBRE",B477))),"CARTONNAGE","AUTRES"))))))))),VLOOKUP(A477,'[1]Famille par article'!A:C,3,0))</f>
        <v>ETAGERES</v>
      </c>
      <c r="I477" s="14">
        <f t="shared" si="28"/>
        <v>6.477882657782713E-4</v>
      </c>
      <c r="J477" s="14">
        <f t="shared" si="31"/>
        <v>0.78798815472885375</v>
      </c>
      <c r="K477" s="12" t="str">
        <f t="shared" si="29"/>
        <v/>
      </c>
      <c r="L477" s="12" t="str">
        <f t="shared" si="30"/>
        <v>Y</v>
      </c>
    </row>
    <row r="478" spans="1:12" x14ac:dyDescent="0.25">
      <c r="A478" s="12" t="s">
        <v>917</v>
      </c>
      <c r="B478" s="12" t="s">
        <v>139</v>
      </c>
      <c r="C478" s="12">
        <v>7</v>
      </c>
      <c r="D478" s="12">
        <v>1126</v>
      </c>
      <c r="E478" s="12" t="s">
        <v>581</v>
      </c>
      <c r="F478" s="12" t="s">
        <v>17</v>
      </c>
      <c r="G478" s="12" t="str">
        <f>IF(ISNA(VLOOKUP(E478,'[1]Plan d''adressage'!A:B,2,0)),"aucune",VLOOKUP(E478,'[1]Plan d''adressage'!A:B,2,0))</f>
        <v>CARTONNAGE</v>
      </c>
      <c r="H478" s="13" t="str">
        <f>IF(ISNA(VLOOKUP(A478,'[1]Famille par article'!A:C,3,0)),IF(AND(ISNUMBER(SEARCH("FIBRE",B478)),ISNUMBER(SEARCH("calage",B478))),"FIBRE DE CALAGE",IF(OR(ISNUMBER(SEARCH("panier",B478)),ISNUMBER(SEARCH("corbeille",B478)),ISNUMBER(SEARCH("banneton",B478)),ISNUMBER(SEARCH("support",B478))),"PANIER/CORBEILLE",IF(ISNUMBER(SEARCH("Bidon",B478)),"BIDON",IF(ISNUMBER(SEARCH("bourriche",B478)),"BOURRICHE",IF(OR(ISNUMBER(SEARCH("coffre",B478)),ISNUMBER(SEARCH("valisette",B478)),ISNUMBER(SEARCH("caisse",B478))),"COFFRET",IF(OR(ISNUMBER(SEARCH("VERRE",B478)),ISNUMBER(SEARCH("carafe",B478))),"VERRERIE",IF(ISNUMBER(SEARCH("BOIS",B478)),"BOIS",IF(OR(ISNUMBER(SEARCH("BOLDUC",B478)),ISNUMBER(SEARCH("RAPHIA",B478)),ISNUMBER(SEARCH("etiquette",B478)),ISNUMBER(SEARCH("Bouchon",B478)),ISNUMBER(SEARCH("tire",B478)),ISNUMBER(SEARCH("decapsuleur",B478)),ISNUMBER(SEARCH("carte",B478)),ISNUMBER(SEARCH("cheque",B478))),"ETAGERES",IF(OR(ISNUMBER(SEARCH("papier",B478)),ISNUMBER(SEARCH("sac",B478)),ISNUMBER(SEARCH("carton",B478)),ISNUMBER(SEARCH("pochette",B478)),ISNUMBER(SEARCH("polypr",B478)),ISNUMBER(SEARCH("FIBRE",B478))),"CARTONNAGE","AUTRES"))))))))),VLOOKUP(A478,'[1]Famille par article'!A:C,3,0))</f>
        <v>COFFRET</v>
      </c>
      <c r="I478" s="14">
        <f t="shared" si="28"/>
        <v>6.477882657782713E-4</v>
      </c>
      <c r="J478" s="14">
        <f t="shared" si="31"/>
        <v>0.78863594299463202</v>
      </c>
      <c r="K478" s="12" t="str">
        <f t="shared" si="29"/>
        <v/>
      </c>
      <c r="L478" s="12" t="str">
        <f t="shared" si="30"/>
        <v>Y</v>
      </c>
    </row>
    <row r="479" spans="1:12" x14ac:dyDescent="0.25">
      <c r="A479" s="12" t="s">
        <v>918</v>
      </c>
      <c r="B479" s="12" t="s">
        <v>70</v>
      </c>
      <c r="C479" s="12">
        <v>7</v>
      </c>
      <c r="D479" s="12">
        <v>1126</v>
      </c>
      <c r="E479" s="12" t="s">
        <v>71</v>
      </c>
      <c r="F479" s="12" t="s">
        <v>17</v>
      </c>
      <c r="G479" s="12" t="str">
        <f>IF(ISNA(VLOOKUP(E479,'[1]Plan d''adressage'!A:B,2,0)),"aucune",VLOOKUP(E479,'[1]Plan d''adressage'!A:B,2,0))</f>
        <v>aucune</v>
      </c>
      <c r="H479" s="13" t="str">
        <f>IF(ISNA(VLOOKUP(A479,'[1]Famille par article'!A:C,3,0)),IF(AND(ISNUMBER(SEARCH("FIBRE",B479)),ISNUMBER(SEARCH("calage",B479))),"FIBRE DE CALAGE",IF(OR(ISNUMBER(SEARCH("panier",B479)),ISNUMBER(SEARCH("corbeille",B479)),ISNUMBER(SEARCH("banneton",B479)),ISNUMBER(SEARCH("support",B479))),"PANIER/CORBEILLE",IF(ISNUMBER(SEARCH("Bidon",B479)),"BIDON",IF(ISNUMBER(SEARCH("bourriche",B479)),"BOURRICHE",IF(OR(ISNUMBER(SEARCH("coffre",B479)),ISNUMBER(SEARCH("valisette",B479)),ISNUMBER(SEARCH("caisse",B479))),"COFFRET",IF(OR(ISNUMBER(SEARCH("VERRE",B479)),ISNUMBER(SEARCH("carafe",B479))),"VERRERIE",IF(ISNUMBER(SEARCH("BOIS",B479)),"BOIS",IF(OR(ISNUMBER(SEARCH("BOLDUC",B479)),ISNUMBER(SEARCH("RAPHIA",B479)),ISNUMBER(SEARCH("etiquette",B479)),ISNUMBER(SEARCH("Bouchon",B479)),ISNUMBER(SEARCH("tire",B479)),ISNUMBER(SEARCH("decapsuleur",B479)),ISNUMBER(SEARCH("carte",B479)),ISNUMBER(SEARCH("cheque",B479))),"ETAGERES",IF(OR(ISNUMBER(SEARCH("papier",B479)),ISNUMBER(SEARCH("sac",B479)),ISNUMBER(SEARCH("carton",B479)),ISNUMBER(SEARCH("pochette",B479)),ISNUMBER(SEARCH("polypr",B479)),ISNUMBER(SEARCH("FIBRE",B479))),"CARTONNAGE","AUTRES"))))))))),VLOOKUP(A479,'[1]Famille par article'!A:C,3,0))</f>
        <v>ETAGERES</v>
      </c>
      <c r="I479" s="14">
        <f t="shared" si="28"/>
        <v>6.477882657782713E-4</v>
      </c>
      <c r="J479" s="14">
        <f t="shared" si="31"/>
        <v>0.78928373126041029</v>
      </c>
      <c r="K479" s="12" t="str">
        <f t="shared" si="29"/>
        <v/>
      </c>
      <c r="L479" s="12" t="str">
        <f t="shared" si="30"/>
        <v>Y</v>
      </c>
    </row>
    <row r="480" spans="1:12" x14ac:dyDescent="0.25">
      <c r="A480" s="12" t="s">
        <v>919</v>
      </c>
      <c r="B480" s="12" t="s">
        <v>920</v>
      </c>
      <c r="C480" s="12">
        <v>7</v>
      </c>
      <c r="D480" s="12">
        <v>1126</v>
      </c>
      <c r="E480" s="12" t="s">
        <v>921</v>
      </c>
      <c r="F480" s="12" t="s">
        <v>17</v>
      </c>
      <c r="G480" s="12" t="str">
        <f>IF(ISNA(VLOOKUP(E480,'[1]Plan d''adressage'!A:B,2,0)),"aucune",VLOOKUP(E480,'[1]Plan d''adressage'!A:B,2,0))</f>
        <v>PANIER/CORBEILLE</v>
      </c>
      <c r="H480" s="13" t="str">
        <f>IF(ISNA(VLOOKUP(A480,'[1]Famille par article'!A:C,3,0)),IF(AND(ISNUMBER(SEARCH("FIBRE",B480)),ISNUMBER(SEARCH("calage",B480))),"FIBRE DE CALAGE",IF(OR(ISNUMBER(SEARCH("panier",B480)),ISNUMBER(SEARCH("corbeille",B480)),ISNUMBER(SEARCH("banneton",B480)),ISNUMBER(SEARCH("support",B480))),"PANIER/CORBEILLE",IF(ISNUMBER(SEARCH("Bidon",B480)),"BIDON",IF(ISNUMBER(SEARCH("bourriche",B480)),"BOURRICHE",IF(OR(ISNUMBER(SEARCH("coffre",B480)),ISNUMBER(SEARCH("valisette",B480)),ISNUMBER(SEARCH("caisse",B480))),"COFFRET",IF(OR(ISNUMBER(SEARCH("VERRE",B480)),ISNUMBER(SEARCH("carafe",B480))),"VERRERIE",IF(ISNUMBER(SEARCH("BOIS",B480)),"BOIS",IF(OR(ISNUMBER(SEARCH("BOLDUC",B480)),ISNUMBER(SEARCH("RAPHIA",B480)),ISNUMBER(SEARCH("etiquette",B480)),ISNUMBER(SEARCH("Bouchon",B480)),ISNUMBER(SEARCH("tire",B480)),ISNUMBER(SEARCH("decapsuleur",B480)),ISNUMBER(SEARCH("carte",B480)),ISNUMBER(SEARCH("cheque",B480))),"ETAGERES",IF(OR(ISNUMBER(SEARCH("papier",B480)),ISNUMBER(SEARCH("sac",B480)),ISNUMBER(SEARCH("carton",B480)),ISNUMBER(SEARCH("pochette",B480)),ISNUMBER(SEARCH("polypr",B480)),ISNUMBER(SEARCH("FIBRE",B480))),"CARTONNAGE","AUTRES"))))))))),VLOOKUP(A480,'[1]Famille par article'!A:C,3,0))</f>
        <v>AUTRES</v>
      </c>
      <c r="I480" s="14">
        <f t="shared" si="28"/>
        <v>6.477882657782713E-4</v>
      </c>
      <c r="J480" s="14">
        <f t="shared" si="31"/>
        <v>0.78993151952618856</v>
      </c>
      <c r="K480" s="12" t="str">
        <f t="shared" si="29"/>
        <v/>
      </c>
      <c r="L480" s="12" t="str">
        <f t="shared" si="30"/>
        <v>Y</v>
      </c>
    </row>
    <row r="481" spans="1:12" x14ac:dyDescent="0.25">
      <c r="A481" s="12" t="s">
        <v>922</v>
      </c>
      <c r="B481" s="12" t="s">
        <v>923</v>
      </c>
      <c r="C481" s="12">
        <v>7</v>
      </c>
      <c r="D481" s="12">
        <v>1126</v>
      </c>
      <c r="E481" s="12" t="s">
        <v>96</v>
      </c>
      <c r="F481" s="12" t="s">
        <v>17</v>
      </c>
      <c r="G481" s="12" t="str">
        <f>IF(ISNA(VLOOKUP(E481,'[1]Plan d''adressage'!A:B,2,0)),"aucune",VLOOKUP(E481,'[1]Plan d''adressage'!A:B,2,0))</f>
        <v>aucune</v>
      </c>
      <c r="H481" s="13" t="str">
        <f>IF(ISNA(VLOOKUP(A481,'[1]Famille par article'!A:C,3,0)),IF(AND(ISNUMBER(SEARCH("FIBRE",B481)),ISNUMBER(SEARCH("calage",B481))),"FIBRE DE CALAGE",IF(OR(ISNUMBER(SEARCH("panier",B481)),ISNUMBER(SEARCH("corbeille",B481)),ISNUMBER(SEARCH("banneton",B481)),ISNUMBER(SEARCH("support",B481))),"PANIER/CORBEILLE",IF(ISNUMBER(SEARCH("Bidon",B481)),"BIDON",IF(ISNUMBER(SEARCH("bourriche",B481)),"BOURRICHE",IF(OR(ISNUMBER(SEARCH("coffre",B481)),ISNUMBER(SEARCH("valisette",B481)),ISNUMBER(SEARCH("caisse",B481))),"COFFRET",IF(OR(ISNUMBER(SEARCH("VERRE",B481)),ISNUMBER(SEARCH("carafe",B481))),"VERRERIE",IF(ISNUMBER(SEARCH("BOIS",B481)),"BOIS",IF(OR(ISNUMBER(SEARCH("BOLDUC",B481)),ISNUMBER(SEARCH("RAPHIA",B481)),ISNUMBER(SEARCH("etiquette",B481)),ISNUMBER(SEARCH("Bouchon",B481)),ISNUMBER(SEARCH("tire",B481)),ISNUMBER(SEARCH("decapsuleur",B481)),ISNUMBER(SEARCH("carte",B481)),ISNUMBER(SEARCH("cheque",B481))),"ETAGERES",IF(OR(ISNUMBER(SEARCH("papier",B481)),ISNUMBER(SEARCH("sac",B481)),ISNUMBER(SEARCH("carton",B481)),ISNUMBER(SEARCH("pochette",B481)),ISNUMBER(SEARCH("polypr",B481)),ISNUMBER(SEARCH("FIBRE",B481))),"CARTONNAGE","AUTRES"))))))))),VLOOKUP(A481,'[1]Famille par article'!A:C,3,0))</f>
        <v>ETAGERES</v>
      </c>
      <c r="I481" s="14">
        <f t="shared" si="28"/>
        <v>6.477882657782713E-4</v>
      </c>
      <c r="J481" s="14">
        <f t="shared" si="31"/>
        <v>0.79057930779196683</v>
      </c>
      <c r="K481" s="12" t="str">
        <f t="shared" si="29"/>
        <v/>
      </c>
      <c r="L481" s="12" t="str">
        <f t="shared" si="30"/>
        <v>Y</v>
      </c>
    </row>
    <row r="482" spans="1:12" x14ac:dyDescent="0.25">
      <c r="A482" s="12" t="s">
        <v>924</v>
      </c>
      <c r="B482" s="12" t="s">
        <v>925</v>
      </c>
      <c r="C482" s="12">
        <v>7</v>
      </c>
      <c r="D482" s="12">
        <v>1126</v>
      </c>
      <c r="E482" s="12" t="s">
        <v>446</v>
      </c>
      <c r="F482" s="12" t="s">
        <v>17</v>
      </c>
      <c r="G482" s="12" t="str">
        <f>IF(ISNA(VLOOKUP(E482,'[1]Plan d''adressage'!A:B,2,0)),"aucune",VLOOKUP(E482,'[1]Plan d''adressage'!A:B,2,0))</f>
        <v>AUTRES</v>
      </c>
      <c r="H482" s="13" t="str">
        <f>IF(ISNA(VLOOKUP(A482,'[1]Famille par article'!A:C,3,0)),IF(AND(ISNUMBER(SEARCH("FIBRE",B482)),ISNUMBER(SEARCH("calage",B482))),"FIBRE DE CALAGE",IF(OR(ISNUMBER(SEARCH("panier",B482)),ISNUMBER(SEARCH("corbeille",B482)),ISNUMBER(SEARCH("banneton",B482)),ISNUMBER(SEARCH("support",B482))),"PANIER/CORBEILLE",IF(ISNUMBER(SEARCH("Bidon",B482)),"BIDON",IF(ISNUMBER(SEARCH("bourriche",B482)),"BOURRICHE",IF(OR(ISNUMBER(SEARCH("coffre",B482)),ISNUMBER(SEARCH("valisette",B482)),ISNUMBER(SEARCH("caisse",B482))),"COFFRET",IF(OR(ISNUMBER(SEARCH("VERRE",B482)),ISNUMBER(SEARCH("carafe",B482))),"VERRERIE",IF(ISNUMBER(SEARCH("BOIS",B482)),"BOIS",IF(OR(ISNUMBER(SEARCH("BOLDUC",B482)),ISNUMBER(SEARCH("RAPHIA",B482)),ISNUMBER(SEARCH("etiquette",B482)),ISNUMBER(SEARCH("Bouchon",B482)),ISNUMBER(SEARCH("tire",B482)),ISNUMBER(SEARCH("decapsuleur",B482)),ISNUMBER(SEARCH("carte",B482)),ISNUMBER(SEARCH("cheque",B482))),"ETAGERES",IF(OR(ISNUMBER(SEARCH("papier",B482)),ISNUMBER(SEARCH("sac",B482)),ISNUMBER(SEARCH("carton",B482)),ISNUMBER(SEARCH("pochette",B482)),ISNUMBER(SEARCH("polypr",B482)),ISNUMBER(SEARCH("FIBRE",B482))),"CARTONNAGE","AUTRES"))))))))),VLOOKUP(A482,'[1]Famille par article'!A:C,3,0))</f>
        <v>VERRERIE</v>
      </c>
      <c r="I482" s="14">
        <f t="shared" si="28"/>
        <v>6.477882657782713E-4</v>
      </c>
      <c r="J482" s="14">
        <f t="shared" si="31"/>
        <v>0.79122709605774511</v>
      </c>
      <c r="K482" s="12" t="str">
        <f t="shared" si="29"/>
        <v/>
      </c>
      <c r="L482" s="12" t="str">
        <f t="shared" si="30"/>
        <v>Y</v>
      </c>
    </row>
    <row r="483" spans="1:12" x14ac:dyDescent="0.25">
      <c r="A483" s="12" t="s">
        <v>926</v>
      </c>
      <c r="B483" s="12" t="s">
        <v>927</v>
      </c>
      <c r="C483" s="12">
        <v>7</v>
      </c>
      <c r="D483" s="12">
        <v>1126</v>
      </c>
      <c r="E483" s="12" t="s">
        <v>559</v>
      </c>
      <c r="F483" s="12" t="s">
        <v>17</v>
      </c>
      <c r="G483" s="12" t="str">
        <f>IF(ISNA(VLOOKUP(E483,'[1]Plan d''adressage'!A:B,2,0)),"aucune",VLOOKUP(E483,'[1]Plan d''adressage'!A:B,2,0))</f>
        <v>CARTONNAGE</v>
      </c>
      <c r="H483" s="13" t="str">
        <f>IF(ISNA(VLOOKUP(A483,'[1]Famille par article'!A:C,3,0)),IF(AND(ISNUMBER(SEARCH("FIBRE",B483)),ISNUMBER(SEARCH("calage",B483))),"FIBRE DE CALAGE",IF(OR(ISNUMBER(SEARCH("panier",B483)),ISNUMBER(SEARCH("corbeille",B483)),ISNUMBER(SEARCH("banneton",B483)),ISNUMBER(SEARCH("support",B483))),"PANIER/CORBEILLE",IF(ISNUMBER(SEARCH("Bidon",B483)),"BIDON",IF(ISNUMBER(SEARCH("bourriche",B483)),"BOURRICHE",IF(OR(ISNUMBER(SEARCH("coffre",B483)),ISNUMBER(SEARCH("valisette",B483)),ISNUMBER(SEARCH("caisse",B483))),"COFFRET",IF(OR(ISNUMBER(SEARCH("VERRE",B483)),ISNUMBER(SEARCH("carafe",B483))),"VERRERIE",IF(ISNUMBER(SEARCH("BOIS",B483)),"BOIS",IF(OR(ISNUMBER(SEARCH("BOLDUC",B483)),ISNUMBER(SEARCH("RAPHIA",B483)),ISNUMBER(SEARCH("etiquette",B483)),ISNUMBER(SEARCH("Bouchon",B483)),ISNUMBER(SEARCH("tire",B483)),ISNUMBER(SEARCH("decapsuleur",B483)),ISNUMBER(SEARCH("carte",B483)),ISNUMBER(SEARCH("cheque",B483))),"ETAGERES",IF(OR(ISNUMBER(SEARCH("papier",B483)),ISNUMBER(SEARCH("sac",B483)),ISNUMBER(SEARCH("carton",B483)),ISNUMBER(SEARCH("pochette",B483)),ISNUMBER(SEARCH("polypr",B483)),ISNUMBER(SEARCH("FIBRE",B483))),"CARTONNAGE","AUTRES"))))))))),VLOOKUP(A483,'[1]Famille par article'!A:C,3,0))</f>
        <v>VERRERIE</v>
      </c>
      <c r="I483" s="14">
        <f t="shared" si="28"/>
        <v>6.477882657782713E-4</v>
      </c>
      <c r="J483" s="14">
        <f t="shared" si="31"/>
        <v>0.79187488432352338</v>
      </c>
      <c r="K483" s="12" t="str">
        <f t="shared" si="29"/>
        <v/>
      </c>
      <c r="L483" s="12" t="str">
        <f t="shared" si="30"/>
        <v>Y</v>
      </c>
    </row>
    <row r="484" spans="1:12" x14ac:dyDescent="0.25">
      <c r="A484" s="12" t="s">
        <v>928</v>
      </c>
      <c r="B484" s="12" t="s">
        <v>70</v>
      </c>
      <c r="C484" s="12">
        <v>7</v>
      </c>
      <c r="D484" s="12">
        <v>1126</v>
      </c>
      <c r="E484" s="12" t="s">
        <v>341</v>
      </c>
      <c r="F484" s="12" t="s">
        <v>17</v>
      </c>
      <c r="G484" s="12" t="str">
        <f>IF(ISNA(VLOOKUP(E484,'[1]Plan d''adressage'!A:B,2,0)),"aucune",VLOOKUP(E484,'[1]Plan d''adressage'!A:B,2,0))</f>
        <v>aucune</v>
      </c>
      <c r="H484" s="13" t="str">
        <f>IF(ISNA(VLOOKUP(A484,'[1]Famille par article'!A:C,3,0)),IF(AND(ISNUMBER(SEARCH("FIBRE",B484)),ISNUMBER(SEARCH("calage",B484))),"FIBRE DE CALAGE",IF(OR(ISNUMBER(SEARCH("panier",B484)),ISNUMBER(SEARCH("corbeille",B484)),ISNUMBER(SEARCH("banneton",B484)),ISNUMBER(SEARCH("support",B484))),"PANIER/CORBEILLE",IF(ISNUMBER(SEARCH("Bidon",B484)),"BIDON",IF(ISNUMBER(SEARCH("bourriche",B484)),"BOURRICHE",IF(OR(ISNUMBER(SEARCH("coffre",B484)),ISNUMBER(SEARCH("valisette",B484)),ISNUMBER(SEARCH("caisse",B484))),"COFFRET",IF(OR(ISNUMBER(SEARCH("VERRE",B484)),ISNUMBER(SEARCH("carafe",B484))),"VERRERIE",IF(ISNUMBER(SEARCH("BOIS",B484)),"BOIS",IF(OR(ISNUMBER(SEARCH("BOLDUC",B484)),ISNUMBER(SEARCH("RAPHIA",B484)),ISNUMBER(SEARCH("etiquette",B484)),ISNUMBER(SEARCH("Bouchon",B484)),ISNUMBER(SEARCH("tire",B484)),ISNUMBER(SEARCH("decapsuleur",B484)),ISNUMBER(SEARCH("carte",B484)),ISNUMBER(SEARCH("cheque",B484))),"ETAGERES",IF(OR(ISNUMBER(SEARCH("papier",B484)),ISNUMBER(SEARCH("sac",B484)),ISNUMBER(SEARCH("carton",B484)),ISNUMBER(SEARCH("pochette",B484)),ISNUMBER(SEARCH("polypr",B484)),ISNUMBER(SEARCH("FIBRE",B484))),"CARTONNAGE","AUTRES"))))))))),VLOOKUP(A484,'[1]Famille par article'!A:C,3,0))</f>
        <v>ETAGERES</v>
      </c>
      <c r="I484" s="14">
        <f t="shared" si="28"/>
        <v>6.477882657782713E-4</v>
      </c>
      <c r="J484" s="14">
        <f t="shared" si="31"/>
        <v>0.79252267258930165</v>
      </c>
      <c r="K484" s="12" t="str">
        <f t="shared" si="29"/>
        <v/>
      </c>
      <c r="L484" s="12" t="str">
        <f t="shared" si="30"/>
        <v>Y</v>
      </c>
    </row>
    <row r="485" spans="1:12" x14ac:dyDescent="0.25">
      <c r="A485" s="12" t="s">
        <v>929</v>
      </c>
      <c r="B485" s="12" t="s">
        <v>156</v>
      </c>
      <c r="C485" s="12">
        <v>7</v>
      </c>
      <c r="D485" s="12">
        <v>1126</v>
      </c>
      <c r="E485" s="12" t="s">
        <v>435</v>
      </c>
      <c r="F485" s="12" t="s">
        <v>17</v>
      </c>
      <c r="G485" s="12" t="str">
        <f>IF(ISNA(VLOOKUP(E485,'[1]Plan d''adressage'!A:B,2,0)),"aucune",VLOOKUP(E485,'[1]Plan d''adressage'!A:B,2,0))</f>
        <v>AUTRES</v>
      </c>
      <c r="H485" s="13" t="str">
        <f>IF(ISNA(VLOOKUP(A485,'[1]Famille par article'!A:C,3,0)),IF(AND(ISNUMBER(SEARCH("FIBRE",B485)),ISNUMBER(SEARCH("calage",B485))),"FIBRE DE CALAGE",IF(OR(ISNUMBER(SEARCH("panier",B485)),ISNUMBER(SEARCH("corbeille",B485)),ISNUMBER(SEARCH("banneton",B485)),ISNUMBER(SEARCH("support",B485))),"PANIER/CORBEILLE",IF(ISNUMBER(SEARCH("Bidon",B485)),"BIDON",IF(ISNUMBER(SEARCH("bourriche",B485)),"BOURRICHE",IF(OR(ISNUMBER(SEARCH("coffre",B485)),ISNUMBER(SEARCH("valisette",B485)),ISNUMBER(SEARCH("caisse",B485))),"COFFRET",IF(OR(ISNUMBER(SEARCH("VERRE",B485)),ISNUMBER(SEARCH("carafe",B485))),"VERRERIE",IF(ISNUMBER(SEARCH("BOIS",B485)),"BOIS",IF(OR(ISNUMBER(SEARCH("BOLDUC",B485)),ISNUMBER(SEARCH("RAPHIA",B485)),ISNUMBER(SEARCH("etiquette",B485)),ISNUMBER(SEARCH("Bouchon",B485)),ISNUMBER(SEARCH("tire",B485)),ISNUMBER(SEARCH("decapsuleur",B485)),ISNUMBER(SEARCH("carte",B485)),ISNUMBER(SEARCH("cheque",B485))),"ETAGERES",IF(OR(ISNUMBER(SEARCH("papier",B485)),ISNUMBER(SEARCH("sac",B485)),ISNUMBER(SEARCH("carton",B485)),ISNUMBER(SEARCH("pochette",B485)),ISNUMBER(SEARCH("polypr",B485)),ISNUMBER(SEARCH("FIBRE",B485))),"CARTONNAGE","AUTRES"))))))))),VLOOKUP(A485,'[1]Famille par article'!A:C,3,0))</f>
        <v>ETAGERES</v>
      </c>
      <c r="I485" s="14">
        <f t="shared" si="28"/>
        <v>6.477882657782713E-4</v>
      </c>
      <c r="J485" s="14">
        <f t="shared" si="31"/>
        <v>0.79317046085507992</v>
      </c>
      <c r="K485" s="12" t="str">
        <f t="shared" si="29"/>
        <v/>
      </c>
      <c r="L485" s="12" t="str">
        <f t="shared" si="30"/>
        <v>Y</v>
      </c>
    </row>
    <row r="486" spans="1:12" x14ac:dyDescent="0.25">
      <c r="A486" s="12" t="s">
        <v>930</v>
      </c>
      <c r="B486" s="12" t="s">
        <v>835</v>
      </c>
      <c r="C486" s="12">
        <v>7</v>
      </c>
      <c r="D486" s="12">
        <v>1126</v>
      </c>
      <c r="E486" s="12" t="s">
        <v>296</v>
      </c>
      <c r="F486" s="12" t="s">
        <v>17</v>
      </c>
      <c r="G486" s="12" t="str">
        <f>IF(ISNA(VLOOKUP(E486,'[1]Plan d''adressage'!A:B,2,0)),"aucune",VLOOKUP(E486,'[1]Plan d''adressage'!A:B,2,0))</f>
        <v>CARTONNAGE</v>
      </c>
      <c r="H486" s="13" t="str">
        <f>IF(ISNA(VLOOKUP(A486,'[1]Famille par article'!A:C,3,0)),IF(AND(ISNUMBER(SEARCH("FIBRE",B486)),ISNUMBER(SEARCH("calage",B486))),"FIBRE DE CALAGE",IF(OR(ISNUMBER(SEARCH("panier",B486)),ISNUMBER(SEARCH("corbeille",B486)),ISNUMBER(SEARCH("banneton",B486)),ISNUMBER(SEARCH("support",B486))),"PANIER/CORBEILLE",IF(ISNUMBER(SEARCH("Bidon",B486)),"BIDON",IF(ISNUMBER(SEARCH("bourriche",B486)),"BOURRICHE",IF(OR(ISNUMBER(SEARCH("coffre",B486)),ISNUMBER(SEARCH("valisette",B486)),ISNUMBER(SEARCH("caisse",B486))),"COFFRET",IF(OR(ISNUMBER(SEARCH("VERRE",B486)),ISNUMBER(SEARCH("carafe",B486))),"VERRERIE",IF(ISNUMBER(SEARCH("BOIS",B486)),"BOIS",IF(OR(ISNUMBER(SEARCH("BOLDUC",B486)),ISNUMBER(SEARCH("RAPHIA",B486)),ISNUMBER(SEARCH("etiquette",B486)),ISNUMBER(SEARCH("Bouchon",B486)),ISNUMBER(SEARCH("tire",B486)),ISNUMBER(SEARCH("decapsuleur",B486)),ISNUMBER(SEARCH("carte",B486)),ISNUMBER(SEARCH("cheque",B486))),"ETAGERES",IF(OR(ISNUMBER(SEARCH("papier",B486)),ISNUMBER(SEARCH("sac",B486)),ISNUMBER(SEARCH("carton",B486)),ISNUMBER(SEARCH("pochette",B486)),ISNUMBER(SEARCH("polypr",B486)),ISNUMBER(SEARCH("FIBRE",B486))),"CARTONNAGE","AUTRES"))))))))),VLOOKUP(A486,'[1]Famille par article'!A:C,3,0))</f>
        <v>VERRERIE</v>
      </c>
      <c r="I486" s="14">
        <f t="shared" si="28"/>
        <v>6.477882657782713E-4</v>
      </c>
      <c r="J486" s="14">
        <f t="shared" si="31"/>
        <v>0.79381824912085819</v>
      </c>
      <c r="K486" s="12" t="str">
        <f t="shared" si="29"/>
        <v/>
      </c>
      <c r="L486" s="12" t="str">
        <f t="shared" si="30"/>
        <v>Y</v>
      </c>
    </row>
    <row r="487" spans="1:12" x14ac:dyDescent="0.25">
      <c r="A487" s="12" t="s">
        <v>931</v>
      </c>
      <c r="B487" s="12" t="s">
        <v>932</v>
      </c>
      <c r="C487" s="12">
        <v>7</v>
      </c>
      <c r="D487" s="12">
        <v>1126</v>
      </c>
      <c r="E487" s="12" t="s">
        <v>501</v>
      </c>
      <c r="F487" s="12" t="s">
        <v>17</v>
      </c>
      <c r="G487" s="12" t="str">
        <f>IF(ISNA(VLOOKUP(E487,'[1]Plan d''adressage'!A:B,2,0)),"aucune",VLOOKUP(E487,'[1]Plan d''adressage'!A:B,2,0))</f>
        <v>CARTONNAGE</v>
      </c>
      <c r="H487" s="13" t="str">
        <f>IF(ISNA(VLOOKUP(A487,'[1]Famille par article'!A:C,3,0)),IF(AND(ISNUMBER(SEARCH("FIBRE",B487)),ISNUMBER(SEARCH("calage",B487))),"FIBRE DE CALAGE",IF(OR(ISNUMBER(SEARCH("panier",B487)),ISNUMBER(SEARCH("corbeille",B487)),ISNUMBER(SEARCH("banneton",B487)),ISNUMBER(SEARCH("support",B487))),"PANIER/CORBEILLE",IF(ISNUMBER(SEARCH("Bidon",B487)),"BIDON",IF(ISNUMBER(SEARCH("bourriche",B487)),"BOURRICHE",IF(OR(ISNUMBER(SEARCH("coffre",B487)),ISNUMBER(SEARCH("valisette",B487)),ISNUMBER(SEARCH("caisse",B487))),"COFFRET",IF(OR(ISNUMBER(SEARCH("VERRE",B487)),ISNUMBER(SEARCH("carafe",B487))),"VERRERIE",IF(ISNUMBER(SEARCH("BOIS",B487)),"BOIS",IF(OR(ISNUMBER(SEARCH("BOLDUC",B487)),ISNUMBER(SEARCH("RAPHIA",B487)),ISNUMBER(SEARCH("etiquette",B487)),ISNUMBER(SEARCH("Bouchon",B487)),ISNUMBER(SEARCH("tire",B487)),ISNUMBER(SEARCH("decapsuleur",B487)),ISNUMBER(SEARCH("carte",B487)),ISNUMBER(SEARCH("cheque",B487))),"ETAGERES",IF(OR(ISNUMBER(SEARCH("papier",B487)),ISNUMBER(SEARCH("sac",B487)),ISNUMBER(SEARCH("carton",B487)),ISNUMBER(SEARCH("pochette",B487)),ISNUMBER(SEARCH("polypr",B487)),ISNUMBER(SEARCH("FIBRE",B487))),"CARTONNAGE","AUTRES"))))))))),VLOOKUP(A487,'[1]Famille par article'!A:C,3,0))</f>
        <v>VERRERIE</v>
      </c>
      <c r="I487" s="14">
        <f t="shared" si="28"/>
        <v>6.477882657782713E-4</v>
      </c>
      <c r="J487" s="14">
        <f t="shared" si="31"/>
        <v>0.79446603738663646</v>
      </c>
      <c r="K487" s="12" t="str">
        <f t="shared" si="29"/>
        <v/>
      </c>
      <c r="L487" s="12" t="str">
        <f t="shared" si="30"/>
        <v>Y</v>
      </c>
    </row>
    <row r="488" spans="1:12" x14ac:dyDescent="0.25">
      <c r="A488" s="12" t="s">
        <v>933</v>
      </c>
      <c r="B488" s="12" t="s">
        <v>934</v>
      </c>
      <c r="C488" s="12">
        <v>7</v>
      </c>
      <c r="D488" s="12">
        <v>1126</v>
      </c>
      <c r="E488" s="12" t="s">
        <v>357</v>
      </c>
      <c r="F488" s="12" t="s">
        <v>17</v>
      </c>
      <c r="G488" s="12" t="str">
        <f>IF(ISNA(VLOOKUP(E488,'[1]Plan d''adressage'!A:B,2,0)),"aucune",VLOOKUP(E488,'[1]Plan d''adressage'!A:B,2,0))</f>
        <v>CARTONNAGE</v>
      </c>
      <c r="H488" s="13" t="str">
        <f>IF(ISNA(VLOOKUP(A488,'[1]Famille par article'!A:C,3,0)),IF(AND(ISNUMBER(SEARCH("FIBRE",B488)),ISNUMBER(SEARCH("calage",B488))),"FIBRE DE CALAGE",IF(OR(ISNUMBER(SEARCH("panier",B488)),ISNUMBER(SEARCH("corbeille",B488)),ISNUMBER(SEARCH("banneton",B488)),ISNUMBER(SEARCH("support",B488))),"PANIER/CORBEILLE",IF(ISNUMBER(SEARCH("Bidon",B488)),"BIDON",IF(ISNUMBER(SEARCH("bourriche",B488)),"BOURRICHE",IF(OR(ISNUMBER(SEARCH("coffre",B488)),ISNUMBER(SEARCH("valisette",B488)),ISNUMBER(SEARCH("caisse",B488))),"COFFRET",IF(OR(ISNUMBER(SEARCH("VERRE",B488)),ISNUMBER(SEARCH("carafe",B488))),"VERRERIE",IF(ISNUMBER(SEARCH("BOIS",B488)),"BOIS",IF(OR(ISNUMBER(SEARCH("BOLDUC",B488)),ISNUMBER(SEARCH("RAPHIA",B488)),ISNUMBER(SEARCH("etiquette",B488)),ISNUMBER(SEARCH("Bouchon",B488)),ISNUMBER(SEARCH("tire",B488)),ISNUMBER(SEARCH("decapsuleur",B488)),ISNUMBER(SEARCH("carte",B488)),ISNUMBER(SEARCH("cheque",B488))),"ETAGERES",IF(OR(ISNUMBER(SEARCH("papier",B488)),ISNUMBER(SEARCH("sac",B488)),ISNUMBER(SEARCH("carton",B488)),ISNUMBER(SEARCH("pochette",B488)),ISNUMBER(SEARCH("polypr",B488)),ISNUMBER(SEARCH("FIBRE",B488))),"CARTONNAGE","AUTRES"))))))))),VLOOKUP(A488,'[1]Famille par article'!A:C,3,0))</f>
        <v>VERRERIE</v>
      </c>
      <c r="I488" s="14">
        <f t="shared" si="28"/>
        <v>6.477882657782713E-4</v>
      </c>
      <c r="J488" s="14">
        <f t="shared" si="31"/>
        <v>0.79511382565241473</v>
      </c>
      <c r="K488" s="12" t="str">
        <f t="shared" si="29"/>
        <v/>
      </c>
      <c r="L488" s="12" t="str">
        <f t="shared" si="30"/>
        <v>Y</v>
      </c>
    </row>
    <row r="489" spans="1:12" x14ac:dyDescent="0.25">
      <c r="A489" s="12" t="s">
        <v>935</v>
      </c>
      <c r="B489" s="12" t="s">
        <v>413</v>
      </c>
      <c r="C489" s="12">
        <v>7</v>
      </c>
      <c r="D489" s="12">
        <v>1126</v>
      </c>
      <c r="E489" s="12" t="s">
        <v>936</v>
      </c>
      <c r="F489" s="12" t="s">
        <v>17</v>
      </c>
      <c r="G489" s="12" t="str">
        <f>IF(ISNA(VLOOKUP(E489,'[1]Plan d''adressage'!A:B,2,0)),"aucune",VLOOKUP(E489,'[1]Plan d''adressage'!A:B,2,0))</f>
        <v>PANIER/CORBEILLE</v>
      </c>
      <c r="H489" s="13" t="str">
        <f>IF(ISNA(VLOOKUP(A489,'[1]Famille par article'!A:C,3,0)),IF(AND(ISNUMBER(SEARCH("FIBRE",B489)),ISNUMBER(SEARCH("calage",B489))),"FIBRE DE CALAGE",IF(OR(ISNUMBER(SEARCH("panier",B489)),ISNUMBER(SEARCH("corbeille",B489)),ISNUMBER(SEARCH("banneton",B489)),ISNUMBER(SEARCH("support",B489))),"PANIER/CORBEILLE",IF(ISNUMBER(SEARCH("Bidon",B489)),"BIDON",IF(ISNUMBER(SEARCH("bourriche",B489)),"BOURRICHE",IF(OR(ISNUMBER(SEARCH("coffre",B489)),ISNUMBER(SEARCH("valisette",B489)),ISNUMBER(SEARCH("caisse",B489))),"COFFRET",IF(OR(ISNUMBER(SEARCH("VERRE",B489)),ISNUMBER(SEARCH("carafe",B489))),"VERRERIE",IF(ISNUMBER(SEARCH("BOIS",B489)),"BOIS",IF(OR(ISNUMBER(SEARCH("BOLDUC",B489)),ISNUMBER(SEARCH("RAPHIA",B489)),ISNUMBER(SEARCH("etiquette",B489)),ISNUMBER(SEARCH("Bouchon",B489)),ISNUMBER(SEARCH("tire",B489)),ISNUMBER(SEARCH("decapsuleur",B489)),ISNUMBER(SEARCH("carte",B489)),ISNUMBER(SEARCH("cheque",B489))),"ETAGERES",IF(OR(ISNUMBER(SEARCH("papier",B489)),ISNUMBER(SEARCH("sac",B489)),ISNUMBER(SEARCH("carton",B489)),ISNUMBER(SEARCH("pochette",B489)),ISNUMBER(SEARCH("polypr",B489)),ISNUMBER(SEARCH("FIBRE",B489))),"CARTONNAGE","AUTRES"))))))))),VLOOKUP(A489,'[1]Famille par article'!A:C,3,0))</f>
        <v>COFFRET</v>
      </c>
      <c r="I489" s="14">
        <f t="shared" si="28"/>
        <v>6.477882657782713E-4</v>
      </c>
      <c r="J489" s="14">
        <f t="shared" si="31"/>
        <v>0.795761613918193</v>
      </c>
      <c r="K489" s="12" t="str">
        <f t="shared" si="29"/>
        <v/>
      </c>
      <c r="L489" s="12" t="str">
        <f t="shared" si="30"/>
        <v>Y</v>
      </c>
    </row>
    <row r="490" spans="1:12" x14ac:dyDescent="0.25">
      <c r="A490" s="12" t="s">
        <v>937</v>
      </c>
      <c r="B490" s="12" t="s">
        <v>76</v>
      </c>
      <c r="C490" s="12">
        <v>7</v>
      </c>
      <c r="D490" s="12">
        <v>1126</v>
      </c>
      <c r="E490" s="12" t="s">
        <v>49</v>
      </c>
      <c r="F490" s="12" t="s">
        <v>17</v>
      </c>
      <c r="G490" s="12" t="str">
        <f>IF(ISNA(VLOOKUP(E490,'[1]Plan d''adressage'!A:B,2,0)),"aucune",VLOOKUP(E490,'[1]Plan d''adressage'!A:B,2,0))</f>
        <v>aucune</v>
      </c>
      <c r="H490" s="13" t="str">
        <f>IF(ISNA(VLOOKUP(A490,'[1]Famille par article'!A:C,3,0)),IF(AND(ISNUMBER(SEARCH("FIBRE",B490)),ISNUMBER(SEARCH("calage",B490))),"FIBRE DE CALAGE",IF(OR(ISNUMBER(SEARCH("panier",B490)),ISNUMBER(SEARCH("corbeille",B490)),ISNUMBER(SEARCH("banneton",B490)),ISNUMBER(SEARCH("support",B490))),"PANIER/CORBEILLE",IF(ISNUMBER(SEARCH("Bidon",B490)),"BIDON",IF(ISNUMBER(SEARCH("bourriche",B490)),"BOURRICHE",IF(OR(ISNUMBER(SEARCH("coffre",B490)),ISNUMBER(SEARCH("valisette",B490)),ISNUMBER(SEARCH("caisse",B490))),"COFFRET",IF(OR(ISNUMBER(SEARCH("VERRE",B490)),ISNUMBER(SEARCH("carafe",B490))),"VERRERIE",IF(ISNUMBER(SEARCH("BOIS",B490)),"BOIS",IF(OR(ISNUMBER(SEARCH("BOLDUC",B490)),ISNUMBER(SEARCH("RAPHIA",B490)),ISNUMBER(SEARCH("etiquette",B490)),ISNUMBER(SEARCH("Bouchon",B490)),ISNUMBER(SEARCH("tire",B490)),ISNUMBER(SEARCH("decapsuleur",B490)),ISNUMBER(SEARCH("carte",B490)),ISNUMBER(SEARCH("cheque",B490))),"ETAGERES",IF(OR(ISNUMBER(SEARCH("papier",B490)),ISNUMBER(SEARCH("sac",B490)),ISNUMBER(SEARCH("carton",B490)),ISNUMBER(SEARCH("pochette",B490)),ISNUMBER(SEARCH("polypr",B490)),ISNUMBER(SEARCH("FIBRE",B490))),"CARTONNAGE","AUTRES"))))))))),VLOOKUP(A490,'[1]Famille par article'!A:C,3,0))</f>
        <v>PANIER/CORBEILLE</v>
      </c>
      <c r="I490" s="14">
        <f t="shared" si="28"/>
        <v>6.477882657782713E-4</v>
      </c>
      <c r="J490" s="14">
        <f t="shared" si="31"/>
        <v>0.79640940218397127</v>
      </c>
      <c r="K490" s="12" t="str">
        <f t="shared" si="29"/>
        <v/>
      </c>
      <c r="L490" s="12" t="str">
        <f t="shared" si="30"/>
        <v>Y</v>
      </c>
    </row>
    <row r="491" spans="1:12" x14ac:dyDescent="0.25">
      <c r="A491" s="12" t="s">
        <v>938</v>
      </c>
      <c r="B491" s="12" t="s">
        <v>477</v>
      </c>
      <c r="C491" s="12">
        <v>7</v>
      </c>
      <c r="D491" s="12">
        <v>1126</v>
      </c>
      <c r="E491" s="12" t="s">
        <v>939</v>
      </c>
      <c r="F491" s="12" t="s">
        <v>17</v>
      </c>
      <c r="G491" s="12" t="str">
        <f>IF(ISNA(VLOOKUP(E491,'[1]Plan d''adressage'!A:B,2,0)),"aucune",VLOOKUP(E491,'[1]Plan d''adressage'!A:B,2,0))</f>
        <v>PANIER/CORBEILLE</v>
      </c>
      <c r="H491" s="13" t="str">
        <f>IF(ISNA(VLOOKUP(A491,'[1]Famille par article'!A:C,3,0)),IF(AND(ISNUMBER(SEARCH("FIBRE",B491)),ISNUMBER(SEARCH("calage",B491))),"FIBRE DE CALAGE",IF(OR(ISNUMBER(SEARCH("panier",B491)),ISNUMBER(SEARCH("corbeille",B491)),ISNUMBER(SEARCH("banneton",B491)),ISNUMBER(SEARCH("support",B491))),"PANIER/CORBEILLE",IF(ISNUMBER(SEARCH("Bidon",B491)),"BIDON",IF(ISNUMBER(SEARCH("bourriche",B491)),"BOURRICHE",IF(OR(ISNUMBER(SEARCH("coffre",B491)),ISNUMBER(SEARCH("valisette",B491)),ISNUMBER(SEARCH("caisse",B491))),"COFFRET",IF(OR(ISNUMBER(SEARCH("VERRE",B491)),ISNUMBER(SEARCH("carafe",B491))),"VERRERIE",IF(ISNUMBER(SEARCH("BOIS",B491)),"BOIS",IF(OR(ISNUMBER(SEARCH("BOLDUC",B491)),ISNUMBER(SEARCH("RAPHIA",B491)),ISNUMBER(SEARCH("etiquette",B491)),ISNUMBER(SEARCH("Bouchon",B491)),ISNUMBER(SEARCH("tire",B491)),ISNUMBER(SEARCH("decapsuleur",B491)),ISNUMBER(SEARCH("carte",B491)),ISNUMBER(SEARCH("cheque",B491))),"ETAGERES",IF(OR(ISNUMBER(SEARCH("papier",B491)),ISNUMBER(SEARCH("sac",B491)),ISNUMBER(SEARCH("carton",B491)),ISNUMBER(SEARCH("pochette",B491)),ISNUMBER(SEARCH("polypr",B491)),ISNUMBER(SEARCH("FIBRE",B491))),"CARTONNAGE","AUTRES"))))))))),VLOOKUP(A491,'[1]Famille par article'!A:C,3,0))</f>
        <v>AUTRES</v>
      </c>
      <c r="I491" s="14">
        <f t="shared" si="28"/>
        <v>6.477882657782713E-4</v>
      </c>
      <c r="J491" s="14">
        <f t="shared" si="31"/>
        <v>0.79705719044974954</v>
      </c>
      <c r="K491" s="12" t="str">
        <f t="shared" si="29"/>
        <v/>
      </c>
      <c r="L491" s="12" t="str">
        <f t="shared" si="30"/>
        <v>Y</v>
      </c>
    </row>
    <row r="492" spans="1:12" x14ac:dyDescent="0.25">
      <c r="A492" s="12" t="s">
        <v>940</v>
      </c>
      <c r="B492" s="12" t="s">
        <v>753</v>
      </c>
      <c r="C492" s="12">
        <v>7</v>
      </c>
      <c r="D492" s="12">
        <v>1126</v>
      </c>
      <c r="E492" s="12" t="s">
        <v>939</v>
      </c>
      <c r="F492" s="12" t="s">
        <v>17</v>
      </c>
      <c r="G492" s="12" t="str">
        <f>IF(ISNA(VLOOKUP(E492,'[1]Plan d''adressage'!A:B,2,0)),"aucune",VLOOKUP(E492,'[1]Plan d''adressage'!A:B,2,0))</f>
        <v>PANIER/CORBEILLE</v>
      </c>
      <c r="H492" s="13" t="str">
        <f>IF(ISNA(VLOOKUP(A492,'[1]Famille par article'!A:C,3,0)),IF(AND(ISNUMBER(SEARCH("FIBRE",B492)),ISNUMBER(SEARCH("calage",B492))),"FIBRE DE CALAGE",IF(OR(ISNUMBER(SEARCH("panier",B492)),ISNUMBER(SEARCH("corbeille",B492)),ISNUMBER(SEARCH("banneton",B492)),ISNUMBER(SEARCH("support",B492))),"PANIER/CORBEILLE",IF(ISNUMBER(SEARCH("Bidon",B492)),"BIDON",IF(ISNUMBER(SEARCH("bourriche",B492)),"BOURRICHE",IF(OR(ISNUMBER(SEARCH("coffre",B492)),ISNUMBER(SEARCH("valisette",B492)),ISNUMBER(SEARCH("caisse",B492))),"COFFRET",IF(OR(ISNUMBER(SEARCH("VERRE",B492)),ISNUMBER(SEARCH("carafe",B492))),"VERRERIE",IF(ISNUMBER(SEARCH("BOIS",B492)),"BOIS",IF(OR(ISNUMBER(SEARCH("BOLDUC",B492)),ISNUMBER(SEARCH("RAPHIA",B492)),ISNUMBER(SEARCH("etiquette",B492)),ISNUMBER(SEARCH("Bouchon",B492)),ISNUMBER(SEARCH("tire",B492)),ISNUMBER(SEARCH("decapsuleur",B492)),ISNUMBER(SEARCH("carte",B492)),ISNUMBER(SEARCH("cheque",B492))),"ETAGERES",IF(OR(ISNUMBER(SEARCH("papier",B492)),ISNUMBER(SEARCH("sac",B492)),ISNUMBER(SEARCH("carton",B492)),ISNUMBER(SEARCH("pochette",B492)),ISNUMBER(SEARCH("polypr",B492)),ISNUMBER(SEARCH("FIBRE",B492))),"CARTONNAGE","AUTRES"))))))))),VLOOKUP(A492,'[1]Famille par article'!A:C,3,0))</f>
        <v>COFFRET</v>
      </c>
      <c r="I492" s="14">
        <f t="shared" si="28"/>
        <v>6.477882657782713E-4</v>
      </c>
      <c r="J492" s="14">
        <f t="shared" si="31"/>
        <v>0.79770497871552781</v>
      </c>
      <c r="K492" s="12" t="str">
        <f t="shared" si="29"/>
        <v/>
      </c>
      <c r="L492" s="12" t="str">
        <f t="shared" si="30"/>
        <v>Y</v>
      </c>
    </row>
    <row r="493" spans="1:12" x14ac:dyDescent="0.25">
      <c r="A493" s="12" t="s">
        <v>941</v>
      </c>
      <c r="B493" s="12" t="s">
        <v>942</v>
      </c>
      <c r="C493" s="12">
        <v>7</v>
      </c>
      <c r="D493" s="12">
        <v>1126</v>
      </c>
      <c r="E493" s="12" t="s">
        <v>943</v>
      </c>
      <c r="F493" s="12" t="s">
        <v>17</v>
      </c>
      <c r="G493" s="12" t="str">
        <f>IF(ISNA(VLOOKUP(E493,'[1]Plan d''adressage'!A:B,2,0)),"aucune",VLOOKUP(E493,'[1]Plan d''adressage'!A:B,2,0))</f>
        <v>PANIER/CORBEILLE</v>
      </c>
      <c r="H493" s="13" t="str">
        <f>IF(ISNA(VLOOKUP(A493,'[1]Famille par article'!A:C,3,0)),IF(AND(ISNUMBER(SEARCH("FIBRE",B493)),ISNUMBER(SEARCH("calage",B493))),"FIBRE DE CALAGE",IF(OR(ISNUMBER(SEARCH("panier",B493)),ISNUMBER(SEARCH("corbeille",B493)),ISNUMBER(SEARCH("banneton",B493)),ISNUMBER(SEARCH("support",B493))),"PANIER/CORBEILLE",IF(ISNUMBER(SEARCH("Bidon",B493)),"BIDON",IF(ISNUMBER(SEARCH("bourriche",B493)),"BOURRICHE",IF(OR(ISNUMBER(SEARCH("coffre",B493)),ISNUMBER(SEARCH("valisette",B493)),ISNUMBER(SEARCH("caisse",B493))),"COFFRET",IF(OR(ISNUMBER(SEARCH("VERRE",B493)),ISNUMBER(SEARCH("carafe",B493))),"VERRERIE",IF(ISNUMBER(SEARCH("BOIS",B493)),"BOIS",IF(OR(ISNUMBER(SEARCH("BOLDUC",B493)),ISNUMBER(SEARCH("RAPHIA",B493)),ISNUMBER(SEARCH("etiquette",B493)),ISNUMBER(SEARCH("Bouchon",B493)),ISNUMBER(SEARCH("tire",B493)),ISNUMBER(SEARCH("decapsuleur",B493)),ISNUMBER(SEARCH("carte",B493)),ISNUMBER(SEARCH("cheque",B493))),"ETAGERES",IF(OR(ISNUMBER(SEARCH("papier",B493)),ISNUMBER(SEARCH("sac",B493)),ISNUMBER(SEARCH("carton",B493)),ISNUMBER(SEARCH("pochette",B493)),ISNUMBER(SEARCH("polypr",B493)),ISNUMBER(SEARCH("FIBRE",B493))),"CARTONNAGE","AUTRES"))))))))),VLOOKUP(A493,'[1]Famille par article'!A:C,3,0))</f>
        <v>PANIER/CORBEILLE</v>
      </c>
      <c r="I493" s="14">
        <f t="shared" si="28"/>
        <v>6.477882657782713E-4</v>
      </c>
      <c r="J493" s="14">
        <f t="shared" si="31"/>
        <v>0.79835276698130608</v>
      </c>
      <c r="K493" s="12" t="str">
        <f t="shared" si="29"/>
        <v/>
      </c>
      <c r="L493" s="12" t="str">
        <f t="shared" si="30"/>
        <v>N</v>
      </c>
    </row>
    <row r="494" spans="1:12" x14ac:dyDescent="0.25">
      <c r="A494" s="12" t="s">
        <v>944</v>
      </c>
      <c r="B494" s="12" t="s">
        <v>945</v>
      </c>
      <c r="C494" s="12">
        <v>7</v>
      </c>
      <c r="D494" s="12">
        <v>1126</v>
      </c>
      <c r="E494" s="12" t="s">
        <v>758</v>
      </c>
      <c r="F494" s="12" t="s">
        <v>17</v>
      </c>
      <c r="G494" s="12" t="str">
        <f>IF(ISNA(VLOOKUP(E494,'[1]Plan d''adressage'!A:B,2,0)),"aucune",VLOOKUP(E494,'[1]Plan d''adressage'!A:B,2,0))</f>
        <v>PANIER/CORBEILLE</v>
      </c>
      <c r="H494" s="13" t="str">
        <f>IF(ISNA(VLOOKUP(A494,'[1]Famille par article'!A:C,3,0)),IF(AND(ISNUMBER(SEARCH("FIBRE",B494)),ISNUMBER(SEARCH("calage",B494))),"FIBRE DE CALAGE",IF(OR(ISNUMBER(SEARCH("panier",B494)),ISNUMBER(SEARCH("corbeille",B494)),ISNUMBER(SEARCH("banneton",B494)),ISNUMBER(SEARCH("support",B494))),"PANIER/CORBEILLE",IF(ISNUMBER(SEARCH("Bidon",B494)),"BIDON",IF(ISNUMBER(SEARCH("bourriche",B494)),"BOURRICHE",IF(OR(ISNUMBER(SEARCH("coffre",B494)),ISNUMBER(SEARCH("valisette",B494)),ISNUMBER(SEARCH("caisse",B494))),"COFFRET",IF(OR(ISNUMBER(SEARCH("VERRE",B494)),ISNUMBER(SEARCH("carafe",B494))),"VERRERIE",IF(ISNUMBER(SEARCH("BOIS",B494)),"BOIS",IF(OR(ISNUMBER(SEARCH("BOLDUC",B494)),ISNUMBER(SEARCH("RAPHIA",B494)),ISNUMBER(SEARCH("etiquette",B494)),ISNUMBER(SEARCH("Bouchon",B494)),ISNUMBER(SEARCH("tire",B494)),ISNUMBER(SEARCH("decapsuleur",B494)),ISNUMBER(SEARCH("carte",B494)),ISNUMBER(SEARCH("cheque",B494))),"ETAGERES",IF(OR(ISNUMBER(SEARCH("papier",B494)),ISNUMBER(SEARCH("sac",B494)),ISNUMBER(SEARCH("carton",B494)),ISNUMBER(SEARCH("pochette",B494)),ISNUMBER(SEARCH("polypr",B494)),ISNUMBER(SEARCH("FIBRE",B494))),"CARTONNAGE","AUTRES"))))))))),VLOOKUP(A494,'[1]Famille par article'!A:C,3,0))</f>
        <v>AUTRES</v>
      </c>
      <c r="I494" s="14">
        <f t="shared" si="28"/>
        <v>6.477882657782713E-4</v>
      </c>
      <c r="J494" s="14">
        <f t="shared" si="31"/>
        <v>0.79900055524708435</v>
      </c>
      <c r="K494" s="12" t="str">
        <f t="shared" si="29"/>
        <v/>
      </c>
      <c r="L494" s="12" t="str">
        <f t="shared" si="30"/>
        <v>Y</v>
      </c>
    </row>
    <row r="495" spans="1:12" x14ac:dyDescent="0.25">
      <c r="A495" s="12" t="s">
        <v>946</v>
      </c>
      <c r="B495" s="12" t="s">
        <v>393</v>
      </c>
      <c r="C495" s="12">
        <v>7</v>
      </c>
      <c r="D495" s="12">
        <v>1126</v>
      </c>
      <c r="E495" s="12" t="s">
        <v>501</v>
      </c>
      <c r="F495" s="12" t="s">
        <v>17</v>
      </c>
      <c r="G495" s="12" t="str">
        <f>IF(ISNA(VLOOKUP(E495,'[1]Plan d''adressage'!A:B,2,0)),"aucune",VLOOKUP(E495,'[1]Plan d''adressage'!A:B,2,0))</f>
        <v>CARTONNAGE</v>
      </c>
      <c r="H495" s="13" t="str">
        <f>IF(ISNA(VLOOKUP(A495,'[1]Famille par article'!A:C,3,0)),IF(AND(ISNUMBER(SEARCH("FIBRE",B495)),ISNUMBER(SEARCH("calage",B495))),"FIBRE DE CALAGE",IF(OR(ISNUMBER(SEARCH("panier",B495)),ISNUMBER(SEARCH("corbeille",B495)),ISNUMBER(SEARCH("banneton",B495)),ISNUMBER(SEARCH("support",B495))),"PANIER/CORBEILLE",IF(ISNUMBER(SEARCH("Bidon",B495)),"BIDON",IF(ISNUMBER(SEARCH("bourriche",B495)),"BOURRICHE",IF(OR(ISNUMBER(SEARCH("coffre",B495)),ISNUMBER(SEARCH("valisette",B495)),ISNUMBER(SEARCH("caisse",B495))),"COFFRET",IF(OR(ISNUMBER(SEARCH("VERRE",B495)),ISNUMBER(SEARCH("carafe",B495))),"VERRERIE",IF(ISNUMBER(SEARCH("BOIS",B495)),"BOIS",IF(OR(ISNUMBER(SEARCH("BOLDUC",B495)),ISNUMBER(SEARCH("RAPHIA",B495)),ISNUMBER(SEARCH("etiquette",B495)),ISNUMBER(SEARCH("Bouchon",B495)),ISNUMBER(SEARCH("tire",B495)),ISNUMBER(SEARCH("decapsuleur",B495)),ISNUMBER(SEARCH("carte",B495)),ISNUMBER(SEARCH("cheque",B495))),"ETAGERES",IF(OR(ISNUMBER(SEARCH("papier",B495)),ISNUMBER(SEARCH("sac",B495)),ISNUMBER(SEARCH("carton",B495)),ISNUMBER(SEARCH("pochette",B495)),ISNUMBER(SEARCH("polypr",B495)),ISNUMBER(SEARCH("FIBRE",B495))),"CARTONNAGE","AUTRES"))))))))),VLOOKUP(A495,'[1]Famille par article'!A:C,3,0))</f>
        <v>VERRERIE</v>
      </c>
      <c r="I495" s="14">
        <f t="shared" si="28"/>
        <v>6.477882657782713E-4</v>
      </c>
      <c r="J495" s="14">
        <f t="shared" si="31"/>
        <v>0.79964834351286262</v>
      </c>
      <c r="K495" s="12" t="str">
        <f t="shared" si="29"/>
        <v/>
      </c>
      <c r="L495" s="12" t="str">
        <f t="shared" si="30"/>
        <v>Y</v>
      </c>
    </row>
    <row r="496" spans="1:12" x14ac:dyDescent="0.25">
      <c r="A496" s="12" t="s">
        <v>947</v>
      </c>
      <c r="B496" s="12" t="s">
        <v>299</v>
      </c>
      <c r="C496" s="12">
        <v>7</v>
      </c>
      <c r="D496" s="12">
        <v>1126</v>
      </c>
      <c r="E496" s="12" t="s">
        <v>513</v>
      </c>
      <c r="F496" s="12" t="s">
        <v>17</v>
      </c>
      <c r="G496" s="12" t="str">
        <f>IF(ISNA(VLOOKUP(E496,'[1]Plan d''adressage'!A:B,2,0)),"aucune",VLOOKUP(E496,'[1]Plan d''adressage'!A:B,2,0))</f>
        <v>AUTRES</v>
      </c>
      <c r="H496" s="13" t="str">
        <f>IF(ISNA(VLOOKUP(A496,'[1]Famille par article'!A:C,3,0)),IF(AND(ISNUMBER(SEARCH("FIBRE",B496)),ISNUMBER(SEARCH("calage",B496))),"FIBRE DE CALAGE",IF(OR(ISNUMBER(SEARCH("panier",B496)),ISNUMBER(SEARCH("corbeille",B496)),ISNUMBER(SEARCH("banneton",B496)),ISNUMBER(SEARCH("support",B496))),"PANIER/CORBEILLE",IF(ISNUMBER(SEARCH("Bidon",B496)),"BIDON",IF(ISNUMBER(SEARCH("bourriche",B496)),"BOURRICHE",IF(OR(ISNUMBER(SEARCH("coffre",B496)),ISNUMBER(SEARCH("valisette",B496)),ISNUMBER(SEARCH("caisse",B496))),"COFFRET",IF(OR(ISNUMBER(SEARCH("VERRE",B496)),ISNUMBER(SEARCH("carafe",B496))),"VERRERIE",IF(ISNUMBER(SEARCH("BOIS",B496)),"BOIS",IF(OR(ISNUMBER(SEARCH("BOLDUC",B496)),ISNUMBER(SEARCH("RAPHIA",B496)),ISNUMBER(SEARCH("etiquette",B496)),ISNUMBER(SEARCH("Bouchon",B496)),ISNUMBER(SEARCH("tire",B496)),ISNUMBER(SEARCH("decapsuleur",B496)),ISNUMBER(SEARCH("carte",B496)),ISNUMBER(SEARCH("cheque",B496))),"ETAGERES",IF(OR(ISNUMBER(SEARCH("papier",B496)),ISNUMBER(SEARCH("sac",B496)),ISNUMBER(SEARCH("carton",B496)),ISNUMBER(SEARCH("pochette",B496)),ISNUMBER(SEARCH("polypr",B496)),ISNUMBER(SEARCH("FIBRE",B496))),"CARTONNAGE","AUTRES"))))))))),VLOOKUP(A496,'[1]Famille par article'!A:C,3,0))</f>
        <v>PANIER/CORBEILLE</v>
      </c>
      <c r="I496" s="14">
        <f t="shared" si="28"/>
        <v>6.477882657782713E-4</v>
      </c>
      <c r="J496" s="14">
        <f t="shared" si="31"/>
        <v>0.8002961317786409</v>
      </c>
      <c r="K496" s="12" t="str">
        <f t="shared" si="29"/>
        <v/>
      </c>
      <c r="L496" s="12" t="str">
        <f t="shared" si="30"/>
        <v>Y</v>
      </c>
    </row>
    <row r="497" spans="1:12" x14ac:dyDescent="0.25">
      <c r="A497" s="12" t="s">
        <v>948</v>
      </c>
      <c r="B497" s="12" t="s">
        <v>847</v>
      </c>
      <c r="C497" s="12">
        <v>7</v>
      </c>
      <c r="D497" s="12">
        <v>1126</v>
      </c>
      <c r="E497" s="12" t="s">
        <v>768</v>
      </c>
      <c r="F497" s="12" t="s">
        <v>17</v>
      </c>
      <c r="G497" s="12" t="str">
        <f>IF(ISNA(VLOOKUP(E497,'[1]Plan d''adressage'!A:B,2,0)),"aucune",VLOOKUP(E497,'[1]Plan d''adressage'!A:B,2,0))</f>
        <v>CARTONNAGE</v>
      </c>
      <c r="H497" s="13" t="str">
        <f>IF(ISNA(VLOOKUP(A497,'[1]Famille par article'!A:C,3,0)),IF(AND(ISNUMBER(SEARCH("FIBRE",B497)),ISNUMBER(SEARCH("calage",B497))),"FIBRE DE CALAGE",IF(OR(ISNUMBER(SEARCH("panier",B497)),ISNUMBER(SEARCH("corbeille",B497)),ISNUMBER(SEARCH("banneton",B497)),ISNUMBER(SEARCH("support",B497))),"PANIER/CORBEILLE",IF(ISNUMBER(SEARCH("Bidon",B497)),"BIDON",IF(ISNUMBER(SEARCH("bourriche",B497)),"BOURRICHE",IF(OR(ISNUMBER(SEARCH("coffre",B497)),ISNUMBER(SEARCH("valisette",B497)),ISNUMBER(SEARCH("caisse",B497))),"COFFRET",IF(OR(ISNUMBER(SEARCH("VERRE",B497)),ISNUMBER(SEARCH("carafe",B497))),"VERRERIE",IF(ISNUMBER(SEARCH("BOIS",B497)),"BOIS",IF(OR(ISNUMBER(SEARCH("BOLDUC",B497)),ISNUMBER(SEARCH("RAPHIA",B497)),ISNUMBER(SEARCH("etiquette",B497)),ISNUMBER(SEARCH("Bouchon",B497)),ISNUMBER(SEARCH("tire",B497)),ISNUMBER(SEARCH("decapsuleur",B497)),ISNUMBER(SEARCH("carte",B497)),ISNUMBER(SEARCH("cheque",B497))),"ETAGERES",IF(OR(ISNUMBER(SEARCH("papier",B497)),ISNUMBER(SEARCH("sac",B497)),ISNUMBER(SEARCH("carton",B497)),ISNUMBER(SEARCH("pochette",B497)),ISNUMBER(SEARCH("polypr",B497)),ISNUMBER(SEARCH("FIBRE",B497))),"CARTONNAGE","AUTRES"))))))))),VLOOKUP(A497,'[1]Famille par article'!A:C,3,0))</f>
        <v>PANIER/CORBEILLE</v>
      </c>
      <c r="I497" s="14">
        <f t="shared" si="28"/>
        <v>6.477882657782713E-4</v>
      </c>
      <c r="J497" s="14">
        <f t="shared" si="31"/>
        <v>0.80094392004441917</v>
      </c>
      <c r="K497" s="12" t="str">
        <f t="shared" si="29"/>
        <v/>
      </c>
      <c r="L497" s="12" t="str">
        <f t="shared" si="30"/>
        <v>Y</v>
      </c>
    </row>
    <row r="498" spans="1:12" x14ac:dyDescent="0.25">
      <c r="A498" s="12" t="s">
        <v>949</v>
      </c>
      <c r="B498" s="12" t="s">
        <v>534</v>
      </c>
      <c r="C498" s="12">
        <v>7</v>
      </c>
      <c r="D498" s="12">
        <v>1126</v>
      </c>
      <c r="E498" s="12" t="s">
        <v>555</v>
      </c>
      <c r="F498" s="12" t="s">
        <v>17</v>
      </c>
      <c r="G498" s="12" t="str">
        <f>IF(ISNA(VLOOKUP(E498,'[1]Plan d''adressage'!A:B,2,0)),"aucune",VLOOKUP(E498,'[1]Plan d''adressage'!A:B,2,0))</f>
        <v>CARTONNAGE</v>
      </c>
      <c r="H498" s="13" t="str">
        <f>IF(ISNA(VLOOKUP(A498,'[1]Famille par article'!A:C,3,0)),IF(AND(ISNUMBER(SEARCH("FIBRE",B498)),ISNUMBER(SEARCH("calage",B498))),"FIBRE DE CALAGE",IF(OR(ISNUMBER(SEARCH("panier",B498)),ISNUMBER(SEARCH("corbeille",B498)),ISNUMBER(SEARCH("banneton",B498)),ISNUMBER(SEARCH("support",B498))),"PANIER/CORBEILLE",IF(ISNUMBER(SEARCH("Bidon",B498)),"BIDON",IF(ISNUMBER(SEARCH("bourriche",B498)),"BOURRICHE",IF(OR(ISNUMBER(SEARCH("coffre",B498)),ISNUMBER(SEARCH("valisette",B498)),ISNUMBER(SEARCH("caisse",B498))),"COFFRET",IF(OR(ISNUMBER(SEARCH("VERRE",B498)),ISNUMBER(SEARCH("carafe",B498))),"VERRERIE",IF(ISNUMBER(SEARCH("BOIS",B498)),"BOIS",IF(OR(ISNUMBER(SEARCH("BOLDUC",B498)),ISNUMBER(SEARCH("RAPHIA",B498)),ISNUMBER(SEARCH("etiquette",B498)),ISNUMBER(SEARCH("Bouchon",B498)),ISNUMBER(SEARCH("tire",B498)),ISNUMBER(SEARCH("decapsuleur",B498)),ISNUMBER(SEARCH("carte",B498)),ISNUMBER(SEARCH("cheque",B498))),"ETAGERES",IF(OR(ISNUMBER(SEARCH("papier",B498)),ISNUMBER(SEARCH("sac",B498)),ISNUMBER(SEARCH("carton",B498)),ISNUMBER(SEARCH("pochette",B498)),ISNUMBER(SEARCH("polypr",B498)),ISNUMBER(SEARCH("FIBRE",B498))),"CARTONNAGE","AUTRES"))))))))),VLOOKUP(A498,'[1]Famille par article'!A:C,3,0))</f>
        <v>CARTONNAGE</v>
      </c>
      <c r="I498" s="14">
        <f t="shared" si="28"/>
        <v>6.477882657782713E-4</v>
      </c>
      <c r="J498" s="14">
        <f t="shared" si="31"/>
        <v>0.80159170831019744</v>
      </c>
      <c r="K498" s="12" t="str">
        <f t="shared" si="29"/>
        <v/>
      </c>
      <c r="L498" s="12" t="str">
        <f t="shared" si="30"/>
        <v>N</v>
      </c>
    </row>
    <row r="499" spans="1:12" x14ac:dyDescent="0.25">
      <c r="A499" s="12" t="s">
        <v>950</v>
      </c>
      <c r="B499" s="12" t="s">
        <v>951</v>
      </c>
      <c r="C499" s="12">
        <v>7</v>
      </c>
      <c r="D499" s="12">
        <v>1126</v>
      </c>
      <c r="E499" s="12" t="s">
        <v>96</v>
      </c>
      <c r="F499" s="12" t="s">
        <v>17</v>
      </c>
      <c r="G499" s="12" t="str">
        <f>IF(ISNA(VLOOKUP(E499,'[1]Plan d''adressage'!A:B,2,0)),"aucune",VLOOKUP(E499,'[1]Plan d''adressage'!A:B,2,0))</f>
        <v>aucune</v>
      </c>
      <c r="H499" s="13" t="str">
        <f>IF(ISNA(VLOOKUP(A499,'[1]Famille par article'!A:C,3,0)),IF(AND(ISNUMBER(SEARCH("FIBRE",B499)),ISNUMBER(SEARCH("calage",B499))),"FIBRE DE CALAGE",IF(OR(ISNUMBER(SEARCH("panier",B499)),ISNUMBER(SEARCH("corbeille",B499)),ISNUMBER(SEARCH("banneton",B499)),ISNUMBER(SEARCH("support",B499))),"PANIER/CORBEILLE",IF(ISNUMBER(SEARCH("Bidon",B499)),"BIDON",IF(ISNUMBER(SEARCH("bourriche",B499)),"BOURRICHE",IF(OR(ISNUMBER(SEARCH("coffre",B499)),ISNUMBER(SEARCH("valisette",B499)),ISNUMBER(SEARCH("caisse",B499))),"COFFRET",IF(OR(ISNUMBER(SEARCH("VERRE",B499)),ISNUMBER(SEARCH("carafe",B499))),"VERRERIE",IF(ISNUMBER(SEARCH("BOIS",B499)),"BOIS",IF(OR(ISNUMBER(SEARCH("BOLDUC",B499)),ISNUMBER(SEARCH("RAPHIA",B499)),ISNUMBER(SEARCH("etiquette",B499)),ISNUMBER(SEARCH("Bouchon",B499)),ISNUMBER(SEARCH("tire",B499)),ISNUMBER(SEARCH("decapsuleur",B499)),ISNUMBER(SEARCH("carte",B499)),ISNUMBER(SEARCH("cheque",B499))),"ETAGERES",IF(OR(ISNUMBER(SEARCH("papier",B499)),ISNUMBER(SEARCH("sac",B499)),ISNUMBER(SEARCH("carton",B499)),ISNUMBER(SEARCH("pochette",B499)),ISNUMBER(SEARCH("polypr",B499)),ISNUMBER(SEARCH("FIBRE",B499))),"CARTONNAGE","AUTRES"))))))))),VLOOKUP(A499,'[1]Famille par article'!A:C,3,0))</f>
        <v>PANIER/CORBEILLE</v>
      </c>
      <c r="I499" s="14">
        <f t="shared" si="28"/>
        <v>6.477882657782713E-4</v>
      </c>
      <c r="J499" s="14">
        <f t="shared" si="31"/>
        <v>0.80223949657597571</v>
      </c>
      <c r="K499" s="12" t="str">
        <f t="shared" si="29"/>
        <v/>
      </c>
      <c r="L499" s="12" t="str">
        <f t="shared" si="30"/>
        <v>Y</v>
      </c>
    </row>
    <row r="500" spans="1:12" x14ac:dyDescent="0.25">
      <c r="A500" s="12" t="s">
        <v>952</v>
      </c>
      <c r="B500" s="12" t="s">
        <v>537</v>
      </c>
      <c r="C500" s="12">
        <v>7</v>
      </c>
      <c r="D500" s="12">
        <v>1126</v>
      </c>
      <c r="E500" s="12" t="s">
        <v>96</v>
      </c>
      <c r="F500" s="12" t="s">
        <v>17</v>
      </c>
      <c r="G500" s="12" t="str">
        <f>IF(ISNA(VLOOKUP(E500,'[1]Plan d''adressage'!A:B,2,0)),"aucune",VLOOKUP(E500,'[1]Plan d''adressage'!A:B,2,0))</f>
        <v>aucune</v>
      </c>
      <c r="H500" s="13" t="str">
        <f>IF(ISNA(VLOOKUP(A500,'[1]Famille par article'!A:C,3,0)),IF(AND(ISNUMBER(SEARCH("FIBRE",B500)),ISNUMBER(SEARCH("calage",B500))),"FIBRE DE CALAGE",IF(OR(ISNUMBER(SEARCH("panier",B500)),ISNUMBER(SEARCH("corbeille",B500)),ISNUMBER(SEARCH("banneton",B500)),ISNUMBER(SEARCH("support",B500))),"PANIER/CORBEILLE",IF(ISNUMBER(SEARCH("Bidon",B500)),"BIDON",IF(ISNUMBER(SEARCH("bourriche",B500)),"BOURRICHE",IF(OR(ISNUMBER(SEARCH("coffre",B500)),ISNUMBER(SEARCH("valisette",B500)),ISNUMBER(SEARCH("caisse",B500))),"COFFRET",IF(OR(ISNUMBER(SEARCH("VERRE",B500)),ISNUMBER(SEARCH("carafe",B500))),"VERRERIE",IF(ISNUMBER(SEARCH("BOIS",B500)),"BOIS",IF(OR(ISNUMBER(SEARCH("BOLDUC",B500)),ISNUMBER(SEARCH("RAPHIA",B500)),ISNUMBER(SEARCH("etiquette",B500)),ISNUMBER(SEARCH("Bouchon",B500)),ISNUMBER(SEARCH("tire",B500)),ISNUMBER(SEARCH("decapsuleur",B500)),ISNUMBER(SEARCH("carte",B500)),ISNUMBER(SEARCH("cheque",B500))),"ETAGERES",IF(OR(ISNUMBER(SEARCH("papier",B500)),ISNUMBER(SEARCH("sac",B500)),ISNUMBER(SEARCH("carton",B500)),ISNUMBER(SEARCH("pochette",B500)),ISNUMBER(SEARCH("polypr",B500)),ISNUMBER(SEARCH("FIBRE",B500))),"CARTONNAGE","AUTRES"))))))))),VLOOKUP(A500,'[1]Famille par article'!A:C,3,0))</f>
        <v>PANIER/CORBEILLE</v>
      </c>
      <c r="I500" s="14">
        <f t="shared" si="28"/>
        <v>6.477882657782713E-4</v>
      </c>
      <c r="J500" s="14">
        <f t="shared" si="31"/>
        <v>0.80288728484175398</v>
      </c>
      <c r="K500" s="12" t="str">
        <f t="shared" si="29"/>
        <v/>
      </c>
      <c r="L500" s="12" t="str">
        <f t="shared" si="30"/>
        <v>Y</v>
      </c>
    </row>
    <row r="501" spans="1:12" x14ac:dyDescent="0.25">
      <c r="A501" s="12" t="s">
        <v>953</v>
      </c>
      <c r="B501" s="12" t="s">
        <v>954</v>
      </c>
      <c r="C501" s="12">
        <v>7</v>
      </c>
      <c r="D501" s="12">
        <v>1126</v>
      </c>
      <c r="E501" s="12" t="s">
        <v>797</v>
      </c>
      <c r="F501" s="12" t="s">
        <v>17</v>
      </c>
      <c r="G501" s="12" t="str">
        <f>IF(ISNA(VLOOKUP(E501,'[1]Plan d''adressage'!A:B,2,0)),"aucune",VLOOKUP(E501,'[1]Plan d''adressage'!A:B,2,0))</f>
        <v>AUTRES</v>
      </c>
      <c r="H501" s="13" t="str">
        <f>IF(ISNA(VLOOKUP(A501,'[1]Famille par article'!A:C,3,0)),IF(AND(ISNUMBER(SEARCH("FIBRE",B501)),ISNUMBER(SEARCH("calage",B501))),"FIBRE DE CALAGE",IF(OR(ISNUMBER(SEARCH("panier",B501)),ISNUMBER(SEARCH("corbeille",B501)),ISNUMBER(SEARCH("banneton",B501)),ISNUMBER(SEARCH("support",B501))),"PANIER/CORBEILLE",IF(ISNUMBER(SEARCH("Bidon",B501)),"BIDON",IF(ISNUMBER(SEARCH("bourriche",B501)),"BOURRICHE",IF(OR(ISNUMBER(SEARCH("coffre",B501)),ISNUMBER(SEARCH("valisette",B501)),ISNUMBER(SEARCH("caisse",B501))),"COFFRET",IF(OR(ISNUMBER(SEARCH("VERRE",B501)),ISNUMBER(SEARCH("carafe",B501))),"VERRERIE",IF(ISNUMBER(SEARCH("BOIS",B501)),"BOIS",IF(OR(ISNUMBER(SEARCH("BOLDUC",B501)),ISNUMBER(SEARCH("RAPHIA",B501)),ISNUMBER(SEARCH("etiquette",B501)),ISNUMBER(SEARCH("Bouchon",B501)),ISNUMBER(SEARCH("tire",B501)),ISNUMBER(SEARCH("decapsuleur",B501)),ISNUMBER(SEARCH("carte",B501)),ISNUMBER(SEARCH("cheque",B501))),"ETAGERES",IF(OR(ISNUMBER(SEARCH("papier",B501)),ISNUMBER(SEARCH("sac",B501)),ISNUMBER(SEARCH("carton",B501)),ISNUMBER(SEARCH("pochette",B501)),ISNUMBER(SEARCH("polypr",B501)),ISNUMBER(SEARCH("FIBRE",B501))),"CARTONNAGE","AUTRES"))))))))),VLOOKUP(A501,'[1]Famille par article'!A:C,3,0))</f>
        <v>COFFRET</v>
      </c>
      <c r="I501" s="14">
        <f t="shared" si="28"/>
        <v>6.477882657782713E-4</v>
      </c>
      <c r="J501" s="14">
        <f t="shared" si="31"/>
        <v>0.80353507310753225</v>
      </c>
      <c r="K501" s="12" t="str">
        <f t="shared" si="29"/>
        <v/>
      </c>
      <c r="L501" s="12" t="str">
        <f t="shared" si="30"/>
        <v>Y</v>
      </c>
    </row>
    <row r="502" spans="1:12" x14ac:dyDescent="0.25">
      <c r="A502" s="12" t="s">
        <v>955</v>
      </c>
      <c r="B502" s="12" t="s">
        <v>854</v>
      </c>
      <c r="C502" s="12">
        <v>7</v>
      </c>
      <c r="D502" s="12">
        <v>1126</v>
      </c>
      <c r="E502" s="12" t="s">
        <v>550</v>
      </c>
      <c r="F502" s="12" t="s">
        <v>17</v>
      </c>
      <c r="G502" s="12" t="str">
        <f>IF(ISNA(VLOOKUP(E502,'[1]Plan d''adressage'!A:B,2,0)),"aucune",VLOOKUP(E502,'[1]Plan d''adressage'!A:B,2,0))</f>
        <v>AUTRES</v>
      </c>
      <c r="H502" s="13" t="str">
        <f>IF(ISNA(VLOOKUP(A502,'[1]Famille par article'!A:C,3,0)),IF(AND(ISNUMBER(SEARCH("FIBRE",B502)),ISNUMBER(SEARCH("calage",B502))),"FIBRE DE CALAGE",IF(OR(ISNUMBER(SEARCH("panier",B502)),ISNUMBER(SEARCH("corbeille",B502)),ISNUMBER(SEARCH("banneton",B502)),ISNUMBER(SEARCH("support",B502))),"PANIER/CORBEILLE",IF(ISNUMBER(SEARCH("Bidon",B502)),"BIDON",IF(ISNUMBER(SEARCH("bourriche",B502)),"BOURRICHE",IF(OR(ISNUMBER(SEARCH("coffre",B502)),ISNUMBER(SEARCH("valisette",B502)),ISNUMBER(SEARCH("caisse",B502))),"COFFRET",IF(OR(ISNUMBER(SEARCH("VERRE",B502)),ISNUMBER(SEARCH("carafe",B502))),"VERRERIE",IF(ISNUMBER(SEARCH("BOIS",B502)),"BOIS",IF(OR(ISNUMBER(SEARCH("BOLDUC",B502)),ISNUMBER(SEARCH("RAPHIA",B502)),ISNUMBER(SEARCH("etiquette",B502)),ISNUMBER(SEARCH("Bouchon",B502)),ISNUMBER(SEARCH("tire",B502)),ISNUMBER(SEARCH("decapsuleur",B502)),ISNUMBER(SEARCH("carte",B502)),ISNUMBER(SEARCH("cheque",B502))),"ETAGERES",IF(OR(ISNUMBER(SEARCH("papier",B502)),ISNUMBER(SEARCH("sac",B502)),ISNUMBER(SEARCH("carton",B502)),ISNUMBER(SEARCH("pochette",B502)),ISNUMBER(SEARCH("polypr",B502)),ISNUMBER(SEARCH("FIBRE",B502))),"CARTONNAGE","AUTRES"))))))))),VLOOKUP(A502,'[1]Famille par article'!A:C,3,0))</f>
        <v>CARTONNAGE</v>
      </c>
      <c r="I502" s="14">
        <f t="shared" si="28"/>
        <v>6.477882657782713E-4</v>
      </c>
      <c r="J502" s="14">
        <f t="shared" si="31"/>
        <v>0.80418286137331052</v>
      </c>
      <c r="K502" s="12" t="str">
        <f t="shared" si="29"/>
        <v/>
      </c>
      <c r="L502" s="12" t="str">
        <f t="shared" si="30"/>
        <v>Y</v>
      </c>
    </row>
    <row r="503" spans="1:12" x14ac:dyDescent="0.25">
      <c r="A503" s="12" t="s">
        <v>956</v>
      </c>
      <c r="B503" s="12" t="s">
        <v>957</v>
      </c>
      <c r="C503" s="12">
        <v>7</v>
      </c>
      <c r="D503" s="12">
        <v>1126</v>
      </c>
      <c r="E503" s="12" t="s">
        <v>96</v>
      </c>
      <c r="F503" s="12" t="s">
        <v>17</v>
      </c>
      <c r="G503" s="12" t="str">
        <f>IF(ISNA(VLOOKUP(E503,'[1]Plan d''adressage'!A:B,2,0)),"aucune",VLOOKUP(E503,'[1]Plan d''adressage'!A:B,2,0))</f>
        <v>aucune</v>
      </c>
      <c r="H503" s="13" t="str">
        <f>IF(ISNA(VLOOKUP(A503,'[1]Famille par article'!A:C,3,0)),IF(AND(ISNUMBER(SEARCH("FIBRE",B503)),ISNUMBER(SEARCH("calage",B503))),"FIBRE DE CALAGE",IF(OR(ISNUMBER(SEARCH("panier",B503)),ISNUMBER(SEARCH("corbeille",B503)),ISNUMBER(SEARCH("banneton",B503)),ISNUMBER(SEARCH("support",B503))),"PANIER/CORBEILLE",IF(ISNUMBER(SEARCH("Bidon",B503)),"BIDON",IF(ISNUMBER(SEARCH("bourriche",B503)),"BOURRICHE",IF(OR(ISNUMBER(SEARCH("coffre",B503)),ISNUMBER(SEARCH("valisette",B503)),ISNUMBER(SEARCH("caisse",B503))),"COFFRET",IF(OR(ISNUMBER(SEARCH("VERRE",B503)),ISNUMBER(SEARCH("carafe",B503))),"VERRERIE",IF(ISNUMBER(SEARCH("BOIS",B503)),"BOIS",IF(OR(ISNUMBER(SEARCH("BOLDUC",B503)),ISNUMBER(SEARCH("RAPHIA",B503)),ISNUMBER(SEARCH("etiquette",B503)),ISNUMBER(SEARCH("Bouchon",B503)),ISNUMBER(SEARCH("tire",B503)),ISNUMBER(SEARCH("decapsuleur",B503)),ISNUMBER(SEARCH("carte",B503)),ISNUMBER(SEARCH("cheque",B503))),"ETAGERES",IF(OR(ISNUMBER(SEARCH("papier",B503)),ISNUMBER(SEARCH("sac",B503)),ISNUMBER(SEARCH("carton",B503)),ISNUMBER(SEARCH("pochette",B503)),ISNUMBER(SEARCH("polypr",B503)),ISNUMBER(SEARCH("FIBRE",B503))),"CARTONNAGE","AUTRES"))))))))),VLOOKUP(A503,'[1]Famille par article'!A:C,3,0))</f>
        <v>AUTRES</v>
      </c>
      <c r="I503" s="14">
        <f t="shared" si="28"/>
        <v>6.477882657782713E-4</v>
      </c>
      <c r="J503" s="14">
        <f t="shared" si="31"/>
        <v>0.80483064963908879</v>
      </c>
      <c r="K503" s="12" t="str">
        <f t="shared" si="29"/>
        <v/>
      </c>
      <c r="L503" s="12" t="str">
        <f t="shared" si="30"/>
        <v>Y</v>
      </c>
    </row>
    <row r="504" spans="1:12" x14ac:dyDescent="0.25">
      <c r="A504" s="12" t="s">
        <v>958</v>
      </c>
      <c r="B504" s="12" t="s">
        <v>231</v>
      </c>
      <c r="C504" s="12">
        <v>7</v>
      </c>
      <c r="D504" s="12">
        <v>1126</v>
      </c>
      <c r="E504" s="12" t="s">
        <v>166</v>
      </c>
      <c r="F504" s="12" t="s">
        <v>17</v>
      </c>
      <c r="G504" s="12" t="str">
        <f>IF(ISNA(VLOOKUP(E504,'[1]Plan d''adressage'!A:B,2,0)),"aucune",VLOOKUP(E504,'[1]Plan d''adressage'!A:B,2,0))</f>
        <v>COFFRET</v>
      </c>
      <c r="H504" s="13" t="str">
        <f>IF(ISNA(VLOOKUP(A504,'[1]Famille par article'!A:C,3,0)),IF(AND(ISNUMBER(SEARCH("FIBRE",B504)),ISNUMBER(SEARCH("calage",B504))),"FIBRE DE CALAGE",IF(OR(ISNUMBER(SEARCH("panier",B504)),ISNUMBER(SEARCH("corbeille",B504)),ISNUMBER(SEARCH("banneton",B504)),ISNUMBER(SEARCH("support",B504))),"PANIER/CORBEILLE",IF(ISNUMBER(SEARCH("Bidon",B504)),"BIDON",IF(ISNUMBER(SEARCH("bourriche",B504)),"BOURRICHE",IF(OR(ISNUMBER(SEARCH("coffre",B504)),ISNUMBER(SEARCH("valisette",B504)),ISNUMBER(SEARCH("caisse",B504))),"COFFRET",IF(OR(ISNUMBER(SEARCH("VERRE",B504)),ISNUMBER(SEARCH("carafe",B504))),"VERRERIE",IF(ISNUMBER(SEARCH("BOIS",B504)),"BOIS",IF(OR(ISNUMBER(SEARCH("BOLDUC",B504)),ISNUMBER(SEARCH("RAPHIA",B504)),ISNUMBER(SEARCH("etiquette",B504)),ISNUMBER(SEARCH("Bouchon",B504)),ISNUMBER(SEARCH("tire",B504)),ISNUMBER(SEARCH("decapsuleur",B504)),ISNUMBER(SEARCH("carte",B504)),ISNUMBER(SEARCH("cheque",B504))),"ETAGERES",IF(OR(ISNUMBER(SEARCH("papier",B504)),ISNUMBER(SEARCH("sac",B504)),ISNUMBER(SEARCH("carton",B504)),ISNUMBER(SEARCH("pochette",B504)),ISNUMBER(SEARCH("polypr",B504)),ISNUMBER(SEARCH("FIBRE",B504))),"CARTONNAGE","AUTRES"))))))))),VLOOKUP(A504,'[1]Famille par article'!A:C,3,0))</f>
        <v>CARTONNAGE</v>
      </c>
      <c r="I504" s="14">
        <f t="shared" si="28"/>
        <v>6.477882657782713E-4</v>
      </c>
      <c r="J504" s="14">
        <f t="shared" si="31"/>
        <v>0.80547843790486706</v>
      </c>
      <c r="K504" s="12" t="str">
        <f t="shared" si="29"/>
        <v/>
      </c>
      <c r="L504" s="12" t="str">
        <f t="shared" si="30"/>
        <v>Y</v>
      </c>
    </row>
    <row r="505" spans="1:12" x14ac:dyDescent="0.25">
      <c r="A505" s="12" t="s">
        <v>959</v>
      </c>
      <c r="B505" s="12" t="s">
        <v>960</v>
      </c>
      <c r="C505" s="12">
        <v>7</v>
      </c>
      <c r="D505" s="12">
        <v>1126</v>
      </c>
      <c r="E505" s="12" t="s">
        <v>961</v>
      </c>
      <c r="F505" s="12" t="s">
        <v>17</v>
      </c>
      <c r="G505" s="12" t="str">
        <f>IF(ISNA(VLOOKUP(E505,'[1]Plan d''adressage'!A:B,2,0)),"aucune",VLOOKUP(E505,'[1]Plan d''adressage'!A:B,2,0))</f>
        <v>PANIER/CORBEILLE</v>
      </c>
      <c r="H505" s="13" t="str">
        <f>IF(ISNA(VLOOKUP(A505,'[1]Famille par article'!A:C,3,0)),IF(AND(ISNUMBER(SEARCH("FIBRE",B505)),ISNUMBER(SEARCH("calage",B505))),"FIBRE DE CALAGE",IF(OR(ISNUMBER(SEARCH("panier",B505)),ISNUMBER(SEARCH("corbeille",B505)),ISNUMBER(SEARCH("banneton",B505)),ISNUMBER(SEARCH("support",B505))),"PANIER/CORBEILLE",IF(ISNUMBER(SEARCH("Bidon",B505)),"BIDON",IF(ISNUMBER(SEARCH("bourriche",B505)),"BOURRICHE",IF(OR(ISNUMBER(SEARCH("coffre",B505)),ISNUMBER(SEARCH("valisette",B505)),ISNUMBER(SEARCH("caisse",B505))),"COFFRET",IF(OR(ISNUMBER(SEARCH("VERRE",B505)),ISNUMBER(SEARCH("carafe",B505))),"VERRERIE",IF(ISNUMBER(SEARCH("BOIS",B505)),"BOIS",IF(OR(ISNUMBER(SEARCH("BOLDUC",B505)),ISNUMBER(SEARCH("RAPHIA",B505)),ISNUMBER(SEARCH("etiquette",B505)),ISNUMBER(SEARCH("Bouchon",B505)),ISNUMBER(SEARCH("tire",B505)),ISNUMBER(SEARCH("decapsuleur",B505)),ISNUMBER(SEARCH("carte",B505)),ISNUMBER(SEARCH("cheque",B505))),"ETAGERES",IF(OR(ISNUMBER(SEARCH("papier",B505)),ISNUMBER(SEARCH("sac",B505)),ISNUMBER(SEARCH("carton",B505)),ISNUMBER(SEARCH("pochette",B505)),ISNUMBER(SEARCH("polypr",B505)),ISNUMBER(SEARCH("FIBRE",B505))),"CARTONNAGE","AUTRES"))))))))),VLOOKUP(A505,'[1]Famille par article'!A:C,3,0))</f>
        <v>PANIER/CORBEILLE</v>
      </c>
      <c r="I505" s="14">
        <f t="shared" si="28"/>
        <v>6.477882657782713E-4</v>
      </c>
      <c r="J505" s="14">
        <f t="shared" si="31"/>
        <v>0.80612622617064533</v>
      </c>
      <c r="K505" s="12" t="str">
        <f t="shared" si="29"/>
        <v/>
      </c>
      <c r="L505" s="12" t="str">
        <f t="shared" si="30"/>
        <v>N</v>
      </c>
    </row>
    <row r="506" spans="1:12" x14ac:dyDescent="0.25">
      <c r="A506" s="12" t="s">
        <v>962</v>
      </c>
      <c r="B506" s="12" t="s">
        <v>960</v>
      </c>
      <c r="C506" s="12">
        <v>7</v>
      </c>
      <c r="D506" s="12">
        <v>1126</v>
      </c>
      <c r="E506" s="12" t="s">
        <v>510</v>
      </c>
      <c r="F506" s="12" t="s">
        <v>17</v>
      </c>
      <c r="G506" s="12" t="str">
        <f>IF(ISNA(VLOOKUP(E506,'[1]Plan d''adressage'!A:B,2,0)),"aucune",VLOOKUP(E506,'[1]Plan d''adressage'!A:B,2,0))</f>
        <v>PANIER/CORBEILLE</v>
      </c>
      <c r="H506" s="13" t="str">
        <f>IF(ISNA(VLOOKUP(A506,'[1]Famille par article'!A:C,3,0)),IF(AND(ISNUMBER(SEARCH("FIBRE",B506)),ISNUMBER(SEARCH("calage",B506))),"FIBRE DE CALAGE",IF(OR(ISNUMBER(SEARCH("panier",B506)),ISNUMBER(SEARCH("corbeille",B506)),ISNUMBER(SEARCH("banneton",B506)),ISNUMBER(SEARCH("support",B506))),"PANIER/CORBEILLE",IF(ISNUMBER(SEARCH("Bidon",B506)),"BIDON",IF(ISNUMBER(SEARCH("bourriche",B506)),"BOURRICHE",IF(OR(ISNUMBER(SEARCH("coffre",B506)),ISNUMBER(SEARCH("valisette",B506)),ISNUMBER(SEARCH("caisse",B506))),"COFFRET",IF(OR(ISNUMBER(SEARCH("VERRE",B506)),ISNUMBER(SEARCH("carafe",B506))),"VERRERIE",IF(ISNUMBER(SEARCH("BOIS",B506)),"BOIS",IF(OR(ISNUMBER(SEARCH("BOLDUC",B506)),ISNUMBER(SEARCH("RAPHIA",B506)),ISNUMBER(SEARCH("etiquette",B506)),ISNUMBER(SEARCH("Bouchon",B506)),ISNUMBER(SEARCH("tire",B506)),ISNUMBER(SEARCH("decapsuleur",B506)),ISNUMBER(SEARCH("carte",B506)),ISNUMBER(SEARCH("cheque",B506))),"ETAGERES",IF(OR(ISNUMBER(SEARCH("papier",B506)),ISNUMBER(SEARCH("sac",B506)),ISNUMBER(SEARCH("carton",B506)),ISNUMBER(SEARCH("pochette",B506)),ISNUMBER(SEARCH("polypr",B506)),ISNUMBER(SEARCH("FIBRE",B506))),"CARTONNAGE","AUTRES"))))))))),VLOOKUP(A506,'[1]Famille par article'!A:C,3,0))</f>
        <v>PANIER/CORBEILLE</v>
      </c>
      <c r="I506" s="14">
        <f t="shared" si="28"/>
        <v>6.477882657782713E-4</v>
      </c>
      <c r="J506" s="14">
        <f t="shared" si="31"/>
        <v>0.8067740144364236</v>
      </c>
      <c r="K506" s="12" t="str">
        <f t="shared" si="29"/>
        <v/>
      </c>
      <c r="L506" s="12" t="str">
        <f t="shared" si="30"/>
        <v>N</v>
      </c>
    </row>
    <row r="507" spans="1:12" x14ac:dyDescent="0.25">
      <c r="A507" s="12" t="s">
        <v>963</v>
      </c>
      <c r="B507" s="12" t="s">
        <v>964</v>
      </c>
      <c r="C507" s="12">
        <v>7</v>
      </c>
      <c r="D507" s="12">
        <v>1126</v>
      </c>
      <c r="E507" s="12" t="s">
        <v>965</v>
      </c>
      <c r="F507" s="12" t="s">
        <v>17</v>
      </c>
      <c r="G507" s="12" t="str">
        <f>IF(ISNA(VLOOKUP(E507,'[1]Plan d''adressage'!A:B,2,0)),"aucune",VLOOKUP(E507,'[1]Plan d''adressage'!A:B,2,0))</f>
        <v>PANIER/CORBEILLE</v>
      </c>
      <c r="H507" s="13" t="str">
        <f>IF(ISNA(VLOOKUP(A507,'[1]Famille par article'!A:C,3,0)),IF(AND(ISNUMBER(SEARCH("FIBRE",B507)),ISNUMBER(SEARCH("calage",B507))),"FIBRE DE CALAGE",IF(OR(ISNUMBER(SEARCH("panier",B507)),ISNUMBER(SEARCH("corbeille",B507)),ISNUMBER(SEARCH("banneton",B507)),ISNUMBER(SEARCH("support",B507))),"PANIER/CORBEILLE",IF(ISNUMBER(SEARCH("Bidon",B507)),"BIDON",IF(ISNUMBER(SEARCH("bourriche",B507)),"BOURRICHE",IF(OR(ISNUMBER(SEARCH("coffre",B507)),ISNUMBER(SEARCH("valisette",B507)),ISNUMBER(SEARCH("caisse",B507))),"COFFRET",IF(OR(ISNUMBER(SEARCH("VERRE",B507)),ISNUMBER(SEARCH("carafe",B507))),"VERRERIE",IF(ISNUMBER(SEARCH("BOIS",B507)),"BOIS",IF(OR(ISNUMBER(SEARCH("BOLDUC",B507)),ISNUMBER(SEARCH("RAPHIA",B507)),ISNUMBER(SEARCH("etiquette",B507)),ISNUMBER(SEARCH("Bouchon",B507)),ISNUMBER(SEARCH("tire",B507)),ISNUMBER(SEARCH("decapsuleur",B507)),ISNUMBER(SEARCH("carte",B507)),ISNUMBER(SEARCH("cheque",B507))),"ETAGERES",IF(OR(ISNUMBER(SEARCH("papier",B507)),ISNUMBER(SEARCH("sac",B507)),ISNUMBER(SEARCH("carton",B507)),ISNUMBER(SEARCH("pochette",B507)),ISNUMBER(SEARCH("polypr",B507)),ISNUMBER(SEARCH("FIBRE",B507))),"CARTONNAGE","AUTRES"))))))))),VLOOKUP(A507,'[1]Famille par article'!A:C,3,0))</f>
        <v>PANIER/CORBEILLE</v>
      </c>
      <c r="I507" s="14">
        <f t="shared" si="28"/>
        <v>6.477882657782713E-4</v>
      </c>
      <c r="J507" s="14">
        <f t="shared" si="31"/>
        <v>0.80742180270220187</v>
      </c>
      <c r="K507" s="12" t="str">
        <f t="shared" si="29"/>
        <v/>
      </c>
      <c r="L507" s="12" t="str">
        <f t="shared" si="30"/>
        <v>N</v>
      </c>
    </row>
    <row r="508" spans="1:12" x14ac:dyDescent="0.25">
      <c r="A508" s="12" t="s">
        <v>966</v>
      </c>
      <c r="B508" s="12" t="s">
        <v>817</v>
      </c>
      <c r="C508" s="12">
        <v>7</v>
      </c>
      <c r="D508" s="12">
        <v>1126</v>
      </c>
      <c r="E508" s="12" t="s">
        <v>967</v>
      </c>
      <c r="F508" s="12" t="s">
        <v>17</v>
      </c>
      <c r="G508" s="12" t="str">
        <f>IF(ISNA(VLOOKUP(E508,'[1]Plan d''adressage'!A:B,2,0)),"aucune",VLOOKUP(E508,'[1]Plan d''adressage'!A:B,2,0))</f>
        <v>PANIER/CORBEILLE</v>
      </c>
      <c r="H508" s="13" t="str">
        <f>IF(ISNA(VLOOKUP(A508,'[1]Famille par article'!A:C,3,0)),IF(AND(ISNUMBER(SEARCH("FIBRE",B508)),ISNUMBER(SEARCH("calage",B508))),"FIBRE DE CALAGE",IF(OR(ISNUMBER(SEARCH("panier",B508)),ISNUMBER(SEARCH("corbeille",B508)),ISNUMBER(SEARCH("banneton",B508)),ISNUMBER(SEARCH("support",B508))),"PANIER/CORBEILLE",IF(ISNUMBER(SEARCH("Bidon",B508)),"BIDON",IF(ISNUMBER(SEARCH("bourriche",B508)),"BOURRICHE",IF(OR(ISNUMBER(SEARCH("coffre",B508)),ISNUMBER(SEARCH("valisette",B508)),ISNUMBER(SEARCH("caisse",B508))),"COFFRET",IF(OR(ISNUMBER(SEARCH("VERRE",B508)),ISNUMBER(SEARCH("carafe",B508))),"VERRERIE",IF(ISNUMBER(SEARCH("BOIS",B508)),"BOIS",IF(OR(ISNUMBER(SEARCH("BOLDUC",B508)),ISNUMBER(SEARCH("RAPHIA",B508)),ISNUMBER(SEARCH("etiquette",B508)),ISNUMBER(SEARCH("Bouchon",B508)),ISNUMBER(SEARCH("tire",B508)),ISNUMBER(SEARCH("decapsuleur",B508)),ISNUMBER(SEARCH("carte",B508)),ISNUMBER(SEARCH("cheque",B508))),"ETAGERES",IF(OR(ISNUMBER(SEARCH("papier",B508)),ISNUMBER(SEARCH("sac",B508)),ISNUMBER(SEARCH("carton",B508)),ISNUMBER(SEARCH("pochette",B508)),ISNUMBER(SEARCH("polypr",B508)),ISNUMBER(SEARCH("FIBRE",B508))),"CARTONNAGE","AUTRES"))))))))),VLOOKUP(A508,'[1]Famille par article'!A:C,3,0))</f>
        <v>CARTONNAGE</v>
      </c>
      <c r="I508" s="14">
        <f t="shared" si="28"/>
        <v>6.477882657782713E-4</v>
      </c>
      <c r="J508" s="14">
        <f t="shared" si="31"/>
        <v>0.80806959096798014</v>
      </c>
      <c r="K508" s="12" t="str">
        <f t="shared" si="29"/>
        <v/>
      </c>
      <c r="L508" s="12" t="str">
        <f t="shared" si="30"/>
        <v>Y</v>
      </c>
    </row>
    <row r="509" spans="1:12" x14ac:dyDescent="0.25">
      <c r="A509" s="12" t="s">
        <v>968</v>
      </c>
      <c r="B509" s="12" t="s">
        <v>969</v>
      </c>
      <c r="C509" s="12">
        <v>7</v>
      </c>
      <c r="D509" s="12">
        <v>1126</v>
      </c>
      <c r="E509" s="12" t="s">
        <v>595</v>
      </c>
      <c r="F509" s="12" t="s">
        <v>17</v>
      </c>
      <c r="G509" s="12" t="str">
        <f>IF(ISNA(VLOOKUP(E509,'[1]Plan d''adressage'!A:B,2,0)),"aucune",VLOOKUP(E509,'[1]Plan d''adressage'!A:B,2,0))</f>
        <v>AUTRES</v>
      </c>
      <c r="H509" s="13" t="str">
        <f>IF(ISNA(VLOOKUP(A509,'[1]Famille par article'!A:C,3,0)),IF(AND(ISNUMBER(SEARCH("FIBRE",B509)),ISNUMBER(SEARCH("calage",B509))),"FIBRE DE CALAGE",IF(OR(ISNUMBER(SEARCH("panier",B509)),ISNUMBER(SEARCH("corbeille",B509)),ISNUMBER(SEARCH("banneton",B509)),ISNUMBER(SEARCH("support",B509))),"PANIER/CORBEILLE",IF(ISNUMBER(SEARCH("Bidon",B509)),"BIDON",IF(ISNUMBER(SEARCH("bourriche",B509)),"BOURRICHE",IF(OR(ISNUMBER(SEARCH("coffre",B509)),ISNUMBER(SEARCH("valisette",B509)),ISNUMBER(SEARCH("caisse",B509))),"COFFRET",IF(OR(ISNUMBER(SEARCH("VERRE",B509)),ISNUMBER(SEARCH("carafe",B509))),"VERRERIE",IF(ISNUMBER(SEARCH("BOIS",B509)),"BOIS",IF(OR(ISNUMBER(SEARCH("BOLDUC",B509)),ISNUMBER(SEARCH("RAPHIA",B509)),ISNUMBER(SEARCH("etiquette",B509)),ISNUMBER(SEARCH("Bouchon",B509)),ISNUMBER(SEARCH("tire",B509)),ISNUMBER(SEARCH("decapsuleur",B509)),ISNUMBER(SEARCH("carte",B509)),ISNUMBER(SEARCH("cheque",B509))),"ETAGERES",IF(OR(ISNUMBER(SEARCH("papier",B509)),ISNUMBER(SEARCH("sac",B509)),ISNUMBER(SEARCH("carton",B509)),ISNUMBER(SEARCH("pochette",B509)),ISNUMBER(SEARCH("polypr",B509)),ISNUMBER(SEARCH("FIBRE",B509))),"CARTONNAGE","AUTRES"))))))))),VLOOKUP(A509,'[1]Famille par article'!A:C,3,0))</f>
        <v>AUTRES</v>
      </c>
      <c r="I509" s="14">
        <f t="shared" si="28"/>
        <v>6.477882657782713E-4</v>
      </c>
      <c r="J509" s="14">
        <f t="shared" si="31"/>
        <v>0.80871737923375842</v>
      </c>
      <c r="K509" s="12" t="str">
        <f t="shared" si="29"/>
        <v/>
      </c>
      <c r="L509" s="12" t="str">
        <f t="shared" si="30"/>
        <v>N</v>
      </c>
    </row>
    <row r="510" spans="1:12" x14ac:dyDescent="0.25">
      <c r="A510" s="12" t="s">
        <v>970</v>
      </c>
      <c r="B510" s="12" t="s">
        <v>971</v>
      </c>
      <c r="C510" s="12">
        <v>7</v>
      </c>
      <c r="D510" s="12">
        <v>1126</v>
      </c>
      <c r="E510" s="12" t="s">
        <v>595</v>
      </c>
      <c r="F510" s="12" t="s">
        <v>17</v>
      </c>
      <c r="G510" s="12" t="str">
        <f>IF(ISNA(VLOOKUP(E510,'[1]Plan d''adressage'!A:B,2,0)),"aucune",VLOOKUP(E510,'[1]Plan d''adressage'!A:B,2,0))</f>
        <v>AUTRES</v>
      </c>
      <c r="H510" s="13" t="str">
        <f>IF(ISNA(VLOOKUP(A510,'[1]Famille par article'!A:C,3,0)),IF(AND(ISNUMBER(SEARCH("FIBRE",B510)),ISNUMBER(SEARCH("calage",B510))),"FIBRE DE CALAGE",IF(OR(ISNUMBER(SEARCH("panier",B510)),ISNUMBER(SEARCH("corbeille",B510)),ISNUMBER(SEARCH("banneton",B510)),ISNUMBER(SEARCH("support",B510))),"PANIER/CORBEILLE",IF(ISNUMBER(SEARCH("Bidon",B510)),"BIDON",IF(ISNUMBER(SEARCH("bourriche",B510)),"BOURRICHE",IF(OR(ISNUMBER(SEARCH("coffre",B510)),ISNUMBER(SEARCH("valisette",B510)),ISNUMBER(SEARCH("caisse",B510))),"COFFRET",IF(OR(ISNUMBER(SEARCH("VERRE",B510)),ISNUMBER(SEARCH("carafe",B510))),"VERRERIE",IF(ISNUMBER(SEARCH("BOIS",B510)),"BOIS",IF(OR(ISNUMBER(SEARCH("BOLDUC",B510)),ISNUMBER(SEARCH("RAPHIA",B510)),ISNUMBER(SEARCH("etiquette",B510)),ISNUMBER(SEARCH("Bouchon",B510)),ISNUMBER(SEARCH("tire",B510)),ISNUMBER(SEARCH("decapsuleur",B510)),ISNUMBER(SEARCH("carte",B510)),ISNUMBER(SEARCH("cheque",B510))),"ETAGERES",IF(OR(ISNUMBER(SEARCH("papier",B510)),ISNUMBER(SEARCH("sac",B510)),ISNUMBER(SEARCH("carton",B510)),ISNUMBER(SEARCH("pochette",B510)),ISNUMBER(SEARCH("polypr",B510)),ISNUMBER(SEARCH("FIBRE",B510))),"CARTONNAGE","AUTRES"))))))))),VLOOKUP(A510,'[1]Famille par article'!A:C,3,0))</f>
        <v>AUTRES</v>
      </c>
      <c r="I510" s="14">
        <f t="shared" si="28"/>
        <v>6.477882657782713E-4</v>
      </c>
      <c r="J510" s="14">
        <f t="shared" si="31"/>
        <v>0.80936516749953669</v>
      </c>
      <c r="K510" s="12" t="str">
        <f t="shared" si="29"/>
        <v/>
      </c>
      <c r="L510" s="12" t="str">
        <f t="shared" si="30"/>
        <v>N</v>
      </c>
    </row>
    <row r="511" spans="1:12" x14ac:dyDescent="0.25">
      <c r="A511" s="12" t="s">
        <v>972</v>
      </c>
      <c r="B511" s="12" t="s">
        <v>210</v>
      </c>
      <c r="C511" s="12">
        <v>7</v>
      </c>
      <c r="D511" s="12">
        <v>1126</v>
      </c>
      <c r="E511" s="12" t="s">
        <v>814</v>
      </c>
      <c r="F511" s="12" t="s">
        <v>17</v>
      </c>
      <c r="G511" s="12" t="str">
        <f>IF(ISNA(VLOOKUP(E511,'[1]Plan d''adressage'!A:B,2,0)),"aucune",VLOOKUP(E511,'[1]Plan d''adressage'!A:B,2,0))</f>
        <v>AUTRES</v>
      </c>
      <c r="H511" s="13" t="str">
        <f>IF(ISNA(VLOOKUP(A511,'[1]Famille par article'!A:C,3,0)),IF(AND(ISNUMBER(SEARCH("FIBRE",B511)),ISNUMBER(SEARCH("calage",B511))),"FIBRE DE CALAGE",IF(OR(ISNUMBER(SEARCH("panier",B511)),ISNUMBER(SEARCH("corbeille",B511)),ISNUMBER(SEARCH("banneton",B511)),ISNUMBER(SEARCH("support",B511))),"PANIER/CORBEILLE",IF(ISNUMBER(SEARCH("Bidon",B511)),"BIDON",IF(ISNUMBER(SEARCH("bourriche",B511)),"BOURRICHE",IF(OR(ISNUMBER(SEARCH("coffre",B511)),ISNUMBER(SEARCH("valisette",B511)),ISNUMBER(SEARCH("caisse",B511))),"COFFRET",IF(OR(ISNUMBER(SEARCH("VERRE",B511)),ISNUMBER(SEARCH("carafe",B511))),"VERRERIE",IF(ISNUMBER(SEARCH("BOIS",B511)),"BOIS",IF(OR(ISNUMBER(SEARCH("BOLDUC",B511)),ISNUMBER(SEARCH("RAPHIA",B511)),ISNUMBER(SEARCH("etiquette",B511)),ISNUMBER(SEARCH("Bouchon",B511)),ISNUMBER(SEARCH("tire",B511)),ISNUMBER(SEARCH("decapsuleur",B511)),ISNUMBER(SEARCH("carte",B511)),ISNUMBER(SEARCH("cheque",B511))),"ETAGERES",IF(OR(ISNUMBER(SEARCH("papier",B511)),ISNUMBER(SEARCH("sac",B511)),ISNUMBER(SEARCH("carton",B511)),ISNUMBER(SEARCH("pochette",B511)),ISNUMBER(SEARCH("polypr",B511)),ISNUMBER(SEARCH("FIBRE",B511))),"CARTONNAGE","AUTRES"))))))))),VLOOKUP(A511,'[1]Famille par article'!A:C,3,0))</f>
        <v>PANIER/CORBEILLE</v>
      </c>
      <c r="I511" s="14">
        <f t="shared" si="28"/>
        <v>6.477882657782713E-4</v>
      </c>
      <c r="J511" s="14">
        <f t="shared" si="31"/>
        <v>0.81001295576531496</v>
      </c>
      <c r="K511" s="12" t="str">
        <f t="shared" si="29"/>
        <v/>
      </c>
      <c r="L511" s="12" t="str">
        <f t="shared" si="30"/>
        <v>Y</v>
      </c>
    </row>
    <row r="512" spans="1:12" x14ac:dyDescent="0.25">
      <c r="A512" s="12" t="s">
        <v>973</v>
      </c>
      <c r="B512" s="12" t="s">
        <v>974</v>
      </c>
      <c r="C512" s="12">
        <v>7</v>
      </c>
      <c r="D512" s="12">
        <v>1126</v>
      </c>
      <c r="E512" s="12" t="s">
        <v>319</v>
      </c>
      <c r="F512" s="12" t="s">
        <v>17</v>
      </c>
      <c r="G512" s="12" t="str">
        <f>IF(ISNA(VLOOKUP(E512,'[1]Plan d''adressage'!A:B,2,0)),"aucune",VLOOKUP(E512,'[1]Plan d''adressage'!A:B,2,0))</f>
        <v>aucune</v>
      </c>
      <c r="H512" s="13" t="str">
        <f>IF(ISNA(VLOOKUP(A512,'[1]Famille par article'!A:C,3,0)),IF(AND(ISNUMBER(SEARCH("FIBRE",B512)),ISNUMBER(SEARCH("calage",B512))),"FIBRE DE CALAGE",IF(OR(ISNUMBER(SEARCH("panier",B512)),ISNUMBER(SEARCH("corbeille",B512)),ISNUMBER(SEARCH("banneton",B512)),ISNUMBER(SEARCH("support",B512))),"PANIER/CORBEILLE",IF(ISNUMBER(SEARCH("Bidon",B512)),"BIDON",IF(ISNUMBER(SEARCH("bourriche",B512)),"BOURRICHE",IF(OR(ISNUMBER(SEARCH("coffre",B512)),ISNUMBER(SEARCH("valisette",B512)),ISNUMBER(SEARCH("caisse",B512))),"COFFRET",IF(OR(ISNUMBER(SEARCH("VERRE",B512)),ISNUMBER(SEARCH("carafe",B512))),"VERRERIE",IF(ISNUMBER(SEARCH("BOIS",B512)),"BOIS",IF(OR(ISNUMBER(SEARCH("BOLDUC",B512)),ISNUMBER(SEARCH("RAPHIA",B512)),ISNUMBER(SEARCH("etiquette",B512)),ISNUMBER(SEARCH("Bouchon",B512)),ISNUMBER(SEARCH("tire",B512)),ISNUMBER(SEARCH("decapsuleur",B512)),ISNUMBER(SEARCH("carte",B512)),ISNUMBER(SEARCH("cheque",B512))),"ETAGERES",IF(OR(ISNUMBER(SEARCH("papier",B512)),ISNUMBER(SEARCH("sac",B512)),ISNUMBER(SEARCH("carton",B512)),ISNUMBER(SEARCH("pochette",B512)),ISNUMBER(SEARCH("polypr",B512)),ISNUMBER(SEARCH("FIBRE",B512))),"CARTONNAGE","AUTRES"))))))))),VLOOKUP(A512,'[1]Famille par article'!A:C,3,0))</f>
        <v>ETAGERES</v>
      </c>
      <c r="I512" s="14">
        <f t="shared" si="28"/>
        <v>6.477882657782713E-4</v>
      </c>
      <c r="J512" s="14">
        <f t="shared" si="31"/>
        <v>0.81066074403109323</v>
      </c>
      <c r="K512" s="12" t="str">
        <f t="shared" si="29"/>
        <v/>
      </c>
      <c r="L512" s="12" t="str">
        <f t="shared" si="30"/>
        <v>Y</v>
      </c>
    </row>
    <row r="513" spans="1:12" x14ac:dyDescent="0.25">
      <c r="A513" s="12" t="s">
        <v>975</v>
      </c>
      <c r="B513" s="12" t="s">
        <v>976</v>
      </c>
      <c r="C513" s="12">
        <v>7</v>
      </c>
      <c r="D513" s="12">
        <v>1126</v>
      </c>
      <c r="E513" s="12" t="s">
        <v>353</v>
      </c>
      <c r="F513" s="12" t="s">
        <v>17</v>
      </c>
      <c r="G513" s="12" t="str">
        <f>IF(ISNA(VLOOKUP(E513,'[1]Plan d''adressage'!A:B,2,0)),"aucune",VLOOKUP(E513,'[1]Plan d''adressage'!A:B,2,0))</f>
        <v>aucune</v>
      </c>
      <c r="H513" s="13" t="str">
        <f>IF(ISNA(VLOOKUP(A513,'[1]Famille par article'!A:C,3,0)),IF(AND(ISNUMBER(SEARCH("FIBRE",B513)),ISNUMBER(SEARCH("calage",B513))),"FIBRE DE CALAGE",IF(OR(ISNUMBER(SEARCH("panier",B513)),ISNUMBER(SEARCH("corbeille",B513)),ISNUMBER(SEARCH("banneton",B513)),ISNUMBER(SEARCH("support",B513))),"PANIER/CORBEILLE",IF(ISNUMBER(SEARCH("Bidon",B513)),"BIDON",IF(ISNUMBER(SEARCH("bourriche",B513)),"BOURRICHE",IF(OR(ISNUMBER(SEARCH("coffre",B513)),ISNUMBER(SEARCH("valisette",B513)),ISNUMBER(SEARCH("caisse",B513))),"COFFRET",IF(OR(ISNUMBER(SEARCH("VERRE",B513)),ISNUMBER(SEARCH("carafe",B513))),"VERRERIE",IF(ISNUMBER(SEARCH("BOIS",B513)),"BOIS",IF(OR(ISNUMBER(SEARCH("BOLDUC",B513)),ISNUMBER(SEARCH("RAPHIA",B513)),ISNUMBER(SEARCH("etiquette",B513)),ISNUMBER(SEARCH("Bouchon",B513)),ISNUMBER(SEARCH("tire",B513)),ISNUMBER(SEARCH("decapsuleur",B513)),ISNUMBER(SEARCH("carte",B513)),ISNUMBER(SEARCH("cheque",B513))),"ETAGERES",IF(OR(ISNUMBER(SEARCH("papier",B513)),ISNUMBER(SEARCH("sac",B513)),ISNUMBER(SEARCH("carton",B513)),ISNUMBER(SEARCH("pochette",B513)),ISNUMBER(SEARCH("polypr",B513)),ISNUMBER(SEARCH("FIBRE",B513))),"CARTONNAGE","AUTRES"))))))))),VLOOKUP(A513,'[1]Famille par article'!A:C,3,0))</f>
        <v>ETAGERES</v>
      </c>
      <c r="I513" s="14">
        <f t="shared" si="28"/>
        <v>6.477882657782713E-4</v>
      </c>
      <c r="J513" s="14">
        <f t="shared" si="31"/>
        <v>0.8113085322968715</v>
      </c>
      <c r="K513" s="12" t="str">
        <f t="shared" si="29"/>
        <v/>
      </c>
      <c r="L513" s="12" t="str">
        <f t="shared" si="30"/>
        <v>Y</v>
      </c>
    </row>
    <row r="514" spans="1:12" x14ac:dyDescent="0.25">
      <c r="A514" s="12" t="s">
        <v>977</v>
      </c>
      <c r="B514" s="12" t="s">
        <v>978</v>
      </c>
      <c r="C514" s="12">
        <v>7</v>
      </c>
      <c r="D514" s="12">
        <v>1126</v>
      </c>
      <c r="E514" s="12" t="s">
        <v>319</v>
      </c>
      <c r="F514" s="12" t="s">
        <v>17</v>
      </c>
      <c r="G514" s="12" t="str">
        <f>IF(ISNA(VLOOKUP(E514,'[1]Plan d''adressage'!A:B,2,0)),"aucune",VLOOKUP(E514,'[1]Plan d''adressage'!A:B,2,0))</f>
        <v>aucune</v>
      </c>
      <c r="H514" s="13" t="str">
        <f>IF(ISNA(VLOOKUP(A514,'[1]Famille par article'!A:C,3,0)),IF(AND(ISNUMBER(SEARCH("FIBRE",B514)),ISNUMBER(SEARCH("calage",B514))),"FIBRE DE CALAGE",IF(OR(ISNUMBER(SEARCH("panier",B514)),ISNUMBER(SEARCH("corbeille",B514)),ISNUMBER(SEARCH("banneton",B514)),ISNUMBER(SEARCH("support",B514))),"PANIER/CORBEILLE",IF(ISNUMBER(SEARCH("Bidon",B514)),"BIDON",IF(ISNUMBER(SEARCH("bourriche",B514)),"BOURRICHE",IF(OR(ISNUMBER(SEARCH("coffre",B514)),ISNUMBER(SEARCH("valisette",B514)),ISNUMBER(SEARCH("caisse",B514))),"COFFRET",IF(OR(ISNUMBER(SEARCH("VERRE",B514)),ISNUMBER(SEARCH("carafe",B514))),"VERRERIE",IF(ISNUMBER(SEARCH("BOIS",B514)),"BOIS",IF(OR(ISNUMBER(SEARCH("BOLDUC",B514)),ISNUMBER(SEARCH("RAPHIA",B514)),ISNUMBER(SEARCH("etiquette",B514)),ISNUMBER(SEARCH("Bouchon",B514)),ISNUMBER(SEARCH("tire",B514)),ISNUMBER(SEARCH("decapsuleur",B514)),ISNUMBER(SEARCH("carte",B514)),ISNUMBER(SEARCH("cheque",B514))),"ETAGERES",IF(OR(ISNUMBER(SEARCH("papier",B514)),ISNUMBER(SEARCH("sac",B514)),ISNUMBER(SEARCH("carton",B514)),ISNUMBER(SEARCH("pochette",B514)),ISNUMBER(SEARCH("polypr",B514)),ISNUMBER(SEARCH("FIBRE",B514))),"CARTONNAGE","AUTRES"))))))))),VLOOKUP(A514,'[1]Famille par article'!A:C,3,0))</f>
        <v>ETAGERES</v>
      </c>
      <c r="I514" s="14">
        <f t="shared" si="28"/>
        <v>6.477882657782713E-4</v>
      </c>
      <c r="J514" s="14">
        <f t="shared" si="31"/>
        <v>0.81195632056264977</v>
      </c>
      <c r="K514" s="12" t="str">
        <f t="shared" si="29"/>
        <v/>
      </c>
      <c r="L514" s="12" t="str">
        <f t="shared" si="30"/>
        <v>Y</v>
      </c>
    </row>
    <row r="515" spans="1:12" x14ac:dyDescent="0.25">
      <c r="A515" s="12" t="s">
        <v>979</v>
      </c>
      <c r="B515" s="12" t="s">
        <v>980</v>
      </c>
      <c r="C515" s="12">
        <v>7</v>
      </c>
      <c r="D515" s="12">
        <v>1126</v>
      </c>
      <c r="E515" s="12" t="s">
        <v>284</v>
      </c>
      <c r="F515" s="12" t="s">
        <v>17</v>
      </c>
      <c r="G515" s="12" t="str">
        <f>IF(ISNA(VLOOKUP(E515,'[1]Plan d''adressage'!A:B,2,0)),"aucune",VLOOKUP(E515,'[1]Plan d''adressage'!A:B,2,0))</f>
        <v>aucune</v>
      </c>
      <c r="H515" s="13" t="str">
        <f>IF(ISNA(VLOOKUP(A515,'[1]Famille par article'!A:C,3,0)),IF(AND(ISNUMBER(SEARCH("FIBRE",B515)),ISNUMBER(SEARCH("calage",B515))),"FIBRE DE CALAGE",IF(OR(ISNUMBER(SEARCH("panier",B515)),ISNUMBER(SEARCH("corbeille",B515)),ISNUMBER(SEARCH("banneton",B515)),ISNUMBER(SEARCH("support",B515))),"PANIER/CORBEILLE",IF(ISNUMBER(SEARCH("Bidon",B515)),"BIDON",IF(ISNUMBER(SEARCH("bourriche",B515)),"BOURRICHE",IF(OR(ISNUMBER(SEARCH("coffre",B515)),ISNUMBER(SEARCH("valisette",B515)),ISNUMBER(SEARCH("caisse",B515))),"COFFRET",IF(OR(ISNUMBER(SEARCH("VERRE",B515)),ISNUMBER(SEARCH("carafe",B515))),"VERRERIE",IF(ISNUMBER(SEARCH("BOIS",B515)),"BOIS",IF(OR(ISNUMBER(SEARCH("BOLDUC",B515)),ISNUMBER(SEARCH("RAPHIA",B515)),ISNUMBER(SEARCH("etiquette",B515)),ISNUMBER(SEARCH("Bouchon",B515)),ISNUMBER(SEARCH("tire",B515)),ISNUMBER(SEARCH("decapsuleur",B515)),ISNUMBER(SEARCH("carte",B515)),ISNUMBER(SEARCH("cheque",B515))),"ETAGERES",IF(OR(ISNUMBER(SEARCH("papier",B515)),ISNUMBER(SEARCH("sac",B515)),ISNUMBER(SEARCH("carton",B515)),ISNUMBER(SEARCH("pochette",B515)),ISNUMBER(SEARCH("polypr",B515)),ISNUMBER(SEARCH("FIBRE",B515))),"CARTONNAGE","AUTRES"))))))))),VLOOKUP(A515,'[1]Famille par article'!A:C,3,0))</f>
        <v>ETAGERES</v>
      </c>
      <c r="I515" s="14">
        <f t="shared" ref="I515:I578" si="32">C515/SUM(C$3:C$1048576)</f>
        <v>6.477882657782713E-4</v>
      </c>
      <c r="J515" s="14">
        <f t="shared" si="31"/>
        <v>0.81260410882842804</v>
      </c>
      <c r="K515" s="12" t="str">
        <f t="shared" si="29"/>
        <v/>
      </c>
      <c r="L515" s="12" t="str">
        <f t="shared" si="30"/>
        <v>Y</v>
      </c>
    </row>
    <row r="516" spans="1:12" x14ac:dyDescent="0.25">
      <c r="A516" s="12" t="s">
        <v>981</v>
      </c>
      <c r="B516" s="12" t="s">
        <v>982</v>
      </c>
      <c r="C516" s="12">
        <v>7</v>
      </c>
      <c r="D516" s="12">
        <v>1126</v>
      </c>
      <c r="E516" s="12" t="s">
        <v>353</v>
      </c>
      <c r="F516" s="12" t="s">
        <v>17</v>
      </c>
      <c r="G516" s="12" t="str">
        <f>IF(ISNA(VLOOKUP(E516,'[1]Plan d''adressage'!A:B,2,0)),"aucune",VLOOKUP(E516,'[1]Plan d''adressage'!A:B,2,0))</f>
        <v>aucune</v>
      </c>
      <c r="H516" s="13" t="str">
        <f>IF(ISNA(VLOOKUP(A516,'[1]Famille par article'!A:C,3,0)),IF(AND(ISNUMBER(SEARCH("FIBRE",B516)),ISNUMBER(SEARCH("calage",B516))),"FIBRE DE CALAGE",IF(OR(ISNUMBER(SEARCH("panier",B516)),ISNUMBER(SEARCH("corbeille",B516)),ISNUMBER(SEARCH("banneton",B516)),ISNUMBER(SEARCH("support",B516))),"PANIER/CORBEILLE",IF(ISNUMBER(SEARCH("Bidon",B516)),"BIDON",IF(ISNUMBER(SEARCH("bourriche",B516)),"BOURRICHE",IF(OR(ISNUMBER(SEARCH("coffre",B516)),ISNUMBER(SEARCH("valisette",B516)),ISNUMBER(SEARCH("caisse",B516))),"COFFRET",IF(OR(ISNUMBER(SEARCH("VERRE",B516)),ISNUMBER(SEARCH("carafe",B516))),"VERRERIE",IF(ISNUMBER(SEARCH("BOIS",B516)),"BOIS",IF(OR(ISNUMBER(SEARCH("BOLDUC",B516)),ISNUMBER(SEARCH("RAPHIA",B516)),ISNUMBER(SEARCH("etiquette",B516)),ISNUMBER(SEARCH("Bouchon",B516)),ISNUMBER(SEARCH("tire",B516)),ISNUMBER(SEARCH("decapsuleur",B516)),ISNUMBER(SEARCH("carte",B516)),ISNUMBER(SEARCH("cheque",B516))),"ETAGERES",IF(OR(ISNUMBER(SEARCH("papier",B516)),ISNUMBER(SEARCH("sac",B516)),ISNUMBER(SEARCH("carton",B516)),ISNUMBER(SEARCH("pochette",B516)),ISNUMBER(SEARCH("polypr",B516)),ISNUMBER(SEARCH("FIBRE",B516))),"CARTONNAGE","AUTRES"))))))))),VLOOKUP(A516,'[1]Famille par article'!A:C,3,0))</f>
        <v>ETAGERES</v>
      </c>
      <c r="I516" s="14">
        <f t="shared" si="32"/>
        <v>6.477882657782713E-4</v>
      </c>
      <c r="J516" s="14">
        <f t="shared" si="31"/>
        <v>0.81325189709420631</v>
      </c>
      <c r="K516" s="12" t="str">
        <f t="shared" ref="K516:K579" si="33">IF(J516&lt;90%,"","NPPEC")</f>
        <v/>
      </c>
      <c r="L516" s="12" t="str">
        <f t="shared" ref="L516:L579" si="34">IF(AND(G516&lt;&gt;H516,K516=""),"Y","N")</f>
        <v>Y</v>
      </c>
    </row>
    <row r="517" spans="1:12" x14ac:dyDescent="0.25">
      <c r="A517" s="12" t="s">
        <v>983</v>
      </c>
      <c r="B517" s="12" t="s">
        <v>984</v>
      </c>
      <c r="C517" s="12">
        <v>7</v>
      </c>
      <c r="D517" s="12">
        <v>1126</v>
      </c>
      <c r="E517" s="12" t="s">
        <v>688</v>
      </c>
      <c r="F517" s="12" t="s">
        <v>17</v>
      </c>
      <c r="G517" s="12" t="str">
        <f>IF(ISNA(VLOOKUP(E517,'[1]Plan d''adressage'!A:B,2,0)),"aucune",VLOOKUP(E517,'[1]Plan d''adressage'!A:B,2,0))</f>
        <v>PANIER/CORBEILLE</v>
      </c>
      <c r="H517" s="13" t="str">
        <f>IF(ISNA(VLOOKUP(A517,'[1]Famille par article'!A:C,3,0)),IF(AND(ISNUMBER(SEARCH("FIBRE",B517)),ISNUMBER(SEARCH("calage",B517))),"FIBRE DE CALAGE",IF(OR(ISNUMBER(SEARCH("panier",B517)),ISNUMBER(SEARCH("corbeille",B517)),ISNUMBER(SEARCH("banneton",B517)),ISNUMBER(SEARCH("support",B517))),"PANIER/CORBEILLE",IF(ISNUMBER(SEARCH("Bidon",B517)),"BIDON",IF(ISNUMBER(SEARCH("bourriche",B517)),"BOURRICHE",IF(OR(ISNUMBER(SEARCH("coffre",B517)),ISNUMBER(SEARCH("valisette",B517)),ISNUMBER(SEARCH("caisse",B517))),"COFFRET",IF(OR(ISNUMBER(SEARCH("VERRE",B517)),ISNUMBER(SEARCH("carafe",B517))),"VERRERIE",IF(ISNUMBER(SEARCH("BOIS",B517)),"BOIS",IF(OR(ISNUMBER(SEARCH("BOLDUC",B517)),ISNUMBER(SEARCH("RAPHIA",B517)),ISNUMBER(SEARCH("etiquette",B517)),ISNUMBER(SEARCH("Bouchon",B517)),ISNUMBER(SEARCH("tire",B517)),ISNUMBER(SEARCH("decapsuleur",B517)),ISNUMBER(SEARCH("carte",B517)),ISNUMBER(SEARCH("cheque",B517))),"ETAGERES",IF(OR(ISNUMBER(SEARCH("papier",B517)),ISNUMBER(SEARCH("sac",B517)),ISNUMBER(SEARCH("carton",B517)),ISNUMBER(SEARCH("pochette",B517)),ISNUMBER(SEARCH("polypr",B517)),ISNUMBER(SEARCH("FIBRE",B517))),"CARTONNAGE","AUTRES"))))))))),VLOOKUP(A517,'[1]Famille par article'!A:C,3,0))</f>
        <v>PANIER/CORBEILLE</v>
      </c>
      <c r="I517" s="14">
        <f t="shared" si="32"/>
        <v>6.477882657782713E-4</v>
      </c>
      <c r="J517" s="14">
        <f t="shared" ref="J517:J580" si="35">I517+J516</f>
        <v>0.81389968535998458</v>
      </c>
      <c r="K517" s="12" t="str">
        <f t="shared" si="33"/>
        <v/>
      </c>
      <c r="L517" s="12" t="str">
        <f t="shared" si="34"/>
        <v>N</v>
      </c>
    </row>
    <row r="518" spans="1:12" x14ac:dyDescent="0.25">
      <c r="A518" s="12" t="s">
        <v>985</v>
      </c>
      <c r="B518" s="12" t="s">
        <v>420</v>
      </c>
      <c r="C518" s="12">
        <v>7</v>
      </c>
      <c r="D518" s="12">
        <v>1126</v>
      </c>
      <c r="E518" s="12" t="s">
        <v>518</v>
      </c>
      <c r="F518" s="12" t="s">
        <v>17</v>
      </c>
      <c r="G518" s="12" t="str">
        <f>IF(ISNA(VLOOKUP(E518,'[1]Plan d''adressage'!A:B,2,0)),"aucune",VLOOKUP(E518,'[1]Plan d''adressage'!A:B,2,0))</f>
        <v>AUTRES</v>
      </c>
      <c r="H518" s="13" t="str">
        <f>IF(ISNA(VLOOKUP(A518,'[1]Famille par article'!A:C,3,0)),IF(AND(ISNUMBER(SEARCH("FIBRE",B518)),ISNUMBER(SEARCH("calage",B518))),"FIBRE DE CALAGE",IF(OR(ISNUMBER(SEARCH("panier",B518)),ISNUMBER(SEARCH("corbeille",B518)),ISNUMBER(SEARCH("banneton",B518)),ISNUMBER(SEARCH("support",B518))),"PANIER/CORBEILLE",IF(ISNUMBER(SEARCH("Bidon",B518)),"BIDON",IF(ISNUMBER(SEARCH("bourriche",B518)),"BOURRICHE",IF(OR(ISNUMBER(SEARCH("coffre",B518)),ISNUMBER(SEARCH("valisette",B518)),ISNUMBER(SEARCH("caisse",B518))),"COFFRET",IF(OR(ISNUMBER(SEARCH("VERRE",B518)),ISNUMBER(SEARCH("carafe",B518))),"VERRERIE",IF(ISNUMBER(SEARCH("BOIS",B518)),"BOIS",IF(OR(ISNUMBER(SEARCH("BOLDUC",B518)),ISNUMBER(SEARCH("RAPHIA",B518)),ISNUMBER(SEARCH("etiquette",B518)),ISNUMBER(SEARCH("Bouchon",B518)),ISNUMBER(SEARCH("tire",B518)),ISNUMBER(SEARCH("decapsuleur",B518)),ISNUMBER(SEARCH("carte",B518)),ISNUMBER(SEARCH("cheque",B518))),"ETAGERES",IF(OR(ISNUMBER(SEARCH("papier",B518)),ISNUMBER(SEARCH("sac",B518)),ISNUMBER(SEARCH("carton",B518)),ISNUMBER(SEARCH("pochette",B518)),ISNUMBER(SEARCH("polypr",B518)),ISNUMBER(SEARCH("FIBRE",B518))),"CARTONNAGE","AUTRES"))))))))),VLOOKUP(A518,'[1]Famille par article'!A:C,3,0))</f>
        <v>CARTONNAGE</v>
      </c>
      <c r="I518" s="14">
        <f t="shared" si="32"/>
        <v>6.477882657782713E-4</v>
      </c>
      <c r="J518" s="14">
        <f t="shared" si="35"/>
        <v>0.81454747362576285</v>
      </c>
      <c r="K518" s="12" t="str">
        <f t="shared" si="33"/>
        <v/>
      </c>
      <c r="L518" s="12" t="str">
        <f t="shared" si="34"/>
        <v>Y</v>
      </c>
    </row>
    <row r="519" spans="1:12" x14ac:dyDescent="0.25">
      <c r="A519" s="12" t="s">
        <v>986</v>
      </c>
      <c r="B519" s="12" t="s">
        <v>987</v>
      </c>
      <c r="C519" s="12">
        <v>7</v>
      </c>
      <c r="D519" s="12">
        <v>1126</v>
      </c>
      <c r="E519" s="12" t="s">
        <v>96</v>
      </c>
      <c r="F519" s="12" t="s">
        <v>17</v>
      </c>
      <c r="G519" s="12" t="str">
        <f>IF(ISNA(VLOOKUP(E519,'[1]Plan d''adressage'!A:B,2,0)),"aucune",VLOOKUP(E519,'[1]Plan d''adressage'!A:B,2,0))</f>
        <v>aucune</v>
      </c>
      <c r="H519" s="13" t="str">
        <f>IF(ISNA(VLOOKUP(A519,'[1]Famille par article'!A:C,3,0)),IF(AND(ISNUMBER(SEARCH("FIBRE",B519)),ISNUMBER(SEARCH("calage",B519))),"FIBRE DE CALAGE",IF(OR(ISNUMBER(SEARCH("panier",B519)),ISNUMBER(SEARCH("corbeille",B519)),ISNUMBER(SEARCH("banneton",B519)),ISNUMBER(SEARCH("support",B519))),"PANIER/CORBEILLE",IF(ISNUMBER(SEARCH("Bidon",B519)),"BIDON",IF(ISNUMBER(SEARCH("bourriche",B519)),"BOURRICHE",IF(OR(ISNUMBER(SEARCH("coffre",B519)),ISNUMBER(SEARCH("valisette",B519)),ISNUMBER(SEARCH("caisse",B519))),"COFFRET",IF(OR(ISNUMBER(SEARCH("VERRE",B519)),ISNUMBER(SEARCH("carafe",B519))),"VERRERIE",IF(ISNUMBER(SEARCH("BOIS",B519)),"BOIS",IF(OR(ISNUMBER(SEARCH("BOLDUC",B519)),ISNUMBER(SEARCH("RAPHIA",B519)),ISNUMBER(SEARCH("etiquette",B519)),ISNUMBER(SEARCH("Bouchon",B519)),ISNUMBER(SEARCH("tire",B519)),ISNUMBER(SEARCH("decapsuleur",B519)),ISNUMBER(SEARCH("carte",B519)),ISNUMBER(SEARCH("cheque",B519))),"ETAGERES",IF(OR(ISNUMBER(SEARCH("papier",B519)),ISNUMBER(SEARCH("sac",B519)),ISNUMBER(SEARCH("carton",B519)),ISNUMBER(SEARCH("pochette",B519)),ISNUMBER(SEARCH("polypr",B519)),ISNUMBER(SEARCH("FIBRE",B519))),"CARTONNAGE","AUTRES"))))))))),VLOOKUP(A519,'[1]Famille par article'!A:C,3,0))</f>
        <v>AUTRES</v>
      </c>
      <c r="I519" s="14">
        <f t="shared" si="32"/>
        <v>6.477882657782713E-4</v>
      </c>
      <c r="J519" s="14">
        <f t="shared" si="35"/>
        <v>0.81519526189154112</v>
      </c>
      <c r="K519" s="12" t="str">
        <f t="shared" si="33"/>
        <v/>
      </c>
      <c r="L519" s="12" t="str">
        <f t="shared" si="34"/>
        <v>Y</v>
      </c>
    </row>
    <row r="520" spans="1:12" x14ac:dyDescent="0.25">
      <c r="A520" s="12" t="s">
        <v>988</v>
      </c>
      <c r="B520" s="12" t="s">
        <v>989</v>
      </c>
      <c r="C520" s="12">
        <v>7</v>
      </c>
      <c r="D520" s="12">
        <v>1126</v>
      </c>
      <c r="E520" s="12" t="s">
        <v>322</v>
      </c>
      <c r="F520" s="12" t="s">
        <v>17</v>
      </c>
      <c r="G520" s="12" t="str">
        <f>IF(ISNA(VLOOKUP(E520,'[1]Plan d''adressage'!A:B,2,0)),"aucune",VLOOKUP(E520,'[1]Plan d''adressage'!A:B,2,0))</f>
        <v>COFFRET</v>
      </c>
      <c r="H520" s="13" t="str">
        <f>IF(ISNA(VLOOKUP(A520,'[1]Famille par article'!A:C,3,0)),IF(AND(ISNUMBER(SEARCH("FIBRE",B520)),ISNUMBER(SEARCH("calage",B520))),"FIBRE DE CALAGE",IF(OR(ISNUMBER(SEARCH("panier",B520)),ISNUMBER(SEARCH("corbeille",B520)),ISNUMBER(SEARCH("banneton",B520)),ISNUMBER(SEARCH("support",B520))),"PANIER/CORBEILLE",IF(ISNUMBER(SEARCH("Bidon",B520)),"BIDON",IF(ISNUMBER(SEARCH("bourriche",B520)),"BOURRICHE",IF(OR(ISNUMBER(SEARCH("coffre",B520)),ISNUMBER(SEARCH("valisette",B520)),ISNUMBER(SEARCH("caisse",B520))),"COFFRET",IF(OR(ISNUMBER(SEARCH("VERRE",B520)),ISNUMBER(SEARCH("carafe",B520))),"VERRERIE",IF(ISNUMBER(SEARCH("BOIS",B520)),"BOIS",IF(OR(ISNUMBER(SEARCH("BOLDUC",B520)),ISNUMBER(SEARCH("RAPHIA",B520)),ISNUMBER(SEARCH("etiquette",B520)),ISNUMBER(SEARCH("Bouchon",B520)),ISNUMBER(SEARCH("tire",B520)),ISNUMBER(SEARCH("decapsuleur",B520)),ISNUMBER(SEARCH("carte",B520)),ISNUMBER(SEARCH("cheque",B520))),"ETAGERES",IF(OR(ISNUMBER(SEARCH("papier",B520)),ISNUMBER(SEARCH("sac",B520)),ISNUMBER(SEARCH("carton",B520)),ISNUMBER(SEARCH("pochette",B520)),ISNUMBER(SEARCH("polypr",B520)),ISNUMBER(SEARCH("FIBRE",B520))),"CARTONNAGE","AUTRES"))))))))),VLOOKUP(A520,'[1]Famille par article'!A:C,3,0))</f>
        <v>COFFRET</v>
      </c>
      <c r="I520" s="14">
        <f t="shared" si="32"/>
        <v>6.477882657782713E-4</v>
      </c>
      <c r="J520" s="14">
        <f t="shared" si="35"/>
        <v>0.81584305015731939</v>
      </c>
      <c r="K520" s="12" t="str">
        <f t="shared" si="33"/>
        <v/>
      </c>
      <c r="L520" s="12" t="str">
        <f t="shared" si="34"/>
        <v>N</v>
      </c>
    </row>
    <row r="521" spans="1:12" x14ac:dyDescent="0.25">
      <c r="A521" s="12" t="s">
        <v>990</v>
      </c>
      <c r="B521" s="12" t="s">
        <v>675</v>
      </c>
      <c r="C521" s="12">
        <v>7</v>
      </c>
      <c r="D521" s="12">
        <v>1126</v>
      </c>
      <c r="E521" s="12" t="s">
        <v>991</v>
      </c>
      <c r="F521" s="12" t="s">
        <v>17</v>
      </c>
      <c r="G521" s="12" t="str">
        <f>IF(ISNA(VLOOKUP(E521,'[1]Plan d''adressage'!A:B,2,0)),"aucune",VLOOKUP(E521,'[1]Plan d''adressage'!A:B,2,0))</f>
        <v>PANIER/CORBEILLE</v>
      </c>
      <c r="H521" s="13" t="str">
        <f>IF(ISNA(VLOOKUP(A521,'[1]Famille par article'!A:C,3,0)),IF(AND(ISNUMBER(SEARCH("FIBRE",B521)),ISNUMBER(SEARCH("calage",B521))),"FIBRE DE CALAGE",IF(OR(ISNUMBER(SEARCH("panier",B521)),ISNUMBER(SEARCH("corbeille",B521)),ISNUMBER(SEARCH("banneton",B521)),ISNUMBER(SEARCH("support",B521))),"PANIER/CORBEILLE",IF(ISNUMBER(SEARCH("Bidon",B521)),"BIDON",IF(ISNUMBER(SEARCH("bourriche",B521)),"BOURRICHE",IF(OR(ISNUMBER(SEARCH("coffre",B521)),ISNUMBER(SEARCH("valisette",B521)),ISNUMBER(SEARCH("caisse",B521))),"COFFRET",IF(OR(ISNUMBER(SEARCH("VERRE",B521)),ISNUMBER(SEARCH("carafe",B521))),"VERRERIE",IF(ISNUMBER(SEARCH("BOIS",B521)),"BOIS",IF(OR(ISNUMBER(SEARCH("BOLDUC",B521)),ISNUMBER(SEARCH("RAPHIA",B521)),ISNUMBER(SEARCH("etiquette",B521)),ISNUMBER(SEARCH("Bouchon",B521)),ISNUMBER(SEARCH("tire",B521)),ISNUMBER(SEARCH("decapsuleur",B521)),ISNUMBER(SEARCH("carte",B521)),ISNUMBER(SEARCH("cheque",B521))),"ETAGERES",IF(OR(ISNUMBER(SEARCH("papier",B521)),ISNUMBER(SEARCH("sac",B521)),ISNUMBER(SEARCH("carton",B521)),ISNUMBER(SEARCH("pochette",B521)),ISNUMBER(SEARCH("polypr",B521)),ISNUMBER(SEARCH("FIBRE",B521))),"CARTONNAGE","AUTRES"))))))))),VLOOKUP(A521,'[1]Famille par article'!A:C,3,0))</f>
        <v>PANIER/CORBEILLE</v>
      </c>
      <c r="I521" s="14">
        <f t="shared" si="32"/>
        <v>6.477882657782713E-4</v>
      </c>
      <c r="J521" s="14">
        <f t="shared" si="35"/>
        <v>0.81649083842309766</v>
      </c>
      <c r="K521" s="12" t="str">
        <f t="shared" si="33"/>
        <v/>
      </c>
      <c r="L521" s="12" t="str">
        <f t="shared" si="34"/>
        <v>N</v>
      </c>
    </row>
    <row r="522" spans="1:12" x14ac:dyDescent="0.25">
      <c r="A522" s="12" t="s">
        <v>992</v>
      </c>
      <c r="B522" s="12" t="s">
        <v>777</v>
      </c>
      <c r="C522" s="12">
        <v>7</v>
      </c>
      <c r="D522" s="12">
        <v>1126</v>
      </c>
      <c r="E522" s="12" t="s">
        <v>623</v>
      </c>
      <c r="F522" s="12" t="s">
        <v>17</v>
      </c>
      <c r="G522" s="12" t="str">
        <f>IF(ISNA(VLOOKUP(E522,'[1]Plan d''adressage'!A:B,2,0)),"aucune",VLOOKUP(E522,'[1]Plan d''adressage'!A:B,2,0))</f>
        <v>BOIS</v>
      </c>
      <c r="H522" s="13" t="str">
        <f>IF(ISNA(VLOOKUP(A522,'[1]Famille par article'!A:C,3,0)),IF(AND(ISNUMBER(SEARCH("FIBRE",B522)),ISNUMBER(SEARCH("calage",B522))),"FIBRE DE CALAGE",IF(OR(ISNUMBER(SEARCH("panier",B522)),ISNUMBER(SEARCH("corbeille",B522)),ISNUMBER(SEARCH("banneton",B522)),ISNUMBER(SEARCH("support",B522))),"PANIER/CORBEILLE",IF(ISNUMBER(SEARCH("Bidon",B522)),"BIDON",IF(ISNUMBER(SEARCH("bourriche",B522)),"BOURRICHE",IF(OR(ISNUMBER(SEARCH("coffre",B522)),ISNUMBER(SEARCH("valisette",B522)),ISNUMBER(SEARCH("caisse",B522))),"COFFRET",IF(OR(ISNUMBER(SEARCH("VERRE",B522)),ISNUMBER(SEARCH("carafe",B522))),"VERRERIE",IF(ISNUMBER(SEARCH("BOIS",B522)),"BOIS",IF(OR(ISNUMBER(SEARCH("BOLDUC",B522)),ISNUMBER(SEARCH("RAPHIA",B522)),ISNUMBER(SEARCH("etiquette",B522)),ISNUMBER(SEARCH("Bouchon",B522)),ISNUMBER(SEARCH("tire",B522)),ISNUMBER(SEARCH("decapsuleur",B522)),ISNUMBER(SEARCH("carte",B522)),ISNUMBER(SEARCH("cheque",B522))),"ETAGERES",IF(OR(ISNUMBER(SEARCH("papier",B522)),ISNUMBER(SEARCH("sac",B522)),ISNUMBER(SEARCH("carton",B522)),ISNUMBER(SEARCH("pochette",B522)),ISNUMBER(SEARCH("polypr",B522)),ISNUMBER(SEARCH("FIBRE",B522))),"CARTONNAGE","AUTRES"))))))))),VLOOKUP(A522,'[1]Famille par article'!A:C,3,0))</f>
        <v>PANIER/CORBEILLE</v>
      </c>
      <c r="I522" s="14">
        <f t="shared" si="32"/>
        <v>6.477882657782713E-4</v>
      </c>
      <c r="J522" s="14">
        <f t="shared" si="35"/>
        <v>0.81713862668887594</v>
      </c>
      <c r="K522" s="12" t="str">
        <f t="shared" si="33"/>
        <v/>
      </c>
      <c r="L522" s="12" t="str">
        <f t="shared" si="34"/>
        <v>Y</v>
      </c>
    </row>
    <row r="523" spans="1:12" x14ac:dyDescent="0.25">
      <c r="A523" s="12" t="s">
        <v>993</v>
      </c>
      <c r="B523" s="12" t="s">
        <v>325</v>
      </c>
      <c r="C523" s="12">
        <v>6</v>
      </c>
      <c r="D523" s="12">
        <v>1126</v>
      </c>
      <c r="E523" s="12" t="s">
        <v>730</v>
      </c>
      <c r="F523" s="12" t="s">
        <v>17</v>
      </c>
      <c r="G523" s="12" t="str">
        <f>IF(ISNA(VLOOKUP(E523,'[1]Plan d''adressage'!A:B,2,0)),"aucune",VLOOKUP(E523,'[1]Plan d''adressage'!A:B,2,0))</f>
        <v>AUTRES</v>
      </c>
      <c r="H523" s="13" t="str">
        <f>IF(ISNA(VLOOKUP(A523,'[1]Famille par article'!A:C,3,0)),IF(AND(ISNUMBER(SEARCH("FIBRE",B523)),ISNUMBER(SEARCH("calage",B523))),"FIBRE DE CALAGE",IF(OR(ISNUMBER(SEARCH("panier",B523)),ISNUMBER(SEARCH("corbeille",B523)),ISNUMBER(SEARCH("banneton",B523)),ISNUMBER(SEARCH("support",B523))),"PANIER/CORBEILLE",IF(ISNUMBER(SEARCH("Bidon",B523)),"BIDON",IF(ISNUMBER(SEARCH("bourriche",B523)),"BOURRICHE",IF(OR(ISNUMBER(SEARCH("coffre",B523)),ISNUMBER(SEARCH("valisette",B523)),ISNUMBER(SEARCH("caisse",B523))),"COFFRET",IF(OR(ISNUMBER(SEARCH("VERRE",B523)),ISNUMBER(SEARCH("carafe",B523))),"VERRERIE",IF(ISNUMBER(SEARCH("BOIS",B523)),"BOIS",IF(OR(ISNUMBER(SEARCH("BOLDUC",B523)),ISNUMBER(SEARCH("RAPHIA",B523)),ISNUMBER(SEARCH("etiquette",B523)),ISNUMBER(SEARCH("Bouchon",B523)),ISNUMBER(SEARCH("tire",B523)),ISNUMBER(SEARCH("decapsuleur",B523)),ISNUMBER(SEARCH("carte",B523)),ISNUMBER(SEARCH("cheque",B523))),"ETAGERES",IF(OR(ISNUMBER(SEARCH("papier",B523)),ISNUMBER(SEARCH("sac",B523)),ISNUMBER(SEARCH("carton",B523)),ISNUMBER(SEARCH("pochette",B523)),ISNUMBER(SEARCH("polypr",B523)),ISNUMBER(SEARCH("FIBRE",B523))),"CARTONNAGE","AUTRES"))))))))),VLOOKUP(A523,'[1]Famille par article'!A:C,3,0))</f>
        <v>CARTONNAGE</v>
      </c>
      <c r="I523" s="14">
        <f t="shared" si="32"/>
        <v>5.5524708495280405E-4</v>
      </c>
      <c r="J523" s="14">
        <f t="shared" si="35"/>
        <v>0.81769387377382874</v>
      </c>
      <c r="K523" s="12" t="str">
        <f t="shared" si="33"/>
        <v/>
      </c>
      <c r="L523" s="12" t="str">
        <f t="shared" si="34"/>
        <v>Y</v>
      </c>
    </row>
    <row r="524" spans="1:12" x14ac:dyDescent="0.25">
      <c r="A524" s="12" t="s">
        <v>994</v>
      </c>
      <c r="B524" s="12" t="s">
        <v>696</v>
      </c>
      <c r="C524" s="12">
        <v>6</v>
      </c>
      <c r="D524" s="12">
        <v>1126</v>
      </c>
      <c r="E524" s="12" t="s">
        <v>667</v>
      </c>
      <c r="F524" s="12" t="s">
        <v>17</v>
      </c>
      <c r="G524" s="12" t="str">
        <f>IF(ISNA(VLOOKUP(E524,'[1]Plan d''adressage'!A:B,2,0)),"aucune",VLOOKUP(E524,'[1]Plan d''adressage'!A:B,2,0))</f>
        <v>PANIER/CORBEILLE</v>
      </c>
      <c r="H524" s="13" t="str">
        <f>IF(ISNA(VLOOKUP(A524,'[1]Famille par article'!A:C,3,0)),IF(AND(ISNUMBER(SEARCH("FIBRE",B524)),ISNUMBER(SEARCH("calage",B524))),"FIBRE DE CALAGE",IF(OR(ISNUMBER(SEARCH("panier",B524)),ISNUMBER(SEARCH("corbeille",B524)),ISNUMBER(SEARCH("banneton",B524)),ISNUMBER(SEARCH("support",B524))),"PANIER/CORBEILLE",IF(ISNUMBER(SEARCH("Bidon",B524)),"BIDON",IF(ISNUMBER(SEARCH("bourriche",B524)),"BOURRICHE",IF(OR(ISNUMBER(SEARCH("coffre",B524)),ISNUMBER(SEARCH("valisette",B524)),ISNUMBER(SEARCH("caisse",B524))),"COFFRET",IF(OR(ISNUMBER(SEARCH("VERRE",B524)),ISNUMBER(SEARCH("carafe",B524))),"VERRERIE",IF(ISNUMBER(SEARCH("BOIS",B524)),"BOIS",IF(OR(ISNUMBER(SEARCH("BOLDUC",B524)),ISNUMBER(SEARCH("RAPHIA",B524)),ISNUMBER(SEARCH("etiquette",B524)),ISNUMBER(SEARCH("Bouchon",B524)),ISNUMBER(SEARCH("tire",B524)),ISNUMBER(SEARCH("decapsuleur",B524)),ISNUMBER(SEARCH("carte",B524)),ISNUMBER(SEARCH("cheque",B524))),"ETAGERES",IF(OR(ISNUMBER(SEARCH("papier",B524)),ISNUMBER(SEARCH("sac",B524)),ISNUMBER(SEARCH("carton",B524)),ISNUMBER(SEARCH("pochette",B524)),ISNUMBER(SEARCH("polypr",B524)),ISNUMBER(SEARCH("FIBRE",B524))),"CARTONNAGE","AUTRES"))))))))),VLOOKUP(A524,'[1]Famille par article'!A:C,3,0))</f>
        <v>PANIER/CORBEILLE</v>
      </c>
      <c r="I524" s="14">
        <f t="shared" si="32"/>
        <v>5.5524708495280405E-4</v>
      </c>
      <c r="J524" s="14">
        <f t="shared" si="35"/>
        <v>0.81824912085878154</v>
      </c>
      <c r="K524" s="12" t="str">
        <f t="shared" si="33"/>
        <v/>
      </c>
      <c r="L524" s="12" t="str">
        <f t="shared" si="34"/>
        <v>N</v>
      </c>
    </row>
    <row r="525" spans="1:12" x14ac:dyDescent="0.25">
      <c r="A525" s="12" t="s">
        <v>995</v>
      </c>
      <c r="B525" s="12" t="s">
        <v>364</v>
      </c>
      <c r="C525" s="12">
        <v>6</v>
      </c>
      <c r="D525" s="12">
        <v>1126</v>
      </c>
      <c r="E525" s="12" t="s">
        <v>621</v>
      </c>
      <c r="F525" s="12" t="s">
        <v>17</v>
      </c>
      <c r="G525" s="12" t="str">
        <f>IF(ISNA(VLOOKUP(E525,'[1]Plan d''adressage'!A:B,2,0)),"aucune",VLOOKUP(E525,'[1]Plan d''adressage'!A:B,2,0))</f>
        <v>aucune</v>
      </c>
      <c r="H525" s="13" t="str">
        <f>IF(ISNA(VLOOKUP(A525,'[1]Famille par article'!A:C,3,0)),IF(AND(ISNUMBER(SEARCH("FIBRE",B525)),ISNUMBER(SEARCH("calage",B525))),"FIBRE DE CALAGE",IF(OR(ISNUMBER(SEARCH("panier",B525)),ISNUMBER(SEARCH("corbeille",B525)),ISNUMBER(SEARCH("banneton",B525)),ISNUMBER(SEARCH("support",B525))),"PANIER/CORBEILLE",IF(ISNUMBER(SEARCH("Bidon",B525)),"BIDON",IF(ISNUMBER(SEARCH("bourriche",B525)),"BOURRICHE",IF(OR(ISNUMBER(SEARCH("coffre",B525)),ISNUMBER(SEARCH("valisette",B525)),ISNUMBER(SEARCH("caisse",B525))),"COFFRET",IF(OR(ISNUMBER(SEARCH("VERRE",B525)),ISNUMBER(SEARCH("carafe",B525))),"VERRERIE",IF(ISNUMBER(SEARCH("BOIS",B525)),"BOIS",IF(OR(ISNUMBER(SEARCH("BOLDUC",B525)),ISNUMBER(SEARCH("RAPHIA",B525)),ISNUMBER(SEARCH("etiquette",B525)),ISNUMBER(SEARCH("Bouchon",B525)),ISNUMBER(SEARCH("tire",B525)),ISNUMBER(SEARCH("decapsuleur",B525)),ISNUMBER(SEARCH("carte",B525)),ISNUMBER(SEARCH("cheque",B525))),"ETAGERES",IF(OR(ISNUMBER(SEARCH("papier",B525)),ISNUMBER(SEARCH("sac",B525)),ISNUMBER(SEARCH("carton",B525)),ISNUMBER(SEARCH("pochette",B525)),ISNUMBER(SEARCH("polypr",B525)),ISNUMBER(SEARCH("FIBRE",B525))),"CARTONNAGE","AUTRES"))))))))),VLOOKUP(A525,'[1]Famille par article'!A:C,3,0))</f>
        <v>ETAGERES</v>
      </c>
      <c r="I525" s="14">
        <f t="shared" si="32"/>
        <v>5.5524708495280405E-4</v>
      </c>
      <c r="J525" s="14">
        <f t="shared" si="35"/>
        <v>0.81880436794373435</v>
      </c>
      <c r="K525" s="12" t="str">
        <f t="shared" si="33"/>
        <v/>
      </c>
      <c r="L525" s="12" t="str">
        <f t="shared" si="34"/>
        <v>Y</v>
      </c>
    </row>
    <row r="526" spans="1:12" x14ac:dyDescent="0.25">
      <c r="A526" s="12" t="s">
        <v>996</v>
      </c>
      <c r="B526" s="12" t="s">
        <v>364</v>
      </c>
      <c r="C526" s="12">
        <v>6</v>
      </c>
      <c r="D526" s="12">
        <v>1126</v>
      </c>
      <c r="E526" s="12" t="s">
        <v>621</v>
      </c>
      <c r="F526" s="12" t="s">
        <v>17</v>
      </c>
      <c r="G526" s="12" t="str">
        <f>IF(ISNA(VLOOKUP(E526,'[1]Plan d''adressage'!A:B,2,0)),"aucune",VLOOKUP(E526,'[1]Plan d''adressage'!A:B,2,0))</f>
        <v>aucune</v>
      </c>
      <c r="H526" s="13" t="str">
        <f>IF(ISNA(VLOOKUP(A526,'[1]Famille par article'!A:C,3,0)),IF(AND(ISNUMBER(SEARCH("FIBRE",B526)),ISNUMBER(SEARCH("calage",B526))),"FIBRE DE CALAGE",IF(OR(ISNUMBER(SEARCH("panier",B526)),ISNUMBER(SEARCH("corbeille",B526)),ISNUMBER(SEARCH("banneton",B526)),ISNUMBER(SEARCH("support",B526))),"PANIER/CORBEILLE",IF(ISNUMBER(SEARCH("Bidon",B526)),"BIDON",IF(ISNUMBER(SEARCH("bourriche",B526)),"BOURRICHE",IF(OR(ISNUMBER(SEARCH("coffre",B526)),ISNUMBER(SEARCH("valisette",B526)),ISNUMBER(SEARCH("caisse",B526))),"COFFRET",IF(OR(ISNUMBER(SEARCH("VERRE",B526)),ISNUMBER(SEARCH("carafe",B526))),"VERRERIE",IF(ISNUMBER(SEARCH("BOIS",B526)),"BOIS",IF(OR(ISNUMBER(SEARCH("BOLDUC",B526)),ISNUMBER(SEARCH("RAPHIA",B526)),ISNUMBER(SEARCH("etiquette",B526)),ISNUMBER(SEARCH("Bouchon",B526)),ISNUMBER(SEARCH("tire",B526)),ISNUMBER(SEARCH("decapsuleur",B526)),ISNUMBER(SEARCH("carte",B526)),ISNUMBER(SEARCH("cheque",B526))),"ETAGERES",IF(OR(ISNUMBER(SEARCH("papier",B526)),ISNUMBER(SEARCH("sac",B526)),ISNUMBER(SEARCH("carton",B526)),ISNUMBER(SEARCH("pochette",B526)),ISNUMBER(SEARCH("polypr",B526)),ISNUMBER(SEARCH("FIBRE",B526))),"CARTONNAGE","AUTRES"))))))))),VLOOKUP(A526,'[1]Famille par article'!A:C,3,0))</f>
        <v>ETAGERES</v>
      </c>
      <c r="I526" s="14">
        <f t="shared" si="32"/>
        <v>5.5524708495280405E-4</v>
      </c>
      <c r="J526" s="14">
        <f t="shared" si="35"/>
        <v>0.81935961502868715</v>
      </c>
      <c r="K526" s="12" t="str">
        <f t="shared" si="33"/>
        <v/>
      </c>
      <c r="L526" s="12" t="str">
        <f t="shared" si="34"/>
        <v>Y</v>
      </c>
    </row>
    <row r="527" spans="1:12" x14ac:dyDescent="0.25">
      <c r="A527" s="12" t="s">
        <v>997</v>
      </c>
      <c r="B527" s="12" t="s">
        <v>998</v>
      </c>
      <c r="C527" s="12">
        <v>6</v>
      </c>
      <c r="D527" s="12">
        <v>1126</v>
      </c>
      <c r="E527" s="12" t="s">
        <v>353</v>
      </c>
      <c r="F527" s="12" t="s">
        <v>17</v>
      </c>
      <c r="G527" s="12" t="str">
        <f>IF(ISNA(VLOOKUP(E527,'[1]Plan d''adressage'!A:B,2,0)),"aucune",VLOOKUP(E527,'[1]Plan d''adressage'!A:B,2,0))</f>
        <v>aucune</v>
      </c>
      <c r="H527" s="13" t="str">
        <f>IF(ISNA(VLOOKUP(A527,'[1]Famille par article'!A:C,3,0)),IF(AND(ISNUMBER(SEARCH("FIBRE",B527)),ISNUMBER(SEARCH("calage",B527))),"FIBRE DE CALAGE",IF(OR(ISNUMBER(SEARCH("panier",B527)),ISNUMBER(SEARCH("corbeille",B527)),ISNUMBER(SEARCH("banneton",B527)),ISNUMBER(SEARCH("support",B527))),"PANIER/CORBEILLE",IF(ISNUMBER(SEARCH("Bidon",B527)),"BIDON",IF(ISNUMBER(SEARCH("bourriche",B527)),"BOURRICHE",IF(OR(ISNUMBER(SEARCH("coffre",B527)),ISNUMBER(SEARCH("valisette",B527)),ISNUMBER(SEARCH("caisse",B527))),"COFFRET",IF(OR(ISNUMBER(SEARCH("VERRE",B527)),ISNUMBER(SEARCH("carafe",B527))),"VERRERIE",IF(ISNUMBER(SEARCH("BOIS",B527)),"BOIS",IF(OR(ISNUMBER(SEARCH("BOLDUC",B527)),ISNUMBER(SEARCH("RAPHIA",B527)),ISNUMBER(SEARCH("etiquette",B527)),ISNUMBER(SEARCH("Bouchon",B527)),ISNUMBER(SEARCH("tire",B527)),ISNUMBER(SEARCH("decapsuleur",B527)),ISNUMBER(SEARCH("carte",B527)),ISNUMBER(SEARCH("cheque",B527))),"ETAGERES",IF(OR(ISNUMBER(SEARCH("papier",B527)),ISNUMBER(SEARCH("sac",B527)),ISNUMBER(SEARCH("carton",B527)),ISNUMBER(SEARCH("pochette",B527)),ISNUMBER(SEARCH("polypr",B527)),ISNUMBER(SEARCH("FIBRE",B527))),"CARTONNAGE","AUTRES"))))))))),VLOOKUP(A527,'[1]Famille par article'!A:C,3,0))</f>
        <v>ETAGERES</v>
      </c>
      <c r="I527" s="14">
        <f t="shared" si="32"/>
        <v>5.5524708495280405E-4</v>
      </c>
      <c r="J527" s="14">
        <f t="shared" si="35"/>
        <v>0.81991486211363995</v>
      </c>
      <c r="K527" s="12" t="str">
        <f t="shared" si="33"/>
        <v/>
      </c>
      <c r="L527" s="12" t="str">
        <f t="shared" si="34"/>
        <v>Y</v>
      </c>
    </row>
    <row r="528" spans="1:12" x14ac:dyDescent="0.25">
      <c r="A528" s="12" t="s">
        <v>999</v>
      </c>
      <c r="B528" s="12" t="s">
        <v>1000</v>
      </c>
      <c r="C528" s="12">
        <v>6</v>
      </c>
      <c r="D528" s="12">
        <v>1126</v>
      </c>
      <c r="E528" s="12" t="s">
        <v>353</v>
      </c>
      <c r="F528" s="12" t="s">
        <v>17</v>
      </c>
      <c r="G528" s="12" t="str">
        <f>IF(ISNA(VLOOKUP(E528,'[1]Plan d''adressage'!A:B,2,0)),"aucune",VLOOKUP(E528,'[1]Plan d''adressage'!A:B,2,0))</f>
        <v>aucune</v>
      </c>
      <c r="H528" s="13" t="str">
        <f>IF(ISNA(VLOOKUP(A528,'[1]Famille par article'!A:C,3,0)),IF(AND(ISNUMBER(SEARCH("FIBRE",B528)),ISNUMBER(SEARCH("calage",B528))),"FIBRE DE CALAGE",IF(OR(ISNUMBER(SEARCH("panier",B528)),ISNUMBER(SEARCH("corbeille",B528)),ISNUMBER(SEARCH("banneton",B528)),ISNUMBER(SEARCH("support",B528))),"PANIER/CORBEILLE",IF(ISNUMBER(SEARCH("Bidon",B528)),"BIDON",IF(ISNUMBER(SEARCH("bourriche",B528)),"BOURRICHE",IF(OR(ISNUMBER(SEARCH("coffre",B528)),ISNUMBER(SEARCH("valisette",B528)),ISNUMBER(SEARCH("caisse",B528))),"COFFRET",IF(OR(ISNUMBER(SEARCH("VERRE",B528)),ISNUMBER(SEARCH("carafe",B528))),"VERRERIE",IF(ISNUMBER(SEARCH("BOIS",B528)),"BOIS",IF(OR(ISNUMBER(SEARCH("BOLDUC",B528)),ISNUMBER(SEARCH("RAPHIA",B528)),ISNUMBER(SEARCH("etiquette",B528)),ISNUMBER(SEARCH("Bouchon",B528)),ISNUMBER(SEARCH("tire",B528)),ISNUMBER(SEARCH("decapsuleur",B528)),ISNUMBER(SEARCH("carte",B528)),ISNUMBER(SEARCH("cheque",B528))),"ETAGERES",IF(OR(ISNUMBER(SEARCH("papier",B528)),ISNUMBER(SEARCH("sac",B528)),ISNUMBER(SEARCH("carton",B528)),ISNUMBER(SEARCH("pochette",B528)),ISNUMBER(SEARCH("polypr",B528)),ISNUMBER(SEARCH("FIBRE",B528))),"CARTONNAGE","AUTRES"))))))))),VLOOKUP(A528,'[1]Famille par article'!A:C,3,0))</f>
        <v>ETAGERES</v>
      </c>
      <c r="I528" s="14">
        <f t="shared" si="32"/>
        <v>5.5524708495280405E-4</v>
      </c>
      <c r="J528" s="14">
        <f t="shared" si="35"/>
        <v>0.82047010919859276</v>
      </c>
      <c r="K528" s="12" t="str">
        <f t="shared" si="33"/>
        <v/>
      </c>
      <c r="L528" s="12" t="str">
        <f t="shared" si="34"/>
        <v>Y</v>
      </c>
    </row>
    <row r="529" spans="1:12" x14ac:dyDescent="0.25">
      <c r="A529" s="12" t="s">
        <v>1001</v>
      </c>
      <c r="B529" s="12" t="s">
        <v>1002</v>
      </c>
      <c r="C529" s="12">
        <v>6</v>
      </c>
      <c r="D529" s="12">
        <v>1126</v>
      </c>
      <c r="E529" s="12" t="s">
        <v>284</v>
      </c>
      <c r="F529" s="12" t="s">
        <v>17</v>
      </c>
      <c r="G529" s="12" t="str">
        <f>IF(ISNA(VLOOKUP(E529,'[1]Plan d''adressage'!A:B,2,0)),"aucune",VLOOKUP(E529,'[1]Plan d''adressage'!A:B,2,0))</f>
        <v>aucune</v>
      </c>
      <c r="H529" s="13" t="str">
        <f>IF(ISNA(VLOOKUP(A529,'[1]Famille par article'!A:C,3,0)),IF(AND(ISNUMBER(SEARCH("FIBRE",B529)),ISNUMBER(SEARCH("calage",B529))),"FIBRE DE CALAGE",IF(OR(ISNUMBER(SEARCH("panier",B529)),ISNUMBER(SEARCH("corbeille",B529)),ISNUMBER(SEARCH("banneton",B529)),ISNUMBER(SEARCH("support",B529))),"PANIER/CORBEILLE",IF(ISNUMBER(SEARCH("Bidon",B529)),"BIDON",IF(ISNUMBER(SEARCH("bourriche",B529)),"BOURRICHE",IF(OR(ISNUMBER(SEARCH("coffre",B529)),ISNUMBER(SEARCH("valisette",B529)),ISNUMBER(SEARCH("caisse",B529))),"COFFRET",IF(OR(ISNUMBER(SEARCH("VERRE",B529)),ISNUMBER(SEARCH("carafe",B529))),"VERRERIE",IF(ISNUMBER(SEARCH("BOIS",B529)),"BOIS",IF(OR(ISNUMBER(SEARCH("BOLDUC",B529)),ISNUMBER(SEARCH("RAPHIA",B529)),ISNUMBER(SEARCH("etiquette",B529)),ISNUMBER(SEARCH("Bouchon",B529)),ISNUMBER(SEARCH("tire",B529)),ISNUMBER(SEARCH("decapsuleur",B529)),ISNUMBER(SEARCH("carte",B529)),ISNUMBER(SEARCH("cheque",B529))),"ETAGERES",IF(OR(ISNUMBER(SEARCH("papier",B529)),ISNUMBER(SEARCH("sac",B529)),ISNUMBER(SEARCH("carton",B529)),ISNUMBER(SEARCH("pochette",B529)),ISNUMBER(SEARCH("polypr",B529)),ISNUMBER(SEARCH("FIBRE",B529))),"CARTONNAGE","AUTRES"))))))))),VLOOKUP(A529,'[1]Famille par article'!A:C,3,0))</f>
        <v>ETAGERES</v>
      </c>
      <c r="I529" s="14">
        <f t="shared" si="32"/>
        <v>5.5524708495280405E-4</v>
      </c>
      <c r="J529" s="14">
        <f t="shared" si="35"/>
        <v>0.82102535628354556</v>
      </c>
      <c r="K529" s="12" t="str">
        <f t="shared" si="33"/>
        <v/>
      </c>
      <c r="L529" s="12" t="str">
        <f t="shared" si="34"/>
        <v>Y</v>
      </c>
    </row>
    <row r="530" spans="1:12" x14ac:dyDescent="0.25">
      <c r="A530" s="12" t="s">
        <v>1003</v>
      </c>
      <c r="B530" s="12" t="s">
        <v>875</v>
      </c>
      <c r="C530" s="12">
        <v>6</v>
      </c>
      <c r="D530" s="12">
        <v>1126</v>
      </c>
      <c r="E530" s="12" t="s">
        <v>1004</v>
      </c>
      <c r="F530" s="12" t="s">
        <v>17</v>
      </c>
      <c r="G530" s="12" t="str">
        <f>IF(ISNA(VLOOKUP(E530,'[1]Plan d''adressage'!A:B,2,0)),"aucune",VLOOKUP(E530,'[1]Plan d''adressage'!A:B,2,0))</f>
        <v>VERRERIE</v>
      </c>
      <c r="H530" s="13" t="str">
        <f>IF(ISNA(VLOOKUP(A530,'[1]Famille par article'!A:C,3,0)),IF(AND(ISNUMBER(SEARCH("FIBRE",B530)),ISNUMBER(SEARCH("calage",B530))),"FIBRE DE CALAGE",IF(OR(ISNUMBER(SEARCH("panier",B530)),ISNUMBER(SEARCH("corbeille",B530)),ISNUMBER(SEARCH("banneton",B530)),ISNUMBER(SEARCH("support",B530))),"PANIER/CORBEILLE",IF(ISNUMBER(SEARCH("Bidon",B530)),"BIDON",IF(ISNUMBER(SEARCH("bourriche",B530)),"BOURRICHE",IF(OR(ISNUMBER(SEARCH("coffre",B530)),ISNUMBER(SEARCH("valisette",B530)),ISNUMBER(SEARCH("caisse",B530))),"COFFRET",IF(OR(ISNUMBER(SEARCH("VERRE",B530)),ISNUMBER(SEARCH("carafe",B530))),"VERRERIE",IF(ISNUMBER(SEARCH("BOIS",B530)),"BOIS",IF(OR(ISNUMBER(SEARCH("BOLDUC",B530)),ISNUMBER(SEARCH("RAPHIA",B530)),ISNUMBER(SEARCH("etiquette",B530)),ISNUMBER(SEARCH("Bouchon",B530)),ISNUMBER(SEARCH("tire",B530)),ISNUMBER(SEARCH("decapsuleur",B530)),ISNUMBER(SEARCH("carte",B530)),ISNUMBER(SEARCH("cheque",B530))),"ETAGERES",IF(OR(ISNUMBER(SEARCH("papier",B530)),ISNUMBER(SEARCH("sac",B530)),ISNUMBER(SEARCH("carton",B530)),ISNUMBER(SEARCH("pochette",B530)),ISNUMBER(SEARCH("polypr",B530)),ISNUMBER(SEARCH("FIBRE",B530))),"CARTONNAGE","AUTRES"))))))))),VLOOKUP(A530,'[1]Famille par article'!A:C,3,0))</f>
        <v>CARTONNAGE</v>
      </c>
      <c r="I530" s="14">
        <f t="shared" si="32"/>
        <v>5.5524708495280405E-4</v>
      </c>
      <c r="J530" s="14">
        <f t="shared" si="35"/>
        <v>0.82158060336849836</v>
      </c>
      <c r="K530" s="12" t="str">
        <f t="shared" si="33"/>
        <v/>
      </c>
      <c r="L530" s="12" t="str">
        <f t="shared" si="34"/>
        <v>Y</v>
      </c>
    </row>
    <row r="531" spans="1:12" x14ac:dyDescent="0.25">
      <c r="A531" s="12" t="s">
        <v>1005</v>
      </c>
      <c r="B531" s="12" t="s">
        <v>210</v>
      </c>
      <c r="C531" s="12">
        <v>6</v>
      </c>
      <c r="D531" s="12">
        <v>1126</v>
      </c>
      <c r="E531" s="12" t="s">
        <v>121</v>
      </c>
      <c r="F531" s="12" t="s">
        <v>17</v>
      </c>
      <c r="G531" s="12" t="str">
        <f>IF(ISNA(VLOOKUP(E531,'[1]Plan d''adressage'!A:B,2,0)),"aucune",VLOOKUP(E531,'[1]Plan d''adressage'!A:B,2,0))</f>
        <v>CARTONNAGE</v>
      </c>
      <c r="H531" s="13" t="str">
        <f>IF(ISNA(VLOOKUP(A531,'[1]Famille par article'!A:C,3,0)),IF(AND(ISNUMBER(SEARCH("FIBRE",B531)),ISNUMBER(SEARCH("calage",B531))),"FIBRE DE CALAGE",IF(OR(ISNUMBER(SEARCH("panier",B531)),ISNUMBER(SEARCH("corbeille",B531)),ISNUMBER(SEARCH("banneton",B531)),ISNUMBER(SEARCH("support",B531))),"PANIER/CORBEILLE",IF(ISNUMBER(SEARCH("Bidon",B531)),"BIDON",IF(ISNUMBER(SEARCH("bourriche",B531)),"BOURRICHE",IF(OR(ISNUMBER(SEARCH("coffre",B531)),ISNUMBER(SEARCH("valisette",B531)),ISNUMBER(SEARCH("caisse",B531))),"COFFRET",IF(OR(ISNUMBER(SEARCH("VERRE",B531)),ISNUMBER(SEARCH("carafe",B531))),"VERRERIE",IF(ISNUMBER(SEARCH("BOIS",B531)),"BOIS",IF(OR(ISNUMBER(SEARCH("BOLDUC",B531)),ISNUMBER(SEARCH("RAPHIA",B531)),ISNUMBER(SEARCH("etiquette",B531)),ISNUMBER(SEARCH("Bouchon",B531)),ISNUMBER(SEARCH("tire",B531)),ISNUMBER(SEARCH("decapsuleur",B531)),ISNUMBER(SEARCH("carte",B531)),ISNUMBER(SEARCH("cheque",B531))),"ETAGERES",IF(OR(ISNUMBER(SEARCH("papier",B531)),ISNUMBER(SEARCH("sac",B531)),ISNUMBER(SEARCH("carton",B531)),ISNUMBER(SEARCH("pochette",B531)),ISNUMBER(SEARCH("polypr",B531)),ISNUMBER(SEARCH("FIBRE",B531))),"CARTONNAGE","AUTRES"))))))))),VLOOKUP(A531,'[1]Famille par article'!A:C,3,0))</f>
        <v>PANIER/CORBEILLE</v>
      </c>
      <c r="I531" s="14">
        <f t="shared" si="32"/>
        <v>5.5524708495280405E-4</v>
      </c>
      <c r="J531" s="14">
        <f t="shared" si="35"/>
        <v>0.82213585045345117</v>
      </c>
      <c r="K531" s="12" t="str">
        <f t="shared" si="33"/>
        <v/>
      </c>
      <c r="L531" s="12" t="str">
        <f t="shared" si="34"/>
        <v>Y</v>
      </c>
    </row>
    <row r="532" spans="1:12" x14ac:dyDescent="0.25">
      <c r="A532" s="12" t="s">
        <v>1006</v>
      </c>
      <c r="B532" s="12" t="s">
        <v>547</v>
      </c>
      <c r="C532" s="12">
        <v>6</v>
      </c>
      <c r="D532" s="12">
        <v>1126</v>
      </c>
      <c r="E532" s="12" t="s">
        <v>700</v>
      </c>
      <c r="F532" s="12" t="s">
        <v>17</v>
      </c>
      <c r="G532" s="12" t="str">
        <f>IF(ISNA(VLOOKUP(E532,'[1]Plan d''adressage'!A:B,2,0)),"aucune",VLOOKUP(E532,'[1]Plan d''adressage'!A:B,2,0))</f>
        <v>aucune</v>
      </c>
      <c r="H532" s="13" t="str">
        <f>IF(ISNA(VLOOKUP(A532,'[1]Famille par article'!A:C,3,0)),IF(AND(ISNUMBER(SEARCH("FIBRE",B532)),ISNUMBER(SEARCH("calage",B532))),"FIBRE DE CALAGE",IF(OR(ISNUMBER(SEARCH("panier",B532)),ISNUMBER(SEARCH("corbeille",B532)),ISNUMBER(SEARCH("banneton",B532)),ISNUMBER(SEARCH("support",B532))),"PANIER/CORBEILLE",IF(ISNUMBER(SEARCH("Bidon",B532)),"BIDON",IF(ISNUMBER(SEARCH("bourriche",B532)),"BOURRICHE",IF(OR(ISNUMBER(SEARCH("coffre",B532)),ISNUMBER(SEARCH("valisette",B532)),ISNUMBER(SEARCH("caisse",B532))),"COFFRET",IF(OR(ISNUMBER(SEARCH("VERRE",B532)),ISNUMBER(SEARCH("carafe",B532))),"VERRERIE",IF(ISNUMBER(SEARCH("BOIS",B532)),"BOIS",IF(OR(ISNUMBER(SEARCH("BOLDUC",B532)),ISNUMBER(SEARCH("RAPHIA",B532)),ISNUMBER(SEARCH("etiquette",B532)),ISNUMBER(SEARCH("Bouchon",B532)),ISNUMBER(SEARCH("tire",B532)),ISNUMBER(SEARCH("decapsuleur",B532)),ISNUMBER(SEARCH("carte",B532)),ISNUMBER(SEARCH("cheque",B532))),"ETAGERES",IF(OR(ISNUMBER(SEARCH("papier",B532)),ISNUMBER(SEARCH("sac",B532)),ISNUMBER(SEARCH("carton",B532)),ISNUMBER(SEARCH("pochette",B532)),ISNUMBER(SEARCH("polypr",B532)),ISNUMBER(SEARCH("FIBRE",B532))),"CARTONNAGE","AUTRES"))))))))),VLOOKUP(A532,'[1]Famille par article'!A:C,3,0))</f>
        <v>AUTRES</v>
      </c>
      <c r="I532" s="14">
        <f t="shared" si="32"/>
        <v>5.5524708495280405E-4</v>
      </c>
      <c r="J532" s="14">
        <f t="shared" si="35"/>
        <v>0.82269109753840397</v>
      </c>
      <c r="K532" s="12" t="str">
        <f t="shared" si="33"/>
        <v/>
      </c>
      <c r="L532" s="12" t="str">
        <f t="shared" si="34"/>
        <v>Y</v>
      </c>
    </row>
    <row r="533" spans="1:12" x14ac:dyDescent="0.25">
      <c r="A533" s="12" t="s">
        <v>1007</v>
      </c>
      <c r="B533" s="12" t="s">
        <v>861</v>
      </c>
      <c r="C533" s="12">
        <v>6</v>
      </c>
      <c r="D533" s="12">
        <v>1126</v>
      </c>
      <c r="E533" s="12" t="s">
        <v>96</v>
      </c>
      <c r="F533" s="12" t="s">
        <v>17</v>
      </c>
      <c r="G533" s="12" t="str">
        <f>IF(ISNA(VLOOKUP(E533,'[1]Plan d''adressage'!A:B,2,0)),"aucune",VLOOKUP(E533,'[1]Plan d''adressage'!A:B,2,0))</f>
        <v>aucune</v>
      </c>
      <c r="H533" s="13" t="str">
        <f>IF(ISNA(VLOOKUP(A533,'[1]Famille par article'!A:C,3,0)),IF(AND(ISNUMBER(SEARCH("FIBRE",B533)),ISNUMBER(SEARCH("calage",B533))),"FIBRE DE CALAGE",IF(OR(ISNUMBER(SEARCH("panier",B533)),ISNUMBER(SEARCH("corbeille",B533)),ISNUMBER(SEARCH("banneton",B533)),ISNUMBER(SEARCH("support",B533))),"PANIER/CORBEILLE",IF(ISNUMBER(SEARCH("Bidon",B533)),"BIDON",IF(ISNUMBER(SEARCH("bourriche",B533)),"BOURRICHE",IF(OR(ISNUMBER(SEARCH("coffre",B533)),ISNUMBER(SEARCH("valisette",B533)),ISNUMBER(SEARCH("caisse",B533))),"COFFRET",IF(OR(ISNUMBER(SEARCH("VERRE",B533)),ISNUMBER(SEARCH("carafe",B533))),"VERRERIE",IF(ISNUMBER(SEARCH("BOIS",B533)),"BOIS",IF(OR(ISNUMBER(SEARCH("BOLDUC",B533)),ISNUMBER(SEARCH("RAPHIA",B533)),ISNUMBER(SEARCH("etiquette",B533)),ISNUMBER(SEARCH("Bouchon",B533)),ISNUMBER(SEARCH("tire",B533)),ISNUMBER(SEARCH("decapsuleur",B533)),ISNUMBER(SEARCH("carte",B533)),ISNUMBER(SEARCH("cheque",B533))),"ETAGERES",IF(OR(ISNUMBER(SEARCH("papier",B533)),ISNUMBER(SEARCH("sac",B533)),ISNUMBER(SEARCH("carton",B533)),ISNUMBER(SEARCH("pochette",B533)),ISNUMBER(SEARCH("polypr",B533)),ISNUMBER(SEARCH("FIBRE",B533))),"CARTONNAGE","AUTRES"))))))))),VLOOKUP(A533,'[1]Famille par article'!A:C,3,0))</f>
        <v>CARTONNAGE</v>
      </c>
      <c r="I533" s="14">
        <f t="shared" si="32"/>
        <v>5.5524708495280405E-4</v>
      </c>
      <c r="J533" s="14">
        <f t="shared" si="35"/>
        <v>0.82324634462335677</v>
      </c>
      <c r="K533" s="12" t="str">
        <f t="shared" si="33"/>
        <v/>
      </c>
      <c r="L533" s="12" t="str">
        <f t="shared" si="34"/>
        <v>Y</v>
      </c>
    </row>
    <row r="534" spans="1:12" x14ac:dyDescent="0.25">
      <c r="A534" s="12" t="s">
        <v>1008</v>
      </c>
      <c r="B534" s="12" t="s">
        <v>1009</v>
      </c>
      <c r="C534" s="12">
        <v>6</v>
      </c>
      <c r="D534" s="12">
        <v>1126</v>
      </c>
      <c r="E534" s="12" t="s">
        <v>319</v>
      </c>
      <c r="F534" s="12" t="s">
        <v>17</v>
      </c>
      <c r="G534" s="12" t="str">
        <f>IF(ISNA(VLOOKUP(E534,'[1]Plan d''adressage'!A:B,2,0)),"aucune",VLOOKUP(E534,'[1]Plan d''adressage'!A:B,2,0))</f>
        <v>aucune</v>
      </c>
      <c r="H534" s="13" t="str">
        <f>IF(ISNA(VLOOKUP(A534,'[1]Famille par article'!A:C,3,0)),IF(AND(ISNUMBER(SEARCH("FIBRE",B534)),ISNUMBER(SEARCH("calage",B534))),"FIBRE DE CALAGE",IF(OR(ISNUMBER(SEARCH("panier",B534)),ISNUMBER(SEARCH("corbeille",B534)),ISNUMBER(SEARCH("banneton",B534)),ISNUMBER(SEARCH("support",B534))),"PANIER/CORBEILLE",IF(ISNUMBER(SEARCH("Bidon",B534)),"BIDON",IF(ISNUMBER(SEARCH("bourriche",B534)),"BOURRICHE",IF(OR(ISNUMBER(SEARCH("coffre",B534)),ISNUMBER(SEARCH("valisette",B534)),ISNUMBER(SEARCH("caisse",B534))),"COFFRET",IF(OR(ISNUMBER(SEARCH("VERRE",B534)),ISNUMBER(SEARCH("carafe",B534))),"VERRERIE",IF(ISNUMBER(SEARCH("BOIS",B534)),"BOIS",IF(OR(ISNUMBER(SEARCH("BOLDUC",B534)),ISNUMBER(SEARCH("RAPHIA",B534)),ISNUMBER(SEARCH("etiquette",B534)),ISNUMBER(SEARCH("Bouchon",B534)),ISNUMBER(SEARCH("tire",B534)),ISNUMBER(SEARCH("decapsuleur",B534)),ISNUMBER(SEARCH("carte",B534)),ISNUMBER(SEARCH("cheque",B534))),"ETAGERES",IF(OR(ISNUMBER(SEARCH("papier",B534)),ISNUMBER(SEARCH("sac",B534)),ISNUMBER(SEARCH("carton",B534)),ISNUMBER(SEARCH("pochette",B534)),ISNUMBER(SEARCH("polypr",B534)),ISNUMBER(SEARCH("FIBRE",B534))),"CARTONNAGE","AUTRES"))))))))),VLOOKUP(A534,'[1]Famille par article'!A:C,3,0))</f>
        <v>ETAGERES</v>
      </c>
      <c r="I534" s="14">
        <f t="shared" si="32"/>
        <v>5.5524708495280405E-4</v>
      </c>
      <c r="J534" s="14">
        <f t="shared" si="35"/>
        <v>0.82380159170830958</v>
      </c>
      <c r="K534" s="12" t="str">
        <f t="shared" si="33"/>
        <v/>
      </c>
      <c r="L534" s="12" t="str">
        <f t="shared" si="34"/>
        <v>Y</v>
      </c>
    </row>
    <row r="535" spans="1:12" x14ac:dyDescent="0.25">
      <c r="A535" s="12" t="s">
        <v>1010</v>
      </c>
      <c r="B535" s="12" t="s">
        <v>1011</v>
      </c>
      <c r="C535" s="12">
        <v>6</v>
      </c>
      <c r="D535" s="12">
        <v>1126</v>
      </c>
      <c r="E535" s="12" t="s">
        <v>308</v>
      </c>
      <c r="F535" s="12" t="s">
        <v>17</v>
      </c>
      <c r="G535" s="12" t="str">
        <f>IF(ISNA(VLOOKUP(E535,'[1]Plan d''adressage'!A:B,2,0)),"aucune",VLOOKUP(E535,'[1]Plan d''adressage'!A:B,2,0))</f>
        <v>AUTRES</v>
      </c>
      <c r="H535" s="13" t="str">
        <f>IF(ISNA(VLOOKUP(A535,'[1]Famille par article'!A:C,3,0)),IF(AND(ISNUMBER(SEARCH("FIBRE",B535)),ISNUMBER(SEARCH("calage",B535))),"FIBRE DE CALAGE",IF(OR(ISNUMBER(SEARCH("panier",B535)),ISNUMBER(SEARCH("corbeille",B535)),ISNUMBER(SEARCH("banneton",B535)),ISNUMBER(SEARCH("support",B535))),"PANIER/CORBEILLE",IF(ISNUMBER(SEARCH("Bidon",B535)),"BIDON",IF(ISNUMBER(SEARCH("bourriche",B535)),"BOURRICHE",IF(OR(ISNUMBER(SEARCH("coffre",B535)),ISNUMBER(SEARCH("valisette",B535)),ISNUMBER(SEARCH("caisse",B535))),"COFFRET",IF(OR(ISNUMBER(SEARCH("VERRE",B535)),ISNUMBER(SEARCH("carafe",B535))),"VERRERIE",IF(ISNUMBER(SEARCH("BOIS",B535)),"BOIS",IF(OR(ISNUMBER(SEARCH("BOLDUC",B535)),ISNUMBER(SEARCH("RAPHIA",B535)),ISNUMBER(SEARCH("etiquette",B535)),ISNUMBER(SEARCH("Bouchon",B535)),ISNUMBER(SEARCH("tire",B535)),ISNUMBER(SEARCH("decapsuleur",B535)),ISNUMBER(SEARCH("carte",B535)),ISNUMBER(SEARCH("cheque",B535))),"ETAGERES",IF(OR(ISNUMBER(SEARCH("papier",B535)),ISNUMBER(SEARCH("sac",B535)),ISNUMBER(SEARCH("carton",B535)),ISNUMBER(SEARCH("pochette",B535)),ISNUMBER(SEARCH("polypr",B535)),ISNUMBER(SEARCH("FIBRE",B535))),"CARTONNAGE","AUTRES"))))))))),VLOOKUP(A535,'[1]Famille par article'!A:C,3,0))</f>
        <v>AUTRES</v>
      </c>
      <c r="I535" s="14">
        <f t="shared" si="32"/>
        <v>5.5524708495280405E-4</v>
      </c>
      <c r="J535" s="14">
        <f t="shared" si="35"/>
        <v>0.82435683879326238</v>
      </c>
      <c r="K535" s="12" t="str">
        <f t="shared" si="33"/>
        <v/>
      </c>
      <c r="L535" s="12" t="str">
        <f t="shared" si="34"/>
        <v>N</v>
      </c>
    </row>
    <row r="536" spans="1:12" x14ac:dyDescent="0.25">
      <c r="A536" s="12" t="s">
        <v>1012</v>
      </c>
      <c r="B536" s="12" t="s">
        <v>1013</v>
      </c>
      <c r="C536" s="12">
        <v>6</v>
      </c>
      <c r="D536" s="12">
        <v>1126</v>
      </c>
      <c r="E536" s="12" t="s">
        <v>807</v>
      </c>
      <c r="F536" s="12" t="s">
        <v>17</v>
      </c>
      <c r="G536" s="12" t="str">
        <f>IF(ISNA(VLOOKUP(E536,'[1]Plan d''adressage'!A:B,2,0)),"aucune",VLOOKUP(E536,'[1]Plan d''adressage'!A:B,2,0))</f>
        <v>PANIER/CORBEILLE</v>
      </c>
      <c r="H536" s="13" t="str">
        <f>IF(ISNA(VLOOKUP(A536,'[1]Famille par article'!A:C,3,0)),IF(AND(ISNUMBER(SEARCH("FIBRE",B536)),ISNUMBER(SEARCH("calage",B536))),"FIBRE DE CALAGE",IF(OR(ISNUMBER(SEARCH("panier",B536)),ISNUMBER(SEARCH("corbeille",B536)),ISNUMBER(SEARCH("banneton",B536)),ISNUMBER(SEARCH("support",B536))),"PANIER/CORBEILLE",IF(ISNUMBER(SEARCH("Bidon",B536)),"BIDON",IF(ISNUMBER(SEARCH("bourriche",B536)),"BOURRICHE",IF(OR(ISNUMBER(SEARCH("coffre",B536)),ISNUMBER(SEARCH("valisette",B536)),ISNUMBER(SEARCH("caisse",B536))),"COFFRET",IF(OR(ISNUMBER(SEARCH("VERRE",B536)),ISNUMBER(SEARCH("carafe",B536))),"VERRERIE",IF(ISNUMBER(SEARCH("BOIS",B536)),"BOIS",IF(OR(ISNUMBER(SEARCH("BOLDUC",B536)),ISNUMBER(SEARCH("RAPHIA",B536)),ISNUMBER(SEARCH("etiquette",B536)),ISNUMBER(SEARCH("Bouchon",B536)),ISNUMBER(SEARCH("tire",B536)),ISNUMBER(SEARCH("decapsuleur",B536)),ISNUMBER(SEARCH("carte",B536)),ISNUMBER(SEARCH("cheque",B536))),"ETAGERES",IF(OR(ISNUMBER(SEARCH("papier",B536)),ISNUMBER(SEARCH("sac",B536)),ISNUMBER(SEARCH("carton",B536)),ISNUMBER(SEARCH("pochette",B536)),ISNUMBER(SEARCH("polypr",B536)),ISNUMBER(SEARCH("FIBRE",B536))),"CARTONNAGE","AUTRES"))))))))),VLOOKUP(A536,'[1]Famille par article'!A:C,3,0))</f>
        <v>PANIER/CORBEILLE</v>
      </c>
      <c r="I536" s="14">
        <f t="shared" si="32"/>
        <v>5.5524708495280405E-4</v>
      </c>
      <c r="J536" s="14">
        <f t="shared" si="35"/>
        <v>0.82491208587821518</v>
      </c>
      <c r="K536" s="12" t="str">
        <f t="shared" si="33"/>
        <v/>
      </c>
      <c r="L536" s="12" t="str">
        <f t="shared" si="34"/>
        <v>N</v>
      </c>
    </row>
    <row r="537" spans="1:12" x14ac:dyDescent="0.25">
      <c r="A537" s="12" t="s">
        <v>1014</v>
      </c>
      <c r="B537" s="12" t="s">
        <v>690</v>
      </c>
      <c r="C537" s="12">
        <v>6</v>
      </c>
      <c r="D537" s="12">
        <v>1126</v>
      </c>
      <c r="E537" s="12" t="s">
        <v>765</v>
      </c>
      <c r="F537" s="12" t="s">
        <v>17</v>
      </c>
      <c r="G537" s="12" t="str">
        <f>IF(ISNA(VLOOKUP(E537,'[1]Plan d''adressage'!A:B,2,0)),"aucune",VLOOKUP(E537,'[1]Plan d''adressage'!A:B,2,0))</f>
        <v>PANIER/CORBEILLE</v>
      </c>
      <c r="H537" s="13" t="str">
        <f>IF(ISNA(VLOOKUP(A537,'[1]Famille par article'!A:C,3,0)),IF(AND(ISNUMBER(SEARCH("FIBRE",B537)),ISNUMBER(SEARCH("calage",B537))),"FIBRE DE CALAGE",IF(OR(ISNUMBER(SEARCH("panier",B537)),ISNUMBER(SEARCH("corbeille",B537)),ISNUMBER(SEARCH("banneton",B537)),ISNUMBER(SEARCH("support",B537))),"PANIER/CORBEILLE",IF(ISNUMBER(SEARCH("Bidon",B537)),"BIDON",IF(ISNUMBER(SEARCH("bourriche",B537)),"BOURRICHE",IF(OR(ISNUMBER(SEARCH("coffre",B537)),ISNUMBER(SEARCH("valisette",B537)),ISNUMBER(SEARCH("caisse",B537))),"COFFRET",IF(OR(ISNUMBER(SEARCH("VERRE",B537)),ISNUMBER(SEARCH("carafe",B537))),"VERRERIE",IF(ISNUMBER(SEARCH("BOIS",B537)),"BOIS",IF(OR(ISNUMBER(SEARCH("BOLDUC",B537)),ISNUMBER(SEARCH("RAPHIA",B537)),ISNUMBER(SEARCH("etiquette",B537)),ISNUMBER(SEARCH("Bouchon",B537)),ISNUMBER(SEARCH("tire",B537)),ISNUMBER(SEARCH("decapsuleur",B537)),ISNUMBER(SEARCH("carte",B537)),ISNUMBER(SEARCH("cheque",B537))),"ETAGERES",IF(OR(ISNUMBER(SEARCH("papier",B537)),ISNUMBER(SEARCH("sac",B537)),ISNUMBER(SEARCH("carton",B537)),ISNUMBER(SEARCH("pochette",B537)),ISNUMBER(SEARCH("polypr",B537)),ISNUMBER(SEARCH("FIBRE",B537))),"CARTONNAGE","AUTRES"))))))))),VLOOKUP(A537,'[1]Famille par article'!A:C,3,0))</f>
        <v>COFFRET</v>
      </c>
      <c r="I537" s="14">
        <f t="shared" si="32"/>
        <v>5.5524708495280405E-4</v>
      </c>
      <c r="J537" s="14">
        <f t="shared" si="35"/>
        <v>0.82546733296316799</v>
      </c>
      <c r="K537" s="12" t="str">
        <f t="shared" si="33"/>
        <v/>
      </c>
      <c r="L537" s="12" t="str">
        <f t="shared" si="34"/>
        <v>Y</v>
      </c>
    </row>
    <row r="538" spans="1:12" x14ac:dyDescent="0.25">
      <c r="A538" s="12" t="s">
        <v>1015</v>
      </c>
      <c r="B538" s="12" t="s">
        <v>690</v>
      </c>
      <c r="C538" s="12">
        <v>6</v>
      </c>
      <c r="D538" s="12">
        <v>1126</v>
      </c>
      <c r="E538" s="12" t="s">
        <v>96</v>
      </c>
      <c r="F538" s="12" t="s">
        <v>17</v>
      </c>
      <c r="G538" s="12" t="str">
        <f>IF(ISNA(VLOOKUP(E538,'[1]Plan d''adressage'!A:B,2,0)),"aucune",VLOOKUP(E538,'[1]Plan d''adressage'!A:B,2,0))</f>
        <v>aucune</v>
      </c>
      <c r="H538" s="13" t="str">
        <f>IF(ISNA(VLOOKUP(A538,'[1]Famille par article'!A:C,3,0)),IF(AND(ISNUMBER(SEARCH("FIBRE",B538)),ISNUMBER(SEARCH("calage",B538))),"FIBRE DE CALAGE",IF(OR(ISNUMBER(SEARCH("panier",B538)),ISNUMBER(SEARCH("corbeille",B538)),ISNUMBER(SEARCH("banneton",B538)),ISNUMBER(SEARCH("support",B538))),"PANIER/CORBEILLE",IF(ISNUMBER(SEARCH("Bidon",B538)),"BIDON",IF(ISNUMBER(SEARCH("bourriche",B538)),"BOURRICHE",IF(OR(ISNUMBER(SEARCH("coffre",B538)),ISNUMBER(SEARCH("valisette",B538)),ISNUMBER(SEARCH("caisse",B538))),"COFFRET",IF(OR(ISNUMBER(SEARCH("VERRE",B538)),ISNUMBER(SEARCH("carafe",B538))),"VERRERIE",IF(ISNUMBER(SEARCH("BOIS",B538)),"BOIS",IF(OR(ISNUMBER(SEARCH("BOLDUC",B538)),ISNUMBER(SEARCH("RAPHIA",B538)),ISNUMBER(SEARCH("etiquette",B538)),ISNUMBER(SEARCH("Bouchon",B538)),ISNUMBER(SEARCH("tire",B538)),ISNUMBER(SEARCH("decapsuleur",B538)),ISNUMBER(SEARCH("carte",B538)),ISNUMBER(SEARCH("cheque",B538))),"ETAGERES",IF(OR(ISNUMBER(SEARCH("papier",B538)),ISNUMBER(SEARCH("sac",B538)),ISNUMBER(SEARCH("carton",B538)),ISNUMBER(SEARCH("pochette",B538)),ISNUMBER(SEARCH("polypr",B538)),ISNUMBER(SEARCH("FIBRE",B538))),"CARTONNAGE","AUTRES"))))))))),VLOOKUP(A538,'[1]Famille par article'!A:C,3,0))</f>
        <v>COFFRET</v>
      </c>
      <c r="I538" s="14">
        <f t="shared" si="32"/>
        <v>5.5524708495280405E-4</v>
      </c>
      <c r="J538" s="14">
        <f t="shared" si="35"/>
        <v>0.82602258004812079</v>
      </c>
      <c r="K538" s="12" t="str">
        <f t="shared" si="33"/>
        <v/>
      </c>
      <c r="L538" s="12" t="str">
        <f t="shared" si="34"/>
        <v>Y</v>
      </c>
    </row>
    <row r="539" spans="1:12" x14ac:dyDescent="0.25">
      <c r="A539" s="12" t="s">
        <v>1016</v>
      </c>
      <c r="B539" s="12" t="s">
        <v>1017</v>
      </c>
      <c r="C539" s="12">
        <v>6</v>
      </c>
      <c r="D539" s="12">
        <v>1126</v>
      </c>
      <c r="E539" s="12" t="s">
        <v>1018</v>
      </c>
      <c r="F539" s="12" t="s">
        <v>17</v>
      </c>
      <c r="G539" s="12" t="str">
        <f>IF(ISNA(VLOOKUP(E539,'[1]Plan d''adressage'!A:B,2,0)),"aucune",VLOOKUP(E539,'[1]Plan d''adressage'!A:B,2,0))</f>
        <v>PANIER/CORBEILLE</v>
      </c>
      <c r="H539" s="13" t="str">
        <f>IF(ISNA(VLOOKUP(A539,'[1]Famille par article'!A:C,3,0)),IF(AND(ISNUMBER(SEARCH("FIBRE",B539)),ISNUMBER(SEARCH("calage",B539))),"FIBRE DE CALAGE",IF(OR(ISNUMBER(SEARCH("panier",B539)),ISNUMBER(SEARCH("corbeille",B539)),ISNUMBER(SEARCH("banneton",B539)),ISNUMBER(SEARCH("support",B539))),"PANIER/CORBEILLE",IF(ISNUMBER(SEARCH("Bidon",B539)),"BIDON",IF(ISNUMBER(SEARCH("bourriche",B539)),"BOURRICHE",IF(OR(ISNUMBER(SEARCH("coffre",B539)),ISNUMBER(SEARCH("valisette",B539)),ISNUMBER(SEARCH("caisse",B539))),"COFFRET",IF(OR(ISNUMBER(SEARCH("VERRE",B539)),ISNUMBER(SEARCH("carafe",B539))),"VERRERIE",IF(ISNUMBER(SEARCH("BOIS",B539)),"BOIS",IF(OR(ISNUMBER(SEARCH("BOLDUC",B539)),ISNUMBER(SEARCH("RAPHIA",B539)),ISNUMBER(SEARCH("etiquette",B539)),ISNUMBER(SEARCH("Bouchon",B539)),ISNUMBER(SEARCH("tire",B539)),ISNUMBER(SEARCH("decapsuleur",B539)),ISNUMBER(SEARCH("carte",B539)),ISNUMBER(SEARCH("cheque",B539))),"ETAGERES",IF(OR(ISNUMBER(SEARCH("papier",B539)),ISNUMBER(SEARCH("sac",B539)),ISNUMBER(SEARCH("carton",B539)),ISNUMBER(SEARCH("pochette",B539)),ISNUMBER(SEARCH("polypr",B539)),ISNUMBER(SEARCH("FIBRE",B539))),"CARTONNAGE","AUTRES"))))))))),VLOOKUP(A539,'[1]Famille par article'!A:C,3,0))</f>
        <v>CARTONNAGE</v>
      </c>
      <c r="I539" s="14">
        <f t="shared" si="32"/>
        <v>5.5524708495280405E-4</v>
      </c>
      <c r="J539" s="14">
        <f t="shared" si="35"/>
        <v>0.82657782713307359</v>
      </c>
      <c r="K539" s="12" t="str">
        <f t="shared" si="33"/>
        <v/>
      </c>
      <c r="L539" s="12" t="str">
        <f t="shared" si="34"/>
        <v>Y</v>
      </c>
    </row>
    <row r="540" spans="1:12" x14ac:dyDescent="0.25">
      <c r="A540" s="12" t="s">
        <v>1019</v>
      </c>
      <c r="B540" s="12" t="s">
        <v>777</v>
      </c>
      <c r="C540" s="12">
        <v>6</v>
      </c>
      <c r="D540" s="12">
        <v>1126</v>
      </c>
      <c r="E540" s="12" t="s">
        <v>718</v>
      </c>
      <c r="F540" s="12" t="s">
        <v>17</v>
      </c>
      <c r="G540" s="12" t="str">
        <f>IF(ISNA(VLOOKUP(E540,'[1]Plan d''adressage'!A:B,2,0)),"aucune",VLOOKUP(E540,'[1]Plan d''adressage'!A:B,2,0))</f>
        <v>CARTONNAGE</v>
      </c>
      <c r="H540" s="13" t="str">
        <f>IF(ISNA(VLOOKUP(A540,'[1]Famille par article'!A:C,3,0)),IF(AND(ISNUMBER(SEARCH("FIBRE",B540)),ISNUMBER(SEARCH("calage",B540))),"FIBRE DE CALAGE",IF(OR(ISNUMBER(SEARCH("panier",B540)),ISNUMBER(SEARCH("corbeille",B540)),ISNUMBER(SEARCH("banneton",B540)),ISNUMBER(SEARCH("support",B540))),"PANIER/CORBEILLE",IF(ISNUMBER(SEARCH("Bidon",B540)),"BIDON",IF(ISNUMBER(SEARCH("bourriche",B540)),"BOURRICHE",IF(OR(ISNUMBER(SEARCH("coffre",B540)),ISNUMBER(SEARCH("valisette",B540)),ISNUMBER(SEARCH("caisse",B540))),"COFFRET",IF(OR(ISNUMBER(SEARCH("VERRE",B540)),ISNUMBER(SEARCH("carafe",B540))),"VERRERIE",IF(ISNUMBER(SEARCH("BOIS",B540)),"BOIS",IF(OR(ISNUMBER(SEARCH("BOLDUC",B540)),ISNUMBER(SEARCH("RAPHIA",B540)),ISNUMBER(SEARCH("etiquette",B540)),ISNUMBER(SEARCH("Bouchon",B540)),ISNUMBER(SEARCH("tire",B540)),ISNUMBER(SEARCH("decapsuleur",B540)),ISNUMBER(SEARCH("carte",B540)),ISNUMBER(SEARCH("cheque",B540))),"ETAGERES",IF(OR(ISNUMBER(SEARCH("papier",B540)),ISNUMBER(SEARCH("sac",B540)),ISNUMBER(SEARCH("carton",B540)),ISNUMBER(SEARCH("pochette",B540)),ISNUMBER(SEARCH("polypr",B540)),ISNUMBER(SEARCH("FIBRE",B540))),"CARTONNAGE","AUTRES"))))))))),VLOOKUP(A540,'[1]Famille par article'!A:C,3,0))</f>
        <v>PANIER/CORBEILLE</v>
      </c>
      <c r="I540" s="14">
        <f t="shared" si="32"/>
        <v>5.5524708495280405E-4</v>
      </c>
      <c r="J540" s="14">
        <f t="shared" si="35"/>
        <v>0.8271330742180264</v>
      </c>
      <c r="K540" s="12" t="str">
        <f t="shared" si="33"/>
        <v/>
      </c>
      <c r="L540" s="12" t="str">
        <f t="shared" si="34"/>
        <v>Y</v>
      </c>
    </row>
    <row r="541" spans="1:12" x14ac:dyDescent="0.25">
      <c r="A541" s="12" t="s">
        <v>1020</v>
      </c>
      <c r="B541" s="12" t="s">
        <v>385</v>
      </c>
      <c r="C541" s="12">
        <v>6</v>
      </c>
      <c r="D541" s="12">
        <v>1126</v>
      </c>
      <c r="E541" s="12" t="s">
        <v>606</v>
      </c>
      <c r="F541" s="12" t="s">
        <v>17</v>
      </c>
      <c r="G541" s="12" t="str">
        <f>IF(ISNA(VLOOKUP(E541,'[1]Plan d''adressage'!A:B,2,0)),"aucune",VLOOKUP(E541,'[1]Plan d''adressage'!A:B,2,0))</f>
        <v>AUTRES</v>
      </c>
      <c r="H541" s="13" t="str">
        <f>IF(ISNA(VLOOKUP(A541,'[1]Famille par article'!A:C,3,0)),IF(AND(ISNUMBER(SEARCH("FIBRE",B541)),ISNUMBER(SEARCH("calage",B541))),"FIBRE DE CALAGE",IF(OR(ISNUMBER(SEARCH("panier",B541)),ISNUMBER(SEARCH("corbeille",B541)),ISNUMBER(SEARCH("banneton",B541)),ISNUMBER(SEARCH("support",B541))),"PANIER/CORBEILLE",IF(ISNUMBER(SEARCH("Bidon",B541)),"BIDON",IF(ISNUMBER(SEARCH("bourriche",B541)),"BOURRICHE",IF(OR(ISNUMBER(SEARCH("coffre",B541)),ISNUMBER(SEARCH("valisette",B541)),ISNUMBER(SEARCH("caisse",B541))),"COFFRET",IF(OR(ISNUMBER(SEARCH("VERRE",B541)),ISNUMBER(SEARCH("carafe",B541))),"VERRERIE",IF(ISNUMBER(SEARCH("BOIS",B541)),"BOIS",IF(OR(ISNUMBER(SEARCH("BOLDUC",B541)),ISNUMBER(SEARCH("RAPHIA",B541)),ISNUMBER(SEARCH("etiquette",B541)),ISNUMBER(SEARCH("Bouchon",B541)),ISNUMBER(SEARCH("tire",B541)),ISNUMBER(SEARCH("decapsuleur",B541)),ISNUMBER(SEARCH("carte",B541)),ISNUMBER(SEARCH("cheque",B541))),"ETAGERES",IF(OR(ISNUMBER(SEARCH("papier",B541)),ISNUMBER(SEARCH("sac",B541)),ISNUMBER(SEARCH("carton",B541)),ISNUMBER(SEARCH("pochette",B541)),ISNUMBER(SEARCH("polypr",B541)),ISNUMBER(SEARCH("FIBRE",B541))),"CARTONNAGE","AUTRES"))))))))),VLOOKUP(A541,'[1]Famille par article'!A:C,3,0))</f>
        <v>CARTONNAGE</v>
      </c>
      <c r="I541" s="14">
        <f t="shared" si="32"/>
        <v>5.5524708495280405E-4</v>
      </c>
      <c r="J541" s="14">
        <f t="shared" si="35"/>
        <v>0.8276883213029792</v>
      </c>
      <c r="K541" s="12" t="str">
        <f t="shared" si="33"/>
        <v/>
      </c>
      <c r="L541" s="12" t="str">
        <f t="shared" si="34"/>
        <v>Y</v>
      </c>
    </row>
    <row r="542" spans="1:12" x14ac:dyDescent="0.25">
      <c r="A542" s="12" t="s">
        <v>1021</v>
      </c>
      <c r="B542" s="12" t="s">
        <v>534</v>
      </c>
      <c r="C542" s="12">
        <v>6</v>
      </c>
      <c r="D542" s="12">
        <v>1126</v>
      </c>
      <c r="E542" s="12" t="s">
        <v>96</v>
      </c>
      <c r="F542" s="12" t="s">
        <v>17</v>
      </c>
      <c r="G542" s="12" t="str">
        <f>IF(ISNA(VLOOKUP(E542,'[1]Plan d''adressage'!A:B,2,0)),"aucune",VLOOKUP(E542,'[1]Plan d''adressage'!A:B,2,0))</f>
        <v>aucune</v>
      </c>
      <c r="H542" s="13" t="str">
        <f>IF(ISNA(VLOOKUP(A542,'[1]Famille par article'!A:C,3,0)),IF(AND(ISNUMBER(SEARCH("FIBRE",B542)),ISNUMBER(SEARCH("calage",B542))),"FIBRE DE CALAGE",IF(OR(ISNUMBER(SEARCH("panier",B542)),ISNUMBER(SEARCH("corbeille",B542)),ISNUMBER(SEARCH("banneton",B542)),ISNUMBER(SEARCH("support",B542))),"PANIER/CORBEILLE",IF(ISNUMBER(SEARCH("Bidon",B542)),"BIDON",IF(ISNUMBER(SEARCH("bourriche",B542)),"BOURRICHE",IF(OR(ISNUMBER(SEARCH("coffre",B542)),ISNUMBER(SEARCH("valisette",B542)),ISNUMBER(SEARCH("caisse",B542))),"COFFRET",IF(OR(ISNUMBER(SEARCH("VERRE",B542)),ISNUMBER(SEARCH("carafe",B542))),"VERRERIE",IF(ISNUMBER(SEARCH("BOIS",B542)),"BOIS",IF(OR(ISNUMBER(SEARCH("BOLDUC",B542)),ISNUMBER(SEARCH("RAPHIA",B542)),ISNUMBER(SEARCH("etiquette",B542)),ISNUMBER(SEARCH("Bouchon",B542)),ISNUMBER(SEARCH("tire",B542)),ISNUMBER(SEARCH("decapsuleur",B542)),ISNUMBER(SEARCH("carte",B542)),ISNUMBER(SEARCH("cheque",B542))),"ETAGERES",IF(OR(ISNUMBER(SEARCH("papier",B542)),ISNUMBER(SEARCH("sac",B542)),ISNUMBER(SEARCH("carton",B542)),ISNUMBER(SEARCH("pochette",B542)),ISNUMBER(SEARCH("polypr",B542)),ISNUMBER(SEARCH("FIBRE",B542))),"CARTONNAGE","AUTRES"))))))))),VLOOKUP(A542,'[1]Famille par article'!A:C,3,0))</f>
        <v>CARTONNAGE</v>
      </c>
      <c r="I542" s="14">
        <f t="shared" si="32"/>
        <v>5.5524708495280405E-4</v>
      </c>
      <c r="J542" s="14">
        <f t="shared" si="35"/>
        <v>0.82824356838793201</v>
      </c>
      <c r="K542" s="12" t="str">
        <f t="shared" si="33"/>
        <v/>
      </c>
      <c r="L542" s="12" t="str">
        <f t="shared" si="34"/>
        <v>Y</v>
      </c>
    </row>
    <row r="543" spans="1:12" x14ac:dyDescent="0.25">
      <c r="A543" s="12" t="s">
        <v>1022</v>
      </c>
      <c r="B543" s="12" t="s">
        <v>1023</v>
      </c>
      <c r="C543" s="12">
        <v>6</v>
      </c>
      <c r="D543" s="12">
        <v>1126</v>
      </c>
      <c r="E543" s="12" t="s">
        <v>967</v>
      </c>
      <c r="F543" s="12" t="s">
        <v>17</v>
      </c>
      <c r="G543" s="12" t="str">
        <f>IF(ISNA(VLOOKUP(E543,'[1]Plan d''adressage'!A:B,2,0)),"aucune",VLOOKUP(E543,'[1]Plan d''adressage'!A:B,2,0))</f>
        <v>PANIER/CORBEILLE</v>
      </c>
      <c r="H543" s="13" t="str">
        <f>IF(ISNA(VLOOKUP(A543,'[1]Famille par article'!A:C,3,0)),IF(AND(ISNUMBER(SEARCH("FIBRE",B543)),ISNUMBER(SEARCH("calage",B543))),"FIBRE DE CALAGE",IF(OR(ISNUMBER(SEARCH("panier",B543)),ISNUMBER(SEARCH("corbeille",B543)),ISNUMBER(SEARCH("banneton",B543)),ISNUMBER(SEARCH("support",B543))),"PANIER/CORBEILLE",IF(ISNUMBER(SEARCH("Bidon",B543)),"BIDON",IF(ISNUMBER(SEARCH("bourriche",B543)),"BOURRICHE",IF(OR(ISNUMBER(SEARCH("coffre",B543)),ISNUMBER(SEARCH("valisette",B543)),ISNUMBER(SEARCH("caisse",B543))),"COFFRET",IF(OR(ISNUMBER(SEARCH("VERRE",B543)),ISNUMBER(SEARCH("carafe",B543))),"VERRERIE",IF(ISNUMBER(SEARCH("BOIS",B543)),"BOIS",IF(OR(ISNUMBER(SEARCH("BOLDUC",B543)),ISNUMBER(SEARCH("RAPHIA",B543)),ISNUMBER(SEARCH("etiquette",B543)),ISNUMBER(SEARCH("Bouchon",B543)),ISNUMBER(SEARCH("tire",B543)),ISNUMBER(SEARCH("decapsuleur",B543)),ISNUMBER(SEARCH("carte",B543)),ISNUMBER(SEARCH("cheque",B543))),"ETAGERES",IF(OR(ISNUMBER(SEARCH("papier",B543)),ISNUMBER(SEARCH("sac",B543)),ISNUMBER(SEARCH("carton",B543)),ISNUMBER(SEARCH("pochette",B543)),ISNUMBER(SEARCH("polypr",B543)),ISNUMBER(SEARCH("FIBRE",B543))),"CARTONNAGE","AUTRES"))))))))),VLOOKUP(A543,'[1]Famille par article'!A:C,3,0))</f>
        <v>BOIS</v>
      </c>
      <c r="I543" s="14">
        <f t="shared" si="32"/>
        <v>5.5524708495280405E-4</v>
      </c>
      <c r="J543" s="14">
        <f t="shared" si="35"/>
        <v>0.82879881547288481</v>
      </c>
      <c r="K543" s="12" t="str">
        <f t="shared" si="33"/>
        <v/>
      </c>
      <c r="L543" s="12" t="str">
        <f t="shared" si="34"/>
        <v>Y</v>
      </c>
    </row>
    <row r="544" spans="1:12" x14ac:dyDescent="0.25">
      <c r="A544" s="12" t="s">
        <v>1024</v>
      </c>
      <c r="B544" s="12" t="s">
        <v>1025</v>
      </c>
      <c r="C544" s="12">
        <v>6</v>
      </c>
      <c r="D544" s="12">
        <v>1126</v>
      </c>
      <c r="E544" s="12" t="s">
        <v>96</v>
      </c>
      <c r="F544" s="12" t="s">
        <v>17</v>
      </c>
      <c r="G544" s="12" t="str">
        <f>IF(ISNA(VLOOKUP(E544,'[1]Plan d''adressage'!A:B,2,0)),"aucune",VLOOKUP(E544,'[1]Plan d''adressage'!A:B,2,0))</f>
        <v>aucune</v>
      </c>
      <c r="H544" s="13" t="str">
        <f>IF(ISNA(VLOOKUP(A544,'[1]Famille par article'!A:C,3,0)),IF(AND(ISNUMBER(SEARCH("FIBRE",B544)),ISNUMBER(SEARCH("calage",B544))),"FIBRE DE CALAGE",IF(OR(ISNUMBER(SEARCH("panier",B544)),ISNUMBER(SEARCH("corbeille",B544)),ISNUMBER(SEARCH("banneton",B544)),ISNUMBER(SEARCH("support",B544))),"PANIER/CORBEILLE",IF(ISNUMBER(SEARCH("Bidon",B544)),"BIDON",IF(ISNUMBER(SEARCH("bourriche",B544)),"BOURRICHE",IF(OR(ISNUMBER(SEARCH("coffre",B544)),ISNUMBER(SEARCH("valisette",B544)),ISNUMBER(SEARCH("caisse",B544))),"COFFRET",IF(OR(ISNUMBER(SEARCH("VERRE",B544)),ISNUMBER(SEARCH("carafe",B544))),"VERRERIE",IF(ISNUMBER(SEARCH("BOIS",B544)),"BOIS",IF(OR(ISNUMBER(SEARCH("BOLDUC",B544)),ISNUMBER(SEARCH("RAPHIA",B544)),ISNUMBER(SEARCH("etiquette",B544)),ISNUMBER(SEARCH("Bouchon",B544)),ISNUMBER(SEARCH("tire",B544)),ISNUMBER(SEARCH("decapsuleur",B544)),ISNUMBER(SEARCH("carte",B544)),ISNUMBER(SEARCH("cheque",B544))),"ETAGERES",IF(OR(ISNUMBER(SEARCH("papier",B544)),ISNUMBER(SEARCH("sac",B544)),ISNUMBER(SEARCH("carton",B544)),ISNUMBER(SEARCH("pochette",B544)),ISNUMBER(SEARCH("polypr",B544)),ISNUMBER(SEARCH("FIBRE",B544))),"CARTONNAGE","AUTRES"))))))))),VLOOKUP(A544,'[1]Famille par article'!A:C,3,0))</f>
        <v>COFFRET</v>
      </c>
      <c r="I544" s="14">
        <f t="shared" si="32"/>
        <v>5.5524708495280405E-4</v>
      </c>
      <c r="J544" s="14">
        <f t="shared" si="35"/>
        <v>0.82935406255783761</v>
      </c>
      <c r="K544" s="12" t="str">
        <f t="shared" si="33"/>
        <v/>
      </c>
      <c r="L544" s="12" t="str">
        <f t="shared" si="34"/>
        <v>Y</v>
      </c>
    </row>
    <row r="545" spans="1:12" x14ac:dyDescent="0.25">
      <c r="A545" s="12" t="s">
        <v>1026</v>
      </c>
      <c r="B545" s="12" t="s">
        <v>304</v>
      </c>
      <c r="C545" s="12">
        <v>6</v>
      </c>
      <c r="D545" s="12">
        <v>1126</v>
      </c>
      <c r="E545" s="12" t="s">
        <v>600</v>
      </c>
      <c r="F545" s="12" t="s">
        <v>17</v>
      </c>
      <c r="G545" s="12" t="str">
        <f>IF(ISNA(VLOOKUP(E545,'[1]Plan d''adressage'!A:B,2,0)),"aucune",VLOOKUP(E545,'[1]Plan d''adressage'!A:B,2,0))</f>
        <v>CARTONNAGE</v>
      </c>
      <c r="H545" s="13" t="str">
        <f>IF(ISNA(VLOOKUP(A545,'[1]Famille par article'!A:C,3,0)),IF(AND(ISNUMBER(SEARCH("FIBRE",B545)),ISNUMBER(SEARCH("calage",B545))),"FIBRE DE CALAGE",IF(OR(ISNUMBER(SEARCH("panier",B545)),ISNUMBER(SEARCH("corbeille",B545)),ISNUMBER(SEARCH("banneton",B545)),ISNUMBER(SEARCH("support",B545))),"PANIER/CORBEILLE",IF(ISNUMBER(SEARCH("Bidon",B545)),"BIDON",IF(ISNUMBER(SEARCH("bourriche",B545)),"BOURRICHE",IF(OR(ISNUMBER(SEARCH("coffre",B545)),ISNUMBER(SEARCH("valisette",B545)),ISNUMBER(SEARCH("caisse",B545))),"COFFRET",IF(OR(ISNUMBER(SEARCH("VERRE",B545)),ISNUMBER(SEARCH("carafe",B545))),"VERRERIE",IF(ISNUMBER(SEARCH("BOIS",B545)),"BOIS",IF(OR(ISNUMBER(SEARCH("BOLDUC",B545)),ISNUMBER(SEARCH("RAPHIA",B545)),ISNUMBER(SEARCH("etiquette",B545)),ISNUMBER(SEARCH("Bouchon",B545)),ISNUMBER(SEARCH("tire",B545)),ISNUMBER(SEARCH("decapsuleur",B545)),ISNUMBER(SEARCH("carte",B545)),ISNUMBER(SEARCH("cheque",B545))),"ETAGERES",IF(OR(ISNUMBER(SEARCH("papier",B545)),ISNUMBER(SEARCH("sac",B545)),ISNUMBER(SEARCH("carton",B545)),ISNUMBER(SEARCH("pochette",B545)),ISNUMBER(SEARCH("polypr",B545)),ISNUMBER(SEARCH("FIBRE",B545))),"CARTONNAGE","AUTRES"))))))))),VLOOKUP(A545,'[1]Famille par article'!A:C,3,0))</f>
        <v>FIBRE DE CALAGE</v>
      </c>
      <c r="I545" s="14">
        <f t="shared" si="32"/>
        <v>5.5524708495280405E-4</v>
      </c>
      <c r="J545" s="14">
        <f t="shared" si="35"/>
        <v>0.82990930964279042</v>
      </c>
      <c r="K545" s="12" t="str">
        <f t="shared" si="33"/>
        <v/>
      </c>
      <c r="L545" s="12" t="str">
        <f t="shared" si="34"/>
        <v>Y</v>
      </c>
    </row>
    <row r="546" spans="1:12" x14ac:dyDescent="0.25">
      <c r="A546" s="12" t="s">
        <v>1027</v>
      </c>
      <c r="B546" s="12" t="s">
        <v>1028</v>
      </c>
      <c r="C546" s="12">
        <v>6</v>
      </c>
      <c r="D546" s="12">
        <v>1126</v>
      </c>
      <c r="E546" s="12" t="s">
        <v>595</v>
      </c>
      <c r="F546" s="12" t="s">
        <v>17</v>
      </c>
      <c r="G546" s="12" t="str">
        <f>IF(ISNA(VLOOKUP(E546,'[1]Plan d''adressage'!A:B,2,0)),"aucune",VLOOKUP(E546,'[1]Plan d''adressage'!A:B,2,0))</f>
        <v>AUTRES</v>
      </c>
      <c r="H546" s="13" t="str">
        <f>IF(ISNA(VLOOKUP(A546,'[1]Famille par article'!A:C,3,0)),IF(AND(ISNUMBER(SEARCH("FIBRE",B546)),ISNUMBER(SEARCH("calage",B546))),"FIBRE DE CALAGE",IF(OR(ISNUMBER(SEARCH("panier",B546)),ISNUMBER(SEARCH("corbeille",B546)),ISNUMBER(SEARCH("banneton",B546)),ISNUMBER(SEARCH("support",B546))),"PANIER/CORBEILLE",IF(ISNUMBER(SEARCH("Bidon",B546)),"BIDON",IF(ISNUMBER(SEARCH("bourriche",B546)),"BOURRICHE",IF(OR(ISNUMBER(SEARCH("coffre",B546)),ISNUMBER(SEARCH("valisette",B546)),ISNUMBER(SEARCH("caisse",B546))),"COFFRET",IF(OR(ISNUMBER(SEARCH("VERRE",B546)),ISNUMBER(SEARCH("carafe",B546))),"VERRERIE",IF(ISNUMBER(SEARCH("BOIS",B546)),"BOIS",IF(OR(ISNUMBER(SEARCH("BOLDUC",B546)),ISNUMBER(SEARCH("RAPHIA",B546)),ISNUMBER(SEARCH("etiquette",B546)),ISNUMBER(SEARCH("Bouchon",B546)),ISNUMBER(SEARCH("tire",B546)),ISNUMBER(SEARCH("decapsuleur",B546)),ISNUMBER(SEARCH("carte",B546)),ISNUMBER(SEARCH("cheque",B546))),"ETAGERES",IF(OR(ISNUMBER(SEARCH("papier",B546)),ISNUMBER(SEARCH("sac",B546)),ISNUMBER(SEARCH("carton",B546)),ISNUMBER(SEARCH("pochette",B546)),ISNUMBER(SEARCH("polypr",B546)),ISNUMBER(SEARCH("FIBRE",B546))),"CARTONNAGE","AUTRES"))))))))),VLOOKUP(A546,'[1]Famille par article'!A:C,3,0))</f>
        <v>AUTRES</v>
      </c>
      <c r="I546" s="14">
        <f t="shared" si="32"/>
        <v>5.5524708495280405E-4</v>
      </c>
      <c r="J546" s="14">
        <f t="shared" si="35"/>
        <v>0.83046455672774322</v>
      </c>
      <c r="K546" s="12" t="str">
        <f t="shared" si="33"/>
        <v/>
      </c>
      <c r="L546" s="12" t="str">
        <f t="shared" si="34"/>
        <v>N</v>
      </c>
    </row>
    <row r="547" spans="1:12" x14ac:dyDescent="0.25">
      <c r="A547" s="12" t="s">
        <v>1029</v>
      </c>
      <c r="B547" s="12" t="s">
        <v>1030</v>
      </c>
      <c r="C547" s="12">
        <v>6</v>
      </c>
      <c r="D547" s="12">
        <v>1126</v>
      </c>
      <c r="E547" s="12" t="s">
        <v>96</v>
      </c>
      <c r="F547" s="12" t="s">
        <v>17</v>
      </c>
      <c r="G547" s="12" t="str">
        <f>IF(ISNA(VLOOKUP(E547,'[1]Plan d''adressage'!A:B,2,0)),"aucune",VLOOKUP(E547,'[1]Plan d''adressage'!A:B,2,0))</f>
        <v>aucune</v>
      </c>
      <c r="H547" s="13" t="str">
        <f>IF(ISNA(VLOOKUP(A547,'[1]Famille par article'!A:C,3,0)),IF(AND(ISNUMBER(SEARCH("FIBRE",B547)),ISNUMBER(SEARCH("calage",B547))),"FIBRE DE CALAGE",IF(OR(ISNUMBER(SEARCH("panier",B547)),ISNUMBER(SEARCH("corbeille",B547)),ISNUMBER(SEARCH("banneton",B547)),ISNUMBER(SEARCH("support",B547))),"PANIER/CORBEILLE",IF(ISNUMBER(SEARCH("Bidon",B547)),"BIDON",IF(ISNUMBER(SEARCH("bourriche",B547)),"BOURRICHE",IF(OR(ISNUMBER(SEARCH("coffre",B547)),ISNUMBER(SEARCH("valisette",B547)),ISNUMBER(SEARCH("caisse",B547))),"COFFRET",IF(OR(ISNUMBER(SEARCH("VERRE",B547)),ISNUMBER(SEARCH("carafe",B547))),"VERRERIE",IF(ISNUMBER(SEARCH("BOIS",B547)),"BOIS",IF(OR(ISNUMBER(SEARCH("BOLDUC",B547)),ISNUMBER(SEARCH("RAPHIA",B547)),ISNUMBER(SEARCH("etiquette",B547)),ISNUMBER(SEARCH("Bouchon",B547)),ISNUMBER(SEARCH("tire",B547)),ISNUMBER(SEARCH("decapsuleur",B547)),ISNUMBER(SEARCH("carte",B547)),ISNUMBER(SEARCH("cheque",B547))),"ETAGERES",IF(OR(ISNUMBER(SEARCH("papier",B547)),ISNUMBER(SEARCH("sac",B547)),ISNUMBER(SEARCH("carton",B547)),ISNUMBER(SEARCH("pochette",B547)),ISNUMBER(SEARCH("polypr",B547)),ISNUMBER(SEARCH("FIBRE",B547))),"CARTONNAGE","AUTRES"))))))))),VLOOKUP(A547,'[1]Famille par article'!A:C,3,0))</f>
        <v>AUTRES</v>
      </c>
      <c r="I547" s="14">
        <f t="shared" si="32"/>
        <v>5.5524708495280405E-4</v>
      </c>
      <c r="J547" s="14">
        <f t="shared" si="35"/>
        <v>0.83101980381269602</v>
      </c>
      <c r="K547" s="12" t="str">
        <f t="shared" si="33"/>
        <v/>
      </c>
      <c r="L547" s="12" t="str">
        <f t="shared" si="34"/>
        <v>Y</v>
      </c>
    </row>
    <row r="548" spans="1:12" x14ac:dyDescent="0.25">
      <c r="A548" s="12" t="s">
        <v>1031</v>
      </c>
      <c r="B548" s="12" t="s">
        <v>1032</v>
      </c>
      <c r="C548" s="12">
        <v>6</v>
      </c>
      <c r="D548" s="12">
        <v>1126</v>
      </c>
      <c r="E548" s="12" t="s">
        <v>664</v>
      </c>
      <c r="F548" s="12" t="s">
        <v>17</v>
      </c>
      <c r="G548" s="12" t="str">
        <f>IF(ISNA(VLOOKUP(E548,'[1]Plan d''adressage'!A:B,2,0)),"aucune",VLOOKUP(E548,'[1]Plan d''adressage'!A:B,2,0))</f>
        <v>BOIS</v>
      </c>
      <c r="H548" s="13" t="str">
        <f>IF(ISNA(VLOOKUP(A548,'[1]Famille par article'!A:C,3,0)),IF(AND(ISNUMBER(SEARCH("FIBRE",B548)),ISNUMBER(SEARCH("calage",B548))),"FIBRE DE CALAGE",IF(OR(ISNUMBER(SEARCH("panier",B548)),ISNUMBER(SEARCH("corbeille",B548)),ISNUMBER(SEARCH("banneton",B548)),ISNUMBER(SEARCH("support",B548))),"PANIER/CORBEILLE",IF(ISNUMBER(SEARCH("Bidon",B548)),"BIDON",IF(ISNUMBER(SEARCH("bourriche",B548)),"BOURRICHE",IF(OR(ISNUMBER(SEARCH("coffre",B548)),ISNUMBER(SEARCH("valisette",B548)),ISNUMBER(SEARCH("caisse",B548))),"COFFRET",IF(OR(ISNUMBER(SEARCH("VERRE",B548)),ISNUMBER(SEARCH("carafe",B548))),"VERRERIE",IF(ISNUMBER(SEARCH("BOIS",B548)),"BOIS",IF(OR(ISNUMBER(SEARCH("BOLDUC",B548)),ISNUMBER(SEARCH("RAPHIA",B548)),ISNUMBER(SEARCH("etiquette",B548)),ISNUMBER(SEARCH("Bouchon",B548)),ISNUMBER(SEARCH("tire",B548)),ISNUMBER(SEARCH("decapsuleur",B548)),ISNUMBER(SEARCH("carte",B548)),ISNUMBER(SEARCH("cheque",B548))),"ETAGERES",IF(OR(ISNUMBER(SEARCH("papier",B548)),ISNUMBER(SEARCH("sac",B548)),ISNUMBER(SEARCH("carton",B548)),ISNUMBER(SEARCH("pochette",B548)),ISNUMBER(SEARCH("polypr",B548)),ISNUMBER(SEARCH("FIBRE",B548))),"CARTONNAGE","AUTRES"))))))))),VLOOKUP(A548,'[1]Famille par article'!A:C,3,0))</f>
        <v>ETAGERES</v>
      </c>
      <c r="I548" s="14">
        <f t="shared" si="32"/>
        <v>5.5524708495280405E-4</v>
      </c>
      <c r="J548" s="14">
        <f t="shared" si="35"/>
        <v>0.83157505089764883</v>
      </c>
      <c r="K548" s="12" t="str">
        <f t="shared" si="33"/>
        <v/>
      </c>
      <c r="L548" s="12" t="str">
        <f t="shared" si="34"/>
        <v>Y</v>
      </c>
    </row>
    <row r="549" spans="1:12" x14ac:dyDescent="0.25">
      <c r="A549" s="12" t="s">
        <v>1033</v>
      </c>
      <c r="B549" s="12" t="s">
        <v>1034</v>
      </c>
      <c r="C549" s="12">
        <v>6</v>
      </c>
      <c r="D549" s="12">
        <v>1126</v>
      </c>
      <c r="E549" s="12" t="s">
        <v>96</v>
      </c>
      <c r="F549" s="12" t="s">
        <v>17</v>
      </c>
      <c r="G549" s="12" t="str">
        <f>IF(ISNA(VLOOKUP(E549,'[1]Plan d''adressage'!A:B,2,0)),"aucune",VLOOKUP(E549,'[1]Plan d''adressage'!A:B,2,0))</f>
        <v>aucune</v>
      </c>
      <c r="H549" s="13" t="str">
        <f>IF(ISNA(VLOOKUP(A549,'[1]Famille par article'!A:C,3,0)),IF(AND(ISNUMBER(SEARCH("FIBRE",B549)),ISNUMBER(SEARCH("calage",B549))),"FIBRE DE CALAGE",IF(OR(ISNUMBER(SEARCH("panier",B549)),ISNUMBER(SEARCH("corbeille",B549)),ISNUMBER(SEARCH("banneton",B549)),ISNUMBER(SEARCH("support",B549))),"PANIER/CORBEILLE",IF(ISNUMBER(SEARCH("Bidon",B549)),"BIDON",IF(ISNUMBER(SEARCH("bourriche",B549)),"BOURRICHE",IF(OR(ISNUMBER(SEARCH("coffre",B549)),ISNUMBER(SEARCH("valisette",B549)),ISNUMBER(SEARCH("caisse",B549))),"COFFRET",IF(OR(ISNUMBER(SEARCH("VERRE",B549)),ISNUMBER(SEARCH("carafe",B549))),"VERRERIE",IF(ISNUMBER(SEARCH("BOIS",B549)),"BOIS",IF(OR(ISNUMBER(SEARCH("BOLDUC",B549)),ISNUMBER(SEARCH("RAPHIA",B549)),ISNUMBER(SEARCH("etiquette",B549)),ISNUMBER(SEARCH("Bouchon",B549)),ISNUMBER(SEARCH("tire",B549)),ISNUMBER(SEARCH("decapsuleur",B549)),ISNUMBER(SEARCH("carte",B549)),ISNUMBER(SEARCH("cheque",B549))),"ETAGERES",IF(OR(ISNUMBER(SEARCH("papier",B549)),ISNUMBER(SEARCH("sac",B549)),ISNUMBER(SEARCH("carton",B549)),ISNUMBER(SEARCH("pochette",B549)),ISNUMBER(SEARCH("polypr",B549)),ISNUMBER(SEARCH("FIBRE",B549))),"CARTONNAGE","AUTRES"))))))))),VLOOKUP(A549,'[1]Famille par article'!A:C,3,0))</f>
        <v>COFFRET</v>
      </c>
      <c r="I549" s="14">
        <f t="shared" si="32"/>
        <v>5.5524708495280405E-4</v>
      </c>
      <c r="J549" s="14">
        <f t="shared" si="35"/>
        <v>0.83213029798260163</v>
      </c>
      <c r="K549" s="12" t="str">
        <f t="shared" si="33"/>
        <v/>
      </c>
      <c r="L549" s="12" t="str">
        <f t="shared" si="34"/>
        <v>Y</v>
      </c>
    </row>
    <row r="550" spans="1:12" x14ac:dyDescent="0.25">
      <c r="A550" s="12" t="s">
        <v>1035</v>
      </c>
      <c r="B550" s="12" t="s">
        <v>1036</v>
      </c>
      <c r="C550" s="12">
        <v>6</v>
      </c>
      <c r="D550" s="12">
        <v>1126</v>
      </c>
      <c r="E550" s="12" t="s">
        <v>1037</v>
      </c>
      <c r="F550" s="12" t="s">
        <v>17</v>
      </c>
      <c r="G550" s="12" t="str">
        <f>IF(ISNA(VLOOKUP(E550,'[1]Plan d''adressage'!A:B,2,0)),"aucune",VLOOKUP(E550,'[1]Plan d''adressage'!A:B,2,0))</f>
        <v>PANIER/CORBEILLE</v>
      </c>
      <c r="H550" s="13" t="str">
        <f>IF(ISNA(VLOOKUP(A550,'[1]Famille par article'!A:C,3,0)),IF(AND(ISNUMBER(SEARCH("FIBRE",B550)),ISNUMBER(SEARCH("calage",B550))),"FIBRE DE CALAGE",IF(OR(ISNUMBER(SEARCH("panier",B550)),ISNUMBER(SEARCH("corbeille",B550)),ISNUMBER(SEARCH("banneton",B550)),ISNUMBER(SEARCH("support",B550))),"PANIER/CORBEILLE",IF(ISNUMBER(SEARCH("Bidon",B550)),"BIDON",IF(ISNUMBER(SEARCH("bourriche",B550)),"BOURRICHE",IF(OR(ISNUMBER(SEARCH("coffre",B550)),ISNUMBER(SEARCH("valisette",B550)),ISNUMBER(SEARCH("caisse",B550))),"COFFRET",IF(OR(ISNUMBER(SEARCH("VERRE",B550)),ISNUMBER(SEARCH("carafe",B550))),"VERRERIE",IF(ISNUMBER(SEARCH("BOIS",B550)),"BOIS",IF(OR(ISNUMBER(SEARCH("BOLDUC",B550)),ISNUMBER(SEARCH("RAPHIA",B550)),ISNUMBER(SEARCH("etiquette",B550)),ISNUMBER(SEARCH("Bouchon",B550)),ISNUMBER(SEARCH("tire",B550)),ISNUMBER(SEARCH("decapsuleur",B550)),ISNUMBER(SEARCH("carte",B550)),ISNUMBER(SEARCH("cheque",B550))),"ETAGERES",IF(OR(ISNUMBER(SEARCH("papier",B550)),ISNUMBER(SEARCH("sac",B550)),ISNUMBER(SEARCH("carton",B550)),ISNUMBER(SEARCH("pochette",B550)),ISNUMBER(SEARCH("polypr",B550)),ISNUMBER(SEARCH("FIBRE",B550))),"CARTONNAGE","AUTRES"))))))))),VLOOKUP(A550,'[1]Famille par article'!A:C,3,0))</f>
        <v>ETAGERES</v>
      </c>
      <c r="I550" s="14">
        <f t="shared" si="32"/>
        <v>5.5524708495280405E-4</v>
      </c>
      <c r="J550" s="14">
        <f t="shared" si="35"/>
        <v>0.83268554506755443</v>
      </c>
      <c r="K550" s="12" t="str">
        <f t="shared" si="33"/>
        <v/>
      </c>
      <c r="L550" s="12" t="str">
        <f t="shared" si="34"/>
        <v>Y</v>
      </c>
    </row>
    <row r="551" spans="1:12" x14ac:dyDescent="0.25">
      <c r="A551" s="12" t="s">
        <v>1038</v>
      </c>
      <c r="B551" s="12" t="s">
        <v>1028</v>
      </c>
      <c r="C551" s="12">
        <v>6</v>
      </c>
      <c r="D551" s="12">
        <v>1126</v>
      </c>
      <c r="E551" s="12" t="s">
        <v>1039</v>
      </c>
      <c r="F551" s="12" t="s">
        <v>17</v>
      </c>
      <c r="G551" s="12" t="str">
        <f>IF(ISNA(VLOOKUP(E551,'[1]Plan d''adressage'!A:B,2,0)),"aucune",VLOOKUP(E551,'[1]Plan d''adressage'!A:B,2,0))</f>
        <v>PANIER/CORBEILLE</v>
      </c>
      <c r="H551" s="13" t="str">
        <f>IF(ISNA(VLOOKUP(A551,'[1]Famille par article'!A:C,3,0)),IF(AND(ISNUMBER(SEARCH("FIBRE",B551)),ISNUMBER(SEARCH("calage",B551))),"FIBRE DE CALAGE",IF(OR(ISNUMBER(SEARCH("panier",B551)),ISNUMBER(SEARCH("corbeille",B551)),ISNUMBER(SEARCH("banneton",B551)),ISNUMBER(SEARCH("support",B551))),"PANIER/CORBEILLE",IF(ISNUMBER(SEARCH("Bidon",B551)),"BIDON",IF(ISNUMBER(SEARCH("bourriche",B551)),"BOURRICHE",IF(OR(ISNUMBER(SEARCH("coffre",B551)),ISNUMBER(SEARCH("valisette",B551)),ISNUMBER(SEARCH("caisse",B551))),"COFFRET",IF(OR(ISNUMBER(SEARCH("VERRE",B551)),ISNUMBER(SEARCH("carafe",B551))),"VERRERIE",IF(ISNUMBER(SEARCH("BOIS",B551)),"BOIS",IF(OR(ISNUMBER(SEARCH("BOLDUC",B551)),ISNUMBER(SEARCH("RAPHIA",B551)),ISNUMBER(SEARCH("etiquette",B551)),ISNUMBER(SEARCH("Bouchon",B551)),ISNUMBER(SEARCH("tire",B551)),ISNUMBER(SEARCH("decapsuleur",B551)),ISNUMBER(SEARCH("carte",B551)),ISNUMBER(SEARCH("cheque",B551))),"ETAGERES",IF(OR(ISNUMBER(SEARCH("papier",B551)),ISNUMBER(SEARCH("sac",B551)),ISNUMBER(SEARCH("carton",B551)),ISNUMBER(SEARCH("pochette",B551)),ISNUMBER(SEARCH("polypr",B551)),ISNUMBER(SEARCH("FIBRE",B551))),"CARTONNAGE","AUTRES"))))))))),VLOOKUP(A551,'[1]Famille par article'!A:C,3,0))</f>
        <v>AUTRES</v>
      </c>
      <c r="I551" s="14">
        <f t="shared" si="32"/>
        <v>5.5524708495280405E-4</v>
      </c>
      <c r="J551" s="14">
        <f t="shared" si="35"/>
        <v>0.83324079215250724</v>
      </c>
      <c r="K551" s="12" t="str">
        <f t="shared" si="33"/>
        <v/>
      </c>
      <c r="L551" s="12" t="str">
        <f t="shared" si="34"/>
        <v>Y</v>
      </c>
    </row>
    <row r="552" spans="1:12" x14ac:dyDescent="0.25">
      <c r="A552" s="12" t="s">
        <v>1040</v>
      </c>
      <c r="B552" s="12" t="s">
        <v>1041</v>
      </c>
      <c r="C552" s="12">
        <v>6</v>
      </c>
      <c r="D552" s="12">
        <v>1126</v>
      </c>
      <c r="E552" s="12" t="s">
        <v>1039</v>
      </c>
      <c r="F552" s="12" t="s">
        <v>17</v>
      </c>
      <c r="G552" s="12" t="str">
        <f>IF(ISNA(VLOOKUP(E552,'[1]Plan d''adressage'!A:B,2,0)),"aucune",VLOOKUP(E552,'[1]Plan d''adressage'!A:B,2,0))</f>
        <v>PANIER/CORBEILLE</v>
      </c>
      <c r="H552" s="13" t="str">
        <f>IF(ISNA(VLOOKUP(A552,'[1]Famille par article'!A:C,3,0)),IF(AND(ISNUMBER(SEARCH("FIBRE",B552)),ISNUMBER(SEARCH("calage",B552))),"FIBRE DE CALAGE",IF(OR(ISNUMBER(SEARCH("panier",B552)),ISNUMBER(SEARCH("corbeille",B552)),ISNUMBER(SEARCH("banneton",B552)),ISNUMBER(SEARCH("support",B552))),"PANIER/CORBEILLE",IF(ISNUMBER(SEARCH("Bidon",B552)),"BIDON",IF(ISNUMBER(SEARCH("bourriche",B552)),"BOURRICHE",IF(OR(ISNUMBER(SEARCH("coffre",B552)),ISNUMBER(SEARCH("valisette",B552)),ISNUMBER(SEARCH("caisse",B552))),"COFFRET",IF(OR(ISNUMBER(SEARCH("VERRE",B552)),ISNUMBER(SEARCH("carafe",B552))),"VERRERIE",IF(ISNUMBER(SEARCH("BOIS",B552)),"BOIS",IF(OR(ISNUMBER(SEARCH("BOLDUC",B552)),ISNUMBER(SEARCH("RAPHIA",B552)),ISNUMBER(SEARCH("etiquette",B552)),ISNUMBER(SEARCH("Bouchon",B552)),ISNUMBER(SEARCH("tire",B552)),ISNUMBER(SEARCH("decapsuleur",B552)),ISNUMBER(SEARCH("carte",B552)),ISNUMBER(SEARCH("cheque",B552))),"ETAGERES",IF(OR(ISNUMBER(SEARCH("papier",B552)),ISNUMBER(SEARCH("sac",B552)),ISNUMBER(SEARCH("carton",B552)),ISNUMBER(SEARCH("pochette",B552)),ISNUMBER(SEARCH("polypr",B552)),ISNUMBER(SEARCH("FIBRE",B552))),"CARTONNAGE","AUTRES"))))))))),VLOOKUP(A552,'[1]Famille par article'!A:C,3,0))</f>
        <v>VERRERIE</v>
      </c>
      <c r="I552" s="14">
        <f t="shared" si="32"/>
        <v>5.5524708495280405E-4</v>
      </c>
      <c r="J552" s="14">
        <f t="shared" si="35"/>
        <v>0.83379603923746004</v>
      </c>
      <c r="K552" s="12" t="str">
        <f t="shared" si="33"/>
        <v/>
      </c>
      <c r="L552" s="12" t="str">
        <f t="shared" si="34"/>
        <v>Y</v>
      </c>
    </row>
    <row r="553" spans="1:12" x14ac:dyDescent="0.25">
      <c r="A553" s="12" t="s">
        <v>1042</v>
      </c>
      <c r="B553" s="12" t="s">
        <v>70</v>
      </c>
      <c r="C553" s="12">
        <v>6</v>
      </c>
      <c r="D553" s="12">
        <v>1126</v>
      </c>
      <c r="E553" s="12" t="s">
        <v>466</v>
      </c>
      <c r="F553" s="12" t="s">
        <v>17</v>
      </c>
      <c r="G553" s="12" t="str">
        <f>IF(ISNA(VLOOKUP(E553,'[1]Plan d''adressage'!A:B,2,0)),"aucune",VLOOKUP(E553,'[1]Plan d''adressage'!A:B,2,0))</f>
        <v>aucune</v>
      </c>
      <c r="H553" s="13" t="str">
        <f>IF(ISNA(VLOOKUP(A553,'[1]Famille par article'!A:C,3,0)),IF(AND(ISNUMBER(SEARCH("FIBRE",B553)),ISNUMBER(SEARCH("calage",B553))),"FIBRE DE CALAGE",IF(OR(ISNUMBER(SEARCH("panier",B553)),ISNUMBER(SEARCH("corbeille",B553)),ISNUMBER(SEARCH("banneton",B553)),ISNUMBER(SEARCH("support",B553))),"PANIER/CORBEILLE",IF(ISNUMBER(SEARCH("Bidon",B553)),"BIDON",IF(ISNUMBER(SEARCH("bourriche",B553)),"BOURRICHE",IF(OR(ISNUMBER(SEARCH("coffre",B553)),ISNUMBER(SEARCH("valisette",B553)),ISNUMBER(SEARCH("caisse",B553))),"COFFRET",IF(OR(ISNUMBER(SEARCH("VERRE",B553)),ISNUMBER(SEARCH("carafe",B553))),"VERRERIE",IF(ISNUMBER(SEARCH("BOIS",B553)),"BOIS",IF(OR(ISNUMBER(SEARCH("BOLDUC",B553)),ISNUMBER(SEARCH("RAPHIA",B553)),ISNUMBER(SEARCH("etiquette",B553)),ISNUMBER(SEARCH("Bouchon",B553)),ISNUMBER(SEARCH("tire",B553)),ISNUMBER(SEARCH("decapsuleur",B553)),ISNUMBER(SEARCH("carte",B553)),ISNUMBER(SEARCH("cheque",B553))),"ETAGERES",IF(OR(ISNUMBER(SEARCH("papier",B553)),ISNUMBER(SEARCH("sac",B553)),ISNUMBER(SEARCH("carton",B553)),ISNUMBER(SEARCH("pochette",B553)),ISNUMBER(SEARCH("polypr",B553)),ISNUMBER(SEARCH("FIBRE",B553))),"CARTONNAGE","AUTRES"))))))))),VLOOKUP(A553,'[1]Famille par article'!A:C,3,0))</f>
        <v>ETAGERES</v>
      </c>
      <c r="I553" s="14">
        <f t="shared" si="32"/>
        <v>5.5524708495280405E-4</v>
      </c>
      <c r="J553" s="14">
        <f t="shared" si="35"/>
        <v>0.83435128632241284</v>
      </c>
      <c r="K553" s="12" t="str">
        <f t="shared" si="33"/>
        <v/>
      </c>
      <c r="L553" s="12" t="str">
        <f t="shared" si="34"/>
        <v>Y</v>
      </c>
    </row>
    <row r="554" spans="1:12" x14ac:dyDescent="0.25">
      <c r="A554" s="12" t="s">
        <v>1043</v>
      </c>
      <c r="B554" s="12" t="s">
        <v>1044</v>
      </c>
      <c r="C554" s="12">
        <v>6</v>
      </c>
      <c r="D554" s="12">
        <v>1126</v>
      </c>
      <c r="E554" s="12" t="s">
        <v>96</v>
      </c>
      <c r="F554" s="12" t="s">
        <v>17</v>
      </c>
      <c r="G554" s="12" t="str">
        <f>IF(ISNA(VLOOKUP(E554,'[1]Plan d''adressage'!A:B,2,0)),"aucune",VLOOKUP(E554,'[1]Plan d''adressage'!A:B,2,0))</f>
        <v>aucune</v>
      </c>
      <c r="H554" s="13" t="str">
        <f>IF(ISNA(VLOOKUP(A554,'[1]Famille par article'!A:C,3,0)),IF(AND(ISNUMBER(SEARCH("FIBRE",B554)),ISNUMBER(SEARCH("calage",B554))),"FIBRE DE CALAGE",IF(OR(ISNUMBER(SEARCH("panier",B554)),ISNUMBER(SEARCH("corbeille",B554)),ISNUMBER(SEARCH("banneton",B554)),ISNUMBER(SEARCH("support",B554))),"PANIER/CORBEILLE",IF(ISNUMBER(SEARCH("Bidon",B554)),"BIDON",IF(ISNUMBER(SEARCH("bourriche",B554)),"BOURRICHE",IF(OR(ISNUMBER(SEARCH("coffre",B554)),ISNUMBER(SEARCH("valisette",B554)),ISNUMBER(SEARCH("caisse",B554))),"COFFRET",IF(OR(ISNUMBER(SEARCH("VERRE",B554)),ISNUMBER(SEARCH("carafe",B554))),"VERRERIE",IF(ISNUMBER(SEARCH("BOIS",B554)),"BOIS",IF(OR(ISNUMBER(SEARCH("BOLDUC",B554)),ISNUMBER(SEARCH("RAPHIA",B554)),ISNUMBER(SEARCH("etiquette",B554)),ISNUMBER(SEARCH("Bouchon",B554)),ISNUMBER(SEARCH("tire",B554)),ISNUMBER(SEARCH("decapsuleur",B554)),ISNUMBER(SEARCH("carte",B554)),ISNUMBER(SEARCH("cheque",B554))),"ETAGERES",IF(OR(ISNUMBER(SEARCH("papier",B554)),ISNUMBER(SEARCH("sac",B554)),ISNUMBER(SEARCH("carton",B554)),ISNUMBER(SEARCH("pochette",B554)),ISNUMBER(SEARCH("polypr",B554)),ISNUMBER(SEARCH("FIBRE",B554))),"CARTONNAGE","AUTRES"))))))))),VLOOKUP(A554,'[1]Famille par article'!A:C,3,0))</f>
        <v>AUTRES</v>
      </c>
      <c r="I554" s="14">
        <f t="shared" si="32"/>
        <v>5.5524708495280405E-4</v>
      </c>
      <c r="J554" s="14">
        <f t="shared" si="35"/>
        <v>0.83490653340736565</v>
      </c>
      <c r="K554" s="12" t="str">
        <f t="shared" si="33"/>
        <v/>
      </c>
      <c r="L554" s="12" t="str">
        <f t="shared" si="34"/>
        <v>Y</v>
      </c>
    </row>
    <row r="555" spans="1:12" x14ac:dyDescent="0.25">
      <c r="A555" s="12" t="s">
        <v>1045</v>
      </c>
      <c r="B555" s="12" t="s">
        <v>1046</v>
      </c>
      <c r="C555" s="12">
        <v>6</v>
      </c>
      <c r="D555" s="12">
        <v>1126</v>
      </c>
      <c r="E555" s="12" t="s">
        <v>592</v>
      </c>
      <c r="F555" s="12" t="s">
        <v>17</v>
      </c>
      <c r="G555" s="12" t="str">
        <f>IF(ISNA(VLOOKUP(E555,'[1]Plan d''adressage'!A:B,2,0)),"aucune",VLOOKUP(E555,'[1]Plan d''adressage'!A:B,2,0))</f>
        <v>CARTONNAGE</v>
      </c>
      <c r="H555" s="13" t="str">
        <f>IF(ISNA(VLOOKUP(A555,'[1]Famille par article'!A:C,3,0)),IF(AND(ISNUMBER(SEARCH("FIBRE",B555)),ISNUMBER(SEARCH("calage",B555))),"FIBRE DE CALAGE",IF(OR(ISNUMBER(SEARCH("panier",B555)),ISNUMBER(SEARCH("corbeille",B555)),ISNUMBER(SEARCH("banneton",B555)),ISNUMBER(SEARCH("support",B555))),"PANIER/CORBEILLE",IF(ISNUMBER(SEARCH("Bidon",B555)),"BIDON",IF(ISNUMBER(SEARCH("bourriche",B555)),"BOURRICHE",IF(OR(ISNUMBER(SEARCH("coffre",B555)),ISNUMBER(SEARCH("valisette",B555)),ISNUMBER(SEARCH("caisse",B555))),"COFFRET",IF(OR(ISNUMBER(SEARCH("VERRE",B555)),ISNUMBER(SEARCH("carafe",B555))),"VERRERIE",IF(ISNUMBER(SEARCH("BOIS",B555)),"BOIS",IF(OR(ISNUMBER(SEARCH("BOLDUC",B555)),ISNUMBER(SEARCH("RAPHIA",B555)),ISNUMBER(SEARCH("etiquette",B555)),ISNUMBER(SEARCH("Bouchon",B555)),ISNUMBER(SEARCH("tire",B555)),ISNUMBER(SEARCH("decapsuleur",B555)),ISNUMBER(SEARCH("carte",B555)),ISNUMBER(SEARCH("cheque",B555))),"ETAGERES",IF(OR(ISNUMBER(SEARCH("papier",B555)),ISNUMBER(SEARCH("sac",B555)),ISNUMBER(SEARCH("carton",B555)),ISNUMBER(SEARCH("pochette",B555)),ISNUMBER(SEARCH("polypr",B555)),ISNUMBER(SEARCH("FIBRE",B555))),"CARTONNAGE","AUTRES"))))))))),VLOOKUP(A555,'[1]Famille par article'!A:C,3,0))</f>
        <v>VERRERIE</v>
      </c>
      <c r="I555" s="14">
        <f t="shared" si="32"/>
        <v>5.5524708495280405E-4</v>
      </c>
      <c r="J555" s="14">
        <f t="shared" si="35"/>
        <v>0.83546178049231845</v>
      </c>
      <c r="K555" s="12" t="str">
        <f t="shared" si="33"/>
        <v/>
      </c>
      <c r="L555" s="12" t="str">
        <f t="shared" si="34"/>
        <v>Y</v>
      </c>
    </row>
    <row r="556" spans="1:12" x14ac:dyDescent="0.25">
      <c r="A556" s="12" t="s">
        <v>1047</v>
      </c>
      <c r="B556" s="12" t="s">
        <v>1048</v>
      </c>
      <c r="C556" s="12">
        <v>6</v>
      </c>
      <c r="D556" s="12">
        <v>1126</v>
      </c>
      <c r="E556" s="12" t="s">
        <v>1049</v>
      </c>
      <c r="F556" s="12" t="s">
        <v>17</v>
      </c>
      <c r="G556" s="12" t="str">
        <f>IF(ISNA(VLOOKUP(E556,'[1]Plan d''adressage'!A:B,2,0)),"aucune",VLOOKUP(E556,'[1]Plan d''adressage'!A:B,2,0))</f>
        <v>PANIER/CORBEILLE</v>
      </c>
      <c r="H556" s="13" t="str">
        <f>IF(ISNA(VLOOKUP(A556,'[1]Famille par article'!A:C,3,0)),IF(AND(ISNUMBER(SEARCH("FIBRE",B556)),ISNUMBER(SEARCH("calage",B556))),"FIBRE DE CALAGE",IF(OR(ISNUMBER(SEARCH("panier",B556)),ISNUMBER(SEARCH("corbeille",B556)),ISNUMBER(SEARCH("banneton",B556)),ISNUMBER(SEARCH("support",B556))),"PANIER/CORBEILLE",IF(ISNUMBER(SEARCH("Bidon",B556)),"BIDON",IF(ISNUMBER(SEARCH("bourriche",B556)),"BOURRICHE",IF(OR(ISNUMBER(SEARCH("coffre",B556)),ISNUMBER(SEARCH("valisette",B556)),ISNUMBER(SEARCH("caisse",B556))),"COFFRET",IF(OR(ISNUMBER(SEARCH("VERRE",B556)),ISNUMBER(SEARCH("carafe",B556))),"VERRERIE",IF(ISNUMBER(SEARCH("BOIS",B556)),"BOIS",IF(OR(ISNUMBER(SEARCH("BOLDUC",B556)),ISNUMBER(SEARCH("RAPHIA",B556)),ISNUMBER(SEARCH("etiquette",B556)),ISNUMBER(SEARCH("Bouchon",B556)),ISNUMBER(SEARCH("tire",B556)),ISNUMBER(SEARCH("decapsuleur",B556)),ISNUMBER(SEARCH("carte",B556)),ISNUMBER(SEARCH("cheque",B556))),"ETAGERES",IF(OR(ISNUMBER(SEARCH("papier",B556)),ISNUMBER(SEARCH("sac",B556)),ISNUMBER(SEARCH("carton",B556)),ISNUMBER(SEARCH("pochette",B556)),ISNUMBER(SEARCH("polypr",B556)),ISNUMBER(SEARCH("FIBRE",B556))),"CARTONNAGE","AUTRES"))))))))),VLOOKUP(A556,'[1]Famille par article'!A:C,3,0))</f>
        <v>VERRERIE</v>
      </c>
      <c r="I556" s="14">
        <f t="shared" si="32"/>
        <v>5.5524708495280405E-4</v>
      </c>
      <c r="J556" s="14">
        <f t="shared" si="35"/>
        <v>0.83601702757727125</v>
      </c>
      <c r="K556" s="12" t="str">
        <f t="shared" si="33"/>
        <v/>
      </c>
      <c r="L556" s="12" t="str">
        <f t="shared" si="34"/>
        <v>Y</v>
      </c>
    </row>
    <row r="557" spans="1:12" x14ac:dyDescent="0.25">
      <c r="A557" s="12" t="s">
        <v>1050</v>
      </c>
      <c r="B557" s="12" t="s">
        <v>1051</v>
      </c>
      <c r="C557" s="12">
        <v>6</v>
      </c>
      <c r="D557" s="12">
        <v>1126</v>
      </c>
      <c r="E557" s="12" t="s">
        <v>667</v>
      </c>
      <c r="F557" s="12" t="s">
        <v>17</v>
      </c>
      <c r="G557" s="12" t="str">
        <f>IF(ISNA(VLOOKUP(E557,'[1]Plan d''adressage'!A:B,2,0)),"aucune",VLOOKUP(E557,'[1]Plan d''adressage'!A:B,2,0))</f>
        <v>PANIER/CORBEILLE</v>
      </c>
      <c r="H557" s="13" t="str">
        <f>IF(ISNA(VLOOKUP(A557,'[1]Famille par article'!A:C,3,0)),IF(AND(ISNUMBER(SEARCH("FIBRE",B557)),ISNUMBER(SEARCH("calage",B557))),"FIBRE DE CALAGE",IF(OR(ISNUMBER(SEARCH("panier",B557)),ISNUMBER(SEARCH("corbeille",B557)),ISNUMBER(SEARCH("banneton",B557)),ISNUMBER(SEARCH("support",B557))),"PANIER/CORBEILLE",IF(ISNUMBER(SEARCH("Bidon",B557)),"BIDON",IF(ISNUMBER(SEARCH("bourriche",B557)),"BOURRICHE",IF(OR(ISNUMBER(SEARCH("coffre",B557)),ISNUMBER(SEARCH("valisette",B557)),ISNUMBER(SEARCH("caisse",B557))),"COFFRET",IF(OR(ISNUMBER(SEARCH("VERRE",B557)),ISNUMBER(SEARCH("carafe",B557))),"VERRERIE",IF(ISNUMBER(SEARCH("BOIS",B557)),"BOIS",IF(OR(ISNUMBER(SEARCH("BOLDUC",B557)),ISNUMBER(SEARCH("RAPHIA",B557)),ISNUMBER(SEARCH("etiquette",B557)),ISNUMBER(SEARCH("Bouchon",B557)),ISNUMBER(SEARCH("tire",B557)),ISNUMBER(SEARCH("decapsuleur",B557)),ISNUMBER(SEARCH("carte",B557)),ISNUMBER(SEARCH("cheque",B557))),"ETAGERES",IF(OR(ISNUMBER(SEARCH("papier",B557)),ISNUMBER(SEARCH("sac",B557)),ISNUMBER(SEARCH("carton",B557)),ISNUMBER(SEARCH("pochette",B557)),ISNUMBER(SEARCH("polypr",B557)),ISNUMBER(SEARCH("FIBRE",B557))),"CARTONNAGE","AUTRES"))))))))),VLOOKUP(A557,'[1]Famille par article'!A:C,3,0))</f>
        <v>VERRERIE</v>
      </c>
      <c r="I557" s="14">
        <f t="shared" si="32"/>
        <v>5.5524708495280405E-4</v>
      </c>
      <c r="J557" s="14">
        <f t="shared" si="35"/>
        <v>0.83657227466222406</v>
      </c>
      <c r="K557" s="12" t="str">
        <f t="shared" si="33"/>
        <v/>
      </c>
      <c r="L557" s="12" t="str">
        <f t="shared" si="34"/>
        <v>Y</v>
      </c>
    </row>
    <row r="558" spans="1:12" x14ac:dyDescent="0.25">
      <c r="A558" s="12" t="s">
        <v>1052</v>
      </c>
      <c r="B558" s="12" t="s">
        <v>835</v>
      </c>
      <c r="C558" s="12">
        <v>6</v>
      </c>
      <c r="D558" s="12">
        <v>1126</v>
      </c>
      <c r="E558" s="12" t="s">
        <v>455</v>
      </c>
      <c r="F558" s="12" t="s">
        <v>17</v>
      </c>
      <c r="G558" s="12" t="str">
        <f>IF(ISNA(VLOOKUP(E558,'[1]Plan d''adressage'!A:B,2,0)),"aucune",VLOOKUP(E558,'[1]Plan d''adressage'!A:B,2,0))</f>
        <v>CARTONNAGE</v>
      </c>
      <c r="H558" s="13" t="str">
        <f>IF(ISNA(VLOOKUP(A558,'[1]Famille par article'!A:C,3,0)),IF(AND(ISNUMBER(SEARCH("FIBRE",B558)),ISNUMBER(SEARCH("calage",B558))),"FIBRE DE CALAGE",IF(OR(ISNUMBER(SEARCH("panier",B558)),ISNUMBER(SEARCH("corbeille",B558)),ISNUMBER(SEARCH("banneton",B558)),ISNUMBER(SEARCH("support",B558))),"PANIER/CORBEILLE",IF(ISNUMBER(SEARCH("Bidon",B558)),"BIDON",IF(ISNUMBER(SEARCH("bourriche",B558)),"BOURRICHE",IF(OR(ISNUMBER(SEARCH("coffre",B558)),ISNUMBER(SEARCH("valisette",B558)),ISNUMBER(SEARCH("caisse",B558))),"COFFRET",IF(OR(ISNUMBER(SEARCH("VERRE",B558)),ISNUMBER(SEARCH("carafe",B558))),"VERRERIE",IF(ISNUMBER(SEARCH("BOIS",B558)),"BOIS",IF(OR(ISNUMBER(SEARCH("BOLDUC",B558)),ISNUMBER(SEARCH("RAPHIA",B558)),ISNUMBER(SEARCH("etiquette",B558)),ISNUMBER(SEARCH("Bouchon",B558)),ISNUMBER(SEARCH("tire",B558)),ISNUMBER(SEARCH("decapsuleur",B558)),ISNUMBER(SEARCH("carte",B558)),ISNUMBER(SEARCH("cheque",B558))),"ETAGERES",IF(OR(ISNUMBER(SEARCH("papier",B558)),ISNUMBER(SEARCH("sac",B558)),ISNUMBER(SEARCH("carton",B558)),ISNUMBER(SEARCH("pochette",B558)),ISNUMBER(SEARCH("polypr",B558)),ISNUMBER(SEARCH("FIBRE",B558))),"CARTONNAGE","AUTRES"))))))))),VLOOKUP(A558,'[1]Famille par article'!A:C,3,0))</f>
        <v>VERRERIE</v>
      </c>
      <c r="I558" s="14">
        <f t="shared" si="32"/>
        <v>5.5524708495280405E-4</v>
      </c>
      <c r="J558" s="14">
        <f t="shared" si="35"/>
        <v>0.83712752174717686</v>
      </c>
      <c r="K558" s="12" t="str">
        <f t="shared" si="33"/>
        <v/>
      </c>
      <c r="L558" s="12" t="str">
        <f t="shared" si="34"/>
        <v>Y</v>
      </c>
    </row>
    <row r="559" spans="1:12" x14ac:dyDescent="0.25">
      <c r="A559" s="12" t="s">
        <v>1053</v>
      </c>
      <c r="B559" s="12" t="s">
        <v>188</v>
      </c>
      <c r="C559" s="12">
        <v>6</v>
      </c>
      <c r="D559" s="12">
        <v>1126</v>
      </c>
      <c r="E559" s="12" t="s">
        <v>489</v>
      </c>
      <c r="F559" s="12" t="s">
        <v>17</v>
      </c>
      <c r="G559" s="12" t="str">
        <f>IF(ISNA(VLOOKUP(E559,'[1]Plan d''adressage'!A:B,2,0)),"aucune",VLOOKUP(E559,'[1]Plan d''adressage'!A:B,2,0))</f>
        <v>FIBRE DE CALAGE</v>
      </c>
      <c r="H559" s="13" t="str">
        <f>IF(ISNA(VLOOKUP(A559,'[1]Famille par article'!A:C,3,0)),IF(AND(ISNUMBER(SEARCH("FIBRE",B559)),ISNUMBER(SEARCH("calage",B559))),"FIBRE DE CALAGE",IF(OR(ISNUMBER(SEARCH("panier",B559)),ISNUMBER(SEARCH("corbeille",B559)),ISNUMBER(SEARCH("banneton",B559)),ISNUMBER(SEARCH("support",B559))),"PANIER/CORBEILLE",IF(ISNUMBER(SEARCH("Bidon",B559)),"BIDON",IF(ISNUMBER(SEARCH("bourriche",B559)),"BOURRICHE",IF(OR(ISNUMBER(SEARCH("coffre",B559)),ISNUMBER(SEARCH("valisette",B559)),ISNUMBER(SEARCH("caisse",B559))),"COFFRET",IF(OR(ISNUMBER(SEARCH("VERRE",B559)),ISNUMBER(SEARCH("carafe",B559))),"VERRERIE",IF(ISNUMBER(SEARCH("BOIS",B559)),"BOIS",IF(OR(ISNUMBER(SEARCH("BOLDUC",B559)),ISNUMBER(SEARCH("RAPHIA",B559)),ISNUMBER(SEARCH("etiquette",B559)),ISNUMBER(SEARCH("Bouchon",B559)),ISNUMBER(SEARCH("tire",B559)),ISNUMBER(SEARCH("decapsuleur",B559)),ISNUMBER(SEARCH("carte",B559)),ISNUMBER(SEARCH("cheque",B559))),"ETAGERES",IF(OR(ISNUMBER(SEARCH("papier",B559)),ISNUMBER(SEARCH("sac",B559)),ISNUMBER(SEARCH("carton",B559)),ISNUMBER(SEARCH("pochette",B559)),ISNUMBER(SEARCH("polypr",B559)),ISNUMBER(SEARCH("FIBRE",B559))),"CARTONNAGE","AUTRES"))))))))),VLOOKUP(A559,'[1]Famille par article'!A:C,3,0))</f>
        <v>COFFRET</v>
      </c>
      <c r="I559" s="14">
        <f t="shared" si="32"/>
        <v>5.5524708495280405E-4</v>
      </c>
      <c r="J559" s="14">
        <f t="shared" si="35"/>
        <v>0.83768276883212966</v>
      </c>
      <c r="K559" s="12" t="str">
        <f t="shared" si="33"/>
        <v/>
      </c>
      <c r="L559" s="12" t="str">
        <f t="shared" si="34"/>
        <v>Y</v>
      </c>
    </row>
    <row r="560" spans="1:12" x14ac:dyDescent="0.25">
      <c r="A560" s="12" t="s">
        <v>1054</v>
      </c>
      <c r="B560" s="12" t="s">
        <v>1055</v>
      </c>
      <c r="C560" s="12">
        <v>6</v>
      </c>
      <c r="D560" s="12">
        <v>1126</v>
      </c>
      <c r="E560" s="12" t="s">
        <v>389</v>
      </c>
      <c r="F560" s="12" t="s">
        <v>17</v>
      </c>
      <c r="G560" s="12" t="str">
        <f>IF(ISNA(VLOOKUP(E560,'[1]Plan d''adressage'!A:B,2,0)),"aucune",VLOOKUP(E560,'[1]Plan d''adressage'!A:B,2,0))</f>
        <v>PANIER/CORBEILLE</v>
      </c>
      <c r="H560" s="13" t="str">
        <f>IF(ISNA(VLOOKUP(A560,'[1]Famille par article'!A:C,3,0)),IF(AND(ISNUMBER(SEARCH("FIBRE",B560)),ISNUMBER(SEARCH("calage",B560))),"FIBRE DE CALAGE",IF(OR(ISNUMBER(SEARCH("panier",B560)),ISNUMBER(SEARCH("corbeille",B560)),ISNUMBER(SEARCH("banneton",B560)),ISNUMBER(SEARCH("support",B560))),"PANIER/CORBEILLE",IF(ISNUMBER(SEARCH("Bidon",B560)),"BIDON",IF(ISNUMBER(SEARCH("bourriche",B560)),"BOURRICHE",IF(OR(ISNUMBER(SEARCH("coffre",B560)),ISNUMBER(SEARCH("valisette",B560)),ISNUMBER(SEARCH("caisse",B560))),"COFFRET",IF(OR(ISNUMBER(SEARCH("VERRE",B560)),ISNUMBER(SEARCH("carafe",B560))),"VERRERIE",IF(ISNUMBER(SEARCH("BOIS",B560)),"BOIS",IF(OR(ISNUMBER(SEARCH("BOLDUC",B560)),ISNUMBER(SEARCH("RAPHIA",B560)),ISNUMBER(SEARCH("etiquette",B560)),ISNUMBER(SEARCH("Bouchon",B560)),ISNUMBER(SEARCH("tire",B560)),ISNUMBER(SEARCH("decapsuleur",B560)),ISNUMBER(SEARCH("carte",B560)),ISNUMBER(SEARCH("cheque",B560))),"ETAGERES",IF(OR(ISNUMBER(SEARCH("papier",B560)),ISNUMBER(SEARCH("sac",B560)),ISNUMBER(SEARCH("carton",B560)),ISNUMBER(SEARCH("pochette",B560)),ISNUMBER(SEARCH("polypr",B560)),ISNUMBER(SEARCH("FIBRE",B560))),"CARTONNAGE","AUTRES"))))))))),VLOOKUP(A560,'[1]Famille par article'!A:C,3,0))</f>
        <v>COFFRET</v>
      </c>
      <c r="I560" s="14">
        <f t="shared" si="32"/>
        <v>5.5524708495280405E-4</v>
      </c>
      <c r="J560" s="14">
        <f t="shared" si="35"/>
        <v>0.83823801591708247</v>
      </c>
      <c r="K560" s="12" t="str">
        <f t="shared" si="33"/>
        <v/>
      </c>
      <c r="L560" s="12" t="str">
        <f t="shared" si="34"/>
        <v>Y</v>
      </c>
    </row>
    <row r="561" spans="1:12" x14ac:dyDescent="0.25">
      <c r="A561" s="12" t="s">
        <v>1056</v>
      </c>
      <c r="B561" s="12" t="s">
        <v>1057</v>
      </c>
      <c r="C561" s="12">
        <v>6</v>
      </c>
      <c r="D561" s="12">
        <v>1126</v>
      </c>
      <c r="E561" s="12" t="s">
        <v>1058</v>
      </c>
      <c r="F561" s="12" t="s">
        <v>17</v>
      </c>
      <c r="G561" s="12" t="str">
        <f>IF(ISNA(VLOOKUP(E561,'[1]Plan d''adressage'!A:B,2,0)),"aucune",VLOOKUP(E561,'[1]Plan d''adressage'!A:B,2,0))</f>
        <v>PANIER/CORBEILLE</v>
      </c>
      <c r="H561" s="13" t="str">
        <f>IF(ISNA(VLOOKUP(A561,'[1]Famille par article'!A:C,3,0)),IF(AND(ISNUMBER(SEARCH("FIBRE",B561)),ISNUMBER(SEARCH("calage",B561))),"FIBRE DE CALAGE",IF(OR(ISNUMBER(SEARCH("panier",B561)),ISNUMBER(SEARCH("corbeille",B561)),ISNUMBER(SEARCH("banneton",B561)),ISNUMBER(SEARCH("support",B561))),"PANIER/CORBEILLE",IF(ISNUMBER(SEARCH("Bidon",B561)),"BIDON",IF(ISNUMBER(SEARCH("bourriche",B561)),"BOURRICHE",IF(OR(ISNUMBER(SEARCH("coffre",B561)),ISNUMBER(SEARCH("valisette",B561)),ISNUMBER(SEARCH("caisse",B561))),"COFFRET",IF(OR(ISNUMBER(SEARCH("VERRE",B561)),ISNUMBER(SEARCH("carafe",B561))),"VERRERIE",IF(ISNUMBER(SEARCH("BOIS",B561)),"BOIS",IF(OR(ISNUMBER(SEARCH("BOLDUC",B561)),ISNUMBER(SEARCH("RAPHIA",B561)),ISNUMBER(SEARCH("etiquette",B561)),ISNUMBER(SEARCH("Bouchon",B561)),ISNUMBER(SEARCH("tire",B561)),ISNUMBER(SEARCH("decapsuleur",B561)),ISNUMBER(SEARCH("carte",B561)),ISNUMBER(SEARCH("cheque",B561))),"ETAGERES",IF(OR(ISNUMBER(SEARCH("papier",B561)),ISNUMBER(SEARCH("sac",B561)),ISNUMBER(SEARCH("carton",B561)),ISNUMBER(SEARCH("pochette",B561)),ISNUMBER(SEARCH("polypr",B561)),ISNUMBER(SEARCH("FIBRE",B561))),"CARTONNAGE","AUTRES"))))))))),VLOOKUP(A561,'[1]Famille par article'!A:C,3,0))</f>
        <v>AUTRES</v>
      </c>
      <c r="I561" s="14">
        <f t="shared" si="32"/>
        <v>5.5524708495280405E-4</v>
      </c>
      <c r="J561" s="14">
        <f t="shared" si="35"/>
        <v>0.83879326300203527</v>
      </c>
      <c r="K561" s="12" t="str">
        <f t="shared" si="33"/>
        <v/>
      </c>
      <c r="L561" s="12" t="str">
        <f t="shared" si="34"/>
        <v>Y</v>
      </c>
    </row>
    <row r="562" spans="1:12" x14ac:dyDescent="0.25">
      <c r="A562" s="12" t="s">
        <v>1059</v>
      </c>
      <c r="B562" s="12" t="s">
        <v>156</v>
      </c>
      <c r="C562" s="12">
        <v>6</v>
      </c>
      <c r="D562" s="12">
        <v>1126</v>
      </c>
      <c r="E562" s="12" t="s">
        <v>222</v>
      </c>
      <c r="F562" s="12" t="s">
        <v>17</v>
      </c>
      <c r="G562" s="12" t="str">
        <f>IF(ISNA(VLOOKUP(E562,'[1]Plan d''adressage'!A:B,2,0)),"aucune",VLOOKUP(E562,'[1]Plan d''adressage'!A:B,2,0))</f>
        <v>AUTRES</v>
      </c>
      <c r="H562" s="13" t="str">
        <f>IF(ISNA(VLOOKUP(A562,'[1]Famille par article'!A:C,3,0)),IF(AND(ISNUMBER(SEARCH("FIBRE",B562)),ISNUMBER(SEARCH("calage",B562))),"FIBRE DE CALAGE",IF(OR(ISNUMBER(SEARCH("panier",B562)),ISNUMBER(SEARCH("corbeille",B562)),ISNUMBER(SEARCH("banneton",B562)),ISNUMBER(SEARCH("support",B562))),"PANIER/CORBEILLE",IF(ISNUMBER(SEARCH("Bidon",B562)),"BIDON",IF(ISNUMBER(SEARCH("bourriche",B562)),"BOURRICHE",IF(OR(ISNUMBER(SEARCH("coffre",B562)),ISNUMBER(SEARCH("valisette",B562)),ISNUMBER(SEARCH("caisse",B562))),"COFFRET",IF(OR(ISNUMBER(SEARCH("VERRE",B562)),ISNUMBER(SEARCH("carafe",B562))),"VERRERIE",IF(ISNUMBER(SEARCH("BOIS",B562)),"BOIS",IF(OR(ISNUMBER(SEARCH("BOLDUC",B562)),ISNUMBER(SEARCH("RAPHIA",B562)),ISNUMBER(SEARCH("etiquette",B562)),ISNUMBER(SEARCH("Bouchon",B562)),ISNUMBER(SEARCH("tire",B562)),ISNUMBER(SEARCH("decapsuleur",B562)),ISNUMBER(SEARCH("carte",B562)),ISNUMBER(SEARCH("cheque",B562))),"ETAGERES",IF(OR(ISNUMBER(SEARCH("papier",B562)),ISNUMBER(SEARCH("sac",B562)),ISNUMBER(SEARCH("carton",B562)),ISNUMBER(SEARCH("pochette",B562)),ISNUMBER(SEARCH("polypr",B562)),ISNUMBER(SEARCH("FIBRE",B562))),"CARTONNAGE","AUTRES"))))))))),VLOOKUP(A562,'[1]Famille par article'!A:C,3,0))</f>
        <v>ETAGERES</v>
      </c>
      <c r="I562" s="14">
        <f t="shared" si="32"/>
        <v>5.5524708495280405E-4</v>
      </c>
      <c r="J562" s="14">
        <f t="shared" si="35"/>
        <v>0.83934851008698808</v>
      </c>
      <c r="K562" s="12" t="str">
        <f t="shared" si="33"/>
        <v/>
      </c>
      <c r="L562" s="12" t="str">
        <f t="shared" si="34"/>
        <v>Y</v>
      </c>
    </row>
    <row r="563" spans="1:12" x14ac:dyDescent="0.25">
      <c r="A563" s="12" t="s">
        <v>1060</v>
      </c>
      <c r="B563" s="12" t="s">
        <v>1061</v>
      </c>
      <c r="C563" s="12">
        <v>6</v>
      </c>
      <c r="D563" s="12">
        <v>1126</v>
      </c>
      <c r="E563" s="12" t="s">
        <v>96</v>
      </c>
      <c r="F563" s="12" t="s">
        <v>17</v>
      </c>
      <c r="G563" s="12" t="str">
        <f>IF(ISNA(VLOOKUP(E563,'[1]Plan d''adressage'!A:B,2,0)),"aucune",VLOOKUP(E563,'[1]Plan d''adressage'!A:B,2,0))</f>
        <v>aucune</v>
      </c>
      <c r="H563" s="13" t="str">
        <f>IF(ISNA(VLOOKUP(A563,'[1]Famille par article'!A:C,3,0)),IF(AND(ISNUMBER(SEARCH("FIBRE",B563)),ISNUMBER(SEARCH("calage",B563))),"FIBRE DE CALAGE",IF(OR(ISNUMBER(SEARCH("panier",B563)),ISNUMBER(SEARCH("corbeille",B563)),ISNUMBER(SEARCH("banneton",B563)),ISNUMBER(SEARCH("support",B563))),"PANIER/CORBEILLE",IF(ISNUMBER(SEARCH("Bidon",B563)),"BIDON",IF(ISNUMBER(SEARCH("bourriche",B563)),"BOURRICHE",IF(OR(ISNUMBER(SEARCH("coffre",B563)),ISNUMBER(SEARCH("valisette",B563)),ISNUMBER(SEARCH("caisse",B563))),"COFFRET",IF(OR(ISNUMBER(SEARCH("VERRE",B563)),ISNUMBER(SEARCH("carafe",B563))),"VERRERIE",IF(ISNUMBER(SEARCH("BOIS",B563)),"BOIS",IF(OR(ISNUMBER(SEARCH("BOLDUC",B563)),ISNUMBER(SEARCH("RAPHIA",B563)),ISNUMBER(SEARCH("etiquette",B563)),ISNUMBER(SEARCH("Bouchon",B563)),ISNUMBER(SEARCH("tire",B563)),ISNUMBER(SEARCH("decapsuleur",B563)),ISNUMBER(SEARCH("carte",B563)),ISNUMBER(SEARCH("cheque",B563))),"ETAGERES",IF(OR(ISNUMBER(SEARCH("papier",B563)),ISNUMBER(SEARCH("sac",B563)),ISNUMBER(SEARCH("carton",B563)),ISNUMBER(SEARCH("pochette",B563)),ISNUMBER(SEARCH("polypr",B563)),ISNUMBER(SEARCH("FIBRE",B563))),"CARTONNAGE","AUTRES"))))))))),VLOOKUP(A563,'[1]Famille par article'!A:C,3,0))</f>
        <v>CARTONNAGE</v>
      </c>
      <c r="I563" s="14">
        <f t="shared" si="32"/>
        <v>5.5524708495280405E-4</v>
      </c>
      <c r="J563" s="14">
        <f t="shared" si="35"/>
        <v>0.83990375717194088</v>
      </c>
      <c r="K563" s="12" t="str">
        <f t="shared" si="33"/>
        <v/>
      </c>
      <c r="L563" s="12" t="str">
        <f t="shared" si="34"/>
        <v>Y</v>
      </c>
    </row>
    <row r="564" spans="1:12" x14ac:dyDescent="0.25">
      <c r="A564" s="12" t="s">
        <v>1062</v>
      </c>
      <c r="B564" s="12" t="s">
        <v>366</v>
      </c>
      <c r="C564" s="12">
        <v>6</v>
      </c>
      <c r="D564" s="12">
        <v>1126</v>
      </c>
      <c r="E564" s="12" t="s">
        <v>96</v>
      </c>
      <c r="F564" s="12" t="s">
        <v>17</v>
      </c>
      <c r="G564" s="12" t="str">
        <f>IF(ISNA(VLOOKUP(E564,'[1]Plan d''adressage'!A:B,2,0)),"aucune",VLOOKUP(E564,'[1]Plan d''adressage'!A:B,2,0))</f>
        <v>aucune</v>
      </c>
      <c r="H564" s="13" t="str">
        <f>IF(ISNA(VLOOKUP(A564,'[1]Famille par article'!A:C,3,0)),IF(AND(ISNUMBER(SEARCH("FIBRE",B564)),ISNUMBER(SEARCH("calage",B564))),"FIBRE DE CALAGE",IF(OR(ISNUMBER(SEARCH("panier",B564)),ISNUMBER(SEARCH("corbeille",B564)),ISNUMBER(SEARCH("banneton",B564)),ISNUMBER(SEARCH("support",B564))),"PANIER/CORBEILLE",IF(ISNUMBER(SEARCH("Bidon",B564)),"BIDON",IF(ISNUMBER(SEARCH("bourriche",B564)),"BOURRICHE",IF(OR(ISNUMBER(SEARCH("coffre",B564)),ISNUMBER(SEARCH("valisette",B564)),ISNUMBER(SEARCH("caisse",B564))),"COFFRET",IF(OR(ISNUMBER(SEARCH("VERRE",B564)),ISNUMBER(SEARCH("carafe",B564))),"VERRERIE",IF(ISNUMBER(SEARCH("BOIS",B564)),"BOIS",IF(OR(ISNUMBER(SEARCH("BOLDUC",B564)),ISNUMBER(SEARCH("RAPHIA",B564)),ISNUMBER(SEARCH("etiquette",B564)),ISNUMBER(SEARCH("Bouchon",B564)),ISNUMBER(SEARCH("tire",B564)),ISNUMBER(SEARCH("decapsuleur",B564)),ISNUMBER(SEARCH("carte",B564)),ISNUMBER(SEARCH("cheque",B564))),"ETAGERES",IF(OR(ISNUMBER(SEARCH("papier",B564)),ISNUMBER(SEARCH("sac",B564)),ISNUMBER(SEARCH("carton",B564)),ISNUMBER(SEARCH("pochette",B564)),ISNUMBER(SEARCH("polypr",B564)),ISNUMBER(SEARCH("FIBRE",B564))),"CARTONNAGE","AUTRES"))))))))),VLOOKUP(A564,'[1]Famille par article'!A:C,3,0))</f>
        <v>CARTONNAGE</v>
      </c>
      <c r="I564" s="14">
        <f t="shared" si="32"/>
        <v>5.5524708495280405E-4</v>
      </c>
      <c r="J564" s="14">
        <f t="shared" si="35"/>
        <v>0.84045900425689368</v>
      </c>
      <c r="K564" s="12" t="str">
        <f t="shared" si="33"/>
        <v/>
      </c>
      <c r="L564" s="12" t="str">
        <f t="shared" si="34"/>
        <v>Y</v>
      </c>
    </row>
    <row r="565" spans="1:12" x14ac:dyDescent="0.25">
      <c r="A565" s="12" t="s">
        <v>1063</v>
      </c>
      <c r="B565" s="12" t="s">
        <v>636</v>
      </c>
      <c r="C565" s="12">
        <v>6</v>
      </c>
      <c r="D565" s="12">
        <v>1126</v>
      </c>
      <c r="E565" s="12" t="s">
        <v>369</v>
      </c>
      <c r="F565" s="12" t="s">
        <v>17</v>
      </c>
      <c r="G565" s="12" t="str">
        <f>IF(ISNA(VLOOKUP(E565,'[1]Plan d''adressage'!A:B,2,0)),"aucune",VLOOKUP(E565,'[1]Plan d''adressage'!A:B,2,0))</f>
        <v>aucune</v>
      </c>
      <c r="H565" s="13" t="str">
        <f>IF(ISNA(VLOOKUP(A565,'[1]Famille par article'!A:C,3,0)),IF(AND(ISNUMBER(SEARCH("FIBRE",B565)),ISNUMBER(SEARCH("calage",B565))),"FIBRE DE CALAGE",IF(OR(ISNUMBER(SEARCH("panier",B565)),ISNUMBER(SEARCH("corbeille",B565)),ISNUMBER(SEARCH("banneton",B565)),ISNUMBER(SEARCH("support",B565))),"PANIER/CORBEILLE",IF(ISNUMBER(SEARCH("Bidon",B565)),"BIDON",IF(ISNUMBER(SEARCH("bourriche",B565)),"BOURRICHE",IF(OR(ISNUMBER(SEARCH("coffre",B565)),ISNUMBER(SEARCH("valisette",B565)),ISNUMBER(SEARCH("caisse",B565))),"COFFRET",IF(OR(ISNUMBER(SEARCH("VERRE",B565)),ISNUMBER(SEARCH("carafe",B565))),"VERRERIE",IF(ISNUMBER(SEARCH("BOIS",B565)),"BOIS",IF(OR(ISNUMBER(SEARCH("BOLDUC",B565)),ISNUMBER(SEARCH("RAPHIA",B565)),ISNUMBER(SEARCH("etiquette",B565)),ISNUMBER(SEARCH("Bouchon",B565)),ISNUMBER(SEARCH("tire",B565)),ISNUMBER(SEARCH("decapsuleur",B565)),ISNUMBER(SEARCH("carte",B565)),ISNUMBER(SEARCH("cheque",B565))),"ETAGERES",IF(OR(ISNUMBER(SEARCH("papier",B565)),ISNUMBER(SEARCH("sac",B565)),ISNUMBER(SEARCH("carton",B565)),ISNUMBER(SEARCH("pochette",B565)),ISNUMBER(SEARCH("polypr",B565)),ISNUMBER(SEARCH("FIBRE",B565))),"CARTONNAGE","AUTRES"))))))))),VLOOKUP(A565,'[1]Famille par article'!A:C,3,0))</f>
        <v>ETAGERES</v>
      </c>
      <c r="I565" s="14">
        <f t="shared" si="32"/>
        <v>5.5524708495280405E-4</v>
      </c>
      <c r="J565" s="14">
        <f t="shared" si="35"/>
        <v>0.84101425134184649</v>
      </c>
      <c r="K565" s="12" t="str">
        <f t="shared" si="33"/>
        <v/>
      </c>
      <c r="L565" s="12" t="str">
        <f t="shared" si="34"/>
        <v>Y</v>
      </c>
    </row>
    <row r="566" spans="1:12" x14ac:dyDescent="0.25">
      <c r="A566" s="12" t="s">
        <v>1064</v>
      </c>
      <c r="B566" s="12" t="s">
        <v>812</v>
      </c>
      <c r="C566" s="12">
        <v>6</v>
      </c>
      <c r="D566" s="12">
        <v>1126</v>
      </c>
      <c r="E566" s="12" t="s">
        <v>435</v>
      </c>
      <c r="F566" s="12" t="s">
        <v>17</v>
      </c>
      <c r="G566" s="12" t="str">
        <f>IF(ISNA(VLOOKUP(E566,'[1]Plan d''adressage'!A:B,2,0)),"aucune",VLOOKUP(E566,'[1]Plan d''adressage'!A:B,2,0))</f>
        <v>AUTRES</v>
      </c>
      <c r="H566" s="13" t="str">
        <f>IF(ISNA(VLOOKUP(A566,'[1]Famille par article'!A:C,3,0)),IF(AND(ISNUMBER(SEARCH("FIBRE",B566)),ISNUMBER(SEARCH("calage",B566))),"FIBRE DE CALAGE",IF(OR(ISNUMBER(SEARCH("panier",B566)),ISNUMBER(SEARCH("corbeille",B566)),ISNUMBER(SEARCH("banneton",B566)),ISNUMBER(SEARCH("support",B566))),"PANIER/CORBEILLE",IF(ISNUMBER(SEARCH("Bidon",B566)),"BIDON",IF(ISNUMBER(SEARCH("bourriche",B566)),"BOURRICHE",IF(OR(ISNUMBER(SEARCH("coffre",B566)),ISNUMBER(SEARCH("valisette",B566)),ISNUMBER(SEARCH("caisse",B566))),"COFFRET",IF(OR(ISNUMBER(SEARCH("VERRE",B566)),ISNUMBER(SEARCH("carafe",B566))),"VERRERIE",IF(ISNUMBER(SEARCH("BOIS",B566)),"BOIS",IF(OR(ISNUMBER(SEARCH("BOLDUC",B566)),ISNUMBER(SEARCH("RAPHIA",B566)),ISNUMBER(SEARCH("etiquette",B566)),ISNUMBER(SEARCH("Bouchon",B566)),ISNUMBER(SEARCH("tire",B566)),ISNUMBER(SEARCH("decapsuleur",B566)),ISNUMBER(SEARCH("carte",B566)),ISNUMBER(SEARCH("cheque",B566))),"ETAGERES",IF(OR(ISNUMBER(SEARCH("papier",B566)),ISNUMBER(SEARCH("sac",B566)),ISNUMBER(SEARCH("carton",B566)),ISNUMBER(SEARCH("pochette",B566)),ISNUMBER(SEARCH("polypr",B566)),ISNUMBER(SEARCH("FIBRE",B566))),"CARTONNAGE","AUTRES"))))))))),VLOOKUP(A566,'[1]Famille par article'!A:C,3,0))</f>
        <v>ETAGERES</v>
      </c>
      <c r="I566" s="14">
        <f t="shared" si="32"/>
        <v>5.5524708495280405E-4</v>
      </c>
      <c r="J566" s="14">
        <f t="shared" si="35"/>
        <v>0.84156949842679929</v>
      </c>
      <c r="K566" s="12" t="str">
        <f t="shared" si="33"/>
        <v/>
      </c>
      <c r="L566" s="12" t="str">
        <f t="shared" si="34"/>
        <v>Y</v>
      </c>
    </row>
    <row r="567" spans="1:12" x14ac:dyDescent="0.25">
      <c r="A567" s="12" t="s">
        <v>1065</v>
      </c>
      <c r="B567" s="12" t="s">
        <v>1066</v>
      </c>
      <c r="C567" s="12">
        <v>6</v>
      </c>
      <c r="D567" s="12">
        <v>1126</v>
      </c>
      <c r="E567" s="12" t="s">
        <v>341</v>
      </c>
      <c r="F567" s="12" t="s">
        <v>17</v>
      </c>
      <c r="G567" s="12" t="str">
        <f>IF(ISNA(VLOOKUP(E567,'[1]Plan d''adressage'!A:B,2,0)),"aucune",VLOOKUP(E567,'[1]Plan d''adressage'!A:B,2,0))</f>
        <v>aucune</v>
      </c>
      <c r="H567" s="13" t="str">
        <f>IF(ISNA(VLOOKUP(A567,'[1]Famille par article'!A:C,3,0)),IF(AND(ISNUMBER(SEARCH("FIBRE",B567)),ISNUMBER(SEARCH("calage",B567))),"FIBRE DE CALAGE",IF(OR(ISNUMBER(SEARCH("panier",B567)),ISNUMBER(SEARCH("corbeille",B567)),ISNUMBER(SEARCH("banneton",B567)),ISNUMBER(SEARCH("support",B567))),"PANIER/CORBEILLE",IF(ISNUMBER(SEARCH("Bidon",B567)),"BIDON",IF(ISNUMBER(SEARCH("bourriche",B567)),"BOURRICHE",IF(OR(ISNUMBER(SEARCH("coffre",B567)),ISNUMBER(SEARCH("valisette",B567)),ISNUMBER(SEARCH("caisse",B567))),"COFFRET",IF(OR(ISNUMBER(SEARCH("VERRE",B567)),ISNUMBER(SEARCH("carafe",B567))),"VERRERIE",IF(ISNUMBER(SEARCH("BOIS",B567)),"BOIS",IF(OR(ISNUMBER(SEARCH("BOLDUC",B567)),ISNUMBER(SEARCH("RAPHIA",B567)),ISNUMBER(SEARCH("etiquette",B567)),ISNUMBER(SEARCH("Bouchon",B567)),ISNUMBER(SEARCH("tire",B567)),ISNUMBER(SEARCH("decapsuleur",B567)),ISNUMBER(SEARCH("carte",B567)),ISNUMBER(SEARCH("cheque",B567))),"ETAGERES",IF(OR(ISNUMBER(SEARCH("papier",B567)),ISNUMBER(SEARCH("sac",B567)),ISNUMBER(SEARCH("carton",B567)),ISNUMBER(SEARCH("pochette",B567)),ISNUMBER(SEARCH("polypr",B567)),ISNUMBER(SEARCH("FIBRE",B567))),"CARTONNAGE","AUTRES"))))))))),VLOOKUP(A567,'[1]Famille par article'!A:C,3,0))</f>
        <v>ETAGERES</v>
      </c>
      <c r="I567" s="14">
        <f t="shared" si="32"/>
        <v>5.5524708495280405E-4</v>
      </c>
      <c r="J567" s="14">
        <f t="shared" si="35"/>
        <v>0.84212474551175209</v>
      </c>
      <c r="K567" s="12" t="str">
        <f t="shared" si="33"/>
        <v/>
      </c>
      <c r="L567" s="12" t="str">
        <f t="shared" si="34"/>
        <v>Y</v>
      </c>
    </row>
    <row r="568" spans="1:12" x14ac:dyDescent="0.25">
      <c r="A568" s="12" t="s">
        <v>1067</v>
      </c>
      <c r="B568" s="12" t="s">
        <v>1068</v>
      </c>
      <c r="C568" s="12">
        <v>6</v>
      </c>
      <c r="D568" s="12">
        <v>1126</v>
      </c>
      <c r="E568" s="12" t="s">
        <v>1058</v>
      </c>
      <c r="F568" s="12" t="s">
        <v>17</v>
      </c>
      <c r="G568" s="12" t="str">
        <f>IF(ISNA(VLOOKUP(E568,'[1]Plan d''adressage'!A:B,2,0)),"aucune",VLOOKUP(E568,'[1]Plan d''adressage'!A:B,2,0))</f>
        <v>PANIER/CORBEILLE</v>
      </c>
      <c r="H568" s="13" t="str">
        <f>IF(ISNA(VLOOKUP(A568,'[1]Famille par article'!A:C,3,0)),IF(AND(ISNUMBER(SEARCH("FIBRE",B568)),ISNUMBER(SEARCH("calage",B568))),"FIBRE DE CALAGE",IF(OR(ISNUMBER(SEARCH("panier",B568)),ISNUMBER(SEARCH("corbeille",B568)),ISNUMBER(SEARCH("banneton",B568)),ISNUMBER(SEARCH("support",B568))),"PANIER/CORBEILLE",IF(ISNUMBER(SEARCH("Bidon",B568)),"BIDON",IF(ISNUMBER(SEARCH("bourriche",B568)),"BOURRICHE",IF(OR(ISNUMBER(SEARCH("coffre",B568)),ISNUMBER(SEARCH("valisette",B568)),ISNUMBER(SEARCH("caisse",B568))),"COFFRET",IF(OR(ISNUMBER(SEARCH("VERRE",B568)),ISNUMBER(SEARCH("carafe",B568))),"VERRERIE",IF(ISNUMBER(SEARCH("BOIS",B568)),"BOIS",IF(OR(ISNUMBER(SEARCH("BOLDUC",B568)),ISNUMBER(SEARCH("RAPHIA",B568)),ISNUMBER(SEARCH("etiquette",B568)),ISNUMBER(SEARCH("Bouchon",B568)),ISNUMBER(SEARCH("tire",B568)),ISNUMBER(SEARCH("decapsuleur",B568)),ISNUMBER(SEARCH("carte",B568)),ISNUMBER(SEARCH("cheque",B568))),"ETAGERES",IF(OR(ISNUMBER(SEARCH("papier",B568)),ISNUMBER(SEARCH("sac",B568)),ISNUMBER(SEARCH("carton",B568)),ISNUMBER(SEARCH("pochette",B568)),ISNUMBER(SEARCH("polypr",B568)),ISNUMBER(SEARCH("FIBRE",B568))),"CARTONNAGE","AUTRES"))))))))),VLOOKUP(A568,'[1]Famille par article'!A:C,3,0))</f>
        <v>AUTRES</v>
      </c>
      <c r="I568" s="14">
        <f t="shared" si="32"/>
        <v>5.5524708495280405E-4</v>
      </c>
      <c r="J568" s="14">
        <f t="shared" si="35"/>
        <v>0.8426799925967049</v>
      </c>
      <c r="K568" s="12" t="str">
        <f t="shared" si="33"/>
        <v/>
      </c>
      <c r="L568" s="12" t="str">
        <f t="shared" si="34"/>
        <v>Y</v>
      </c>
    </row>
    <row r="569" spans="1:12" x14ac:dyDescent="0.25">
      <c r="A569" s="12" t="s">
        <v>1069</v>
      </c>
      <c r="B569" s="12" t="s">
        <v>1070</v>
      </c>
      <c r="C569" s="12">
        <v>6</v>
      </c>
      <c r="D569" s="12">
        <v>1126</v>
      </c>
      <c r="E569" s="12" t="s">
        <v>908</v>
      </c>
      <c r="F569" s="12" t="s">
        <v>17</v>
      </c>
      <c r="G569" s="12" t="str">
        <f>IF(ISNA(VLOOKUP(E569,'[1]Plan d''adressage'!A:B,2,0)),"aucune",VLOOKUP(E569,'[1]Plan d''adressage'!A:B,2,0))</f>
        <v>PANIER/CORBEILLE</v>
      </c>
      <c r="H569" s="13" t="str">
        <f>IF(ISNA(VLOOKUP(A569,'[1]Famille par article'!A:C,3,0)),IF(AND(ISNUMBER(SEARCH("FIBRE",B569)),ISNUMBER(SEARCH("calage",B569))),"FIBRE DE CALAGE",IF(OR(ISNUMBER(SEARCH("panier",B569)),ISNUMBER(SEARCH("corbeille",B569)),ISNUMBER(SEARCH("banneton",B569)),ISNUMBER(SEARCH("support",B569))),"PANIER/CORBEILLE",IF(ISNUMBER(SEARCH("Bidon",B569)),"BIDON",IF(ISNUMBER(SEARCH("bourriche",B569)),"BOURRICHE",IF(OR(ISNUMBER(SEARCH("coffre",B569)),ISNUMBER(SEARCH("valisette",B569)),ISNUMBER(SEARCH("caisse",B569))),"COFFRET",IF(OR(ISNUMBER(SEARCH("VERRE",B569)),ISNUMBER(SEARCH("carafe",B569))),"VERRERIE",IF(ISNUMBER(SEARCH("BOIS",B569)),"BOIS",IF(OR(ISNUMBER(SEARCH("BOLDUC",B569)),ISNUMBER(SEARCH("RAPHIA",B569)),ISNUMBER(SEARCH("etiquette",B569)),ISNUMBER(SEARCH("Bouchon",B569)),ISNUMBER(SEARCH("tire",B569)),ISNUMBER(SEARCH("decapsuleur",B569)),ISNUMBER(SEARCH("carte",B569)),ISNUMBER(SEARCH("cheque",B569))),"ETAGERES",IF(OR(ISNUMBER(SEARCH("papier",B569)),ISNUMBER(SEARCH("sac",B569)),ISNUMBER(SEARCH("carton",B569)),ISNUMBER(SEARCH("pochette",B569)),ISNUMBER(SEARCH("polypr",B569)),ISNUMBER(SEARCH("FIBRE",B569))),"CARTONNAGE","AUTRES"))))))))),VLOOKUP(A569,'[1]Famille par article'!A:C,3,0))</f>
        <v>PANIER/CORBEILLE</v>
      </c>
      <c r="I569" s="14">
        <f t="shared" si="32"/>
        <v>5.5524708495280405E-4</v>
      </c>
      <c r="J569" s="14">
        <f t="shared" si="35"/>
        <v>0.8432352396816577</v>
      </c>
      <c r="K569" s="12" t="str">
        <f t="shared" si="33"/>
        <v/>
      </c>
      <c r="L569" s="12" t="str">
        <f t="shared" si="34"/>
        <v>N</v>
      </c>
    </row>
    <row r="570" spans="1:12" x14ac:dyDescent="0.25">
      <c r="A570" s="12" t="s">
        <v>1071</v>
      </c>
      <c r="B570" s="12" t="s">
        <v>1072</v>
      </c>
      <c r="C570" s="12">
        <v>6</v>
      </c>
      <c r="D570" s="12">
        <v>1126</v>
      </c>
      <c r="E570" s="12" t="s">
        <v>444</v>
      </c>
      <c r="F570" s="12" t="s">
        <v>17</v>
      </c>
      <c r="G570" s="12" t="str">
        <f>IF(ISNA(VLOOKUP(E570,'[1]Plan d''adressage'!A:B,2,0)),"aucune",VLOOKUP(E570,'[1]Plan d''adressage'!A:B,2,0))</f>
        <v>PANIER/CORBEILLE</v>
      </c>
      <c r="H570" s="13" t="str">
        <f>IF(ISNA(VLOOKUP(A570,'[1]Famille par article'!A:C,3,0)),IF(AND(ISNUMBER(SEARCH("FIBRE",B570)),ISNUMBER(SEARCH("calage",B570))),"FIBRE DE CALAGE",IF(OR(ISNUMBER(SEARCH("panier",B570)),ISNUMBER(SEARCH("corbeille",B570)),ISNUMBER(SEARCH("banneton",B570)),ISNUMBER(SEARCH("support",B570))),"PANIER/CORBEILLE",IF(ISNUMBER(SEARCH("Bidon",B570)),"BIDON",IF(ISNUMBER(SEARCH("bourriche",B570)),"BOURRICHE",IF(OR(ISNUMBER(SEARCH("coffre",B570)),ISNUMBER(SEARCH("valisette",B570)),ISNUMBER(SEARCH("caisse",B570))),"COFFRET",IF(OR(ISNUMBER(SEARCH("VERRE",B570)),ISNUMBER(SEARCH("carafe",B570))),"VERRERIE",IF(ISNUMBER(SEARCH("BOIS",B570)),"BOIS",IF(OR(ISNUMBER(SEARCH("BOLDUC",B570)),ISNUMBER(SEARCH("RAPHIA",B570)),ISNUMBER(SEARCH("etiquette",B570)),ISNUMBER(SEARCH("Bouchon",B570)),ISNUMBER(SEARCH("tire",B570)),ISNUMBER(SEARCH("decapsuleur",B570)),ISNUMBER(SEARCH("carte",B570)),ISNUMBER(SEARCH("cheque",B570))),"ETAGERES",IF(OR(ISNUMBER(SEARCH("papier",B570)),ISNUMBER(SEARCH("sac",B570)),ISNUMBER(SEARCH("carton",B570)),ISNUMBER(SEARCH("pochette",B570)),ISNUMBER(SEARCH("polypr",B570)),ISNUMBER(SEARCH("FIBRE",B570))),"CARTONNAGE","AUTRES"))))))))),VLOOKUP(A570,'[1]Famille par article'!A:C,3,0))</f>
        <v>PANIER/CORBEILLE</v>
      </c>
      <c r="I570" s="14">
        <f t="shared" si="32"/>
        <v>5.5524708495280405E-4</v>
      </c>
      <c r="J570" s="14">
        <f t="shared" si="35"/>
        <v>0.8437904867666105</v>
      </c>
      <c r="K570" s="12" t="str">
        <f t="shared" si="33"/>
        <v/>
      </c>
      <c r="L570" s="12" t="str">
        <f t="shared" si="34"/>
        <v>N</v>
      </c>
    </row>
    <row r="571" spans="1:12" x14ac:dyDescent="0.25">
      <c r="A571" s="12" t="s">
        <v>1073</v>
      </c>
      <c r="B571" s="12" t="s">
        <v>568</v>
      </c>
      <c r="C571" s="12">
        <v>6</v>
      </c>
      <c r="D571" s="12">
        <v>1126</v>
      </c>
      <c r="E571" s="12" t="s">
        <v>229</v>
      </c>
      <c r="F571" s="12" t="s">
        <v>17</v>
      </c>
      <c r="G571" s="12" t="str">
        <f>IF(ISNA(VLOOKUP(E571,'[1]Plan d''adressage'!A:B,2,0)),"aucune",VLOOKUP(E571,'[1]Plan d''adressage'!A:B,2,0))</f>
        <v>COFFRET</v>
      </c>
      <c r="H571" s="13" t="str">
        <f>IF(ISNA(VLOOKUP(A571,'[1]Famille par article'!A:C,3,0)),IF(AND(ISNUMBER(SEARCH("FIBRE",B571)),ISNUMBER(SEARCH("calage",B571))),"FIBRE DE CALAGE",IF(OR(ISNUMBER(SEARCH("panier",B571)),ISNUMBER(SEARCH("corbeille",B571)),ISNUMBER(SEARCH("banneton",B571)),ISNUMBER(SEARCH("support",B571))),"PANIER/CORBEILLE",IF(ISNUMBER(SEARCH("Bidon",B571)),"BIDON",IF(ISNUMBER(SEARCH("bourriche",B571)),"BOURRICHE",IF(OR(ISNUMBER(SEARCH("coffre",B571)),ISNUMBER(SEARCH("valisette",B571)),ISNUMBER(SEARCH("caisse",B571))),"COFFRET",IF(OR(ISNUMBER(SEARCH("VERRE",B571)),ISNUMBER(SEARCH("carafe",B571))),"VERRERIE",IF(ISNUMBER(SEARCH("BOIS",B571)),"BOIS",IF(OR(ISNUMBER(SEARCH("BOLDUC",B571)),ISNUMBER(SEARCH("RAPHIA",B571)),ISNUMBER(SEARCH("etiquette",B571)),ISNUMBER(SEARCH("Bouchon",B571)),ISNUMBER(SEARCH("tire",B571)),ISNUMBER(SEARCH("decapsuleur",B571)),ISNUMBER(SEARCH("carte",B571)),ISNUMBER(SEARCH("cheque",B571))),"ETAGERES",IF(OR(ISNUMBER(SEARCH("papier",B571)),ISNUMBER(SEARCH("sac",B571)),ISNUMBER(SEARCH("carton",B571)),ISNUMBER(SEARCH("pochette",B571)),ISNUMBER(SEARCH("polypr",B571)),ISNUMBER(SEARCH("FIBRE",B571))),"CARTONNAGE","AUTRES"))))))))),VLOOKUP(A571,'[1]Famille par article'!A:C,3,0))</f>
        <v>CARTONNAGE</v>
      </c>
      <c r="I571" s="14">
        <f t="shared" si="32"/>
        <v>5.5524708495280405E-4</v>
      </c>
      <c r="J571" s="14">
        <f t="shared" si="35"/>
        <v>0.84434573385156331</v>
      </c>
      <c r="K571" s="12" t="str">
        <f t="shared" si="33"/>
        <v/>
      </c>
      <c r="L571" s="12" t="str">
        <f t="shared" si="34"/>
        <v>Y</v>
      </c>
    </row>
    <row r="572" spans="1:12" x14ac:dyDescent="0.25">
      <c r="A572" s="12" t="s">
        <v>1074</v>
      </c>
      <c r="B572" s="12" t="s">
        <v>224</v>
      </c>
      <c r="C572" s="12">
        <v>6</v>
      </c>
      <c r="D572" s="12">
        <v>1126</v>
      </c>
      <c r="E572" s="12" t="s">
        <v>107</v>
      </c>
      <c r="F572" s="12" t="s">
        <v>17</v>
      </c>
      <c r="G572" s="12" t="str">
        <f>IF(ISNA(VLOOKUP(E572,'[1]Plan d''adressage'!A:B,2,0)),"aucune",VLOOKUP(E572,'[1]Plan d''adressage'!A:B,2,0))</f>
        <v>COFFRET</v>
      </c>
      <c r="H572" s="13" t="str">
        <f>IF(ISNA(VLOOKUP(A572,'[1]Famille par article'!A:C,3,0)),IF(AND(ISNUMBER(SEARCH("FIBRE",B572)),ISNUMBER(SEARCH("calage",B572))),"FIBRE DE CALAGE",IF(OR(ISNUMBER(SEARCH("panier",B572)),ISNUMBER(SEARCH("corbeille",B572)),ISNUMBER(SEARCH("banneton",B572)),ISNUMBER(SEARCH("support",B572))),"PANIER/CORBEILLE",IF(ISNUMBER(SEARCH("Bidon",B572)),"BIDON",IF(ISNUMBER(SEARCH("bourriche",B572)),"BOURRICHE",IF(OR(ISNUMBER(SEARCH("coffre",B572)),ISNUMBER(SEARCH("valisette",B572)),ISNUMBER(SEARCH("caisse",B572))),"COFFRET",IF(OR(ISNUMBER(SEARCH("VERRE",B572)),ISNUMBER(SEARCH("carafe",B572))),"VERRERIE",IF(ISNUMBER(SEARCH("BOIS",B572)),"BOIS",IF(OR(ISNUMBER(SEARCH("BOLDUC",B572)),ISNUMBER(SEARCH("RAPHIA",B572)),ISNUMBER(SEARCH("etiquette",B572)),ISNUMBER(SEARCH("Bouchon",B572)),ISNUMBER(SEARCH("tire",B572)),ISNUMBER(SEARCH("decapsuleur",B572)),ISNUMBER(SEARCH("carte",B572)),ISNUMBER(SEARCH("cheque",B572))),"ETAGERES",IF(OR(ISNUMBER(SEARCH("papier",B572)),ISNUMBER(SEARCH("sac",B572)),ISNUMBER(SEARCH("carton",B572)),ISNUMBER(SEARCH("pochette",B572)),ISNUMBER(SEARCH("polypr",B572)),ISNUMBER(SEARCH("FIBRE",B572))),"CARTONNAGE","AUTRES"))))))))),VLOOKUP(A572,'[1]Famille par article'!A:C,3,0))</f>
        <v>CARTONNAGE</v>
      </c>
      <c r="I572" s="14">
        <f t="shared" si="32"/>
        <v>5.5524708495280405E-4</v>
      </c>
      <c r="J572" s="14">
        <f t="shared" si="35"/>
        <v>0.84490098093651611</v>
      </c>
      <c r="K572" s="12" t="str">
        <f t="shared" si="33"/>
        <v/>
      </c>
      <c r="L572" s="12" t="str">
        <f t="shared" si="34"/>
        <v>Y</v>
      </c>
    </row>
    <row r="573" spans="1:12" x14ac:dyDescent="0.25">
      <c r="A573" s="12" t="s">
        <v>1075</v>
      </c>
      <c r="B573" s="12" t="s">
        <v>875</v>
      </c>
      <c r="C573" s="12">
        <v>6</v>
      </c>
      <c r="D573" s="12">
        <v>1126</v>
      </c>
      <c r="E573" s="12" t="s">
        <v>96</v>
      </c>
      <c r="F573" s="12" t="s">
        <v>17</v>
      </c>
      <c r="G573" s="12" t="str">
        <f>IF(ISNA(VLOOKUP(E573,'[1]Plan d''adressage'!A:B,2,0)),"aucune",VLOOKUP(E573,'[1]Plan d''adressage'!A:B,2,0))</f>
        <v>aucune</v>
      </c>
      <c r="H573" s="13" t="str">
        <f>IF(ISNA(VLOOKUP(A573,'[1]Famille par article'!A:C,3,0)),IF(AND(ISNUMBER(SEARCH("FIBRE",B573)),ISNUMBER(SEARCH("calage",B573))),"FIBRE DE CALAGE",IF(OR(ISNUMBER(SEARCH("panier",B573)),ISNUMBER(SEARCH("corbeille",B573)),ISNUMBER(SEARCH("banneton",B573)),ISNUMBER(SEARCH("support",B573))),"PANIER/CORBEILLE",IF(ISNUMBER(SEARCH("Bidon",B573)),"BIDON",IF(ISNUMBER(SEARCH("bourriche",B573)),"BOURRICHE",IF(OR(ISNUMBER(SEARCH("coffre",B573)),ISNUMBER(SEARCH("valisette",B573)),ISNUMBER(SEARCH("caisse",B573))),"COFFRET",IF(OR(ISNUMBER(SEARCH("VERRE",B573)),ISNUMBER(SEARCH("carafe",B573))),"VERRERIE",IF(ISNUMBER(SEARCH("BOIS",B573)),"BOIS",IF(OR(ISNUMBER(SEARCH("BOLDUC",B573)),ISNUMBER(SEARCH("RAPHIA",B573)),ISNUMBER(SEARCH("etiquette",B573)),ISNUMBER(SEARCH("Bouchon",B573)),ISNUMBER(SEARCH("tire",B573)),ISNUMBER(SEARCH("decapsuleur",B573)),ISNUMBER(SEARCH("carte",B573)),ISNUMBER(SEARCH("cheque",B573))),"ETAGERES",IF(OR(ISNUMBER(SEARCH("papier",B573)),ISNUMBER(SEARCH("sac",B573)),ISNUMBER(SEARCH("carton",B573)),ISNUMBER(SEARCH("pochette",B573)),ISNUMBER(SEARCH("polypr",B573)),ISNUMBER(SEARCH("FIBRE",B573))),"CARTONNAGE","AUTRES"))))))))),VLOOKUP(A573,'[1]Famille par article'!A:C,3,0))</f>
        <v>CARTONNAGE</v>
      </c>
      <c r="I573" s="14">
        <f t="shared" si="32"/>
        <v>5.5524708495280405E-4</v>
      </c>
      <c r="J573" s="14">
        <f t="shared" si="35"/>
        <v>0.84545622802146891</v>
      </c>
      <c r="K573" s="12" t="str">
        <f t="shared" si="33"/>
        <v/>
      </c>
      <c r="L573" s="12" t="str">
        <f t="shared" si="34"/>
        <v>Y</v>
      </c>
    </row>
    <row r="574" spans="1:12" x14ac:dyDescent="0.25">
      <c r="A574" s="12" t="s">
        <v>1076</v>
      </c>
      <c r="B574" s="12" t="s">
        <v>642</v>
      </c>
      <c r="C574" s="12">
        <v>6</v>
      </c>
      <c r="D574" s="12">
        <v>1126</v>
      </c>
      <c r="E574" s="12" t="s">
        <v>1018</v>
      </c>
      <c r="F574" s="12" t="s">
        <v>17</v>
      </c>
      <c r="G574" s="12" t="str">
        <f>IF(ISNA(VLOOKUP(E574,'[1]Plan d''adressage'!A:B,2,0)),"aucune",VLOOKUP(E574,'[1]Plan d''adressage'!A:B,2,0))</f>
        <v>PANIER/CORBEILLE</v>
      </c>
      <c r="H574" s="13" t="str">
        <f>IF(ISNA(VLOOKUP(A574,'[1]Famille par article'!A:C,3,0)),IF(AND(ISNUMBER(SEARCH("FIBRE",B574)),ISNUMBER(SEARCH("calage",B574))),"FIBRE DE CALAGE",IF(OR(ISNUMBER(SEARCH("panier",B574)),ISNUMBER(SEARCH("corbeille",B574)),ISNUMBER(SEARCH("banneton",B574)),ISNUMBER(SEARCH("support",B574))),"PANIER/CORBEILLE",IF(ISNUMBER(SEARCH("Bidon",B574)),"BIDON",IF(ISNUMBER(SEARCH("bourriche",B574)),"BOURRICHE",IF(OR(ISNUMBER(SEARCH("coffre",B574)),ISNUMBER(SEARCH("valisette",B574)),ISNUMBER(SEARCH("caisse",B574))),"COFFRET",IF(OR(ISNUMBER(SEARCH("VERRE",B574)),ISNUMBER(SEARCH("carafe",B574))),"VERRERIE",IF(ISNUMBER(SEARCH("BOIS",B574)),"BOIS",IF(OR(ISNUMBER(SEARCH("BOLDUC",B574)),ISNUMBER(SEARCH("RAPHIA",B574)),ISNUMBER(SEARCH("etiquette",B574)),ISNUMBER(SEARCH("Bouchon",B574)),ISNUMBER(SEARCH("tire",B574)),ISNUMBER(SEARCH("decapsuleur",B574)),ISNUMBER(SEARCH("carte",B574)),ISNUMBER(SEARCH("cheque",B574))),"ETAGERES",IF(OR(ISNUMBER(SEARCH("papier",B574)),ISNUMBER(SEARCH("sac",B574)),ISNUMBER(SEARCH("carton",B574)),ISNUMBER(SEARCH("pochette",B574)),ISNUMBER(SEARCH("polypr",B574)),ISNUMBER(SEARCH("FIBRE",B574))),"CARTONNAGE","AUTRES"))))))))),VLOOKUP(A574,'[1]Famille par article'!A:C,3,0))</f>
        <v>PANIER/CORBEILLE</v>
      </c>
      <c r="I574" s="14">
        <f t="shared" si="32"/>
        <v>5.5524708495280405E-4</v>
      </c>
      <c r="J574" s="14">
        <f t="shared" si="35"/>
        <v>0.84601147510642172</v>
      </c>
      <c r="K574" s="12" t="str">
        <f t="shared" si="33"/>
        <v/>
      </c>
      <c r="L574" s="12" t="str">
        <f t="shared" si="34"/>
        <v>N</v>
      </c>
    </row>
    <row r="575" spans="1:12" x14ac:dyDescent="0.25">
      <c r="A575" s="12" t="s">
        <v>1077</v>
      </c>
      <c r="B575" s="12" t="s">
        <v>882</v>
      </c>
      <c r="C575" s="12">
        <v>6</v>
      </c>
      <c r="D575" s="12">
        <v>1126</v>
      </c>
      <c r="E575" s="12" t="s">
        <v>908</v>
      </c>
      <c r="F575" s="12" t="s">
        <v>17</v>
      </c>
      <c r="G575" s="12" t="str">
        <f>IF(ISNA(VLOOKUP(E575,'[1]Plan d''adressage'!A:B,2,0)),"aucune",VLOOKUP(E575,'[1]Plan d''adressage'!A:B,2,0))</f>
        <v>PANIER/CORBEILLE</v>
      </c>
      <c r="H575" s="13" t="str">
        <f>IF(ISNA(VLOOKUP(A575,'[1]Famille par article'!A:C,3,0)),IF(AND(ISNUMBER(SEARCH("FIBRE",B575)),ISNUMBER(SEARCH("calage",B575))),"FIBRE DE CALAGE",IF(OR(ISNUMBER(SEARCH("panier",B575)),ISNUMBER(SEARCH("corbeille",B575)),ISNUMBER(SEARCH("banneton",B575)),ISNUMBER(SEARCH("support",B575))),"PANIER/CORBEILLE",IF(ISNUMBER(SEARCH("Bidon",B575)),"BIDON",IF(ISNUMBER(SEARCH("bourriche",B575)),"BOURRICHE",IF(OR(ISNUMBER(SEARCH("coffre",B575)),ISNUMBER(SEARCH("valisette",B575)),ISNUMBER(SEARCH("caisse",B575))),"COFFRET",IF(OR(ISNUMBER(SEARCH("VERRE",B575)),ISNUMBER(SEARCH("carafe",B575))),"VERRERIE",IF(ISNUMBER(SEARCH("BOIS",B575)),"BOIS",IF(OR(ISNUMBER(SEARCH("BOLDUC",B575)),ISNUMBER(SEARCH("RAPHIA",B575)),ISNUMBER(SEARCH("etiquette",B575)),ISNUMBER(SEARCH("Bouchon",B575)),ISNUMBER(SEARCH("tire",B575)),ISNUMBER(SEARCH("decapsuleur",B575)),ISNUMBER(SEARCH("carte",B575)),ISNUMBER(SEARCH("cheque",B575))),"ETAGERES",IF(OR(ISNUMBER(SEARCH("papier",B575)),ISNUMBER(SEARCH("sac",B575)),ISNUMBER(SEARCH("carton",B575)),ISNUMBER(SEARCH("pochette",B575)),ISNUMBER(SEARCH("polypr",B575)),ISNUMBER(SEARCH("FIBRE",B575))),"CARTONNAGE","AUTRES"))))))))),VLOOKUP(A575,'[1]Famille par article'!A:C,3,0))</f>
        <v>CARTONNAGE</v>
      </c>
      <c r="I575" s="14">
        <f t="shared" si="32"/>
        <v>5.5524708495280405E-4</v>
      </c>
      <c r="J575" s="14">
        <f t="shared" si="35"/>
        <v>0.84656672219137452</v>
      </c>
      <c r="K575" s="12" t="str">
        <f t="shared" si="33"/>
        <v/>
      </c>
      <c r="L575" s="12" t="str">
        <f t="shared" si="34"/>
        <v>Y</v>
      </c>
    </row>
    <row r="576" spans="1:12" x14ac:dyDescent="0.25">
      <c r="A576" s="12" t="s">
        <v>1078</v>
      </c>
      <c r="B576" s="12" t="s">
        <v>882</v>
      </c>
      <c r="C576" s="12">
        <v>6</v>
      </c>
      <c r="D576" s="12">
        <v>1126</v>
      </c>
      <c r="E576" s="12" t="s">
        <v>1079</v>
      </c>
      <c r="F576" s="12" t="s">
        <v>17</v>
      </c>
      <c r="G576" s="12" t="str">
        <f>IF(ISNA(VLOOKUP(E576,'[1]Plan d''adressage'!A:B,2,0)),"aucune",VLOOKUP(E576,'[1]Plan d''adressage'!A:B,2,0))</f>
        <v>AUTRES</v>
      </c>
      <c r="H576" s="13" t="str">
        <f>IF(ISNA(VLOOKUP(A576,'[1]Famille par article'!A:C,3,0)),IF(AND(ISNUMBER(SEARCH("FIBRE",B576)),ISNUMBER(SEARCH("calage",B576))),"FIBRE DE CALAGE",IF(OR(ISNUMBER(SEARCH("panier",B576)),ISNUMBER(SEARCH("corbeille",B576)),ISNUMBER(SEARCH("banneton",B576)),ISNUMBER(SEARCH("support",B576))),"PANIER/CORBEILLE",IF(ISNUMBER(SEARCH("Bidon",B576)),"BIDON",IF(ISNUMBER(SEARCH("bourriche",B576)),"BOURRICHE",IF(OR(ISNUMBER(SEARCH("coffre",B576)),ISNUMBER(SEARCH("valisette",B576)),ISNUMBER(SEARCH("caisse",B576))),"COFFRET",IF(OR(ISNUMBER(SEARCH("VERRE",B576)),ISNUMBER(SEARCH("carafe",B576))),"VERRERIE",IF(ISNUMBER(SEARCH("BOIS",B576)),"BOIS",IF(OR(ISNUMBER(SEARCH("BOLDUC",B576)),ISNUMBER(SEARCH("RAPHIA",B576)),ISNUMBER(SEARCH("etiquette",B576)),ISNUMBER(SEARCH("Bouchon",B576)),ISNUMBER(SEARCH("tire",B576)),ISNUMBER(SEARCH("decapsuleur",B576)),ISNUMBER(SEARCH("carte",B576)),ISNUMBER(SEARCH("cheque",B576))),"ETAGERES",IF(OR(ISNUMBER(SEARCH("papier",B576)),ISNUMBER(SEARCH("sac",B576)),ISNUMBER(SEARCH("carton",B576)),ISNUMBER(SEARCH("pochette",B576)),ISNUMBER(SEARCH("polypr",B576)),ISNUMBER(SEARCH("FIBRE",B576))),"CARTONNAGE","AUTRES"))))))))),VLOOKUP(A576,'[1]Famille par article'!A:C,3,0))</f>
        <v>CARTONNAGE</v>
      </c>
      <c r="I576" s="14">
        <f t="shared" si="32"/>
        <v>5.5524708495280405E-4</v>
      </c>
      <c r="J576" s="14">
        <f t="shared" si="35"/>
        <v>0.84712196927632732</v>
      </c>
      <c r="K576" s="12" t="str">
        <f t="shared" si="33"/>
        <v/>
      </c>
      <c r="L576" s="12" t="str">
        <f t="shared" si="34"/>
        <v>Y</v>
      </c>
    </row>
    <row r="577" spans="1:12" x14ac:dyDescent="0.25">
      <c r="A577" s="12" t="s">
        <v>1080</v>
      </c>
      <c r="B577" s="12" t="s">
        <v>224</v>
      </c>
      <c r="C577" s="12">
        <v>6</v>
      </c>
      <c r="D577" s="12">
        <v>1126</v>
      </c>
      <c r="E577" s="12" t="s">
        <v>1081</v>
      </c>
      <c r="F577" s="12" t="s">
        <v>17</v>
      </c>
      <c r="G577" s="12" t="str">
        <f>IF(ISNA(VLOOKUP(E577,'[1]Plan d''adressage'!A:B,2,0)),"aucune",VLOOKUP(E577,'[1]Plan d''adressage'!A:B,2,0))</f>
        <v>AUTRES</v>
      </c>
      <c r="H577" s="13" t="str">
        <f>IF(ISNA(VLOOKUP(A577,'[1]Famille par article'!A:C,3,0)),IF(AND(ISNUMBER(SEARCH("FIBRE",B577)),ISNUMBER(SEARCH("calage",B577))),"FIBRE DE CALAGE",IF(OR(ISNUMBER(SEARCH("panier",B577)),ISNUMBER(SEARCH("corbeille",B577)),ISNUMBER(SEARCH("banneton",B577)),ISNUMBER(SEARCH("support",B577))),"PANIER/CORBEILLE",IF(ISNUMBER(SEARCH("Bidon",B577)),"BIDON",IF(ISNUMBER(SEARCH("bourriche",B577)),"BOURRICHE",IF(OR(ISNUMBER(SEARCH("coffre",B577)),ISNUMBER(SEARCH("valisette",B577)),ISNUMBER(SEARCH("caisse",B577))),"COFFRET",IF(OR(ISNUMBER(SEARCH("VERRE",B577)),ISNUMBER(SEARCH("carafe",B577))),"VERRERIE",IF(ISNUMBER(SEARCH("BOIS",B577)),"BOIS",IF(OR(ISNUMBER(SEARCH("BOLDUC",B577)),ISNUMBER(SEARCH("RAPHIA",B577)),ISNUMBER(SEARCH("etiquette",B577)),ISNUMBER(SEARCH("Bouchon",B577)),ISNUMBER(SEARCH("tire",B577)),ISNUMBER(SEARCH("decapsuleur",B577)),ISNUMBER(SEARCH("carte",B577)),ISNUMBER(SEARCH("cheque",B577))),"ETAGERES",IF(OR(ISNUMBER(SEARCH("papier",B577)),ISNUMBER(SEARCH("sac",B577)),ISNUMBER(SEARCH("carton",B577)),ISNUMBER(SEARCH("pochette",B577)),ISNUMBER(SEARCH("polypr",B577)),ISNUMBER(SEARCH("FIBRE",B577))),"CARTONNAGE","AUTRES"))))))))),VLOOKUP(A577,'[1]Famille par article'!A:C,3,0))</f>
        <v>CARTONNAGE</v>
      </c>
      <c r="I577" s="14">
        <f t="shared" si="32"/>
        <v>5.5524708495280405E-4</v>
      </c>
      <c r="J577" s="14">
        <f t="shared" si="35"/>
        <v>0.84767721636128013</v>
      </c>
      <c r="K577" s="12" t="str">
        <f t="shared" si="33"/>
        <v/>
      </c>
      <c r="L577" s="12" t="str">
        <f t="shared" si="34"/>
        <v>Y</v>
      </c>
    </row>
    <row r="578" spans="1:12" x14ac:dyDescent="0.25">
      <c r="A578" s="12" t="s">
        <v>1082</v>
      </c>
      <c r="B578" s="12" t="s">
        <v>791</v>
      </c>
      <c r="C578" s="12">
        <v>6</v>
      </c>
      <c r="D578" s="12">
        <v>1126</v>
      </c>
      <c r="E578" s="12" t="s">
        <v>166</v>
      </c>
      <c r="F578" s="12" t="s">
        <v>17</v>
      </c>
      <c r="G578" s="12" t="str">
        <f>IF(ISNA(VLOOKUP(E578,'[1]Plan d''adressage'!A:B,2,0)),"aucune",VLOOKUP(E578,'[1]Plan d''adressage'!A:B,2,0))</f>
        <v>COFFRET</v>
      </c>
      <c r="H578" s="13" t="str">
        <f>IF(ISNA(VLOOKUP(A578,'[1]Famille par article'!A:C,3,0)),IF(AND(ISNUMBER(SEARCH("FIBRE",B578)),ISNUMBER(SEARCH("calage",B578))),"FIBRE DE CALAGE",IF(OR(ISNUMBER(SEARCH("panier",B578)),ISNUMBER(SEARCH("corbeille",B578)),ISNUMBER(SEARCH("banneton",B578)),ISNUMBER(SEARCH("support",B578))),"PANIER/CORBEILLE",IF(ISNUMBER(SEARCH("Bidon",B578)),"BIDON",IF(ISNUMBER(SEARCH("bourriche",B578)),"BOURRICHE",IF(OR(ISNUMBER(SEARCH("coffre",B578)),ISNUMBER(SEARCH("valisette",B578)),ISNUMBER(SEARCH("caisse",B578))),"COFFRET",IF(OR(ISNUMBER(SEARCH("VERRE",B578)),ISNUMBER(SEARCH("carafe",B578))),"VERRERIE",IF(ISNUMBER(SEARCH("BOIS",B578)),"BOIS",IF(OR(ISNUMBER(SEARCH("BOLDUC",B578)),ISNUMBER(SEARCH("RAPHIA",B578)),ISNUMBER(SEARCH("etiquette",B578)),ISNUMBER(SEARCH("Bouchon",B578)),ISNUMBER(SEARCH("tire",B578)),ISNUMBER(SEARCH("decapsuleur",B578)),ISNUMBER(SEARCH("carte",B578)),ISNUMBER(SEARCH("cheque",B578))),"ETAGERES",IF(OR(ISNUMBER(SEARCH("papier",B578)),ISNUMBER(SEARCH("sac",B578)),ISNUMBER(SEARCH("carton",B578)),ISNUMBER(SEARCH("pochette",B578)),ISNUMBER(SEARCH("polypr",B578)),ISNUMBER(SEARCH("FIBRE",B578))),"CARTONNAGE","AUTRES"))))))))),VLOOKUP(A578,'[1]Famille par article'!A:C,3,0))</f>
        <v>CARTONNAGE</v>
      </c>
      <c r="I578" s="14">
        <f t="shared" si="32"/>
        <v>5.5524708495280405E-4</v>
      </c>
      <c r="J578" s="14">
        <f t="shared" si="35"/>
        <v>0.84823246344623293</v>
      </c>
      <c r="K578" s="12" t="str">
        <f t="shared" si="33"/>
        <v/>
      </c>
      <c r="L578" s="12" t="str">
        <f t="shared" si="34"/>
        <v>Y</v>
      </c>
    </row>
    <row r="579" spans="1:12" x14ac:dyDescent="0.25">
      <c r="A579" s="12" t="s">
        <v>1083</v>
      </c>
      <c r="B579" s="12" t="s">
        <v>1084</v>
      </c>
      <c r="C579" s="12">
        <v>6</v>
      </c>
      <c r="D579" s="12">
        <v>1126</v>
      </c>
      <c r="E579" s="12" t="s">
        <v>915</v>
      </c>
      <c r="F579" s="12" t="s">
        <v>17</v>
      </c>
      <c r="G579" s="12" t="str">
        <f>IF(ISNA(VLOOKUP(E579,'[1]Plan d''adressage'!A:B,2,0)),"aucune",VLOOKUP(E579,'[1]Plan d''adressage'!A:B,2,0))</f>
        <v>PANIER/CORBEILLE</v>
      </c>
      <c r="H579" s="13" t="str">
        <f>IF(ISNA(VLOOKUP(A579,'[1]Famille par article'!A:C,3,0)),IF(AND(ISNUMBER(SEARCH("FIBRE",B579)),ISNUMBER(SEARCH("calage",B579))),"FIBRE DE CALAGE",IF(OR(ISNUMBER(SEARCH("panier",B579)),ISNUMBER(SEARCH("corbeille",B579)),ISNUMBER(SEARCH("banneton",B579)),ISNUMBER(SEARCH("support",B579))),"PANIER/CORBEILLE",IF(ISNUMBER(SEARCH("Bidon",B579)),"BIDON",IF(ISNUMBER(SEARCH("bourriche",B579)),"BOURRICHE",IF(OR(ISNUMBER(SEARCH("coffre",B579)),ISNUMBER(SEARCH("valisette",B579)),ISNUMBER(SEARCH("caisse",B579))),"COFFRET",IF(OR(ISNUMBER(SEARCH("VERRE",B579)),ISNUMBER(SEARCH("carafe",B579))),"VERRERIE",IF(ISNUMBER(SEARCH("BOIS",B579)),"BOIS",IF(OR(ISNUMBER(SEARCH("BOLDUC",B579)),ISNUMBER(SEARCH("RAPHIA",B579)),ISNUMBER(SEARCH("etiquette",B579)),ISNUMBER(SEARCH("Bouchon",B579)),ISNUMBER(SEARCH("tire",B579)),ISNUMBER(SEARCH("decapsuleur",B579)),ISNUMBER(SEARCH("carte",B579)),ISNUMBER(SEARCH("cheque",B579))),"ETAGERES",IF(OR(ISNUMBER(SEARCH("papier",B579)),ISNUMBER(SEARCH("sac",B579)),ISNUMBER(SEARCH("carton",B579)),ISNUMBER(SEARCH("pochette",B579)),ISNUMBER(SEARCH("polypr",B579)),ISNUMBER(SEARCH("FIBRE",B579))),"CARTONNAGE","AUTRES"))))))))),VLOOKUP(A579,'[1]Famille par article'!A:C,3,0))</f>
        <v>CARTONNAGE</v>
      </c>
      <c r="I579" s="14">
        <f t="shared" ref="I579:I642" si="36">C579/SUM(C$3:C$1048576)</f>
        <v>5.5524708495280405E-4</v>
      </c>
      <c r="J579" s="14">
        <f t="shared" si="35"/>
        <v>0.84878771053118574</v>
      </c>
      <c r="K579" s="12" t="str">
        <f t="shared" si="33"/>
        <v/>
      </c>
      <c r="L579" s="12" t="str">
        <f t="shared" si="34"/>
        <v>Y</v>
      </c>
    </row>
    <row r="580" spans="1:12" x14ac:dyDescent="0.25">
      <c r="A580" s="12" t="s">
        <v>1085</v>
      </c>
      <c r="B580" s="12" t="s">
        <v>368</v>
      </c>
      <c r="C580" s="12">
        <v>6</v>
      </c>
      <c r="D580" s="12">
        <v>1126</v>
      </c>
      <c r="E580" s="12" t="s">
        <v>405</v>
      </c>
      <c r="F580" s="12" t="s">
        <v>17</v>
      </c>
      <c r="G580" s="12" t="str">
        <f>IF(ISNA(VLOOKUP(E580,'[1]Plan d''adressage'!A:B,2,0)),"aucune",VLOOKUP(E580,'[1]Plan d''adressage'!A:B,2,0))</f>
        <v>aucune</v>
      </c>
      <c r="H580" s="13" t="str">
        <f>IF(ISNA(VLOOKUP(A580,'[1]Famille par article'!A:C,3,0)),IF(AND(ISNUMBER(SEARCH("FIBRE",B580)),ISNUMBER(SEARCH("calage",B580))),"FIBRE DE CALAGE",IF(OR(ISNUMBER(SEARCH("panier",B580)),ISNUMBER(SEARCH("corbeille",B580)),ISNUMBER(SEARCH("banneton",B580)),ISNUMBER(SEARCH("support",B580))),"PANIER/CORBEILLE",IF(ISNUMBER(SEARCH("Bidon",B580)),"BIDON",IF(ISNUMBER(SEARCH("bourriche",B580)),"BOURRICHE",IF(OR(ISNUMBER(SEARCH("coffre",B580)),ISNUMBER(SEARCH("valisette",B580)),ISNUMBER(SEARCH("caisse",B580))),"COFFRET",IF(OR(ISNUMBER(SEARCH("VERRE",B580)),ISNUMBER(SEARCH("carafe",B580))),"VERRERIE",IF(ISNUMBER(SEARCH("BOIS",B580)),"BOIS",IF(OR(ISNUMBER(SEARCH("BOLDUC",B580)),ISNUMBER(SEARCH("RAPHIA",B580)),ISNUMBER(SEARCH("etiquette",B580)),ISNUMBER(SEARCH("Bouchon",B580)),ISNUMBER(SEARCH("tire",B580)),ISNUMBER(SEARCH("decapsuleur",B580)),ISNUMBER(SEARCH("carte",B580)),ISNUMBER(SEARCH("cheque",B580))),"ETAGERES",IF(OR(ISNUMBER(SEARCH("papier",B580)),ISNUMBER(SEARCH("sac",B580)),ISNUMBER(SEARCH("carton",B580)),ISNUMBER(SEARCH("pochette",B580)),ISNUMBER(SEARCH("polypr",B580)),ISNUMBER(SEARCH("FIBRE",B580))),"CARTONNAGE","AUTRES"))))))))),VLOOKUP(A580,'[1]Famille par article'!A:C,3,0))</f>
        <v>ETAGERES</v>
      </c>
      <c r="I580" s="14">
        <f t="shared" si="36"/>
        <v>5.5524708495280405E-4</v>
      </c>
      <c r="J580" s="14">
        <f t="shared" si="35"/>
        <v>0.84934295761613854</v>
      </c>
      <c r="K580" s="12" t="str">
        <f t="shared" ref="K580:K643" si="37">IF(J580&lt;90%,"","NPPEC")</f>
        <v/>
      </c>
      <c r="L580" s="12" t="str">
        <f t="shared" ref="L580:L643" si="38">IF(AND(G580&lt;&gt;H580,K580=""),"Y","N")</f>
        <v>Y</v>
      </c>
    </row>
    <row r="581" spans="1:12" x14ac:dyDescent="0.25">
      <c r="A581" s="12" t="s">
        <v>1086</v>
      </c>
      <c r="B581" s="12" t="s">
        <v>534</v>
      </c>
      <c r="C581" s="12">
        <v>6</v>
      </c>
      <c r="D581" s="12">
        <v>1126</v>
      </c>
      <c r="E581" s="12" t="s">
        <v>1087</v>
      </c>
      <c r="F581" s="12" t="s">
        <v>17</v>
      </c>
      <c r="G581" s="12" t="str">
        <f>IF(ISNA(VLOOKUP(E581,'[1]Plan d''adressage'!A:B,2,0)),"aucune",VLOOKUP(E581,'[1]Plan d''adressage'!A:B,2,0))</f>
        <v>PANIER/CORBEILLE</v>
      </c>
      <c r="H581" s="13" t="str">
        <f>IF(ISNA(VLOOKUP(A581,'[1]Famille par article'!A:C,3,0)),IF(AND(ISNUMBER(SEARCH("FIBRE",B581)),ISNUMBER(SEARCH("calage",B581))),"FIBRE DE CALAGE",IF(OR(ISNUMBER(SEARCH("panier",B581)),ISNUMBER(SEARCH("corbeille",B581)),ISNUMBER(SEARCH("banneton",B581)),ISNUMBER(SEARCH("support",B581))),"PANIER/CORBEILLE",IF(ISNUMBER(SEARCH("Bidon",B581)),"BIDON",IF(ISNUMBER(SEARCH("bourriche",B581)),"BOURRICHE",IF(OR(ISNUMBER(SEARCH("coffre",B581)),ISNUMBER(SEARCH("valisette",B581)),ISNUMBER(SEARCH("caisse",B581))),"COFFRET",IF(OR(ISNUMBER(SEARCH("VERRE",B581)),ISNUMBER(SEARCH("carafe",B581))),"VERRERIE",IF(ISNUMBER(SEARCH("BOIS",B581)),"BOIS",IF(OR(ISNUMBER(SEARCH("BOLDUC",B581)),ISNUMBER(SEARCH("RAPHIA",B581)),ISNUMBER(SEARCH("etiquette",B581)),ISNUMBER(SEARCH("Bouchon",B581)),ISNUMBER(SEARCH("tire",B581)),ISNUMBER(SEARCH("decapsuleur",B581)),ISNUMBER(SEARCH("carte",B581)),ISNUMBER(SEARCH("cheque",B581))),"ETAGERES",IF(OR(ISNUMBER(SEARCH("papier",B581)),ISNUMBER(SEARCH("sac",B581)),ISNUMBER(SEARCH("carton",B581)),ISNUMBER(SEARCH("pochette",B581)),ISNUMBER(SEARCH("polypr",B581)),ISNUMBER(SEARCH("FIBRE",B581))),"CARTONNAGE","AUTRES"))))))))),VLOOKUP(A581,'[1]Famille par article'!A:C,3,0))</f>
        <v>CARTONNAGE</v>
      </c>
      <c r="I581" s="14">
        <f t="shared" si="36"/>
        <v>5.5524708495280405E-4</v>
      </c>
      <c r="J581" s="14">
        <f t="shared" ref="J581:J644" si="39">I581+J580</f>
        <v>0.84989820470109134</v>
      </c>
      <c r="K581" s="12" t="str">
        <f t="shared" si="37"/>
        <v/>
      </c>
      <c r="L581" s="12" t="str">
        <f t="shared" si="38"/>
        <v>Y</v>
      </c>
    </row>
    <row r="582" spans="1:12" x14ac:dyDescent="0.25">
      <c r="A582" s="12" t="s">
        <v>1088</v>
      </c>
      <c r="B582" s="12" t="s">
        <v>1089</v>
      </c>
      <c r="C582" s="12">
        <v>6</v>
      </c>
      <c r="D582" s="12">
        <v>1126</v>
      </c>
      <c r="E582" s="12" t="s">
        <v>241</v>
      </c>
      <c r="F582" s="12" t="s">
        <v>17</v>
      </c>
      <c r="G582" s="12" t="str">
        <f>IF(ISNA(VLOOKUP(E582,'[1]Plan d''adressage'!A:B,2,0)),"aucune",VLOOKUP(E582,'[1]Plan d''adressage'!A:B,2,0))</f>
        <v>aucune</v>
      </c>
      <c r="H582" s="13" t="str">
        <f>IF(ISNA(VLOOKUP(A582,'[1]Famille par article'!A:C,3,0)),IF(AND(ISNUMBER(SEARCH("FIBRE",B582)),ISNUMBER(SEARCH("calage",B582))),"FIBRE DE CALAGE",IF(OR(ISNUMBER(SEARCH("panier",B582)),ISNUMBER(SEARCH("corbeille",B582)),ISNUMBER(SEARCH("banneton",B582)),ISNUMBER(SEARCH("support",B582))),"PANIER/CORBEILLE",IF(ISNUMBER(SEARCH("Bidon",B582)),"BIDON",IF(ISNUMBER(SEARCH("bourriche",B582)),"BOURRICHE",IF(OR(ISNUMBER(SEARCH("coffre",B582)),ISNUMBER(SEARCH("valisette",B582)),ISNUMBER(SEARCH("caisse",B582))),"COFFRET",IF(OR(ISNUMBER(SEARCH("VERRE",B582)),ISNUMBER(SEARCH("carafe",B582))),"VERRERIE",IF(ISNUMBER(SEARCH("BOIS",B582)),"BOIS",IF(OR(ISNUMBER(SEARCH("BOLDUC",B582)),ISNUMBER(SEARCH("RAPHIA",B582)),ISNUMBER(SEARCH("etiquette",B582)),ISNUMBER(SEARCH("Bouchon",B582)),ISNUMBER(SEARCH("tire",B582)),ISNUMBER(SEARCH("decapsuleur",B582)),ISNUMBER(SEARCH("carte",B582)),ISNUMBER(SEARCH("cheque",B582))),"ETAGERES",IF(OR(ISNUMBER(SEARCH("papier",B582)),ISNUMBER(SEARCH("sac",B582)),ISNUMBER(SEARCH("carton",B582)),ISNUMBER(SEARCH("pochette",B582)),ISNUMBER(SEARCH("polypr",B582)),ISNUMBER(SEARCH("FIBRE",B582))),"CARTONNAGE","AUTRES"))))))))),VLOOKUP(A582,'[1]Famille par article'!A:C,3,0))</f>
        <v>AUTRES</v>
      </c>
      <c r="I582" s="14">
        <f t="shared" si="36"/>
        <v>5.5524708495280405E-4</v>
      </c>
      <c r="J582" s="14">
        <f t="shared" si="39"/>
        <v>0.85045345178604415</v>
      </c>
      <c r="K582" s="12" t="str">
        <f t="shared" si="37"/>
        <v/>
      </c>
      <c r="L582" s="12" t="str">
        <f t="shared" si="38"/>
        <v>Y</v>
      </c>
    </row>
    <row r="583" spans="1:12" x14ac:dyDescent="0.25">
      <c r="A583" s="12" t="s">
        <v>1090</v>
      </c>
      <c r="B583" s="12" t="s">
        <v>1091</v>
      </c>
      <c r="C583" s="12">
        <v>6</v>
      </c>
      <c r="D583" s="12">
        <v>1126</v>
      </c>
      <c r="E583" s="12" t="s">
        <v>628</v>
      </c>
      <c r="F583" s="12" t="s">
        <v>17</v>
      </c>
      <c r="G583" s="12" t="str">
        <f>IF(ISNA(VLOOKUP(E583,'[1]Plan d''adressage'!A:B,2,0)),"aucune",VLOOKUP(E583,'[1]Plan d''adressage'!A:B,2,0))</f>
        <v>PANIER/CORBEILLE</v>
      </c>
      <c r="H583" s="13" t="str">
        <f>IF(ISNA(VLOOKUP(A583,'[1]Famille par article'!A:C,3,0)),IF(AND(ISNUMBER(SEARCH("FIBRE",B583)),ISNUMBER(SEARCH("calage",B583))),"FIBRE DE CALAGE",IF(OR(ISNUMBER(SEARCH("panier",B583)),ISNUMBER(SEARCH("corbeille",B583)),ISNUMBER(SEARCH("banneton",B583)),ISNUMBER(SEARCH("support",B583))),"PANIER/CORBEILLE",IF(ISNUMBER(SEARCH("Bidon",B583)),"BIDON",IF(ISNUMBER(SEARCH("bourriche",B583)),"BOURRICHE",IF(OR(ISNUMBER(SEARCH("coffre",B583)),ISNUMBER(SEARCH("valisette",B583)),ISNUMBER(SEARCH("caisse",B583))),"COFFRET",IF(OR(ISNUMBER(SEARCH("VERRE",B583)),ISNUMBER(SEARCH("carafe",B583))),"VERRERIE",IF(ISNUMBER(SEARCH("BOIS",B583)),"BOIS",IF(OR(ISNUMBER(SEARCH("BOLDUC",B583)),ISNUMBER(SEARCH("RAPHIA",B583)),ISNUMBER(SEARCH("etiquette",B583)),ISNUMBER(SEARCH("Bouchon",B583)),ISNUMBER(SEARCH("tire",B583)),ISNUMBER(SEARCH("decapsuleur",B583)),ISNUMBER(SEARCH("carte",B583)),ISNUMBER(SEARCH("cheque",B583))),"ETAGERES",IF(OR(ISNUMBER(SEARCH("papier",B583)),ISNUMBER(SEARCH("sac",B583)),ISNUMBER(SEARCH("carton",B583)),ISNUMBER(SEARCH("pochette",B583)),ISNUMBER(SEARCH("polypr",B583)),ISNUMBER(SEARCH("FIBRE",B583))),"CARTONNAGE","AUTRES"))))))))),VLOOKUP(A583,'[1]Famille par article'!A:C,3,0))</f>
        <v>COFFRET</v>
      </c>
      <c r="I583" s="14">
        <f t="shared" si="36"/>
        <v>5.5524708495280405E-4</v>
      </c>
      <c r="J583" s="14">
        <f t="shared" si="39"/>
        <v>0.85100869887099695</v>
      </c>
      <c r="K583" s="12" t="str">
        <f t="shared" si="37"/>
        <v/>
      </c>
      <c r="L583" s="12" t="str">
        <f t="shared" si="38"/>
        <v>Y</v>
      </c>
    </row>
    <row r="584" spans="1:12" x14ac:dyDescent="0.25">
      <c r="A584" s="12" t="s">
        <v>1092</v>
      </c>
      <c r="B584" s="12" t="s">
        <v>427</v>
      </c>
      <c r="C584" s="12">
        <v>6</v>
      </c>
      <c r="D584" s="12">
        <v>1126</v>
      </c>
      <c r="E584" s="12" t="s">
        <v>96</v>
      </c>
      <c r="F584" s="12" t="s">
        <v>17</v>
      </c>
      <c r="G584" s="12" t="str">
        <f>IF(ISNA(VLOOKUP(E584,'[1]Plan d''adressage'!A:B,2,0)),"aucune",VLOOKUP(E584,'[1]Plan d''adressage'!A:B,2,0))</f>
        <v>aucune</v>
      </c>
      <c r="H584" s="13" t="str">
        <f>IF(ISNA(VLOOKUP(A584,'[1]Famille par article'!A:C,3,0)),IF(AND(ISNUMBER(SEARCH("FIBRE",B584)),ISNUMBER(SEARCH("calage",B584))),"FIBRE DE CALAGE",IF(OR(ISNUMBER(SEARCH("panier",B584)),ISNUMBER(SEARCH("corbeille",B584)),ISNUMBER(SEARCH("banneton",B584)),ISNUMBER(SEARCH("support",B584))),"PANIER/CORBEILLE",IF(ISNUMBER(SEARCH("Bidon",B584)),"BIDON",IF(ISNUMBER(SEARCH("bourriche",B584)),"BOURRICHE",IF(OR(ISNUMBER(SEARCH("coffre",B584)),ISNUMBER(SEARCH("valisette",B584)),ISNUMBER(SEARCH("caisse",B584))),"COFFRET",IF(OR(ISNUMBER(SEARCH("VERRE",B584)),ISNUMBER(SEARCH("carafe",B584))),"VERRERIE",IF(ISNUMBER(SEARCH("BOIS",B584)),"BOIS",IF(OR(ISNUMBER(SEARCH("BOLDUC",B584)),ISNUMBER(SEARCH("RAPHIA",B584)),ISNUMBER(SEARCH("etiquette",B584)),ISNUMBER(SEARCH("Bouchon",B584)),ISNUMBER(SEARCH("tire",B584)),ISNUMBER(SEARCH("decapsuleur",B584)),ISNUMBER(SEARCH("carte",B584)),ISNUMBER(SEARCH("cheque",B584))),"ETAGERES",IF(OR(ISNUMBER(SEARCH("papier",B584)),ISNUMBER(SEARCH("sac",B584)),ISNUMBER(SEARCH("carton",B584)),ISNUMBER(SEARCH("pochette",B584)),ISNUMBER(SEARCH("polypr",B584)),ISNUMBER(SEARCH("FIBRE",B584))),"CARTONNAGE","AUTRES"))))))))),VLOOKUP(A584,'[1]Famille par article'!A:C,3,0))</f>
        <v>COFFRET</v>
      </c>
      <c r="I584" s="14">
        <f t="shared" si="36"/>
        <v>5.5524708495280405E-4</v>
      </c>
      <c r="J584" s="14">
        <f t="shared" si="39"/>
        <v>0.85156394595594975</v>
      </c>
      <c r="K584" s="12" t="str">
        <f t="shared" si="37"/>
        <v/>
      </c>
      <c r="L584" s="12" t="str">
        <f t="shared" si="38"/>
        <v>Y</v>
      </c>
    </row>
    <row r="585" spans="1:12" x14ac:dyDescent="0.25">
      <c r="A585" s="12" t="s">
        <v>1093</v>
      </c>
      <c r="B585" s="12" t="s">
        <v>427</v>
      </c>
      <c r="C585" s="12">
        <v>6</v>
      </c>
      <c r="D585" s="12">
        <v>1126</v>
      </c>
      <c r="E585" s="12" t="s">
        <v>96</v>
      </c>
      <c r="F585" s="12" t="s">
        <v>17</v>
      </c>
      <c r="G585" s="12" t="str">
        <f>IF(ISNA(VLOOKUP(E585,'[1]Plan d''adressage'!A:B,2,0)),"aucune",VLOOKUP(E585,'[1]Plan d''adressage'!A:B,2,0))</f>
        <v>aucune</v>
      </c>
      <c r="H585" s="13" t="str">
        <f>IF(ISNA(VLOOKUP(A585,'[1]Famille par article'!A:C,3,0)),IF(AND(ISNUMBER(SEARCH("FIBRE",B585)),ISNUMBER(SEARCH("calage",B585))),"FIBRE DE CALAGE",IF(OR(ISNUMBER(SEARCH("panier",B585)),ISNUMBER(SEARCH("corbeille",B585)),ISNUMBER(SEARCH("banneton",B585)),ISNUMBER(SEARCH("support",B585))),"PANIER/CORBEILLE",IF(ISNUMBER(SEARCH("Bidon",B585)),"BIDON",IF(ISNUMBER(SEARCH("bourriche",B585)),"BOURRICHE",IF(OR(ISNUMBER(SEARCH("coffre",B585)),ISNUMBER(SEARCH("valisette",B585)),ISNUMBER(SEARCH("caisse",B585))),"COFFRET",IF(OR(ISNUMBER(SEARCH("VERRE",B585)),ISNUMBER(SEARCH("carafe",B585))),"VERRERIE",IF(ISNUMBER(SEARCH("BOIS",B585)),"BOIS",IF(OR(ISNUMBER(SEARCH("BOLDUC",B585)),ISNUMBER(SEARCH("RAPHIA",B585)),ISNUMBER(SEARCH("etiquette",B585)),ISNUMBER(SEARCH("Bouchon",B585)),ISNUMBER(SEARCH("tire",B585)),ISNUMBER(SEARCH("decapsuleur",B585)),ISNUMBER(SEARCH("carte",B585)),ISNUMBER(SEARCH("cheque",B585))),"ETAGERES",IF(OR(ISNUMBER(SEARCH("papier",B585)),ISNUMBER(SEARCH("sac",B585)),ISNUMBER(SEARCH("carton",B585)),ISNUMBER(SEARCH("pochette",B585)),ISNUMBER(SEARCH("polypr",B585)),ISNUMBER(SEARCH("FIBRE",B585))),"CARTONNAGE","AUTRES"))))))))),VLOOKUP(A585,'[1]Famille par article'!A:C,3,0))</f>
        <v>COFFRET</v>
      </c>
      <c r="I585" s="14">
        <f t="shared" si="36"/>
        <v>5.5524708495280405E-4</v>
      </c>
      <c r="J585" s="14">
        <f t="shared" si="39"/>
        <v>0.85211919304090256</v>
      </c>
      <c r="K585" s="12" t="str">
        <f t="shared" si="37"/>
        <v/>
      </c>
      <c r="L585" s="12" t="str">
        <f t="shared" si="38"/>
        <v>Y</v>
      </c>
    </row>
    <row r="586" spans="1:12" x14ac:dyDescent="0.25">
      <c r="A586" s="12" t="s">
        <v>1094</v>
      </c>
      <c r="B586" s="12" t="s">
        <v>1095</v>
      </c>
      <c r="C586" s="12">
        <v>6</v>
      </c>
      <c r="D586" s="12">
        <v>1126</v>
      </c>
      <c r="E586" s="12" t="s">
        <v>96</v>
      </c>
      <c r="F586" s="12" t="s">
        <v>17</v>
      </c>
      <c r="G586" s="12" t="str">
        <f>IF(ISNA(VLOOKUP(E586,'[1]Plan d''adressage'!A:B,2,0)),"aucune",VLOOKUP(E586,'[1]Plan d''adressage'!A:B,2,0))</f>
        <v>aucune</v>
      </c>
      <c r="H586" s="13" t="str">
        <f>IF(ISNA(VLOOKUP(A586,'[1]Famille par article'!A:C,3,0)),IF(AND(ISNUMBER(SEARCH("FIBRE",B586)),ISNUMBER(SEARCH("calage",B586))),"FIBRE DE CALAGE",IF(OR(ISNUMBER(SEARCH("panier",B586)),ISNUMBER(SEARCH("corbeille",B586)),ISNUMBER(SEARCH("banneton",B586)),ISNUMBER(SEARCH("support",B586))),"PANIER/CORBEILLE",IF(ISNUMBER(SEARCH("Bidon",B586)),"BIDON",IF(ISNUMBER(SEARCH("bourriche",B586)),"BOURRICHE",IF(OR(ISNUMBER(SEARCH("coffre",B586)),ISNUMBER(SEARCH("valisette",B586)),ISNUMBER(SEARCH("caisse",B586))),"COFFRET",IF(OR(ISNUMBER(SEARCH("VERRE",B586)),ISNUMBER(SEARCH("carafe",B586))),"VERRERIE",IF(ISNUMBER(SEARCH("BOIS",B586)),"BOIS",IF(OR(ISNUMBER(SEARCH("BOLDUC",B586)),ISNUMBER(SEARCH("RAPHIA",B586)),ISNUMBER(SEARCH("etiquette",B586)),ISNUMBER(SEARCH("Bouchon",B586)),ISNUMBER(SEARCH("tire",B586)),ISNUMBER(SEARCH("decapsuleur",B586)),ISNUMBER(SEARCH("carte",B586)),ISNUMBER(SEARCH("cheque",B586))),"ETAGERES",IF(OR(ISNUMBER(SEARCH("papier",B586)),ISNUMBER(SEARCH("sac",B586)),ISNUMBER(SEARCH("carton",B586)),ISNUMBER(SEARCH("pochette",B586)),ISNUMBER(SEARCH("polypr",B586)),ISNUMBER(SEARCH("FIBRE",B586))),"CARTONNAGE","AUTRES"))))))))),VLOOKUP(A586,'[1]Famille par article'!A:C,3,0))</f>
        <v>ETAGERES</v>
      </c>
      <c r="I586" s="14">
        <f t="shared" si="36"/>
        <v>5.5524708495280405E-4</v>
      </c>
      <c r="J586" s="14">
        <f t="shared" si="39"/>
        <v>0.85267444012585536</v>
      </c>
      <c r="K586" s="12" t="str">
        <f t="shared" si="37"/>
        <v/>
      </c>
      <c r="L586" s="12" t="str">
        <f t="shared" si="38"/>
        <v>Y</v>
      </c>
    </row>
    <row r="587" spans="1:12" x14ac:dyDescent="0.25">
      <c r="A587" s="12" t="s">
        <v>1096</v>
      </c>
      <c r="B587" s="12" t="s">
        <v>1066</v>
      </c>
      <c r="C587" s="12">
        <v>5</v>
      </c>
      <c r="D587" s="12">
        <v>1126</v>
      </c>
      <c r="E587" s="12" t="s">
        <v>341</v>
      </c>
      <c r="F587" s="12" t="s">
        <v>17</v>
      </c>
      <c r="G587" s="12" t="str">
        <f>IF(ISNA(VLOOKUP(E587,'[1]Plan d''adressage'!A:B,2,0)),"aucune",VLOOKUP(E587,'[1]Plan d''adressage'!A:B,2,0))</f>
        <v>aucune</v>
      </c>
      <c r="H587" s="13" t="str">
        <f>IF(ISNA(VLOOKUP(A587,'[1]Famille par article'!A:C,3,0)),IF(AND(ISNUMBER(SEARCH("FIBRE",B587)),ISNUMBER(SEARCH("calage",B587))),"FIBRE DE CALAGE",IF(OR(ISNUMBER(SEARCH("panier",B587)),ISNUMBER(SEARCH("corbeille",B587)),ISNUMBER(SEARCH("banneton",B587)),ISNUMBER(SEARCH("support",B587))),"PANIER/CORBEILLE",IF(ISNUMBER(SEARCH("Bidon",B587)),"BIDON",IF(ISNUMBER(SEARCH("bourriche",B587)),"BOURRICHE",IF(OR(ISNUMBER(SEARCH("coffre",B587)),ISNUMBER(SEARCH("valisette",B587)),ISNUMBER(SEARCH("caisse",B587))),"COFFRET",IF(OR(ISNUMBER(SEARCH("VERRE",B587)),ISNUMBER(SEARCH("carafe",B587))),"VERRERIE",IF(ISNUMBER(SEARCH("BOIS",B587)),"BOIS",IF(OR(ISNUMBER(SEARCH("BOLDUC",B587)),ISNUMBER(SEARCH("RAPHIA",B587)),ISNUMBER(SEARCH("etiquette",B587)),ISNUMBER(SEARCH("Bouchon",B587)),ISNUMBER(SEARCH("tire",B587)),ISNUMBER(SEARCH("decapsuleur",B587)),ISNUMBER(SEARCH("carte",B587)),ISNUMBER(SEARCH("cheque",B587))),"ETAGERES",IF(OR(ISNUMBER(SEARCH("papier",B587)),ISNUMBER(SEARCH("sac",B587)),ISNUMBER(SEARCH("carton",B587)),ISNUMBER(SEARCH("pochette",B587)),ISNUMBER(SEARCH("polypr",B587)),ISNUMBER(SEARCH("FIBRE",B587))),"CARTONNAGE","AUTRES"))))))))),VLOOKUP(A587,'[1]Famille par article'!A:C,3,0))</f>
        <v>ETAGERES</v>
      </c>
      <c r="I587" s="14">
        <f t="shared" si="36"/>
        <v>4.6270590412733669E-4</v>
      </c>
      <c r="J587" s="14">
        <f t="shared" si="39"/>
        <v>0.8531371460299827</v>
      </c>
      <c r="K587" s="12" t="str">
        <f t="shared" si="37"/>
        <v/>
      </c>
      <c r="L587" s="12" t="str">
        <f t="shared" si="38"/>
        <v>Y</v>
      </c>
    </row>
    <row r="588" spans="1:12" x14ac:dyDescent="0.25">
      <c r="A588" s="12" t="s">
        <v>1097</v>
      </c>
      <c r="B588" s="12" t="s">
        <v>1098</v>
      </c>
      <c r="C588" s="12">
        <v>5</v>
      </c>
      <c r="D588" s="12">
        <v>1126</v>
      </c>
      <c r="E588" s="12" t="s">
        <v>22</v>
      </c>
      <c r="F588" s="12" t="s">
        <v>17</v>
      </c>
      <c r="G588" s="12" t="str">
        <f>IF(ISNA(VLOOKUP(E588,'[1]Plan d''adressage'!A:B,2,0)),"aucune",VLOOKUP(E588,'[1]Plan d''adressage'!A:B,2,0))</f>
        <v>COFFRET</v>
      </c>
      <c r="H588" s="13" t="str">
        <f>IF(ISNA(VLOOKUP(A588,'[1]Famille par article'!A:C,3,0)),IF(AND(ISNUMBER(SEARCH("FIBRE",B588)),ISNUMBER(SEARCH("calage",B588))),"FIBRE DE CALAGE",IF(OR(ISNUMBER(SEARCH("panier",B588)),ISNUMBER(SEARCH("corbeille",B588)),ISNUMBER(SEARCH("banneton",B588)),ISNUMBER(SEARCH("support",B588))),"PANIER/CORBEILLE",IF(ISNUMBER(SEARCH("Bidon",B588)),"BIDON",IF(ISNUMBER(SEARCH("bourriche",B588)),"BOURRICHE",IF(OR(ISNUMBER(SEARCH("coffre",B588)),ISNUMBER(SEARCH("valisette",B588)),ISNUMBER(SEARCH("caisse",B588))),"COFFRET",IF(OR(ISNUMBER(SEARCH("VERRE",B588)),ISNUMBER(SEARCH("carafe",B588))),"VERRERIE",IF(ISNUMBER(SEARCH("BOIS",B588)),"BOIS",IF(OR(ISNUMBER(SEARCH("BOLDUC",B588)),ISNUMBER(SEARCH("RAPHIA",B588)),ISNUMBER(SEARCH("etiquette",B588)),ISNUMBER(SEARCH("Bouchon",B588)),ISNUMBER(SEARCH("tire",B588)),ISNUMBER(SEARCH("decapsuleur",B588)),ISNUMBER(SEARCH("carte",B588)),ISNUMBER(SEARCH("cheque",B588))),"ETAGERES",IF(OR(ISNUMBER(SEARCH("papier",B588)),ISNUMBER(SEARCH("sac",B588)),ISNUMBER(SEARCH("carton",B588)),ISNUMBER(SEARCH("pochette",B588)),ISNUMBER(SEARCH("polypr",B588)),ISNUMBER(SEARCH("FIBRE",B588))),"CARTONNAGE","AUTRES"))))))))),VLOOKUP(A588,'[1]Famille par article'!A:C,3,0))</f>
        <v>CARTONNAGE</v>
      </c>
      <c r="I588" s="14">
        <f t="shared" si="36"/>
        <v>4.6270590412733669E-4</v>
      </c>
      <c r="J588" s="14">
        <f t="shared" si="39"/>
        <v>0.85359985193411003</v>
      </c>
      <c r="K588" s="12" t="str">
        <f t="shared" si="37"/>
        <v/>
      </c>
      <c r="L588" s="12" t="str">
        <f t="shared" si="38"/>
        <v>Y</v>
      </c>
    </row>
    <row r="589" spans="1:12" x14ac:dyDescent="0.25">
      <c r="A589" s="12" t="s">
        <v>1099</v>
      </c>
      <c r="B589" s="12" t="s">
        <v>1070</v>
      </c>
      <c r="C589" s="12">
        <v>5</v>
      </c>
      <c r="D589" s="12">
        <v>1126</v>
      </c>
      <c r="E589" s="12" t="s">
        <v>1100</v>
      </c>
      <c r="F589" s="12" t="s">
        <v>17</v>
      </c>
      <c r="G589" s="12" t="str">
        <f>IF(ISNA(VLOOKUP(E589,'[1]Plan d''adressage'!A:B,2,0)),"aucune",VLOOKUP(E589,'[1]Plan d''adressage'!A:B,2,0))</f>
        <v>PANIER/CORBEILLE</v>
      </c>
      <c r="H589" s="13" t="str">
        <f>IF(ISNA(VLOOKUP(A589,'[1]Famille par article'!A:C,3,0)),IF(AND(ISNUMBER(SEARCH("FIBRE",B589)),ISNUMBER(SEARCH("calage",B589))),"FIBRE DE CALAGE",IF(OR(ISNUMBER(SEARCH("panier",B589)),ISNUMBER(SEARCH("corbeille",B589)),ISNUMBER(SEARCH("banneton",B589)),ISNUMBER(SEARCH("support",B589))),"PANIER/CORBEILLE",IF(ISNUMBER(SEARCH("Bidon",B589)),"BIDON",IF(ISNUMBER(SEARCH("bourriche",B589)),"BOURRICHE",IF(OR(ISNUMBER(SEARCH("coffre",B589)),ISNUMBER(SEARCH("valisette",B589)),ISNUMBER(SEARCH("caisse",B589))),"COFFRET",IF(OR(ISNUMBER(SEARCH("VERRE",B589)),ISNUMBER(SEARCH("carafe",B589))),"VERRERIE",IF(ISNUMBER(SEARCH("BOIS",B589)),"BOIS",IF(OR(ISNUMBER(SEARCH("BOLDUC",B589)),ISNUMBER(SEARCH("RAPHIA",B589)),ISNUMBER(SEARCH("etiquette",B589)),ISNUMBER(SEARCH("Bouchon",B589)),ISNUMBER(SEARCH("tire",B589)),ISNUMBER(SEARCH("decapsuleur",B589)),ISNUMBER(SEARCH("carte",B589)),ISNUMBER(SEARCH("cheque",B589))),"ETAGERES",IF(OR(ISNUMBER(SEARCH("papier",B589)),ISNUMBER(SEARCH("sac",B589)),ISNUMBER(SEARCH("carton",B589)),ISNUMBER(SEARCH("pochette",B589)),ISNUMBER(SEARCH("polypr",B589)),ISNUMBER(SEARCH("FIBRE",B589))),"CARTONNAGE","AUTRES"))))))))),VLOOKUP(A589,'[1]Famille par article'!A:C,3,0))</f>
        <v>PANIER/CORBEILLE</v>
      </c>
      <c r="I589" s="14">
        <f t="shared" si="36"/>
        <v>4.6270590412733669E-4</v>
      </c>
      <c r="J589" s="14">
        <f t="shared" si="39"/>
        <v>0.85406255783823737</v>
      </c>
      <c r="K589" s="12" t="str">
        <f t="shared" si="37"/>
        <v/>
      </c>
      <c r="L589" s="12" t="str">
        <f t="shared" si="38"/>
        <v>N</v>
      </c>
    </row>
    <row r="590" spans="1:12" x14ac:dyDescent="0.25">
      <c r="A590" s="12" t="s">
        <v>1101</v>
      </c>
      <c r="B590" s="12" t="s">
        <v>1072</v>
      </c>
      <c r="C590" s="12">
        <v>5</v>
      </c>
      <c r="D590" s="12">
        <v>1126</v>
      </c>
      <c r="E590" s="12" t="s">
        <v>96</v>
      </c>
      <c r="F590" s="12" t="s">
        <v>17</v>
      </c>
      <c r="G590" s="12" t="str">
        <f>IF(ISNA(VLOOKUP(E590,'[1]Plan d''adressage'!A:B,2,0)),"aucune",VLOOKUP(E590,'[1]Plan d''adressage'!A:B,2,0))</f>
        <v>aucune</v>
      </c>
      <c r="H590" s="13" t="str">
        <f>IF(ISNA(VLOOKUP(A590,'[1]Famille par article'!A:C,3,0)),IF(AND(ISNUMBER(SEARCH("FIBRE",B590)),ISNUMBER(SEARCH("calage",B590))),"FIBRE DE CALAGE",IF(OR(ISNUMBER(SEARCH("panier",B590)),ISNUMBER(SEARCH("corbeille",B590)),ISNUMBER(SEARCH("banneton",B590)),ISNUMBER(SEARCH("support",B590))),"PANIER/CORBEILLE",IF(ISNUMBER(SEARCH("Bidon",B590)),"BIDON",IF(ISNUMBER(SEARCH("bourriche",B590)),"BOURRICHE",IF(OR(ISNUMBER(SEARCH("coffre",B590)),ISNUMBER(SEARCH("valisette",B590)),ISNUMBER(SEARCH("caisse",B590))),"COFFRET",IF(OR(ISNUMBER(SEARCH("VERRE",B590)),ISNUMBER(SEARCH("carafe",B590))),"VERRERIE",IF(ISNUMBER(SEARCH("BOIS",B590)),"BOIS",IF(OR(ISNUMBER(SEARCH("BOLDUC",B590)),ISNUMBER(SEARCH("RAPHIA",B590)),ISNUMBER(SEARCH("etiquette",B590)),ISNUMBER(SEARCH("Bouchon",B590)),ISNUMBER(SEARCH("tire",B590)),ISNUMBER(SEARCH("decapsuleur",B590)),ISNUMBER(SEARCH("carte",B590)),ISNUMBER(SEARCH("cheque",B590))),"ETAGERES",IF(OR(ISNUMBER(SEARCH("papier",B590)),ISNUMBER(SEARCH("sac",B590)),ISNUMBER(SEARCH("carton",B590)),ISNUMBER(SEARCH("pochette",B590)),ISNUMBER(SEARCH("polypr",B590)),ISNUMBER(SEARCH("FIBRE",B590))),"CARTONNAGE","AUTRES"))))))))),VLOOKUP(A590,'[1]Famille par article'!A:C,3,0))</f>
        <v>PANIER/CORBEILLE</v>
      </c>
      <c r="I590" s="14">
        <f t="shared" si="36"/>
        <v>4.6270590412733669E-4</v>
      </c>
      <c r="J590" s="14">
        <f t="shared" si="39"/>
        <v>0.8545252637423647</v>
      </c>
      <c r="K590" s="12" t="str">
        <f t="shared" si="37"/>
        <v/>
      </c>
      <c r="L590" s="12" t="str">
        <f t="shared" si="38"/>
        <v>Y</v>
      </c>
    </row>
    <row r="591" spans="1:12" x14ac:dyDescent="0.25">
      <c r="A591" s="12" t="s">
        <v>1102</v>
      </c>
      <c r="B591" s="12" t="s">
        <v>1103</v>
      </c>
      <c r="C591" s="12">
        <v>5</v>
      </c>
      <c r="D591" s="12">
        <v>1126</v>
      </c>
      <c r="E591" s="12" t="s">
        <v>1104</v>
      </c>
      <c r="F591" s="12" t="s">
        <v>17</v>
      </c>
      <c r="G591" s="12" t="str">
        <f>IF(ISNA(VLOOKUP(E591,'[1]Plan d''adressage'!A:B,2,0)),"aucune",VLOOKUP(E591,'[1]Plan d''adressage'!A:B,2,0))</f>
        <v>VERRERIE</v>
      </c>
      <c r="H591" s="13" t="str">
        <f>IF(ISNA(VLOOKUP(A591,'[1]Famille par article'!A:C,3,0)),IF(AND(ISNUMBER(SEARCH("FIBRE",B591)),ISNUMBER(SEARCH("calage",B591))),"FIBRE DE CALAGE",IF(OR(ISNUMBER(SEARCH("panier",B591)),ISNUMBER(SEARCH("corbeille",B591)),ISNUMBER(SEARCH("banneton",B591)),ISNUMBER(SEARCH("support",B591))),"PANIER/CORBEILLE",IF(ISNUMBER(SEARCH("Bidon",B591)),"BIDON",IF(ISNUMBER(SEARCH("bourriche",B591)),"BOURRICHE",IF(OR(ISNUMBER(SEARCH("coffre",B591)),ISNUMBER(SEARCH("valisette",B591)),ISNUMBER(SEARCH("caisse",B591))),"COFFRET",IF(OR(ISNUMBER(SEARCH("VERRE",B591)),ISNUMBER(SEARCH("carafe",B591))),"VERRERIE",IF(ISNUMBER(SEARCH("BOIS",B591)),"BOIS",IF(OR(ISNUMBER(SEARCH("BOLDUC",B591)),ISNUMBER(SEARCH("RAPHIA",B591)),ISNUMBER(SEARCH("etiquette",B591)),ISNUMBER(SEARCH("Bouchon",B591)),ISNUMBER(SEARCH("tire",B591)),ISNUMBER(SEARCH("decapsuleur",B591)),ISNUMBER(SEARCH("carte",B591)),ISNUMBER(SEARCH("cheque",B591))),"ETAGERES",IF(OR(ISNUMBER(SEARCH("papier",B591)),ISNUMBER(SEARCH("sac",B591)),ISNUMBER(SEARCH("carton",B591)),ISNUMBER(SEARCH("pochette",B591)),ISNUMBER(SEARCH("polypr",B591)),ISNUMBER(SEARCH("FIBRE",B591))),"CARTONNAGE","AUTRES"))))))))),VLOOKUP(A591,'[1]Famille par article'!A:C,3,0))</f>
        <v>CARTONNAGE</v>
      </c>
      <c r="I591" s="14">
        <f t="shared" si="36"/>
        <v>4.6270590412733669E-4</v>
      </c>
      <c r="J591" s="14">
        <f t="shared" si="39"/>
        <v>0.85498796964649204</v>
      </c>
      <c r="K591" s="12" t="str">
        <f t="shared" si="37"/>
        <v/>
      </c>
      <c r="L591" s="12" t="str">
        <f t="shared" si="38"/>
        <v>Y</v>
      </c>
    </row>
    <row r="592" spans="1:12" x14ac:dyDescent="0.25">
      <c r="A592" s="12" t="s">
        <v>1105</v>
      </c>
      <c r="B592" s="12" t="s">
        <v>368</v>
      </c>
      <c r="C592" s="12">
        <v>5</v>
      </c>
      <c r="D592" s="12">
        <v>1126</v>
      </c>
      <c r="E592" s="12" t="s">
        <v>194</v>
      </c>
      <c r="F592" s="12" t="s">
        <v>17</v>
      </c>
      <c r="G592" s="12" t="str">
        <f>IF(ISNA(VLOOKUP(E592,'[1]Plan d''adressage'!A:B,2,0)),"aucune",VLOOKUP(E592,'[1]Plan d''adressage'!A:B,2,0))</f>
        <v>aucune</v>
      </c>
      <c r="H592" s="13" t="str">
        <f>IF(ISNA(VLOOKUP(A592,'[1]Famille par article'!A:C,3,0)),IF(AND(ISNUMBER(SEARCH("FIBRE",B592)),ISNUMBER(SEARCH("calage",B592))),"FIBRE DE CALAGE",IF(OR(ISNUMBER(SEARCH("panier",B592)),ISNUMBER(SEARCH("corbeille",B592)),ISNUMBER(SEARCH("banneton",B592)),ISNUMBER(SEARCH("support",B592))),"PANIER/CORBEILLE",IF(ISNUMBER(SEARCH("Bidon",B592)),"BIDON",IF(ISNUMBER(SEARCH("bourriche",B592)),"BOURRICHE",IF(OR(ISNUMBER(SEARCH("coffre",B592)),ISNUMBER(SEARCH("valisette",B592)),ISNUMBER(SEARCH("caisse",B592))),"COFFRET",IF(OR(ISNUMBER(SEARCH("VERRE",B592)),ISNUMBER(SEARCH("carafe",B592))),"VERRERIE",IF(ISNUMBER(SEARCH("BOIS",B592)),"BOIS",IF(OR(ISNUMBER(SEARCH("BOLDUC",B592)),ISNUMBER(SEARCH("RAPHIA",B592)),ISNUMBER(SEARCH("etiquette",B592)),ISNUMBER(SEARCH("Bouchon",B592)),ISNUMBER(SEARCH("tire",B592)),ISNUMBER(SEARCH("decapsuleur",B592)),ISNUMBER(SEARCH("carte",B592)),ISNUMBER(SEARCH("cheque",B592))),"ETAGERES",IF(OR(ISNUMBER(SEARCH("papier",B592)),ISNUMBER(SEARCH("sac",B592)),ISNUMBER(SEARCH("carton",B592)),ISNUMBER(SEARCH("pochette",B592)),ISNUMBER(SEARCH("polypr",B592)),ISNUMBER(SEARCH("FIBRE",B592))),"CARTONNAGE","AUTRES"))))))))),VLOOKUP(A592,'[1]Famille par article'!A:C,3,0))</f>
        <v>ETAGERES</v>
      </c>
      <c r="I592" s="14">
        <f t="shared" si="36"/>
        <v>4.6270590412733669E-4</v>
      </c>
      <c r="J592" s="14">
        <f t="shared" si="39"/>
        <v>0.85545067555061938</v>
      </c>
      <c r="K592" s="12" t="str">
        <f t="shared" si="37"/>
        <v/>
      </c>
      <c r="L592" s="12" t="str">
        <f t="shared" si="38"/>
        <v>Y</v>
      </c>
    </row>
    <row r="593" spans="1:12" x14ac:dyDescent="0.25">
      <c r="A593" s="12" t="s">
        <v>1106</v>
      </c>
      <c r="B593" s="12" t="s">
        <v>368</v>
      </c>
      <c r="C593" s="12">
        <v>5</v>
      </c>
      <c r="D593" s="12">
        <v>1126</v>
      </c>
      <c r="E593" s="12" t="s">
        <v>710</v>
      </c>
      <c r="F593" s="12" t="s">
        <v>17</v>
      </c>
      <c r="G593" s="12" t="str">
        <f>IF(ISNA(VLOOKUP(E593,'[1]Plan d''adressage'!A:B,2,0)),"aucune",VLOOKUP(E593,'[1]Plan d''adressage'!A:B,2,0))</f>
        <v>aucune</v>
      </c>
      <c r="H593" s="13" t="str">
        <f>IF(ISNA(VLOOKUP(A593,'[1]Famille par article'!A:C,3,0)),IF(AND(ISNUMBER(SEARCH("FIBRE",B593)),ISNUMBER(SEARCH("calage",B593))),"FIBRE DE CALAGE",IF(OR(ISNUMBER(SEARCH("panier",B593)),ISNUMBER(SEARCH("corbeille",B593)),ISNUMBER(SEARCH("banneton",B593)),ISNUMBER(SEARCH("support",B593))),"PANIER/CORBEILLE",IF(ISNUMBER(SEARCH("Bidon",B593)),"BIDON",IF(ISNUMBER(SEARCH("bourriche",B593)),"BOURRICHE",IF(OR(ISNUMBER(SEARCH("coffre",B593)),ISNUMBER(SEARCH("valisette",B593)),ISNUMBER(SEARCH("caisse",B593))),"COFFRET",IF(OR(ISNUMBER(SEARCH("VERRE",B593)),ISNUMBER(SEARCH("carafe",B593))),"VERRERIE",IF(ISNUMBER(SEARCH("BOIS",B593)),"BOIS",IF(OR(ISNUMBER(SEARCH("BOLDUC",B593)),ISNUMBER(SEARCH("RAPHIA",B593)),ISNUMBER(SEARCH("etiquette",B593)),ISNUMBER(SEARCH("Bouchon",B593)),ISNUMBER(SEARCH("tire",B593)),ISNUMBER(SEARCH("decapsuleur",B593)),ISNUMBER(SEARCH("carte",B593)),ISNUMBER(SEARCH("cheque",B593))),"ETAGERES",IF(OR(ISNUMBER(SEARCH("papier",B593)),ISNUMBER(SEARCH("sac",B593)),ISNUMBER(SEARCH("carton",B593)),ISNUMBER(SEARCH("pochette",B593)),ISNUMBER(SEARCH("polypr",B593)),ISNUMBER(SEARCH("FIBRE",B593))),"CARTONNAGE","AUTRES"))))))))),VLOOKUP(A593,'[1]Famille par article'!A:C,3,0))</f>
        <v>ETAGERES</v>
      </c>
      <c r="I593" s="14">
        <f t="shared" si="36"/>
        <v>4.6270590412733669E-4</v>
      </c>
      <c r="J593" s="14">
        <f t="shared" si="39"/>
        <v>0.85591338145474671</v>
      </c>
      <c r="K593" s="12" t="str">
        <f t="shared" si="37"/>
        <v/>
      </c>
      <c r="L593" s="12" t="str">
        <f t="shared" si="38"/>
        <v>Y</v>
      </c>
    </row>
    <row r="594" spans="1:12" x14ac:dyDescent="0.25">
      <c r="A594" s="12" t="s">
        <v>1107</v>
      </c>
      <c r="B594" s="12" t="s">
        <v>371</v>
      </c>
      <c r="C594" s="12">
        <v>5</v>
      </c>
      <c r="D594" s="12">
        <v>1126</v>
      </c>
      <c r="E594" s="12" t="s">
        <v>710</v>
      </c>
      <c r="F594" s="12" t="s">
        <v>17</v>
      </c>
      <c r="G594" s="12" t="str">
        <f>IF(ISNA(VLOOKUP(E594,'[1]Plan d''adressage'!A:B,2,0)),"aucune",VLOOKUP(E594,'[1]Plan d''adressage'!A:B,2,0))</f>
        <v>aucune</v>
      </c>
      <c r="H594" s="13" t="str">
        <f>IF(ISNA(VLOOKUP(A594,'[1]Famille par article'!A:C,3,0)),IF(AND(ISNUMBER(SEARCH("FIBRE",B594)),ISNUMBER(SEARCH("calage",B594))),"FIBRE DE CALAGE",IF(OR(ISNUMBER(SEARCH("panier",B594)),ISNUMBER(SEARCH("corbeille",B594)),ISNUMBER(SEARCH("banneton",B594)),ISNUMBER(SEARCH("support",B594))),"PANIER/CORBEILLE",IF(ISNUMBER(SEARCH("Bidon",B594)),"BIDON",IF(ISNUMBER(SEARCH("bourriche",B594)),"BOURRICHE",IF(OR(ISNUMBER(SEARCH("coffre",B594)),ISNUMBER(SEARCH("valisette",B594)),ISNUMBER(SEARCH("caisse",B594))),"COFFRET",IF(OR(ISNUMBER(SEARCH("VERRE",B594)),ISNUMBER(SEARCH("carafe",B594))),"VERRERIE",IF(ISNUMBER(SEARCH("BOIS",B594)),"BOIS",IF(OR(ISNUMBER(SEARCH("BOLDUC",B594)),ISNUMBER(SEARCH("RAPHIA",B594)),ISNUMBER(SEARCH("etiquette",B594)),ISNUMBER(SEARCH("Bouchon",B594)),ISNUMBER(SEARCH("tire",B594)),ISNUMBER(SEARCH("decapsuleur",B594)),ISNUMBER(SEARCH("carte",B594)),ISNUMBER(SEARCH("cheque",B594))),"ETAGERES",IF(OR(ISNUMBER(SEARCH("papier",B594)),ISNUMBER(SEARCH("sac",B594)),ISNUMBER(SEARCH("carton",B594)),ISNUMBER(SEARCH("pochette",B594)),ISNUMBER(SEARCH("polypr",B594)),ISNUMBER(SEARCH("FIBRE",B594))),"CARTONNAGE","AUTRES"))))))))),VLOOKUP(A594,'[1]Famille par article'!A:C,3,0))</f>
        <v>ETAGERES</v>
      </c>
      <c r="I594" s="14">
        <f t="shared" si="36"/>
        <v>4.6270590412733669E-4</v>
      </c>
      <c r="J594" s="14">
        <f t="shared" si="39"/>
        <v>0.85637608735887405</v>
      </c>
      <c r="K594" s="12" t="str">
        <f t="shared" si="37"/>
        <v/>
      </c>
      <c r="L594" s="12" t="str">
        <f t="shared" si="38"/>
        <v>Y</v>
      </c>
    </row>
    <row r="595" spans="1:12" x14ac:dyDescent="0.25">
      <c r="A595" s="12" t="s">
        <v>1108</v>
      </c>
      <c r="B595" s="12" t="s">
        <v>1109</v>
      </c>
      <c r="C595" s="12">
        <v>5</v>
      </c>
      <c r="D595" s="12">
        <v>1126</v>
      </c>
      <c r="E595" s="12" t="s">
        <v>795</v>
      </c>
      <c r="F595" s="12" t="s">
        <v>17</v>
      </c>
      <c r="G595" s="12" t="str">
        <f>IF(ISNA(VLOOKUP(E595,'[1]Plan d''adressage'!A:B,2,0)),"aucune",VLOOKUP(E595,'[1]Plan d''adressage'!A:B,2,0))</f>
        <v>PANIER/CORBEILLE</v>
      </c>
      <c r="H595" s="13" t="str">
        <f>IF(ISNA(VLOOKUP(A595,'[1]Famille par article'!A:C,3,0)),IF(AND(ISNUMBER(SEARCH("FIBRE",B595)),ISNUMBER(SEARCH("calage",B595))),"FIBRE DE CALAGE",IF(OR(ISNUMBER(SEARCH("panier",B595)),ISNUMBER(SEARCH("corbeille",B595)),ISNUMBER(SEARCH("banneton",B595)),ISNUMBER(SEARCH("support",B595))),"PANIER/CORBEILLE",IF(ISNUMBER(SEARCH("Bidon",B595)),"BIDON",IF(ISNUMBER(SEARCH("bourriche",B595)),"BOURRICHE",IF(OR(ISNUMBER(SEARCH("coffre",B595)),ISNUMBER(SEARCH("valisette",B595)),ISNUMBER(SEARCH("caisse",B595))),"COFFRET",IF(OR(ISNUMBER(SEARCH("VERRE",B595)),ISNUMBER(SEARCH("carafe",B595))),"VERRERIE",IF(ISNUMBER(SEARCH("BOIS",B595)),"BOIS",IF(OR(ISNUMBER(SEARCH("BOLDUC",B595)),ISNUMBER(SEARCH("RAPHIA",B595)),ISNUMBER(SEARCH("etiquette",B595)),ISNUMBER(SEARCH("Bouchon",B595)),ISNUMBER(SEARCH("tire",B595)),ISNUMBER(SEARCH("decapsuleur",B595)),ISNUMBER(SEARCH("carte",B595)),ISNUMBER(SEARCH("cheque",B595))),"ETAGERES",IF(OR(ISNUMBER(SEARCH("papier",B595)),ISNUMBER(SEARCH("sac",B595)),ISNUMBER(SEARCH("carton",B595)),ISNUMBER(SEARCH("pochette",B595)),ISNUMBER(SEARCH("polypr",B595)),ISNUMBER(SEARCH("FIBRE",B595))),"CARTONNAGE","AUTRES"))))))))),VLOOKUP(A595,'[1]Famille par article'!A:C,3,0))</f>
        <v>VERRERIE</v>
      </c>
      <c r="I595" s="14">
        <f t="shared" si="36"/>
        <v>4.6270590412733669E-4</v>
      </c>
      <c r="J595" s="14">
        <f t="shared" si="39"/>
        <v>0.85683879326300139</v>
      </c>
      <c r="K595" s="12" t="str">
        <f t="shared" si="37"/>
        <v/>
      </c>
      <c r="L595" s="12" t="str">
        <f t="shared" si="38"/>
        <v>Y</v>
      </c>
    </row>
    <row r="596" spans="1:12" x14ac:dyDescent="0.25">
      <c r="A596" s="12" t="s">
        <v>1110</v>
      </c>
      <c r="B596" s="12" t="s">
        <v>1111</v>
      </c>
      <c r="C596" s="12">
        <v>5</v>
      </c>
      <c r="D596" s="12">
        <v>1126</v>
      </c>
      <c r="E596" s="12" t="s">
        <v>96</v>
      </c>
      <c r="F596" s="12" t="s">
        <v>17</v>
      </c>
      <c r="G596" s="12" t="str">
        <f>IF(ISNA(VLOOKUP(E596,'[1]Plan d''adressage'!A:B,2,0)),"aucune",VLOOKUP(E596,'[1]Plan d''adressage'!A:B,2,0))</f>
        <v>aucune</v>
      </c>
      <c r="H596" s="13" t="str">
        <f>IF(ISNA(VLOOKUP(A596,'[1]Famille par article'!A:C,3,0)),IF(AND(ISNUMBER(SEARCH("FIBRE",B596)),ISNUMBER(SEARCH("calage",B596))),"FIBRE DE CALAGE",IF(OR(ISNUMBER(SEARCH("panier",B596)),ISNUMBER(SEARCH("corbeille",B596)),ISNUMBER(SEARCH("banneton",B596)),ISNUMBER(SEARCH("support",B596))),"PANIER/CORBEILLE",IF(ISNUMBER(SEARCH("Bidon",B596)),"BIDON",IF(ISNUMBER(SEARCH("bourriche",B596)),"BOURRICHE",IF(OR(ISNUMBER(SEARCH("coffre",B596)),ISNUMBER(SEARCH("valisette",B596)),ISNUMBER(SEARCH("caisse",B596))),"COFFRET",IF(OR(ISNUMBER(SEARCH("VERRE",B596)),ISNUMBER(SEARCH("carafe",B596))),"VERRERIE",IF(ISNUMBER(SEARCH("BOIS",B596)),"BOIS",IF(OR(ISNUMBER(SEARCH("BOLDUC",B596)),ISNUMBER(SEARCH("RAPHIA",B596)),ISNUMBER(SEARCH("etiquette",B596)),ISNUMBER(SEARCH("Bouchon",B596)),ISNUMBER(SEARCH("tire",B596)),ISNUMBER(SEARCH("decapsuleur",B596)),ISNUMBER(SEARCH("carte",B596)),ISNUMBER(SEARCH("cheque",B596))),"ETAGERES",IF(OR(ISNUMBER(SEARCH("papier",B596)),ISNUMBER(SEARCH("sac",B596)),ISNUMBER(SEARCH("carton",B596)),ISNUMBER(SEARCH("pochette",B596)),ISNUMBER(SEARCH("polypr",B596)),ISNUMBER(SEARCH("FIBRE",B596))),"CARTONNAGE","AUTRES"))))))))),VLOOKUP(A596,'[1]Famille par article'!A:C,3,0))</f>
        <v>PANIER/CORBEILLE</v>
      </c>
      <c r="I596" s="14">
        <f t="shared" si="36"/>
        <v>4.6270590412733669E-4</v>
      </c>
      <c r="J596" s="14">
        <f t="shared" si="39"/>
        <v>0.85730149916712872</v>
      </c>
      <c r="K596" s="12" t="str">
        <f t="shared" si="37"/>
        <v/>
      </c>
      <c r="L596" s="12" t="str">
        <f t="shared" si="38"/>
        <v>Y</v>
      </c>
    </row>
    <row r="597" spans="1:12" x14ac:dyDescent="0.25">
      <c r="A597" s="12" t="s">
        <v>1112</v>
      </c>
      <c r="B597" s="12" t="s">
        <v>1113</v>
      </c>
      <c r="C597" s="12">
        <v>5</v>
      </c>
      <c r="D597" s="12">
        <v>1126</v>
      </c>
      <c r="E597" s="12" t="s">
        <v>96</v>
      </c>
      <c r="F597" s="12" t="s">
        <v>17</v>
      </c>
      <c r="G597" s="12" t="str">
        <f>IF(ISNA(VLOOKUP(E597,'[1]Plan d''adressage'!A:B,2,0)),"aucune",VLOOKUP(E597,'[1]Plan d''adressage'!A:B,2,0))</f>
        <v>aucune</v>
      </c>
      <c r="H597" s="13" t="str">
        <f>IF(ISNA(VLOOKUP(A597,'[1]Famille par article'!A:C,3,0)),IF(AND(ISNUMBER(SEARCH("FIBRE",B597)),ISNUMBER(SEARCH("calage",B597))),"FIBRE DE CALAGE",IF(OR(ISNUMBER(SEARCH("panier",B597)),ISNUMBER(SEARCH("corbeille",B597)),ISNUMBER(SEARCH("banneton",B597)),ISNUMBER(SEARCH("support",B597))),"PANIER/CORBEILLE",IF(ISNUMBER(SEARCH("Bidon",B597)),"BIDON",IF(ISNUMBER(SEARCH("bourriche",B597)),"BOURRICHE",IF(OR(ISNUMBER(SEARCH("coffre",B597)),ISNUMBER(SEARCH("valisette",B597)),ISNUMBER(SEARCH("caisse",B597))),"COFFRET",IF(OR(ISNUMBER(SEARCH("VERRE",B597)),ISNUMBER(SEARCH("carafe",B597))),"VERRERIE",IF(ISNUMBER(SEARCH("BOIS",B597)),"BOIS",IF(OR(ISNUMBER(SEARCH("BOLDUC",B597)),ISNUMBER(SEARCH("RAPHIA",B597)),ISNUMBER(SEARCH("etiquette",B597)),ISNUMBER(SEARCH("Bouchon",B597)),ISNUMBER(SEARCH("tire",B597)),ISNUMBER(SEARCH("decapsuleur",B597)),ISNUMBER(SEARCH("carte",B597)),ISNUMBER(SEARCH("cheque",B597))),"ETAGERES",IF(OR(ISNUMBER(SEARCH("papier",B597)),ISNUMBER(SEARCH("sac",B597)),ISNUMBER(SEARCH("carton",B597)),ISNUMBER(SEARCH("pochette",B597)),ISNUMBER(SEARCH("polypr",B597)),ISNUMBER(SEARCH("FIBRE",B597))),"CARTONNAGE","AUTRES"))))))))),VLOOKUP(A597,'[1]Famille par article'!A:C,3,0))</f>
        <v>PANIER/CORBEILLE</v>
      </c>
      <c r="I597" s="14">
        <f t="shared" si="36"/>
        <v>4.6270590412733669E-4</v>
      </c>
      <c r="J597" s="14">
        <f t="shared" si="39"/>
        <v>0.85776420507125606</v>
      </c>
      <c r="K597" s="12" t="str">
        <f t="shared" si="37"/>
        <v/>
      </c>
      <c r="L597" s="12" t="str">
        <f t="shared" si="38"/>
        <v>Y</v>
      </c>
    </row>
    <row r="598" spans="1:12" x14ac:dyDescent="0.25">
      <c r="A598" s="12" t="s">
        <v>1114</v>
      </c>
      <c r="B598" s="12" t="s">
        <v>1115</v>
      </c>
      <c r="C598" s="12">
        <v>5</v>
      </c>
      <c r="D598" s="12">
        <v>1126</v>
      </c>
      <c r="E598" s="12" t="s">
        <v>1087</v>
      </c>
      <c r="F598" s="12" t="s">
        <v>17</v>
      </c>
      <c r="G598" s="12" t="str">
        <f>IF(ISNA(VLOOKUP(E598,'[1]Plan d''adressage'!A:B,2,0)),"aucune",VLOOKUP(E598,'[1]Plan d''adressage'!A:B,2,0))</f>
        <v>PANIER/CORBEILLE</v>
      </c>
      <c r="H598" s="13" t="str">
        <f>IF(ISNA(VLOOKUP(A598,'[1]Famille par article'!A:C,3,0)),IF(AND(ISNUMBER(SEARCH("FIBRE",B598)),ISNUMBER(SEARCH("calage",B598))),"FIBRE DE CALAGE",IF(OR(ISNUMBER(SEARCH("panier",B598)),ISNUMBER(SEARCH("corbeille",B598)),ISNUMBER(SEARCH("banneton",B598)),ISNUMBER(SEARCH("support",B598))),"PANIER/CORBEILLE",IF(ISNUMBER(SEARCH("Bidon",B598)),"BIDON",IF(ISNUMBER(SEARCH("bourriche",B598)),"BOURRICHE",IF(OR(ISNUMBER(SEARCH("coffre",B598)),ISNUMBER(SEARCH("valisette",B598)),ISNUMBER(SEARCH("caisse",B598))),"COFFRET",IF(OR(ISNUMBER(SEARCH("VERRE",B598)),ISNUMBER(SEARCH("carafe",B598))),"VERRERIE",IF(ISNUMBER(SEARCH("BOIS",B598)),"BOIS",IF(OR(ISNUMBER(SEARCH("BOLDUC",B598)),ISNUMBER(SEARCH("RAPHIA",B598)),ISNUMBER(SEARCH("etiquette",B598)),ISNUMBER(SEARCH("Bouchon",B598)),ISNUMBER(SEARCH("tire",B598)),ISNUMBER(SEARCH("decapsuleur",B598)),ISNUMBER(SEARCH("carte",B598)),ISNUMBER(SEARCH("cheque",B598))),"ETAGERES",IF(OR(ISNUMBER(SEARCH("papier",B598)),ISNUMBER(SEARCH("sac",B598)),ISNUMBER(SEARCH("carton",B598)),ISNUMBER(SEARCH("pochette",B598)),ISNUMBER(SEARCH("polypr",B598)),ISNUMBER(SEARCH("FIBRE",B598))),"CARTONNAGE","AUTRES"))))))))),VLOOKUP(A598,'[1]Famille par article'!A:C,3,0))</f>
        <v>PANIER/CORBEILLE</v>
      </c>
      <c r="I598" s="14">
        <f t="shared" si="36"/>
        <v>4.6270590412733669E-4</v>
      </c>
      <c r="J598" s="14">
        <f t="shared" si="39"/>
        <v>0.85822691097538339</v>
      </c>
      <c r="K598" s="12" t="str">
        <f t="shared" si="37"/>
        <v/>
      </c>
      <c r="L598" s="12" t="str">
        <f t="shared" si="38"/>
        <v>N</v>
      </c>
    </row>
    <row r="599" spans="1:12" x14ac:dyDescent="0.25">
      <c r="A599" s="12" t="s">
        <v>1116</v>
      </c>
      <c r="B599" s="12" t="s">
        <v>1084</v>
      </c>
      <c r="C599" s="12">
        <v>5</v>
      </c>
      <c r="D599" s="12">
        <v>1126</v>
      </c>
      <c r="E599" s="12" t="s">
        <v>1117</v>
      </c>
      <c r="F599" s="12" t="s">
        <v>17</v>
      </c>
      <c r="G599" s="12" t="str">
        <f>IF(ISNA(VLOOKUP(E599,'[1]Plan d''adressage'!A:B,2,0)),"aucune",VLOOKUP(E599,'[1]Plan d''adressage'!A:B,2,0))</f>
        <v>AUTRES</v>
      </c>
      <c r="H599" s="13" t="str">
        <f>IF(ISNA(VLOOKUP(A599,'[1]Famille par article'!A:C,3,0)),IF(AND(ISNUMBER(SEARCH("FIBRE",B599)),ISNUMBER(SEARCH("calage",B599))),"FIBRE DE CALAGE",IF(OR(ISNUMBER(SEARCH("panier",B599)),ISNUMBER(SEARCH("corbeille",B599)),ISNUMBER(SEARCH("banneton",B599)),ISNUMBER(SEARCH("support",B599))),"PANIER/CORBEILLE",IF(ISNUMBER(SEARCH("Bidon",B599)),"BIDON",IF(ISNUMBER(SEARCH("bourriche",B599)),"BOURRICHE",IF(OR(ISNUMBER(SEARCH("coffre",B599)),ISNUMBER(SEARCH("valisette",B599)),ISNUMBER(SEARCH("caisse",B599))),"COFFRET",IF(OR(ISNUMBER(SEARCH("VERRE",B599)),ISNUMBER(SEARCH("carafe",B599))),"VERRERIE",IF(ISNUMBER(SEARCH("BOIS",B599)),"BOIS",IF(OR(ISNUMBER(SEARCH("BOLDUC",B599)),ISNUMBER(SEARCH("RAPHIA",B599)),ISNUMBER(SEARCH("etiquette",B599)),ISNUMBER(SEARCH("Bouchon",B599)),ISNUMBER(SEARCH("tire",B599)),ISNUMBER(SEARCH("decapsuleur",B599)),ISNUMBER(SEARCH("carte",B599)),ISNUMBER(SEARCH("cheque",B599))),"ETAGERES",IF(OR(ISNUMBER(SEARCH("papier",B599)),ISNUMBER(SEARCH("sac",B599)),ISNUMBER(SEARCH("carton",B599)),ISNUMBER(SEARCH("pochette",B599)),ISNUMBER(SEARCH("polypr",B599)),ISNUMBER(SEARCH("FIBRE",B599))),"CARTONNAGE","AUTRES"))))))))),VLOOKUP(A599,'[1]Famille par article'!A:C,3,0))</f>
        <v>CARTONNAGE</v>
      </c>
      <c r="I599" s="14">
        <f t="shared" si="36"/>
        <v>4.6270590412733669E-4</v>
      </c>
      <c r="J599" s="14">
        <f t="shared" si="39"/>
        <v>0.85868961687951073</v>
      </c>
      <c r="K599" s="12" t="str">
        <f t="shared" si="37"/>
        <v/>
      </c>
      <c r="L599" s="12" t="str">
        <f t="shared" si="38"/>
        <v>Y</v>
      </c>
    </row>
    <row r="600" spans="1:12" x14ac:dyDescent="0.25">
      <c r="A600" s="12" t="s">
        <v>1118</v>
      </c>
      <c r="B600" s="12" t="s">
        <v>1119</v>
      </c>
      <c r="C600" s="12">
        <v>5</v>
      </c>
      <c r="D600" s="12">
        <v>1126</v>
      </c>
      <c r="E600" s="12" t="s">
        <v>751</v>
      </c>
      <c r="F600" s="12" t="s">
        <v>17</v>
      </c>
      <c r="G600" s="12" t="str">
        <f>IF(ISNA(VLOOKUP(E600,'[1]Plan d''adressage'!A:B,2,0)),"aucune",VLOOKUP(E600,'[1]Plan d''adressage'!A:B,2,0))</f>
        <v>BOIS</v>
      </c>
      <c r="H600" s="13" t="str">
        <f>IF(ISNA(VLOOKUP(A600,'[1]Famille par article'!A:C,3,0)),IF(AND(ISNUMBER(SEARCH("FIBRE",B600)),ISNUMBER(SEARCH("calage",B600))),"FIBRE DE CALAGE",IF(OR(ISNUMBER(SEARCH("panier",B600)),ISNUMBER(SEARCH("corbeille",B600)),ISNUMBER(SEARCH("banneton",B600)),ISNUMBER(SEARCH("support",B600))),"PANIER/CORBEILLE",IF(ISNUMBER(SEARCH("Bidon",B600)),"BIDON",IF(ISNUMBER(SEARCH("bourriche",B600)),"BOURRICHE",IF(OR(ISNUMBER(SEARCH("coffre",B600)),ISNUMBER(SEARCH("valisette",B600)),ISNUMBER(SEARCH("caisse",B600))),"COFFRET",IF(OR(ISNUMBER(SEARCH("VERRE",B600)),ISNUMBER(SEARCH("carafe",B600))),"VERRERIE",IF(ISNUMBER(SEARCH("BOIS",B600)),"BOIS",IF(OR(ISNUMBER(SEARCH("BOLDUC",B600)),ISNUMBER(SEARCH("RAPHIA",B600)),ISNUMBER(SEARCH("etiquette",B600)),ISNUMBER(SEARCH("Bouchon",B600)),ISNUMBER(SEARCH("tire",B600)),ISNUMBER(SEARCH("decapsuleur",B600)),ISNUMBER(SEARCH("carte",B600)),ISNUMBER(SEARCH("cheque",B600))),"ETAGERES",IF(OR(ISNUMBER(SEARCH("papier",B600)),ISNUMBER(SEARCH("sac",B600)),ISNUMBER(SEARCH("carton",B600)),ISNUMBER(SEARCH("pochette",B600)),ISNUMBER(SEARCH("polypr",B600)),ISNUMBER(SEARCH("FIBRE",B600))),"CARTONNAGE","AUTRES"))))))))),VLOOKUP(A600,'[1]Famille par article'!A:C,3,0))</f>
        <v>CARTONNAGE</v>
      </c>
      <c r="I600" s="14">
        <f t="shared" si="36"/>
        <v>4.6270590412733669E-4</v>
      </c>
      <c r="J600" s="14">
        <f t="shared" si="39"/>
        <v>0.85915232278363807</v>
      </c>
      <c r="K600" s="12" t="str">
        <f t="shared" si="37"/>
        <v/>
      </c>
      <c r="L600" s="12" t="str">
        <f t="shared" si="38"/>
        <v>Y</v>
      </c>
    </row>
    <row r="601" spans="1:12" x14ac:dyDescent="0.25">
      <c r="A601" s="12" t="s">
        <v>1120</v>
      </c>
      <c r="B601" s="12" t="s">
        <v>1121</v>
      </c>
      <c r="C601" s="12">
        <v>5</v>
      </c>
      <c r="D601" s="12">
        <v>1126</v>
      </c>
      <c r="E601" s="12" t="s">
        <v>818</v>
      </c>
      <c r="F601" s="12" t="s">
        <v>17</v>
      </c>
      <c r="G601" s="12" t="str">
        <f>IF(ISNA(VLOOKUP(E601,'[1]Plan d''adressage'!A:B,2,0)),"aucune",VLOOKUP(E601,'[1]Plan d''adressage'!A:B,2,0))</f>
        <v>PANIER/CORBEILLE</v>
      </c>
      <c r="H601" s="13" t="str">
        <f>IF(ISNA(VLOOKUP(A601,'[1]Famille par article'!A:C,3,0)),IF(AND(ISNUMBER(SEARCH("FIBRE",B601)),ISNUMBER(SEARCH("calage",B601))),"FIBRE DE CALAGE",IF(OR(ISNUMBER(SEARCH("panier",B601)),ISNUMBER(SEARCH("corbeille",B601)),ISNUMBER(SEARCH("banneton",B601)),ISNUMBER(SEARCH("support",B601))),"PANIER/CORBEILLE",IF(ISNUMBER(SEARCH("Bidon",B601)),"BIDON",IF(ISNUMBER(SEARCH("bourriche",B601)),"BOURRICHE",IF(OR(ISNUMBER(SEARCH("coffre",B601)),ISNUMBER(SEARCH("valisette",B601)),ISNUMBER(SEARCH("caisse",B601))),"COFFRET",IF(OR(ISNUMBER(SEARCH("VERRE",B601)),ISNUMBER(SEARCH("carafe",B601))),"VERRERIE",IF(ISNUMBER(SEARCH("BOIS",B601)),"BOIS",IF(OR(ISNUMBER(SEARCH("BOLDUC",B601)),ISNUMBER(SEARCH("RAPHIA",B601)),ISNUMBER(SEARCH("etiquette",B601)),ISNUMBER(SEARCH("Bouchon",B601)),ISNUMBER(SEARCH("tire",B601)),ISNUMBER(SEARCH("decapsuleur",B601)),ISNUMBER(SEARCH("carte",B601)),ISNUMBER(SEARCH("cheque",B601))),"ETAGERES",IF(OR(ISNUMBER(SEARCH("papier",B601)),ISNUMBER(SEARCH("sac",B601)),ISNUMBER(SEARCH("carton",B601)),ISNUMBER(SEARCH("pochette",B601)),ISNUMBER(SEARCH("polypr",B601)),ISNUMBER(SEARCH("FIBRE",B601))),"CARTONNAGE","AUTRES"))))))))),VLOOKUP(A601,'[1]Famille par article'!A:C,3,0))</f>
        <v>COFFRET</v>
      </c>
      <c r="I601" s="14">
        <f t="shared" si="36"/>
        <v>4.6270590412733669E-4</v>
      </c>
      <c r="J601" s="14">
        <f t="shared" si="39"/>
        <v>0.8596150286877654</v>
      </c>
      <c r="K601" s="12" t="str">
        <f t="shared" si="37"/>
        <v/>
      </c>
      <c r="L601" s="12" t="str">
        <f t="shared" si="38"/>
        <v>Y</v>
      </c>
    </row>
    <row r="602" spans="1:12" x14ac:dyDescent="0.25">
      <c r="A602" s="12" t="s">
        <v>1122</v>
      </c>
      <c r="B602" s="12" t="s">
        <v>799</v>
      </c>
      <c r="C602" s="12">
        <v>5</v>
      </c>
      <c r="D602" s="12">
        <v>1126</v>
      </c>
      <c r="E602" s="12" t="s">
        <v>96</v>
      </c>
      <c r="F602" s="12" t="s">
        <v>17</v>
      </c>
      <c r="G602" s="12" t="str">
        <f>IF(ISNA(VLOOKUP(E602,'[1]Plan d''adressage'!A:B,2,0)),"aucune",VLOOKUP(E602,'[1]Plan d''adressage'!A:B,2,0))</f>
        <v>aucune</v>
      </c>
      <c r="H602" s="13" t="str">
        <f>IF(ISNA(VLOOKUP(A602,'[1]Famille par article'!A:C,3,0)),IF(AND(ISNUMBER(SEARCH("FIBRE",B602)),ISNUMBER(SEARCH("calage",B602))),"FIBRE DE CALAGE",IF(OR(ISNUMBER(SEARCH("panier",B602)),ISNUMBER(SEARCH("corbeille",B602)),ISNUMBER(SEARCH("banneton",B602)),ISNUMBER(SEARCH("support",B602))),"PANIER/CORBEILLE",IF(ISNUMBER(SEARCH("Bidon",B602)),"BIDON",IF(ISNUMBER(SEARCH("bourriche",B602)),"BOURRICHE",IF(OR(ISNUMBER(SEARCH("coffre",B602)),ISNUMBER(SEARCH("valisette",B602)),ISNUMBER(SEARCH("caisse",B602))),"COFFRET",IF(OR(ISNUMBER(SEARCH("VERRE",B602)),ISNUMBER(SEARCH("carafe",B602))),"VERRERIE",IF(ISNUMBER(SEARCH("BOIS",B602)),"BOIS",IF(OR(ISNUMBER(SEARCH("BOLDUC",B602)),ISNUMBER(SEARCH("RAPHIA",B602)),ISNUMBER(SEARCH("etiquette",B602)),ISNUMBER(SEARCH("Bouchon",B602)),ISNUMBER(SEARCH("tire",B602)),ISNUMBER(SEARCH("decapsuleur",B602)),ISNUMBER(SEARCH("carte",B602)),ISNUMBER(SEARCH("cheque",B602))),"ETAGERES",IF(OR(ISNUMBER(SEARCH("papier",B602)),ISNUMBER(SEARCH("sac",B602)),ISNUMBER(SEARCH("carton",B602)),ISNUMBER(SEARCH("pochette",B602)),ISNUMBER(SEARCH("polypr",B602)),ISNUMBER(SEARCH("FIBRE",B602))),"CARTONNAGE","AUTRES"))))))))),VLOOKUP(A602,'[1]Famille par article'!A:C,3,0))</f>
        <v>PANIER/CORBEILLE</v>
      </c>
      <c r="I602" s="14">
        <f t="shared" si="36"/>
        <v>4.6270590412733669E-4</v>
      </c>
      <c r="J602" s="14">
        <f t="shared" si="39"/>
        <v>0.86007773459189274</v>
      </c>
      <c r="K602" s="12" t="str">
        <f t="shared" si="37"/>
        <v/>
      </c>
      <c r="L602" s="12" t="str">
        <f t="shared" si="38"/>
        <v>Y</v>
      </c>
    </row>
    <row r="603" spans="1:12" x14ac:dyDescent="0.25">
      <c r="A603" s="12" t="s">
        <v>1123</v>
      </c>
      <c r="B603" s="12" t="s">
        <v>368</v>
      </c>
      <c r="C603" s="12">
        <v>5</v>
      </c>
      <c r="D603" s="12">
        <v>1126</v>
      </c>
      <c r="E603" s="12" t="s">
        <v>405</v>
      </c>
      <c r="F603" s="12" t="s">
        <v>17</v>
      </c>
      <c r="G603" s="12" t="str">
        <f>IF(ISNA(VLOOKUP(E603,'[1]Plan d''adressage'!A:B,2,0)),"aucune",VLOOKUP(E603,'[1]Plan d''adressage'!A:B,2,0))</f>
        <v>aucune</v>
      </c>
      <c r="H603" s="13" t="str">
        <f>IF(ISNA(VLOOKUP(A603,'[1]Famille par article'!A:C,3,0)),IF(AND(ISNUMBER(SEARCH("FIBRE",B603)),ISNUMBER(SEARCH("calage",B603))),"FIBRE DE CALAGE",IF(OR(ISNUMBER(SEARCH("panier",B603)),ISNUMBER(SEARCH("corbeille",B603)),ISNUMBER(SEARCH("banneton",B603)),ISNUMBER(SEARCH("support",B603))),"PANIER/CORBEILLE",IF(ISNUMBER(SEARCH("Bidon",B603)),"BIDON",IF(ISNUMBER(SEARCH("bourriche",B603)),"BOURRICHE",IF(OR(ISNUMBER(SEARCH("coffre",B603)),ISNUMBER(SEARCH("valisette",B603)),ISNUMBER(SEARCH("caisse",B603))),"COFFRET",IF(OR(ISNUMBER(SEARCH("VERRE",B603)),ISNUMBER(SEARCH("carafe",B603))),"VERRERIE",IF(ISNUMBER(SEARCH("BOIS",B603)),"BOIS",IF(OR(ISNUMBER(SEARCH("BOLDUC",B603)),ISNUMBER(SEARCH("RAPHIA",B603)),ISNUMBER(SEARCH("etiquette",B603)),ISNUMBER(SEARCH("Bouchon",B603)),ISNUMBER(SEARCH("tire",B603)),ISNUMBER(SEARCH("decapsuleur",B603)),ISNUMBER(SEARCH("carte",B603)),ISNUMBER(SEARCH("cheque",B603))),"ETAGERES",IF(OR(ISNUMBER(SEARCH("papier",B603)),ISNUMBER(SEARCH("sac",B603)),ISNUMBER(SEARCH("carton",B603)),ISNUMBER(SEARCH("pochette",B603)),ISNUMBER(SEARCH("polypr",B603)),ISNUMBER(SEARCH("FIBRE",B603))),"CARTONNAGE","AUTRES"))))))))),VLOOKUP(A603,'[1]Famille par article'!A:C,3,0))</f>
        <v>ETAGERES</v>
      </c>
      <c r="I603" s="14">
        <f t="shared" si="36"/>
        <v>4.6270590412733669E-4</v>
      </c>
      <c r="J603" s="14">
        <f t="shared" si="39"/>
        <v>0.86054044049602008</v>
      </c>
      <c r="K603" s="12" t="str">
        <f t="shared" si="37"/>
        <v/>
      </c>
      <c r="L603" s="12" t="str">
        <f t="shared" si="38"/>
        <v>Y</v>
      </c>
    </row>
    <row r="604" spans="1:12" x14ac:dyDescent="0.25">
      <c r="A604" s="12" t="s">
        <v>1124</v>
      </c>
      <c r="B604" s="12" t="s">
        <v>1125</v>
      </c>
      <c r="C604" s="12">
        <v>5</v>
      </c>
      <c r="D604" s="12">
        <v>1126</v>
      </c>
      <c r="E604" s="12" t="s">
        <v>96</v>
      </c>
      <c r="F604" s="12" t="s">
        <v>17</v>
      </c>
      <c r="G604" s="12" t="str">
        <f>IF(ISNA(VLOOKUP(E604,'[1]Plan d''adressage'!A:B,2,0)),"aucune",VLOOKUP(E604,'[1]Plan d''adressage'!A:B,2,0))</f>
        <v>aucune</v>
      </c>
      <c r="H604" s="13" t="str">
        <f>IF(ISNA(VLOOKUP(A604,'[1]Famille par article'!A:C,3,0)),IF(AND(ISNUMBER(SEARCH("FIBRE",B604)),ISNUMBER(SEARCH("calage",B604))),"FIBRE DE CALAGE",IF(OR(ISNUMBER(SEARCH("panier",B604)),ISNUMBER(SEARCH("corbeille",B604)),ISNUMBER(SEARCH("banneton",B604)),ISNUMBER(SEARCH("support",B604))),"PANIER/CORBEILLE",IF(ISNUMBER(SEARCH("Bidon",B604)),"BIDON",IF(ISNUMBER(SEARCH("bourriche",B604)),"BOURRICHE",IF(OR(ISNUMBER(SEARCH("coffre",B604)),ISNUMBER(SEARCH("valisette",B604)),ISNUMBER(SEARCH("caisse",B604))),"COFFRET",IF(OR(ISNUMBER(SEARCH("VERRE",B604)),ISNUMBER(SEARCH("carafe",B604))),"VERRERIE",IF(ISNUMBER(SEARCH("BOIS",B604)),"BOIS",IF(OR(ISNUMBER(SEARCH("BOLDUC",B604)),ISNUMBER(SEARCH("RAPHIA",B604)),ISNUMBER(SEARCH("etiquette",B604)),ISNUMBER(SEARCH("Bouchon",B604)),ISNUMBER(SEARCH("tire",B604)),ISNUMBER(SEARCH("decapsuleur",B604)),ISNUMBER(SEARCH("carte",B604)),ISNUMBER(SEARCH("cheque",B604))),"ETAGERES",IF(OR(ISNUMBER(SEARCH("papier",B604)),ISNUMBER(SEARCH("sac",B604)),ISNUMBER(SEARCH("carton",B604)),ISNUMBER(SEARCH("pochette",B604)),ISNUMBER(SEARCH("polypr",B604)),ISNUMBER(SEARCH("FIBRE",B604))),"CARTONNAGE","AUTRES"))))))))),VLOOKUP(A604,'[1]Famille par article'!A:C,3,0))</f>
        <v>CARTONNAGE</v>
      </c>
      <c r="I604" s="14">
        <f t="shared" si="36"/>
        <v>4.6270590412733669E-4</v>
      </c>
      <c r="J604" s="14">
        <f t="shared" si="39"/>
        <v>0.86100314640014741</v>
      </c>
      <c r="K604" s="12" t="str">
        <f t="shared" si="37"/>
        <v/>
      </c>
      <c r="L604" s="12" t="str">
        <f t="shared" si="38"/>
        <v>Y</v>
      </c>
    </row>
    <row r="605" spans="1:12" x14ac:dyDescent="0.25">
      <c r="A605" s="12" t="s">
        <v>1126</v>
      </c>
      <c r="B605" s="12" t="s">
        <v>1127</v>
      </c>
      <c r="C605" s="12">
        <v>5</v>
      </c>
      <c r="D605" s="12">
        <v>1126</v>
      </c>
      <c r="E605" s="12" t="s">
        <v>795</v>
      </c>
      <c r="F605" s="12" t="s">
        <v>17</v>
      </c>
      <c r="G605" s="12" t="str">
        <f>IF(ISNA(VLOOKUP(E605,'[1]Plan d''adressage'!A:B,2,0)),"aucune",VLOOKUP(E605,'[1]Plan d''adressage'!A:B,2,0))</f>
        <v>PANIER/CORBEILLE</v>
      </c>
      <c r="H605" s="13" t="str">
        <f>IF(ISNA(VLOOKUP(A605,'[1]Famille par article'!A:C,3,0)),IF(AND(ISNUMBER(SEARCH("FIBRE",B605)),ISNUMBER(SEARCH("calage",B605))),"FIBRE DE CALAGE",IF(OR(ISNUMBER(SEARCH("panier",B605)),ISNUMBER(SEARCH("corbeille",B605)),ISNUMBER(SEARCH("banneton",B605)),ISNUMBER(SEARCH("support",B605))),"PANIER/CORBEILLE",IF(ISNUMBER(SEARCH("Bidon",B605)),"BIDON",IF(ISNUMBER(SEARCH("bourriche",B605)),"BOURRICHE",IF(OR(ISNUMBER(SEARCH("coffre",B605)),ISNUMBER(SEARCH("valisette",B605)),ISNUMBER(SEARCH("caisse",B605))),"COFFRET",IF(OR(ISNUMBER(SEARCH("VERRE",B605)),ISNUMBER(SEARCH("carafe",B605))),"VERRERIE",IF(ISNUMBER(SEARCH("BOIS",B605)),"BOIS",IF(OR(ISNUMBER(SEARCH("BOLDUC",B605)),ISNUMBER(SEARCH("RAPHIA",B605)),ISNUMBER(SEARCH("etiquette",B605)),ISNUMBER(SEARCH("Bouchon",B605)),ISNUMBER(SEARCH("tire",B605)),ISNUMBER(SEARCH("decapsuleur",B605)),ISNUMBER(SEARCH("carte",B605)),ISNUMBER(SEARCH("cheque",B605))),"ETAGERES",IF(OR(ISNUMBER(SEARCH("papier",B605)),ISNUMBER(SEARCH("sac",B605)),ISNUMBER(SEARCH("carton",B605)),ISNUMBER(SEARCH("pochette",B605)),ISNUMBER(SEARCH("polypr",B605)),ISNUMBER(SEARCH("FIBRE",B605))),"CARTONNAGE","AUTRES"))))))))),VLOOKUP(A605,'[1]Famille par article'!A:C,3,0))</f>
        <v>AUTRES</v>
      </c>
      <c r="I605" s="14">
        <f t="shared" si="36"/>
        <v>4.6270590412733669E-4</v>
      </c>
      <c r="J605" s="14">
        <f t="shared" si="39"/>
        <v>0.86146585230427475</v>
      </c>
      <c r="K605" s="12" t="str">
        <f t="shared" si="37"/>
        <v/>
      </c>
      <c r="L605" s="12" t="str">
        <f t="shared" si="38"/>
        <v>Y</v>
      </c>
    </row>
    <row r="606" spans="1:12" x14ac:dyDescent="0.25">
      <c r="A606" s="12" t="s">
        <v>1128</v>
      </c>
      <c r="B606" s="12" t="s">
        <v>210</v>
      </c>
      <c r="C606" s="12">
        <v>5</v>
      </c>
      <c r="D606" s="12">
        <v>1126</v>
      </c>
      <c r="E606" s="12" t="s">
        <v>818</v>
      </c>
      <c r="F606" s="12" t="s">
        <v>17</v>
      </c>
      <c r="G606" s="12" t="str">
        <f>IF(ISNA(VLOOKUP(E606,'[1]Plan d''adressage'!A:B,2,0)),"aucune",VLOOKUP(E606,'[1]Plan d''adressage'!A:B,2,0))</f>
        <v>PANIER/CORBEILLE</v>
      </c>
      <c r="H606" s="13" t="str">
        <f>IF(ISNA(VLOOKUP(A606,'[1]Famille par article'!A:C,3,0)),IF(AND(ISNUMBER(SEARCH("FIBRE",B606)),ISNUMBER(SEARCH("calage",B606))),"FIBRE DE CALAGE",IF(OR(ISNUMBER(SEARCH("panier",B606)),ISNUMBER(SEARCH("corbeille",B606)),ISNUMBER(SEARCH("banneton",B606)),ISNUMBER(SEARCH("support",B606))),"PANIER/CORBEILLE",IF(ISNUMBER(SEARCH("Bidon",B606)),"BIDON",IF(ISNUMBER(SEARCH("bourriche",B606)),"BOURRICHE",IF(OR(ISNUMBER(SEARCH("coffre",B606)),ISNUMBER(SEARCH("valisette",B606)),ISNUMBER(SEARCH("caisse",B606))),"COFFRET",IF(OR(ISNUMBER(SEARCH("VERRE",B606)),ISNUMBER(SEARCH("carafe",B606))),"VERRERIE",IF(ISNUMBER(SEARCH("BOIS",B606)),"BOIS",IF(OR(ISNUMBER(SEARCH("BOLDUC",B606)),ISNUMBER(SEARCH("RAPHIA",B606)),ISNUMBER(SEARCH("etiquette",B606)),ISNUMBER(SEARCH("Bouchon",B606)),ISNUMBER(SEARCH("tire",B606)),ISNUMBER(SEARCH("decapsuleur",B606)),ISNUMBER(SEARCH("carte",B606)),ISNUMBER(SEARCH("cheque",B606))),"ETAGERES",IF(OR(ISNUMBER(SEARCH("papier",B606)),ISNUMBER(SEARCH("sac",B606)),ISNUMBER(SEARCH("carton",B606)),ISNUMBER(SEARCH("pochette",B606)),ISNUMBER(SEARCH("polypr",B606)),ISNUMBER(SEARCH("FIBRE",B606))),"CARTONNAGE","AUTRES"))))))))),VLOOKUP(A606,'[1]Famille par article'!A:C,3,0))</f>
        <v>PANIER/CORBEILLE</v>
      </c>
      <c r="I606" s="14">
        <f t="shared" si="36"/>
        <v>4.6270590412733669E-4</v>
      </c>
      <c r="J606" s="14">
        <f t="shared" si="39"/>
        <v>0.86192855820840208</v>
      </c>
      <c r="K606" s="12" t="str">
        <f t="shared" si="37"/>
        <v/>
      </c>
      <c r="L606" s="12" t="str">
        <f t="shared" si="38"/>
        <v>N</v>
      </c>
    </row>
    <row r="607" spans="1:12" x14ac:dyDescent="0.25">
      <c r="A607" s="12" t="s">
        <v>1129</v>
      </c>
      <c r="B607" s="12" t="s">
        <v>427</v>
      </c>
      <c r="C607" s="12">
        <v>5</v>
      </c>
      <c r="D607" s="12">
        <v>1126</v>
      </c>
      <c r="E607" s="12" t="s">
        <v>96</v>
      </c>
      <c r="F607" s="12" t="s">
        <v>17</v>
      </c>
      <c r="G607" s="12" t="str">
        <f>IF(ISNA(VLOOKUP(E607,'[1]Plan d''adressage'!A:B,2,0)),"aucune",VLOOKUP(E607,'[1]Plan d''adressage'!A:B,2,0))</f>
        <v>aucune</v>
      </c>
      <c r="H607" s="13" t="str">
        <f>IF(ISNA(VLOOKUP(A607,'[1]Famille par article'!A:C,3,0)),IF(AND(ISNUMBER(SEARCH("FIBRE",B607)),ISNUMBER(SEARCH("calage",B607))),"FIBRE DE CALAGE",IF(OR(ISNUMBER(SEARCH("panier",B607)),ISNUMBER(SEARCH("corbeille",B607)),ISNUMBER(SEARCH("banneton",B607)),ISNUMBER(SEARCH("support",B607))),"PANIER/CORBEILLE",IF(ISNUMBER(SEARCH("Bidon",B607)),"BIDON",IF(ISNUMBER(SEARCH("bourriche",B607)),"BOURRICHE",IF(OR(ISNUMBER(SEARCH("coffre",B607)),ISNUMBER(SEARCH("valisette",B607)),ISNUMBER(SEARCH("caisse",B607))),"COFFRET",IF(OR(ISNUMBER(SEARCH("VERRE",B607)),ISNUMBER(SEARCH("carafe",B607))),"VERRERIE",IF(ISNUMBER(SEARCH("BOIS",B607)),"BOIS",IF(OR(ISNUMBER(SEARCH("BOLDUC",B607)),ISNUMBER(SEARCH("RAPHIA",B607)),ISNUMBER(SEARCH("etiquette",B607)),ISNUMBER(SEARCH("Bouchon",B607)),ISNUMBER(SEARCH("tire",B607)),ISNUMBER(SEARCH("decapsuleur",B607)),ISNUMBER(SEARCH("carte",B607)),ISNUMBER(SEARCH("cheque",B607))),"ETAGERES",IF(OR(ISNUMBER(SEARCH("papier",B607)),ISNUMBER(SEARCH("sac",B607)),ISNUMBER(SEARCH("carton",B607)),ISNUMBER(SEARCH("pochette",B607)),ISNUMBER(SEARCH("polypr",B607)),ISNUMBER(SEARCH("FIBRE",B607))),"CARTONNAGE","AUTRES"))))))))),VLOOKUP(A607,'[1]Famille par article'!A:C,3,0))</f>
        <v>COFFRET</v>
      </c>
      <c r="I607" s="14">
        <f t="shared" si="36"/>
        <v>4.6270590412733669E-4</v>
      </c>
      <c r="J607" s="14">
        <f t="shared" si="39"/>
        <v>0.86239126411252942</v>
      </c>
      <c r="K607" s="12" t="str">
        <f t="shared" si="37"/>
        <v/>
      </c>
      <c r="L607" s="12" t="str">
        <f t="shared" si="38"/>
        <v>Y</v>
      </c>
    </row>
    <row r="608" spans="1:12" x14ac:dyDescent="0.25">
      <c r="A608" s="12" t="s">
        <v>1130</v>
      </c>
      <c r="B608" s="12" t="s">
        <v>1131</v>
      </c>
      <c r="C608" s="12">
        <v>5</v>
      </c>
      <c r="D608" s="12">
        <v>1126</v>
      </c>
      <c r="E608" s="12" t="s">
        <v>96</v>
      </c>
      <c r="F608" s="12" t="s">
        <v>17</v>
      </c>
      <c r="G608" s="12" t="str">
        <f>IF(ISNA(VLOOKUP(E608,'[1]Plan d''adressage'!A:B,2,0)),"aucune",VLOOKUP(E608,'[1]Plan d''adressage'!A:B,2,0))</f>
        <v>aucune</v>
      </c>
      <c r="H608" s="13" t="str">
        <f>IF(ISNA(VLOOKUP(A608,'[1]Famille par article'!A:C,3,0)),IF(AND(ISNUMBER(SEARCH("FIBRE",B608)),ISNUMBER(SEARCH("calage",B608))),"FIBRE DE CALAGE",IF(OR(ISNUMBER(SEARCH("panier",B608)),ISNUMBER(SEARCH("corbeille",B608)),ISNUMBER(SEARCH("banneton",B608)),ISNUMBER(SEARCH("support",B608))),"PANIER/CORBEILLE",IF(ISNUMBER(SEARCH("Bidon",B608)),"BIDON",IF(ISNUMBER(SEARCH("bourriche",B608)),"BOURRICHE",IF(OR(ISNUMBER(SEARCH("coffre",B608)),ISNUMBER(SEARCH("valisette",B608)),ISNUMBER(SEARCH("caisse",B608))),"COFFRET",IF(OR(ISNUMBER(SEARCH("VERRE",B608)),ISNUMBER(SEARCH("carafe",B608))),"VERRERIE",IF(ISNUMBER(SEARCH("BOIS",B608)),"BOIS",IF(OR(ISNUMBER(SEARCH("BOLDUC",B608)),ISNUMBER(SEARCH("RAPHIA",B608)),ISNUMBER(SEARCH("etiquette",B608)),ISNUMBER(SEARCH("Bouchon",B608)),ISNUMBER(SEARCH("tire",B608)),ISNUMBER(SEARCH("decapsuleur",B608)),ISNUMBER(SEARCH("carte",B608)),ISNUMBER(SEARCH("cheque",B608))),"ETAGERES",IF(OR(ISNUMBER(SEARCH("papier",B608)),ISNUMBER(SEARCH("sac",B608)),ISNUMBER(SEARCH("carton",B608)),ISNUMBER(SEARCH("pochette",B608)),ISNUMBER(SEARCH("polypr",B608)),ISNUMBER(SEARCH("FIBRE",B608))),"CARTONNAGE","AUTRES"))))))))),VLOOKUP(A608,'[1]Famille par article'!A:C,3,0))</f>
        <v>CARTONNAGE</v>
      </c>
      <c r="I608" s="14">
        <f t="shared" si="36"/>
        <v>4.6270590412733669E-4</v>
      </c>
      <c r="J608" s="14">
        <f t="shared" si="39"/>
        <v>0.86285397001665676</v>
      </c>
      <c r="K608" s="12" t="str">
        <f t="shared" si="37"/>
        <v/>
      </c>
      <c r="L608" s="12" t="str">
        <f t="shared" si="38"/>
        <v>Y</v>
      </c>
    </row>
    <row r="609" spans="1:12" x14ac:dyDescent="0.25">
      <c r="A609" s="12" t="s">
        <v>1132</v>
      </c>
      <c r="B609" s="12" t="s">
        <v>873</v>
      </c>
      <c r="C609" s="12">
        <v>5</v>
      </c>
      <c r="D609" s="12">
        <v>1126</v>
      </c>
      <c r="E609" s="12" t="s">
        <v>241</v>
      </c>
      <c r="F609" s="12" t="s">
        <v>17</v>
      </c>
      <c r="G609" s="12" t="str">
        <f>IF(ISNA(VLOOKUP(E609,'[1]Plan d''adressage'!A:B,2,0)),"aucune",VLOOKUP(E609,'[1]Plan d''adressage'!A:B,2,0))</f>
        <v>aucune</v>
      </c>
      <c r="H609" s="13" t="str">
        <f>IF(ISNA(VLOOKUP(A609,'[1]Famille par article'!A:C,3,0)),IF(AND(ISNUMBER(SEARCH("FIBRE",B609)),ISNUMBER(SEARCH("calage",B609))),"FIBRE DE CALAGE",IF(OR(ISNUMBER(SEARCH("panier",B609)),ISNUMBER(SEARCH("corbeille",B609)),ISNUMBER(SEARCH("banneton",B609)),ISNUMBER(SEARCH("support",B609))),"PANIER/CORBEILLE",IF(ISNUMBER(SEARCH("Bidon",B609)),"BIDON",IF(ISNUMBER(SEARCH("bourriche",B609)),"BOURRICHE",IF(OR(ISNUMBER(SEARCH("coffre",B609)),ISNUMBER(SEARCH("valisette",B609)),ISNUMBER(SEARCH("caisse",B609))),"COFFRET",IF(OR(ISNUMBER(SEARCH("VERRE",B609)),ISNUMBER(SEARCH("carafe",B609))),"VERRERIE",IF(ISNUMBER(SEARCH("BOIS",B609)),"BOIS",IF(OR(ISNUMBER(SEARCH("BOLDUC",B609)),ISNUMBER(SEARCH("RAPHIA",B609)),ISNUMBER(SEARCH("etiquette",B609)),ISNUMBER(SEARCH("Bouchon",B609)),ISNUMBER(SEARCH("tire",B609)),ISNUMBER(SEARCH("decapsuleur",B609)),ISNUMBER(SEARCH("carte",B609)),ISNUMBER(SEARCH("cheque",B609))),"ETAGERES",IF(OR(ISNUMBER(SEARCH("papier",B609)),ISNUMBER(SEARCH("sac",B609)),ISNUMBER(SEARCH("carton",B609)),ISNUMBER(SEARCH("pochette",B609)),ISNUMBER(SEARCH("polypr",B609)),ISNUMBER(SEARCH("FIBRE",B609))),"CARTONNAGE","AUTRES"))))))))),VLOOKUP(A609,'[1]Famille par article'!A:C,3,0))</f>
        <v>ETAGERES</v>
      </c>
      <c r="I609" s="14">
        <f t="shared" si="36"/>
        <v>4.6270590412733669E-4</v>
      </c>
      <c r="J609" s="14">
        <f t="shared" si="39"/>
        <v>0.86331667592078409</v>
      </c>
      <c r="K609" s="12" t="str">
        <f t="shared" si="37"/>
        <v/>
      </c>
      <c r="L609" s="12" t="str">
        <f t="shared" si="38"/>
        <v>Y</v>
      </c>
    </row>
    <row r="610" spans="1:12" x14ac:dyDescent="0.25">
      <c r="A610" s="12" t="s">
        <v>1133</v>
      </c>
      <c r="B610" s="12" t="s">
        <v>1134</v>
      </c>
      <c r="C610" s="12">
        <v>5</v>
      </c>
      <c r="D610" s="12">
        <v>1126</v>
      </c>
      <c r="E610" s="12" t="s">
        <v>96</v>
      </c>
      <c r="F610" s="12" t="s">
        <v>17</v>
      </c>
      <c r="G610" s="12" t="str">
        <f>IF(ISNA(VLOOKUP(E610,'[1]Plan d''adressage'!A:B,2,0)),"aucune",VLOOKUP(E610,'[1]Plan d''adressage'!A:B,2,0))</f>
        <v>aucune</v>
      </c>
      <c r="H610" s="13" t="str">
        <f>IF(ISNA(VLOOKUP(A610,'[1]Famille par article'!A:C,3,0)),IF(AND(ISNUMBER(SEARCH("FIBRE",B610)),ISNUMBER(SEARCH("calage",B610))),"FIBRE DE CALAGE",IF(OR(ISNUMBER(SEARCH("panier",B610)),ISNUMBER(SEARCH("corbeille",B610)),ISNUMBER(SEARCH("banneton",B610)),ISNUMBER(SEARCH("support",B610))),"PANIER/CORBEILLE",IF(ISNUMBER(SEARCH("Bidon",B610)),"BIDON",IF(ISNUMBER(SEARCH("bourriche",B610)),"BOURRICHE",IF(OR(ISNUMBER(SEARCH("coffre",B610)),ISNUMBER(SEARCH("valisette",B610)),ISNUMBER(SEARCH("caisse",B610))),"COFFRET",IF(OR(ISNUMBER(SEARCH("VERRE",B610)),ISNUMBER(SEARCH("carafe",B610))),"VERRERIE",IF(ISNUMBER(SEARCH("BOIS",B610)),"BOIS",IF(OR(ISNUMBER(SEARCH("BOLDUC",B610)),ISNUMBER(SEARCH("RAPHIA",B610)),ISNUMBER(SEARCH("etiquette",B610)),ISNUMBER(SEARCH("Bouchon",B610)),ISNUMBER(SEARCH("tire",B610)),ISNUMBER(SEARCH("decapsuleur",B610)),ISNUMBER(SEARCH("carte",B610)),ISNUMBER(SEARCH("cheque",B610))),"ETAGERES",IF(OR(ISNUMBER(SEARCH("papier",B610)),ISNUMBER(SEARCH("sac",B610)),ISNUMBER(SEARCH("carton",B610)),ISNUMBER(SEARCH("pochette",B610)),ISNUMBER(SEARCH("polypr",B610)),ISNUMBER(SEARCH("FIBRE",B610))),"CARTONNAGE","AUTRES"))))))))),VLOOKUP(A610,'[1]Famille par article'!A:C,3,0))</f>
        <v>VERRERIE</v>
      </c>
      <c r="I610" s="14">
        <f t="shared" si="36"/>
        <v>4.6270590412733669E-4</v>
      </c>
      <c r="J610" s="14">
        <f t="shared" si="39"/>
        <v>0.86377938182491143</v>
      </c>
      <c r="K610" s="12" t="str">
        <f t="shared" si="37"/>
        <v/>
      </c>
      <c r="L610" s="12" t="str">
        <f t="shared" si="38"/>
        <v>Y</v>
      </c>
    </row>
    <row r="611" spans="1:12" x14ac:dyDescent="0.25">
      <c r="A611" s="12" t="s">
        <v>1135</v>
      </c>
      <c r="B611" s="12" t="s">
        <v>1136</v>
      </c>
      <c r="C611" s="12">
        <v>5</v>
      </c>
      <c r="D611" s="12">
        <v>1126</v>
      </c>
      <c r="E611" s="12" t="s">
        <v>46</v>
      </c>
      <c r="F611" s="12" t="s">
        <v>17</v>
      </c>
      <c r="G611" s="12" t="str">
        <f>IF(ISNA(VLOOKUP(E611,'[1]Plan d''adressage'!A:B,2,0)),"aucune",VLOOKUP(E611,'[1]Plan d''adressage'!A:B,2,0))</f>
        <v>aucune</v>
      </c>
      <c r="H611" s="13" t="str">
        <f>IF(ISNA(VLOOKUP(A611,'[1]Famille par article'!A:C,3,0)),IF(AND(ISNUMBER(SEARCH("FIBRE",B611)),ISNUMBER(SEARCH("calage",B611))),"FIBRE DE CALAGE",IF(OR(ISNUMBER(SEARCH("panier",B611)),ISNUMBER(SEARCH("corbeille",B611)),ISNUMBER(SEARCH("banneton",B611)),ISNUMBER(SEARCH("support",B611))),"PANIER/CORBEILLE",IF(ISNUMBER(SEARCH("Bidon",B611)),"BIDON",IF(ISNUMBER(SEARCH("bourriche",B611)),"BOURRICHE",IF(OR(ISNUMBER(SEARCH("coffre",B611)),ISNUMBER(SEARCH("valisette",B611)),ISNUMBER(SEARCH("caisse",B611))),"COFFRET",IF(OR(ISNUMBER(SEARCH("VERRE",B611)),ISNUMBER(SEARCH("carafe",B611))),"VERRERIE",IF(ISNUMBER(SEARCH("BOIS",B611)),"BOIS",IF(OR(ISNUMBER(SEARCH("BOLDUC",B611)),ISNUMBER(SEARCH("RAPHIA",B611)),ISNUMBER(SEARCH("etiquette",B611)),ISNUMBER(SEARCH("Bouchon",B611)),ISNUMBER(SEARCH("tire",B611)),ISNUMBER(SEARCH("decapsuleur",B611)),ISNUMBER(SEARCH("carte",B611)),ISNUMBER(SEARCH("cheque",B611))),"ETAGERES",IF(OR(ISNUMBER(SEARCH("papier",B611)),ISNUMBER(SEARCH("sac",B611)),ISNUMBER(SEARCH("carton",B611)),ISNUMBER(SEARCH("pochette",B611)),ISNUMBER(SEARCH("polypr",B611)),ISNUMBER(SEARCH("FIBRE",B611))),"CARTONNAGE","AUTRES"))))))))),VLOOKUP(A611,'[1]Famille par article'!A:C,3,0))</f>
        <v>CARTONNAGE</v>
      </c>
      <c r="I611" s="14">
        <f t="shared" si="36"/>
        <v>4.6270590412733669E-4</v>
      </c>
      <c r="J611" s="14">
        <f t="shared" si="39"/>
        <v>0.86424208772903877</v>
      </c>
      <c r="K611" s="12" t="str">
        <f t="shared" si="37"/>
        <v/>
      </c>
      <c r="L611" s="12" t="str">
        <f t="shared" si="38"/>
        <v>Y</v>
      </c>
    </row>
    <row r="612" spans="1:12" x14ac:dyDescent="0.25">
      <c r="A612" s="12" t="s">
        <v>1137</v>
      </c>
      <c r="B612" s="12" t="s">
        <v>98</v>
      </c>
      <c r="C612" s="12">
        <v>5</v>
      </c>
      <c r="D612" s="12">
        <v>1126</v>
      </c>
      <c r="E612" s="12" t="s">
        <v>521</v>
      </c>
      <c r="F612" s="12" t="s">
        <v>17</v>
      </c>
      <c r="G612" s="12" t="str">
        <f>IF(ISNA(VLOOKUP(E612,'[1]Plan d''adressage'!A:B,2,0)),"aucune",VLOOKUP(E612,'[1]Plan d''adressage'!A:B,2,0))</f>
        <v>COFFRET</v>
      </c>
      <c r="H612" s="13" t="str">
        <f>IF(ISNA(VLOOKUP(A612,'[1]Famille par article'!A:C,3,0)),IF(AND(ISNUMBER(SEARCH("FIBRE",B612)),ISNUMBER(SEARCH("calage",B612))),"FIBRE DE CALAGE",IF(OR(ISNUMBER(SEARCH("panier",B612)),ISNUMBER(SEARCH("corbeille",B612)),ISNUMBER(SEARCH("banneton",B612)),ISNUMBER(SEARCH("support",B612))),"PANIER/CORBEILLE",IF(ISNUMBER(SEARCH("Bidon",B612)),"BIDON",IF(ISNUMBER(SEARCH("bourriche",B612)),"BOURRICHE",IF(OR(ISNUMBER(SEARCH("coffre",B612)),ISNUMBER(SEARCH("valisette",B612)),ISNUMBER(SEARCH("caisse",B612))),"COFFRET",IF(OR(ISNUMBER(SEARCH("VERRE",B612)),ISNUMBER(SEARCH("carafe",B612))),"VERRERIE",IF(ISNUMBER(SEARCH("BOIS",B612)),"BOIS",IF(OR(ISNUMBER(SEARCH("BOLDUC",B612)),ISNUMBER(SEARCH("RAPHIA",B612)),ISNUMBER(SEARCH("etiquette",B612)),ISNUMBER(SEARCH("Bouchon",B612)),ISNUMBER(SEARCH("tire",B612)),ISNUMBER(SEARCH("decapsuleur",B612)),ISNUMBER(SEARCH("carte",B612)),ISNUMBER(SEARCH("cheque",B612))),"ETAGERES",IF(OR(ISNUMBER(SEARCH("papier",B612)),ISNUMBER(SEARCH("sac",B612)),ISNUMBER(SEARCH("carton",B612)),ISNUMBER(SEARCH("pochette",B612)),ISNUMBER(SEARCH("polypr",B612)),ISNUMBER(SEARCH("FIBRE",B612))),"CARTONNAGE","AUTRES"))))))))),VLOOKUP(A612,'[1]Famille par article'!A:C,3,0))</f>
        <v>CARTONNAGE</v>
      </c>
      <c r="I612" s="14">
        <f t="shared" si="36"/>
        <v>4.6270590412733669E-4</v>
      </c>
      <c r="J612" s="14">
        <f t="shared" si="39"/>
        <v>0.8647047936331661</v>
      </c>
      <c r="K612" s="12" t="str">
        <f t="shared" si="37"/>
        <v/>
      </c>
      <c r="L612" s="12" t="str">
        <f t="shared" si="38"/>
        <v>Y</v>
      </c>
    </row>
    <row r="613" spans="1:12" x14ac:dyDescent="0.25">
      <c r="A613" s="12" t="s">
        <v>1138</v>
      </c>
      <c r="B613" s="12" t="s">
        <v>1139</v>
      </c>
      <c r="C613" s="12">
        <v>5</v>
      </c>
      <c r="D613" s="12">
        <v>1126</v>
      </c>
      <c r="E613" s="12" t="s">
        <v>96</v>
      </c>
      <c r="F613" s="12" t="s">
        <v>17</v>
      </c>
      <c r="G613" s="12" t="str">
        <f>IF(ISNA(VLOOKUP(E613,'[1]Plan d''adressage'!A:B,2,0)),"aucune",VLOOKUP(E613,'[1]Plan d''adressage'!A:B,2,0))</f>
        <v>aucune</v>
      </c>
      <c r="H613" s="13" t="str">
        <f>IF(ISNA(VLOOKUP(A613,'[1]Famille par article'!A:C,3,0)),IF(AND(ISNUMBER(SEARCH("FIBRE",B613)),ISNUMBER(SEARCH("calage",B613))),"FIBRE DE CALAGE",IF(OR(ISNUMBER(SEARCH("panier",B613)),ISNUMBER(SEARCH("corbeille",B613)),ISNUMBER(SEARCH("banneton",B613)),ISNUMBER(SEARCH("support",B613))),"PANIER/CORBEILLE",IF(ISNUMBER(SEARCH("Bidon",B613)),"BIDON",IF(ISNUMBER(SEARCH("bourriche",B613)),"BOURRICHE",IF(OR(ISNUMBER(SEARCH("coffre",B613)),ISNUMBER(SEARCH("valisette",B613)),ISNUMBER(SEARCH("caisse",B613))),"COFFRET",IF(OR(ISNUMBER(SEARCH("VERRE",B613)),ISNUMBER(SEARCH("carafe",B613))),"VERRERIE",IF(ISNUMBER(SEARCH("BOIS",B613)),"BOIS",IF(OR(ISNUMBER(SEARCH("BOLDUC",B613)),ISNUMBER(SEARCH("RAPHIA",B613)),ISNUMBER(SEARCH("etiquette",B613)),ISNUMBER(SEARCH("Bouchon",B613)),ISNUMBER(SEARCH("tire",B613)),ISNUMBER(SEARCH("decapsuleur",B613)),ISNUMBER(SEARCH("carte",B613)),ISNUMBER(SEARCH("cheque",B613))),"ETAGERES",IF(OR(ISNUMBER(SEARCH("papier",B613)),ISNUMBER(SEARCH("sac",B613)),ISNUMBER(SEARCH("carton",B613)),ISNUMBER(SEARCH("pochette",B613)),ISNUMBER(SEARCH("polypr",B613)),ISNUMBER(SEARCH("FIBRE",B613))),"CARTONNAGE","AUTRES"))))))))),VLOOKUP(A613,'[1]Famille par article'!A:C,3,0))</f>
        <v>CARTONNAGE</v>
      </c>
      <c r="I613" s="14">
        <f t="shared" si="36"/>
        <v>4.6270590412733669E-4</v>
      </c>
      <c r="J613" s="14">
        <f t="shared" si="39"/>
        <v>0.86516749953729344</v>
      </c>
      <c r="K613" s="12" t="str">
        <f t="shared" si="37"/>
        <v/>
      </c>
      <c r="L613" s="12" t="str">
        <f t="shared" si="38"/>
        <v>Y</v>
      </c>
    </row>
    <row r="614" spans="1:12" x14ac:dyDescent="0.25">
      <c r="A614" s="12" t="s">
        <v>1140</v>
      </c>
      <c r="B614" s="12" t="s">
        <v>1141</v>
      </c>
      <c r="C614" s="12">
        <v>5</v>
      </c>
      <c r="D614" s="12">
        <v>1126</v>
      </c>
      <c r="E614" s="12" t="s">
        <v>96</v>
      </c>
      <c r="F614" s="12" t="s">
        <v>17</v>
      </c>
      <c r="G614" s="12" t="str">
        <f>IF(ISNA(VLOOKUP(E614,'[1]Plan d''adressage'!A:B,2,0)),"aucune",VLOOKUP(E614,'[1]Plan d''adressage'!A:B,2,0))</f>
        <v>aucune</v>
      </c>
      <c r="H614" s="13" t="str">
        <f>IF(ISNA(VLOOKUP(A614,'[1]Famille par article'!A:C,3,0)),IF(AND(ISNUMBER(SEARCH("FIBRE",B614)),ISNUMBER(SEARCH("calage",B614))),"FIBRE DE CALAGE",IF(OR(ISNUMBER(SEARCH("panier",B614)),ISNUMBER(SEARCH("corbeille",B614)),ISNUMBER(SEARCH("banneton",B614)),ISNUMBER(SEARCH("support",B614))),"PANIER/CORBEILLE",IF(ISNUMBER(SEARCH("Bidon",B614)),"BIDON",IF(ISNUMBER(SEARCH("bourriche",B614)),"BOURRICHE",IF(OR(ISNUMBER(SEARCH("coffre",B614)),ISNUMBER(SEARCH("valisette",B614)),ISNUMBER(SEARCH("caisse",B614))),"COFFRET",IF(OR(ISNUMBER(SEARCH("VERRE",B614)),ISNUMBER(SEARCH("carafe",B614))),"VERRERIE",IF(ISNUMBER(SEARCH("BOIS",B614)),"BOIS",IF(OR(ISNUMBER(SEARCH("BOLDUC",B614)),ISNUMBER(SEARCH("RAPHIA",B614)),ISNUMBER(SEARCH("etiquette",B614)),ISNUMBER(SEARCH("Bouchon",B614)),ISNUMBER(SEARCH("tire",B614)),ISNUMBER(SEARCH("decapsuleur",B614)),ISNUMBER(SEARCH("carte",B614)),ISNUMBER(SEARCH("cheque",B614))),"ETAGERES",IF(OR(ISNUMBER(SEARCH("papier",B614)),ISNUMBER(SEARCH("sac",B614)),ISNUMBER(SEARCH("carton",B614)),ISNUMBER(SEARCH("pochette",B614)),ISNUMBER(SEARCH("polypr",B614)),ISNUMBER(SEARCH("FIBRE",B614))),"CARTONNAGE","AUTRES"))))))))),VLOOKUP(A614,'[1]Famille par article'!A:C,3,0))</f>
        <v>CARTONNAGE</v>
      </c>
      <c r="I614" s="14">
        <f t="shared" si="36"/>
        <v>4.6270590412733669E-4</v>
      </c>
      <c r="J614" s="14">
        <f t="shared" si="39"/>
        <v>0.86563020544142077</v>
      </c>
      <c r="K614" s="12" t="str">
        <f t="shared" si="37"/>
        <v/>
      </c>
      <c r="L614" s="12" t="str">
        <f t="shared" si="38"/>
        <v>Y</v>
      </c>
    </row>
    <row r="615" spans="1:12" x14ac:dyDescent="0.25">
      <c r="A615" s="12" t="s">
        <v>1142</v>
      </c>
      <c r="B615" s="12" t="s">
        <v>364</v>
      </c>
      <c r="C615" s="12">
        <v>5</v>
      </c>
      <c r="D615" s="12">
        <v>1126</v>
      </c>
      <c r="E615" s="12" t="s">
        <v>621</v>
      </c>
      <c r="F615" s="12" t="s">
        <v>17</v>
      </c>
      <c r="G615" s="12" t="str">
        <f>IF(ISNA(VLOOKUP(E615,'[1]Plan d''adressage'!A:B,2,0)),"aucune",VLOOKUP(E615,'[1]Plan d''adressage'!A:B,2,0))</f>
        <v>aucune</v>
      </c>
      <c r="H615" s="13" t="str">
        <f>IF(ISNA(VLOOKUP(A615,'[1]Famille par article'!A:C,3,0)),IF(AND(ISNUMBER(SEARCH("FIBRE",B615)),ISNUMBER(SEARCH("calage",B615))),"FIBRE DE CALAGE",IF(OR(ISNUMBER(SEARCH("panier",B615)),ISNUMBER(SEARCH("corbeille",B615)),ISNUMBER(SEARCH("banneton",B615)),ISNUMBER(SEARCH("support",B615))),"PANIER/CORBEILLE",IF(ISNUMBER(SEARCH("Bidon",B615)),"BIDON",IF(ISNUMBER(SEARCH("bourriche",B615)),"BOURRICHE",IF(OR(ISNUMBER(SEARCH("coffre",B615)),ISNUMBER(SEARCH("valisette",B615)),ISNUMBER(SEARCH("caisse",B615))),"COFFRET",IF(OR(ISNUMBER(SEARCH("VERRE",B615)),ISNUMBER(SEARCH("carafe",B615))),"VERRERIE",IF(ISNUMBER(SEARCH("BOIS",B615)),"BOIS",IF(OR(ISNUMBER(SEARCH("BOLDUC",B615)),ISNUMBER(SEARCH("RAPHIA",B615)),ISNUMBER(SEARCH("etiquette",B615)),ISNUMBER(SEARCH("Bouchon",B615)),ISNUMBER(SEARCH("tire",B615)),ISNUMBER(SEARCH("decapsuleur",B615)),ISNUMBER(SEARCH("carte",B615)),ISNUMBER(SEARCH("cheque",B615))),"ETAGERES",IF(OR(ISNUMBER(SEARCH("papier",B615)),ISNUMBER(SEARCH("sac",B615)),ISNUMBER(SEARCH("carton",B615)),ISNUMBER(SEARCH("pochette",B615)),ISNUMBER(SEARCH("polypr",B615)),ISNUMBER(SEARCH("FIBRE",B615))),"CARTONNAGE","AUTRES"))))))))),VLOOKUP(A615,'[1]Famille par article'!A:C,3,0))</f>
        <v>ETAGERES</v>
      </c>
      <c r="I615" s="14">
        <f t="shared" si="36"/>
        <v>4.6270590412733669E-4</v>
      </c>
      <c r="J615" s="14">
        <f t="shared" si="39"/>
        <v>0.86609291134554811</v>
      </c>
      <c r="K615" s="12" t="str">
        <f t="shared" si="37"/>
        <v/>
      </c>
      <c r="L615" s="12" t="str">
        <f t="shared" si="38"/>
        <v>Y</v>
      </c>
    </row>
    <row r="616" spans="1:12" x14ac:dyDescent="0.25">
      <c r="A616" s="12" t="s">
        <v>1143</v>
      </c>
      <c r="B616" s="12" t="s">
        <v>1144</v>
      </c>
      <c r="C616" s="12">
        <v>5</v>
      </c>
      <c r="D616" s="12">
        <v>1126</v>
      </c>
      <c r="E616" s="12" t="s">
        <v>284</v>
      </c>
      <c r="F616" s="12" t="s">
        <v>17</v>
      </c>
      <c r="G616" s="12" t="str">
        <f>IF(ISNA(VLOOKUP(E616,'[1]Plan d''adressage'!A:B,2,0)),"aucune",VLOOKUP(E616,'[1]Plan d''adressage'!A:B,2,0))</f>
        <v>aucune</v>
      </c>
      <c r="H616" s="13" t="str">
        <f>IF(ISNA(VLOOKUP(A616,'[1]Famille par article'!A:C,3,0)),IF(AND(ISNUMBER(SEARCH("FIBRE",B616)),ISNUMBER(SEARCH("calage",B616))),"FIBRE DE CALAGE",IF(OR(ISNUMBER(SEARCH("panier",B616)),ISNUMBER(SEARCH("corbeille",B616)),ISNUMBER(SEARCH("banneton",B616)),ISNUMBER(SEARCH("support",B616))),"PANIER/CORBEILLE",IF(ISNUMBER(SEARCH("Bidon",B616)),"BIDON",IF(ISNUMBER(SEARCH("bourriche",B616)),"BOURRICHE",IF(OR(ISNUMBER(SEARCH("coffre",B616)),ISNUMBER(SEARCH("valisette",B616)),ISNUMBER(SEARCH("caisse",B616))),"COFFRET",IF(OR(ISNUMBER(SEARCH("VERRE",B616)),ISNUMBER(SEARCH("carafe",B616))),"VERRERIE",IF(ISNUMBER(SEARCH("BOIS",B616)),"BOIS",IF(OR(ISNUMBER(SEARCH("BOLDUC",B616)),ISNUMBER(SEARCH("RAPHIA",B616)),ISNUMBER(SEARCH("etiquette",B616)),ISNUMBER(SEARCH("Bouchon",B616)),ISNUMBER(SEARCH("tire",B616)),ISNUMBER(SEARCH("decapsuleur",B616)),ISNUMBER(SEARCH("carte",B616)),ISNUMBER(SEARCH("cheque",B616))),"ETAGERES",IF(OR(ISNUMBER(SEARCH("papier",B616)),ISNUMBER(SEARCH("sac",B616)),ISNUMBER(SEARCH("carton",B616)),ISNUMBER(SEARCH("pochette",B616)),ISNUMBER(SEARCH("polypr",B616)),ISNUMBER(SEARCH("FIBRE",B616))),"CARTONNAGE","AUTRES"))))))))),VLOOKUP(A616,'[1]Famille par article'!A:C,3,0))</f>
        <v>ETAGERES</v>
      </c>
      <c r="I616" s="14">
        <f t="shared" si="36"/>
        <v>4.6270590412733669E-4</v>
      </c>
      <c r="J616" s="14">
        <f t="shared" si="39"/>
        <v>0.86655561724967545</v>
      </c>
      <c r="K616" s="12" t="str">
        <f t="shared" si="37"/>
        <v/>
      </c>
      <c r="L616" s="12" t="str">
        <f t="shared" si="38"/>
        <v>Y</v>
      </c>
    </row>
    <row r="617" spans="1:12" x14ac:dyDescent="0.25">
      <c r="A617" s="12" t="s">
        <v>1145</v>
      </c>
      <c r="B617" s="12" t="s">
        <v>1146</v>
      </c>
      <c r="C617" s="12">
        <v>5</v>
      </c>
      <c r="D617" s="12">
        <v>1126</v>
      </c>
      <c r="E617" s="12" t="s">
        <v>319</v>
      </c>
      <c r="F617" s="12" t="s">
        <v>17</v>
      </c>
      <c r="G617" s="12" t="str">
        <f>IF(ISNA(VLOOKUP(E617,'[1]Plan d''adressage'!A:B,2,0)),"aucune",VLOOKUP(E617,'[1]Plan d''adressage'!A:B,2,0))</f>
        <v>aucune</v>
      </c>
      <c r="H617" s="13" t="str">
        <f>IF(ISNA(VLOOKUP(A617,'[1]Famille par article'!A:C,3,0)),IF(AND(ISNUMBER(SEARCH("FIBRE",B617)),ISNUMBER(SEARCH("calage",B617))),"FIBRE DE CALAGE",IF(OR(ISNUMBER(SEARCH("panier",B617)),ISNUMBER(SEARCH("corbeille",B617)),ISNUMBER(SEARCH("banneton",B617)),ISNUMBER(SEARCH("support",B617))),"PANIER/CORBEILLE",IF(ISNUMBER(SEARCH("Bidon",B617)),"BIDON",IF(ISNUMBER(SEARCH("bourriche",B617)),"BOURRICHE",IF(OR(ISNUMBER(SEARCH("coffre",B617)),ISNUMBER(SEARCH("valisette",B617)),ISNUMBER(SEARCH("caisse",B617))),"COFFRET",IF(OR(ISNUMBER(SEARCH("VERRE",B617)),ISNUMBER(SEARCH("carafe",B617))),"VERRERIE",IF(ISNUMBER(SEARCH("BOIS",B617)),"BOIS",IF(OR(ISNUMBER(SEARCH("BOLDUC",B617)),ISNUMBER(SEARCH("RAPHIA",B617)),ISNUMBER(SEARCH("etiquette",B617)),ISNUMBER(SEARCH("Bouchon",B617)),ISNUMBER(SEARCH("tire",B617)),ISNUMBER(SEARCH("decapsuleur",B617)),ISNUMBER(SEARCH("carte",B617)),ISNUMBER(SEARCH("cheque",B617))),"ETAGERES",IF(OR(ISNUMBER(SEARCH("papier",B617)),ISNUMBER(SEARCH("sac",B617)),ISNUMBER(SEARCH("carton",B617)),ISNUMBER(SEARCH("pochette",B617)),ISNUMBER(SEARCH("polypr",B617)),ISNUMBER(SEARCH("FIBRE",B617))),"CARTONNAGE","AUTRES"))))))))),VLOOKUP(A617,'[1]Famille par article'!A:C,3,0))</f>
        <v>ETAGERES</v>
      </c>
      <c r="I617" s="14">
        <f t="shared" si="36"/>
        <v>4.6270590412733669E-4</v>
      </c>
      <c r="J617" s="14">
        <f t="shared" si="39"/>
        <v>0.86701832315380278</v>
      </c>
      <c r="K617" s="12" t="str">
        <f t="shared" si="37"/>
        <v/>
      </c>
      <c r="L617" s="12" t="str">
        <f t="shared" si="38"/>
        <v>Y</v>
      </c>
    </row>
    <row r="618" spans="1:12" x14ac:dyDescent="0.25">
      <c r="A618" s="12" t="s">
        <v>1147</v>
      </c>
      <c r="B618" s="12" t="s">
        <v>875</v>
      </c>
      <c r="C618" s="12">
        <v>5</v>
      </c>
      <c r="D618" s="12">
        <v>1126</v>
      </c>
      <c r="E618" s="12" t="s">
        <v>1004</v>
      </c>
      <c r="F618" s="12" t="s">
        <v>17</v>
      </c>
      <c r="G618" s="12" t="str">
        <f>IF(ISNA(VLOOKUP(E618,'[1]Plan d''adressage'!A:B,2,0)),"aucune",VLOOKUP(E618,'[1]Plan d''adressage'!A:B,2,0))</f>
        <v>VERRERIE</v>
      </c>
      <c r="H618" s="13" t="str">
        <f>IF(ISNA(VLOOKUP(A618,'[1]Famille par article'!A:C,3,0)),IF(AND(ISNUMBER(SEARCH("FIBRE",B618)),ISNUMBER(SEARCH("calage",B618))),"FIBRE DE CALAGE",IF(OR(ISNUMBER(SEARCH("panier",B618)),ISNUMBER(SEARCH("corbeille",B618)),ISNUMBER(SEARCH("banneton",B618)),ISNUMBER(SEARCH("support",B618))),"PANIER/CORBEILLE",IF(ISNUMBER(SEARCH("Bidon",B618)),"BIDON",IF(ISNUMBER(SEARCH("bourriche",B618)),"BOURRICHE",IF(OR(ISNUMBER(SEARCH("coffre",B618)),ISNUMBER(SEARCH("valisette",B618)),ISNUMBER(SEARCH("caisse",B618))),"COFFRET",IF(OR(ISNUMBER(SEARCH("VERRE",B618)),ISNUMBER(SEARCH("carafe",B618))),"VERRERIE",IF(ISNUMBER(SEARCH("BOIS",B618)),"BOIS",IF(OR(ISNUMBER(SEARCH("BOLDUC",B618)),ISNUMBER(SEARCH("RAPHIA",B618)),ISNUMBER(SEARCH("etiquette",B618)),ISNUMBER(SEARCH("Bouchon",B618)),ISNUMBER(SEARCH("tire",B618)),ISNUMBER(SEARCH("decapsuleur",B618)),ISNUMBER(SEARCH("carte",B618)),ISNUMBER(SEARCH("cheque",B618))),"ETAGERES",IF(OR(ISNUMBER(SEARCH("papier",B618)),ISNUMBER(SEARCH("sac",B618)),ISNUMBER(SEARCH("carton",B618)),ISNUMBER(SEARCH("pochette",B618)),ISNUMBER(SEARCH("polypr",B618)),ISNUMBER(SEARCH("FIBRE",B618))),"CARTONNAGE","AUTRES"))))))))),VLOOKUP(A618,'[1]Famille par article'!A:C,3,0))</f>
        <v>CARTONNAGE</v>
      </c>
      <c r="I618" s="14">
        <f t="shared" si="36"/>
        <v>4.6270590412733669E-4</v>
      </c>
      <c r="J618" s="14">
        <f t="shared" si="39"/>
        <v>0.86748102905793012</v>
      </c>
      <c r="K618" s="12" t="str">
        <f t="shared" si="37"/>
        <v/>
      </c>
      <c r="L618" s="12" t="str">
        <f t="shared" si="38"/>
        <v>Y</v>
      </c>
    </row>
    <row r="619" spans="1:12" x14ac:dyDescent="0.25">
      <c r="A619" s="12" t="s">
        <v>1148</v>
      </c>
      <c r="B619" s="12" t="s">
        <v>1149</v>
      </c>
      <c r="C619" s="12">
        <v>5</v>
      </c>
      <c r="D619" s="12">
        <v>1126</v>
      </c>
      <c r="E619" s="12" t="s">
        <v>405</v>
      </c>
      <c r="F619" s="12" t="s">
        <v>17</v>
      </c>
      <c r="G619" s="12" t="str">
        <f>IF(ISNA(VLOOKUP(E619,'[1]Plan d''adressage'!A:B,2,0)),"aucune",VLOOKUP(E619,'[1]Plan d''adressage'!A:B,2,0))</f>
        <v>aucune</v>
      </c>
      <c r="H619" s="13" t="str">
        <f>IF(ISNA(VLOOKUP(A619,'[1]Famille par article'!A:C,3,0)),IF(AND(ISNUMBER(SEARCH("FIBRE",B619)),ISNUMBER(SEARCH("calage",B619))),"FIBRE DE CALAGE",IF(OR(ISNUMBER(SEARCH("panier",B619)),ISNUMBER(SEARCH("corbeille",B619)),ISNUMBER(SEARCH("banneton",B619)),ISNUMBER(SEARCH("support",B619))),"PANIER/CORBEILLE",IF(ISNUMBER(SEARCH("Bidon",B619)),"BIDON",IF(ISNUMBER(SEARCH("bourriche",B619)),"BOURRICHE",IF(OR(ISNUMBER(SEARCH("coffre",B619)),ISNUMBER(SEARCH("valisette",B619)),ISNUMBER(SEARCH("caisse",B619))),"COFFRET",IF(OR(ISNUMBER(SEARCH("VERRE",B619)),ISNUMBER(SEARCH("carafe",B619))),"VERRERIE",IF(ISNUMBER(SEARCH("BOIS",B619)),"BOIS",IF(OR(ISNUMBER(SEARCH("BOLDUC",B619)),ISNUMBER(SEARCH("RAPHIA",B619)),ISNUMBER(SEARCH("etiquette",B619)),ISNUMBER(SEARCH("Bouchon",B619)),ISNUMBER(SEARCH("tire",B619)),ISNUMBER(SEARCH("decapsuleur",B619)),ISNUMBER(SEARCH("carte",B619)),ISNUMBER(SEARCH("cheque",B619))),"ETAGERES",IF(OR(ISNUMBER(SEARCH("papier",B619)),ISNUMBER(SEARCH("sac",B619)),ISNUMBER(SEARCH("carton",B619)),ISNUMBER(SEARCH("pochette",B619)),ISNUMBER(SEARCH("polypr",B619)),ISNUMBER(SEARCH("FIBRE",B619))),"CARTONNAGE","AUTRES"))))))))),VLOOKUP(A619,'[1]Famille par article'!A:C,3,0))</f>
        <v>ETAGERES</v>
      </c>
      <c r="I619" s="14">
        <f t="shared" si="36"/>
        <v>4.6270590412733669E-4</v>
      </c>
      <c r="J619" s="14">
        <f t="shared" si="39"/>
        <v>0.86794373496205746</v>
      </c>
      <c r="K619" s="12" t="str">
        <f t="shared" si="37"/>
        <v/>
      </c>
      <c r="L619" s="12" t="str">
        <f t="shared" si="38"/>
        <v>Y</v>
      </c>
    </row>
    <row r="620" spans="1:12" x14ac:dyDescent="0.25">
      <c r="A620" s="12" t="s">
        <v>1150</v>
      </c>
      <c r="B620" s="12" t="s">
        <v>210</v>
      </c>
      <c r="C620" s="12">
        <v>5</v>
      </c>
      <c r="D620" s="12">
        <v>1126</v>
      </c>
      <c r="E620" s="12" t="s">
        <v>862</v>
      </c>
      <c r="F620" s="12" t="s">
        <v>17</v>
      </c>
      <c r="G620" s="12" t="str">
        <f>IF(ISNA(VLOOKUP(E620,'[1]Plan d''adressage'!A:B,2,0)),"aucune",VLOOKUP(E620,'[1]Plan d''adressage'!A:B,2,0))</f>
        <v>PANIER/CORBEILLE</v>
      </c>
      <c r="H620" s="13" t="str">
        <f>IF(ISNA(VLOOKUP(A620,'[1]Famille par article'!A:C,3,0)),IF(AND(ISNUMBER(SEARCH("FIBRE",B620)),ISNUMBER(SEARCH("calage",B620))),"FIBRE DE CALAGE",IF(OR(ISNUMBER(SEARCH("panier",B620)),ISNUMBER(SEARCH("corbeille",B620)),ISNUMBER(SEARCH("banneton",B620)),ISNUMBER(SEARCH("support",B620))),"PANIER/CORBEILLE",IF(ISNUMBER(SEARCH("Bidon",B620)),"BIDON",IF(ISNUMBER(SEARCH("bourriche",B620)),"BOURRICHE",IF(OR(ISNUMBER(SEARCH("coffre",B620)),ISNUMBER(SEARCH("valisette",B620)),ISNUMBER(SEARCH("caisse",B620))),"COFFRET",IF(OR(ISNUMBER(SEARCH("VERRE",B620)),ISNUMBER(SEARCH("carafe",B620))),"VERRERIE",IF(ISNUMBER(SEARCH("BOIS",B620)),"BOIS",IF(OR(ISNUMBER(SEARCH("BOLDUC",B620)),ISNUMBER(SEARCH("RAPHIA",B620)),ISNUMBER(SEARCH("etiquette",B620)),ISNUMBER(SEARCH("Bouchon",B620)),ISNUMBER(SEARCH("tire",B620)),ISNUMBER(SEARCH("decapsuleur",B620)),ISNUMBER(SEARCH("carte",B620)),ISNUMBER(SEARCH("cheque",B620))),"ETAGERES",IF(OR(ISNUMBER(SEARCH("papier",B620)),ISNUMBER(SEARCH("sac",B620)),ISNUMBER(SEARCH("carton",B620)),ISNUMBER(SEARCH("pochette",B620)),ISNUMBER(SEARCH("polypr",B620)),ISNUMBER(SEARCH("FIBRE",B620))),"CARTONNAGE","AUTRES"))))))))),VLOOKUP(A620,'[1]Famille par article'!A:C,3,0))</f>
        <v>PANIER/CORBEILLE</v>
      </c>
      <c r="I620" s="14">
        <f t="shared" si="36"/>
        <v>4.6270590412733669E-4</v>
      </c>
      <c r="J620" s="14">
        <f t="shared" si="39"/>
        <v>0.86840644086618479</v>
      </c>
      <c r="K620" s="12" t="str">
        <f t="shared" si="37"/>
        <v/>
      </c>
      <c r="L620" s="12" t="str">
        <f t="shared" si="38"/>
        <v>N</v>
      </c>
    </row>
    <row r="621" spans="1:12" x14ac:dyDescent="0.25">
      <c r="A621" s="12" t="s">
        <v>1151</v>
      </c>
      <c r="B621" s="12" t="s">
        <v>984</v>
      </c>
      <c r="C621" s="12">
        <v>5</v>
      </c>
      <c r="D621" s="12">
        <v>1126</v>
      </c>
      <c r="E621" s="12" t="s">
        <v>96</v>
      </c>
      <c r="F621" s="12" t="s">
        <v>17</v>
      </c>
      <c r="G621" s="12" t="str">
        <f>IF(ISNA(VLOOKUP(E621,'[1]Plan d''adressage'!A:B,2,0)),"aucune",VLOOKUP(E621,'[1]Plan d''adressage'!A:B,2,0))</f>
        <v>aucune</v>
      </c>
      <c r="H621" s="13" t="str">
        <f>IF(ISNA(VLOOKUP(A621,'[1]Famille par article'!A:C,3,0)),IF(AND(ISNUMBER(SEARCH("FIBRE",B621)),ISNUMBER(SEARCH("calage",B621))),"FIBRE DE CALAGE",IF(OR(ISNUMBER(SEARCH("panier",B621)),ISNUMBER(SEARCH("corbeille",B621)),ISNUMBER(SEARCH("banneton",B621)),ISNUMBER(SEARCH("support",B621))),"PANIER/CORBEILLE",IF(ISNUMBER(SEARCH("Bidon",B621)),"BIDON",IF(ISNUMBER(SEARCH("bourriche",B621)),"BOURRICHE",IF(OR(ISNUMBER(SEARCH("coffre",B621)),ISNUMBER(SEARCH("valisette",B621)),ISNUMBER(SEARCH("caisse",B621))),"COFFRET",IF(OR(ISNUMBER(SEARCH("VERRE",B621)),ISNUMBER(SEARCH("carafe",B621))),"VERRERIE",IF(ISNUMBER(SEARCH("BOIS",B621)),"BOIS",IF(OR(ISNUMBER(SEARCH("BOLDUC",B621)),ISNUMBER(SEARCH("RAPHIA",B621)),ISNUMBER(SEARCH("etiquette",B621)),ISNUMBER(SEARCH("Bouchon",B621)),ISNUMBER(SEARCH("tire",B621)),ISNUMBER(SEARCH("decapsuleur",B621)),ISNUMBER(SEARCH("carte",B621)),ISNUMBER(SEARCH("cheque",B621))),"ETAGERES",IF(OR(ISNUMBER(SEARCH("papier",B621)),ISNUMBER(SEARCH("sac",B621)),ISNUMBER(SEARCH("carton",B621)),ISNUMBER(SEARCH("pochette",B621)),ISNUMBER(SEARCH("polypr",B621)),ISNUMBER(SEARCH("FIBRE",B621))),"CARTONNAGE","AUTRES"))))))))),VLOOKUP(A621,'[1]Famille par article'!A:C,3,0))</f>
        <v>PANIER/CORBEILLE</v>
      </c>
      <c r="I621" s="14">
        <f t="shared" si="36"/>
        <v>4.6270590412733669E-4</v>
      </c>
      <c r="J621" s="14">
        <f t="shared" si="39"/>
        <v>0.86886914677031213</v>
      </c>
      <c r="K621" s="12" t="str">
        <f t="shared" si="37"/>
        <v/>
      </c>
      <c r="L621" s="12" t="str">
        <f t="shared" si="38"/>
        <v>Y</v>
      </c>
    </row>
    <row r="622" spans="1:12" x14ac:dyDescent="0.25">
      <c r="A622" s="12" t="s">
        <v>1152</v>
      </c>
      <c r="B622" s="12" t="s">
        <v>547</v>
      </c>
      <c r="C622" s="12">
        <v>5</v>
      </c>
      <c r="D622" s="12">
        <v>1126</v>
      </c>
      <c r="E622" s="12" t="s">
        <v>700</v>
      </c>
      <c r="F622" s="12" t="s">
        <v>17</v>
      </c>
      <c r="G622" s="12" t="str">
        <f>IF(ISNA(VLOOKUP(E622,'[1]Plan d''adressage'!A:B,2,0)),"aucune",VLOOKUP(E622,'[1]Plan d''adressage'!A:B,2,0))</f>
        <v>aucune</v>
      </c>
      <c r="H622" s="13" t="str">
        <f>IF(ISNA(VLOOKUP(A622,'[1]Famille par article'!A:C,3,0)),IF(AND(ISNUMBER(SEARCH("FIBRE",B622)),ISNUMBER(SEARCH("calage",B622))),"FIBRE DE CALAGE",IF(OR(ISNUMBER(SEARCH("panier",B622)),ISNUMBER(SEARCH("corbeille",B622)),ISNUMBER(SEARCH("banneton",B622)),ISNUMBER(SEARCH("support",B622))),"PANIER/CORBEILLE",IF(ISNUMBER(SEARCH("Bidon",B622)),"BIDON",IF(ISNUMBER(SEARCH("bourriche",B622)),"BOURRICHE",IF(OR(ISNUMBER(SEARCH("coffre",B622)),ISNUMBER(SEARCH("valisette",B622)),ISNUMBER(SEARCH("caisse",B622))),"COFFRET",IF(OR(ISNUMBER(SEARCH("VERRE",B622)),ISNUMBER(SEARCH("carafe",B622))),"VERRERIE",IF(ISNUMBER(SEARCH("BOIS",B622)),"BOIS",IF(OR(ISNUMBER(SEARCH("BOLDUC",B622)),ISNUMBER(SEARCH("RAPHIA",B622)),ISNUMBER(SEARCH("etiquette",B622)),ISNUMBER(SEARCH("Bouchon",B622)),ISNUMBER(SEARCH("tire",B622)),ISNUMBER(SEARCH("decapsuleur",B622)),ISNUMBER(SEARCH("carte",B622)),ISNUMBER(SEARCH("cheque",B622))),"ETAGERES",IF(OR(ISNUMBER(SEARCH("papier",B622)),ISNUMBER(SEARCH("sac",B622)),ISNUMBER(SEARCH("carton",B622)),ISNUMBER(SEARCH("pochette",B622)),ISNUMBER(SEARCH("polypr",B622)),ISNUMBER(SEARCH("FIBRE",B622))),"CARTONNAGE","AUTRES"))))))))),VLOOKUP(A622,'[1]Famille par article'!A:C,3,0))</f>
        <v>AUTRES</v>
      </c>
      <c r="I622" s="14">
        <f t="shared" si="36"/>
        <v>4.6270590412733669E-4</v>
      </c>
      <c r="J622" s="14">
        <f t="shared" si="39"/>
        <v>0.86933185267443946</v>
      </c>
      <c r="K622" s="12" t="str">
        <f t="shared" si="37"/>
        <v/>
      </c>
      <c r="L622" s="12" t="str">
        <f t="shared" si="38"/>
        <v>Y</v>
      </c>
    </row>
    <row r="623" spans="1:12" x14ac:dyDescent="0.25">
      <c r="A623" s="12" t="s">
        <v>1153</v>
      </c>
      <c r="B623" s="12" t="s">
        <v>420</v>
      </c>
      <c r="C623" s="12">
        <v>5</v>
      </c>
      <c r="D623" s="12">
        <v>1126</v>
      </c>
      <c r="E623" s="12" t="s">
        <v>326</v>
      </c>
      <c r="F623" s="12" t="s">
        <v>17</v>
      </c>
      <c r="G623" s="12" t="str">
        <f>IF(ISNA(VLOOKUP(E623,'[1]Plan d''adressage'!A:B,2,0)),"aucune",VLOOKUP(E623,'[1]Plan d''adressage'!A:B,2,0))</f>
        <v>CARTONNAGE</v>
      </c>
      <c r="H623" s="13" t="str">
        <f>IF(ISNA(VLOOKUP(A623,'[1]Famille par article'!A:C,3,0)),IF(AND(ISNUMBER(SEARCH("FIBRE",B623)),ISNUMBER(SEARCH("calage",B623))),"FIBRE DE CALAGE",IF(OR(ISNUMBER(SEARCH("panier",B623)),ISNUMBER(SEARCH("corbeille",B623)),ISNUMBER(SEARCH("banneton",B623)),ISNUMBER(SEARCH("support",B623))),"PANIER/CORBEILLE",IF(ISNUMBER(SEARCH("Bidon",B623)),"BIDON",IF(ISNUMBER(SEARCH("bourriche",B623)),"BOURRICHE",IF(OR(ISNUMBER(SEARCH("coffre",B623)),ISNUMBER(SEARCH("valisette",B623)),ISNUMBER(SEARCH("caisse",B623))),"COFFRET",IF(OR(ISNUMBER(SEARCH("VERRE",B623)),ISNUMBER(SEARCH("carafe",B623))),"VERRERIE",IF(ISNUMBER(SEARCH("BOIS",B623)),"BOIS",IF(OR(ISNUMBER(SEARCH("BOLDUC",B623)),ISNUMBER(SEARCH("RAPHIA",B623)),ISNUMBER(SEARCH("etiquette",B623)),ISNUMBER(SEARCH("Bouchon",B623)),ISNUMBER(SEARCH("tire",B623)),ISNUMBER(SEARCH("decapsuleur",B623)),ISNUMBER(SEARCH("carte",B623)),ISNUMBER(SEARCH("cheque",B623))),"ETAGERES",IF(OR(ISNUMBER(SEARCH("papier",B623)),ISNUMBER(SEARCH("sac",B623)),ISNUMBER(SEARCH("carton",B623)),ISNUMBER(SEARCH("pochette",B623)),ISNUMBER(SEARCH("polypr",B623)),ISNUMBER(SEARCH("FIBRE",B623))),"CARTONNAGE","AUTRES"))))))))),VLOOKUP(A623,'[1]Famille par article'!A:C,3,0))</f>
        <v>CARTONNAGE</v>
      </c>
      <c r="I623" s="14">
        <f t="shared" si="36"/>
        <v>4.6270590412733669E-4</v>
      </c>
      <c r="J623" s="14">
        <f t="shared" si="39"/>
        <v>0.8697945585785668</v>
      </c>
      <c r="K623" s="12" t="str">
        <f t="shared" si="37"/>
        <v/>
      </c>
      <c r="L623" s="12" t="str">
        <f t="shared" si="38"/>
        <v>N</v>
      </c>
    </row>
    <row r="624" spans="1:12" x14ac:dyDescent="0.25">
      <c r="A624" s="12" t="s">
        <v>1154</v>
      </c>
      <c r="B624" s="12" t="s">
        <v>987</v>
      </c>
      <c r="C624" s="12">
        <v>5</v>
      </c>
      <c r="D624" s="12">
        <v>1126</v>
      </c>
      <c r="E624" s="12" t="s">
        <v>96</v>
      </c>
      <c r="F624" s="12" t="s">
        <v>17</v>
      </c>
      <c r="G624" s="12" t="str">
        <f>IF(ISNA(VLOOKUP(E624,'[1]Plan d''adressage'!A:B,2,0)),"aucune",VLOOKUP(E624,'[1]Plan d''adressage'!A:B,2,0))</f>
        <v>aucune</v>
      </c>
      <c r="H624" s="13" t="str">
        <f>IF(ISNA(VLOOKUP(A624,'[1]Famille par article'!A:C,3,0)),IF(AND(ISNUMBER(SEARCH("FIBRE",B624)),ISNUMBER(SEARCH("calage",B624))),"FIBRE DE CALAGE",IF(OR(ISNUMBER(SEARCH("panier",B624)),ISNUMBER(SEARCH("corbeille",B624)),ISNUMBER(SEARCH("banneton",B624)),ISNUMBER(SEARCH("support",B624))),"PANIER/CORBEILLE",IF(ISNUMBER(SEARCH("Bidon",B624)),"BIDON",IF(ISNUMBER(SEARCH("bourriche",B624)),"BOURRICHE",IF(OR(ISNUMBER(SEARCH("coffre",B624)),ISNUMBER(SEARCH("valisette",B624)),ISNUMBER(SEARCH("caisse",B624))),"COFFRET",IF(OR(ISNUMBER(SEARCH("VERRE",B624)),ISNUMBER(SEARCH("carafe",B624))),"VERRERIE",IF(ISNUMBER(SEARCH("BOIS",B624)),"BOIS",IF(OR(ISNUMBER(SEARCH("BOLDUC",B624)),ISNUMBER(SEARCH("RAPHIA",B624)),ISNUMBER(SEARCH("etiquette",B624)),ISNUMBER(SEARCH("Bouchon",B624)),ISNUMBER(SEARCH("tire",B624)),ISNUMBER(SEARCH("decapsuleur",B624)),ISNUMBER(SEARCH("carte",B624)),ISNUMBER(SEARCH("cheque",B624))),"ETAGERES",IF(OR(ISNUMBER(SEARCH("papier",B624)),ISNUMBER(SEARCH("sac",B624)),ISNUMBER(SEARCH("carton",B624)),ISNUMBER(SEARCH("pochette",B624)),ISNUMBER(SEARCH("polypr",B624)),ISNUMBER(SEARCH("FIBRE",B624))),"CARTONNAGE","AUTRES"))))))))),VLOOKUP(A624,'[1]Famille par article'!A:C,3,0))</f>
        <v>AUTRES</v>
      </c>
      <c r="I624" s="14">
        <f t="shared" si="36"/>
        <v>4.6270590412733669E-4</v>
      </c>
      <c r="J624" s="14">
        <f t="shared" si="39"/>
        <v>0.87025726448269414</v>
      </c>
      <c r="K624" s="12" t="str">
        <f t="shared" si="37"/>
        <v/>
      </c>
      <c r="L624" s="12" t="str">
        <f t="shared" si="38"/>
        <v>Y</v>
      </c>
    </row>
    <row r="625" spans="1:12" x14ac:dyDescent="0.25">
      <c r="A625" s="12" t="s">
        <v>1155</v>
      </c>
      <c r="B625" s="12" t="s">
        <v>1156</v>
      </c>
      <c r="C625" s="12">
        <v>5</v>
      </c>
      <c r="D625" s="12">
        <v>1126</v>
      </c>
      <c r="E625" s="12" t="s">
        <v>96</v>
      </c>
      <c r="F625" s="12" t="s">
        <v>17</v>
      </c>
      <c r="G625" s="12" t="str">
        <f>IF(ISNA(VLOOKUP(E625,'[1]Plan d''adressage'!A:B,2,0)),"aucune",VLOOKUP(E625,'[1]Plan d''adressage'!A:B,2,0))</f>
        <v>aucune</v>
      </c>
      <c r="H625" s="13" t="str">
        <f>IF(ISNA(VLOOKUP(A625,'[1]Famille par article'!A:C,3,0)),IF(AND(ISNUMBER(SEARCH("FIBRE",B625)),ISNUMBER(SEARCH("calage",B625))),"FIBRE DE CALAGE",IF(OR(ISNUMBER(SEARCH("panier",B625)),ISNUMBER(SEARCH("corbeille",B625)),ISNUMBER(SEARCH("banneton",B625)),ISNUMBER(SEARCH("support",B625))),"PANIER/CORBEILLE",IF(ISNUMBER(SEARCH("Bidon",B625)),"BIDON",IF(ISNUMBER(SEARCH("bourriche",B625)),"BOURRICHE",IF(OR(ISNUMBER(SEARCH("coffre",B625)),ISNUMBER(SEARCH("valisette",B625)),ISNUMBER(SEARCH("caisse",B625))),"COFFRET",IF(OR(ISNUMBER(SEARCH("VERRE",B625)),ISNUMBER(SEARCH("carafe",B625))),"VERRERIE",IF(ISNUMBER(SEARCH("BOIS",B625)),"BOIS",IF(OR(ISNUMBER(SEARCH("BOLDUC",B625)),ISNUMBER(SEARCH("RAPHIA",B625)),ISNUMBER(SEARCH("etiquette",B625)),ISNUMBER(SEARCH("Bouchon",B625)),ISNUMBER(SEARCH("tire",B625)),ISNUMBER(SEARCH("decapsuleur",B625)),ISNUMBER(SEARCH("carte",B625)),ISNUMBER(SEARCH("cheque",B625))),"ETAGERES",IF(OR(ISNUMBER(SEARCH("papier",B625)),ISNUMBER(SEARCH("sac",B625)),ISNUMBER(SEARCH("carton",B625)),ISNUMBER(SEARCH("pochette",B625)),ISNUMBER(SEARCH("polypr",B625)),ISNUMBER(SEARCH("FIBRE",B625))),"CARTONNAGE","AUTRES"))))))))),VLOOKUP(A625,'[1]Famille par article'!A:C,3,0))</f>
        <v>COFFRET</v>
      </c>
      <c r="I625" s="14">
        <f t="shared" si="36"/>
        <v>4.6270590412733669E-4</v>
      </c>
      <c r="J625" s="14">
        <f t="shared" si="39"/>
        <v>0.87071997038682147</v>
      </c>
      <c r="K625" s="12" t="str">
        <f t="shared" si="37"/>
        <v/>
      </c>
      <c r="L625" s="12" t="str">
        <f t="shared" si="38"/>
        <v>Y</v>
      </c>
    </row>
    <row r="626" spans="1:12" x14ac:dyDescent="0.25">
      <c r="A626" s="12" t="s">
        <v>1157</v>
      </c>
      <c r="B626" s="12" t="s">
        <v>1156</v>
      </c>
      <c r="C626" s="12">
        <v>5</v>
      </c>
      <c r="D626" s="12">
        <v>1126</v>
      </c>
      <c r="E626" s="12" t="s">
        <v>1018</v>
      </c>
      <c r="F626" s="12" t="s">
        <v>17</v>
      </c>
      <c r="G626" s="12" t="str">
        <f>IF(ISNA(VLOOKUP(E626,'[1]Plan d''adressage'!A:B,2,0)),"aucune",VLOOKUP(E626,'[1]Plan d''adressage'!A:B,2,0))</f>
        <v>PANIER/CORBEILLE</v>
      </c>
      <c r="H626" s="13" t="str">
        <f>IF(ISNA(VLOOKUP(A626,'[1]Famille par article'!A:C,3,0)),IF(AND(ISNUMBER(SEARCH("FIBRE",B626)),ISNUMBER(SEARCH("calage",B626))),"FIBRE DE CALAGE",IF(OR(ISNUMBER(SEARCH("panier",B626)),ISNUMBER(SEARCH("corbeille",B626)),ISNUMBER(SEARCH("banneton",B626)),ISNUMBER(SEARCH("support",B626))),"PANIER/CORBEILLE",IF(ISNUMBER(SEARCH("Bidon",B626)),"BIDON",IF(ISNUMBER(SEARCH("bourriche",B626)),"BOURRICHE",IF(OR(ISNUMBER(SEARCH("coffre",B626)),ISNUMBER(SEARCH("valisette",B626)),ISNUMBER(SEARCH("caisse",B626))),"COFFRET",IF(OR(ISNUMBER(SEARCH("VERRE",B626)),ISNUMBER(SEARCH("carafe",B626))),"VERRERIE",IF(ISNUMBER(SEARCH("BOIS",B626)),"BOIS",IF(OR(ISNUMBER(SEARCH("BOLDUC",B626)),ISNUMBER(SEARCH("RAPHIA",B626)),ISNUMBER(SEARCH("etiquette",B626)),ISNUMBER(SEARCH("Bouchon",B626)),ISNUMBER(SEARCH("tire",B626)),ISNUMBER(SEARCH("decapsuleur",B626)),ISNUMBER(SEARCH("carte",B626)),ISNUMBER(SEARCH("cheque",B626))),"ETAGERES",IF(OR(ISNUMBER(SEARCH("papier",B626)),ISNUMBER(SEARCH("sac",B626)),ISNUMBER(SEARCH("carton",B626)),ISNUMBER(SEARCH("pochette",B626)),ISNUMBER(SEARCH("polypr",B626)),ISNUMBER(SEARCH("FIBRE",B626))),"CARTONNAGE","AUTRES"))))))))),VLOOKUP(A626,'[1]Famille par article'!A:C,3,0))</f>
        <v>COFFRET</v>
      </c>
      <c r="I626" s="14">
        <f t="shared" si="36"/>
        <v>4.6270590412733669E-4</v>
      </c>
      <c r="J626" s="14">
        <f t="shared" si="39"/>
        <v>0.87118267629094881</v>
      </c>
      <c r="K626" s="12" t="str">
        <f t="shared" si="37"/>
        <v/>
      </c>
      <c r="L626" s="12" t="str">
        <f t="shared" si="38"/>
        <v>Y</v>
      </c>
    </row>
    <row r="627" spans="1:12" x14ac:dyDescent="0.25">
      <c r="A627" s="12" t="s">
        <v>1158</v>
      </c>
      <c r="B627" s="12" t="s">
        <v>690</v>
      </c>
      <c r="C627" s="12">
        <v>5</v>
      </c>
      <c r="D627" s="12">
        <v>1126</v>
      </c>
      <c r="E627" s="12" t="s">
        <v>96</v>
      </c>
      <c r="F627" s="12" t="s">
        <v>17</v>
      </c>
      <c r="G627" s="12" t="str">
        <f>IF(ISNA(VLOOKUP(E627,'[1]Plan d''adressage'!A:B,2,0)),"aucune",VLOOKUP(E627,'[1]Plan d''adressage'!A:B,2,0))</f>
        <v>aucune</v>
      </c>
      <c r="H627" s="13" t="str">
        <f>IF(ISNA(VLOOKUP(A627,'[1]Famille par article'!A:C,3,0)),IF(AND(ISNUMBER(SEARCH("FIBRE",B627)),ISNUMBER(SEARCH("calage",B627))),"FIBRE DE CALAGE",IF(OR(ISNUMBER(SEARCH("panier",B627)),ISNUMBER(SEARCH("corbeille",B627)),ISNUMBER(SEARCH("banneton",B627)),ISNUMBER(SEARCH("support",B627))),"PANIER/CORBEILLE",IF(ISNUMBER(SEARCH("Bidon",B627)),"BIDON",IF(ISNUMBER(SEARCH("bourriche",B627)),"BOURRICHE",IF(OR(ISNUMBER(SEARCH("coffre",B627)),ISNUMBER(SEARCH("valisette",B627)),ISNUMBER(SEARCH("caisse",B627))),"COFFRET",IF(OR(ISNUMBER(SEARCH("VERRE",B627)),ISNUMBER(SEARCH("carafe",B627))),"VERRERIE",IF(ISNUMBER(SEARCH("BOIS",B627)),"BOIS",IF(OR(ISNUMBER(SEARCH("BOLDUC",B627)),ISNUMBER(SEARCH("RAPHIA",B627)),ISNUMBER(SEARCH("etiquette",B627)),ISNUMBER(SEARCH("Bouchon",B627)),ISNUMBER(SEARCH("tire",B627)),ISNUMBER(SEARCH("decapsuleur",B627)),ISNUMBER(SEARCH("carte",B627)),ISNUMBER(SEARCH("cheque",B627))),"ETAGERES",IF(OR(ISNUMBER(SEARCH("papier",B627)),ISNUMBER(SEARCH("sac",B627)),ISNUMBER(SEARCH("carton",B627)),ISNUMBER(SEARCH("pochette",B627)),ISNUMBER(SEARCH("polypr",B627)),ISNUMBER(SEARCH("FIBRE",B627))),"CARTONNAGE","AUTRES"))))))))),VLOOKUP(A627,'[1]Famille par article'!A:C,3,0))</f>
        <v>COFFRET</v>
      </c>
      <c r="I627" s="14">
        <f t="shared" si="36"/>
        <v>4.6270590412733669E-4</v>
      </c>
      <c r="J627" s="14">
        <f t="shared" si="39"/>
        <v>0.87164538219507615</v>
      </c>
      <c r="K627" s="12" t="str">
        <f t="shared" si="37"/>
        <v/>
      </c>
      <c r="L627" s="12" t="str">
        <f t="shared" si="38"/>
        <v>Y</v>
      </c>
    </row>
    <row r="628" spans="1:12" x14ac:dyDescent="0.25">
      <c r="A628" s="12" t="s">
        <v>1159</v>
      </c>
      <c r="B628" s="12" t="s">
        <v>847</v>
      </c>
      <c r="C628" s="12">
        <v>5</v>
      </c>
      <c r="D628" s="12">
        <v>1126</v>
      </c>
      <c r="E628" s="12" t="s">
        <v>1058</v>
      </c>
      <c r="F628" s="12" t="s">
        <v>17</v>
      </c>
      <c r="G628" s="12" t="str">
        <f>IF(ISNA(VLOOKUP(E628,'[1]Plan d''adressage'!A:B,2,0)),"aucune",VLOOKUP(E628,'[1]Plan d''adressage'!A:B,2,0))</f>
        <v>PANIER/CORBEILLE</v>
      </c>
      <c r="H628" s="13" t="str">
        <f>IF(ISNA(VLOOKUP(A628,'[1]Famille par article'!A:C,3,0)),IF(AND(ISNUMBER(SEARCH("FIBRE",B628)),ISNUMBER(SEARCH("calage",B628))),"FIBRE DE CALAGE",IF(OR(ISNUMBER(SEARCH("panier",B628)),ISNUMBER(SEARCH("corbeille",B628)),ISNUMBER(SEARCH("banneton",B628)),ISNUMBER(SEARCH("support",B628))),"PANIER/CORBEILLE",IF(ISNUMBER(SEARCH("Bidon",B628)),"BIDON",IF(ISNUMBER(SEARCH("bourriche",B628)),"BOURRICHE",IF(OR(ISNUMBER(SEARCH("coffre",B628)),ISNUMBER(SEARCH("valisette",B628)),ISNUMBER(SEARCH("caisse",B628))),"COFFRET",IF(OR(ISNUMBER(SEARCH("VERRE",B628)),ISNUMBER(SEARCH("carafe",B628))),"VERRERIE",IF(ISNUMBER(SEARCH("BOIS",B628)),"BOIS",IF(OR(ISNUMBER(SEARCH("BOLDUC",B628)),ISNUMBER(SEARCH("RAPHIA",B628)),ISNUMBER(SEARCH("etiquette",B628)),ISNUMBER(SEARCH("Bouchon",B628)),ISNUMBER(SEARCH("tire",B628)),ISNUMBER(SEARCH("decapsuleur",B628)),ISNUMBER(SEARCH("carte",B628)),ISNUMBER(SEARCH("cheque",B628))),"ETAGERES",IF(OR(ISNUMBER(SEARCH("papier",B628)),ISNUMBER(SEARCH("sac",B628)),ISNUMBER(SEARCH("carton",B628)),ISNUMBER(SEARCH("pochette",B628)),ISNUMBER(SEARCH("polypr",B628)),ISNUMBER(SEARCH("FIBRE",B628))),"CARTONNAGE","AUTRES"))))))))),VLOOKUP(A628,'[1]Famille par article'!A:C,3,0))</f>
        <v>PANIER/CORBEILLE</v>
      </c>
      <c r="I628" s="14">
        <f t="shared" si="36"/>
        <v>4.6270590412733669E-4</v>
      </c>
      <c r="J628" s="14">
        <f t="shared" si="39"/>
        <v>0.87210808809920348</v>
      </c>
      <c r="K628" s="12" t="str">
        <f t="shared" si="37"/>
        <v/>
      </c>
      <c r="L628" s="12" t="str">
        <f t="shared" si="38"/>
        <v>N</v>
      </c>
    </row>
    <row r="629" spans="1:12" x14ac:dyDescent="0.25">
      <c r="A629" s="12" t="s">
        <v>1160</v>
      </c>
      <c r="B629" s="12" t="s">
        <v>417</v>
      </c>
      <c r="C629" s="12">
        <v>5</v>
      </c>
      <c r="D629" s="12">
        <v>1126</v>
      </c>
      <c r="E629" s="12" t="s">
        <v>273</v>
      </c>
      <c r="F629" s="12" t="s">
        <v>17</v>
      </c>
      <c r="G629" s="12" t="str">
        <f>IF(ISNA(VLOOKUP(E629,'[1]Plan d''adressage'!A:B,2,0)),"aucune",VLOOKUP(E629,'[1]Plan d''adressage'!A:B,2,0))</f>
        <v>CARTONNAGE</v>
      </c>
      <c r="H629" s="13" t="str">
        <f>IF(ISNA(VLOOKUP(A629,'[1]Famille par article'!A:C,3,0)),IF(AND(ISNUMBER(SEARCH("FIBRE",B629)),ISNUMBER(SEARCH("calage",B629))),"FIBRE DE CALAGE",IF(OR(ISNUMBER(SEARCH("panier",B629)),ISNUMBER(SEARCH("corbeille",B629)),ISNUMBER(SEARCH("banneton",B629)),ISNUMBER(SEARCH("support",B629))),"PANIER/CORBEILLE",IF(ISNUMBER(SEARCH("Bidon",B629)),"BIDON",IF(ISNUMBER(SEARCH("bourriche",B629)),"BOURRICHE",IF(OR(ISNUMBER(SEARCH("coffre",B629)),ISNUMBER(SEARCH("valisette",B629)),ISNUMBER(SEARCH("caisse",B629))),"COFFRET",IF(OR(ISNUMBER(SEARCH("VERRE",B629)),ISNUMBER(SEARCH("carafe",B629))),"VERRERIE",IF(ISNUMBER(SEARCH("BOIS",B629)),"BOIS",IF(OR(ISNUMBER(SEARCH("BOLDUC",B629)),ISNUMBER(SEARCH("RAPHIA",B629)),ISNUMBER(SEARCH("etiquette",B629)),ISNUMBER(SEARCH("Bouchon",B629)),ISNUMBER(SEARCH("tire",B629)),ISNUMBER(SEARCH("decapsuleur",B629)),ISNUMBER(SEARCH("carte",B629)),ISNUMBER(SEARCH("cheque",B629))),"ETAGERES",IF(OR(ISNUMBER(SEARCH("papier",B629)),ISNUMBER(SEARCH("sac",B629)),ISNUMBER(SEARCH("carton",B629)),ISNUMBER(SEARCH("pochette",B629)),ISNUMBER(SEARCH("polypr",B629)),ISNUMBER(SEARCH("FIBRE",B629))),"CARTONNAGE","AUTRES"))))))))),VLOOKUP(A629,'[1]Famille par article'!A:C,3,0))</f>
        <v>PANIER/CORBEILLE</v>
      </c>
      <c r="I629" s="14">
        <f t="shared" si="36"/>
        <v>4.6270590412733669E-4</v>
      </c>
      <c r="J629" s="14">
        <f t="shared" si="39"/>
        <v>0.87257079400333082</v>
      </c>
      <c r="K629" s="12" t="str">
        <f t="shared" si="37"/>
        <v/>
      </c>
      <c r="L629" s="12" t="str">
        <f t="shared" si="38"/>
        <v>Y</v>
      </c>
    </row>
    <row r="630" spans="1:12" x14ac:dyDescent="0.25">
      <c r="A630" s="12" t="s">
        <v>1161</v>
      </c>
      <c r="B630" s="12" t="s">
        <v>1162</v>
      </c>
      <c r="C630" s="12">
        <v>5</v>
      </c>
      <c r="D630" s="12">
        <v>1126</v>
      </c>
      <c r="E630" s="12" t="s">
        <v>694</v>
      </c>
      <c r="F630" s="12" t="s">
        <v>17</v>
      </c>
      <c r="G630" s="12" t="str">
        <f>IF(ISNA(VLOOKUP(E630,'[1]Plan d''adressage'!A:B,2,0)),"aucune",VLOOKUP(E630,'[1]Plan d''adressage'!A:B,2,0))</f>
        <v>AUTRES</v>
      </c>
      <c r="H630" s="13" t="str">
        <f>IF(ISNA(VLOOKUP(A630,'[1]Famille par article'!A:C,3,0)),IF(AND(ISNUMBER(SEARCH("FIBRE",B630)),ISNUMBER(SEARCH("calage",B630))),"FIBRE DE CALAGE",IF(OR(ISNUMBER(SEARCH("panier",B630)),ISNUMBER(SEARCH("corbeille",B630)),ISNUMBER(SEARCH("banneton",B630)),ISNUMBER(SEARCH("support",B630))),"PANIER/CORBEILLE",IF(ISNUMBER(SEARCH("Bidon",B630)),"BIDON",IF(ISNUMBER(SEARCH("bourriche",B630)),"BOURRICHE",IF(OR(ISNUMBER(SEARCH("coffre",B630)),ISNUMBER(SEARCH("valisette",B630)),ISNUMBER(SEARCH("caisse",B630))),"COFFRET",IF(OR(ISNUMBER(SEARCH("VERRE",B630)),ISNUMBER(SEARCH("carafe",B630))),"VERRERIE",IF(ISNUMBER(SEARCH("BOIS",B630)),"BOIS",IF(OR(ISNUMBER(SEARCH("BOLDUC",B630)),ISNUMBER(SEARCH("RAPHIA",B630)),ISNUMBER(SEARCH("etiquette",B630)),ISNUMBER(SEARCH("Bouchon",B630)),ISNUMBER(SEARCH("tire",B630)),ISNUMBER(SEARCH("decapsuleur",B630)),ISNUMBER(SEARCH("carte",B630)),ISNUMBER(SEARCH("cheque",B630))),"ETAGERES",IF(OR(ISNUMBER(SEARCH("papier",B630)),ISNUMBER(SEARCH("sac",B630)),ISNUMBER(SEARCH("carton",B630)),ISNUMBER(SEARCH("pochette",B630)),ISNUMBER(SEARCH("polypr",B630)),ISNUMBER(SEARCH("FIBRE",B630))),"CARTONNAGE","AUTRES"))))))))),VLOOKUP(A630,'[1]Famille par article'!A:C,3,0))</f>
        <v>CARTONNAGE</v>
      </c>
      <c r="I630" s="14">
        <f t="shared" si="36"/>
        <v>4.6270590412733669E-4</v>
      </c>
      <c r="J630" s="14">
        <f t="shared" si="39"/>
        <v>0.87303349990745815</v>
      </c>
      <c r="K630" s="12" t="str">
        <f t="shared" si="37"/>
        <v/>
      </c>
      <c r="L630" s="12" t="str">
        <f t="shared" si="38"/>
        <v>Y</v>
      </c>
    </row>
    <row r="631" spans="1:12" x14ac:dyDescent="0.25">
      <c r="A631" s="12" t="s">
        <v>1163</v>
      </c>
      <c r="B631" s="12" t="s">
        <v>534</v>
      </c>
      <c r="C631" s="12">
        <v>5</v>
      </c>
      <c r="D631" s="12">
        <v>1126</v>
      </c>
      <c r="E631" s="12" t="s">
        <v>96</v>
      </c>
      <c r="F631" s="12" t="s">
        <v>17</v>
      </c>
      <c r="G631" s="12" t="str">
        <f>IF(ISNA(VLOOKUP(E631,'[1]Plan d''adressage'!A:B,2,0)),"aucune",VLOOKUP(E631,'[1]Plan d''adressage'!A:B,2,0))</f>
        <v>aucune</v>
      </c>
      <c r="H631" s="13" t="str">
        <f>IF(ISNA(VLOOKUP(A631,'[1]Famille par article'!A:C,3,0)),IF(AND(ISNUMBER(SEARCH("FIBRE",B631)),ISNUMBER(SEARCH("calage",B631))),"FIBRE DE CALAGE",IF(OR(ISNUMBER(SEARCH("panier",B631)),ISNUMBER(SEARCH("corbeille",B631)),ISNUMBER(SEARCH("banneton",B631)),ISNUMBER(SEARCH("support",B631))),"PANIER/CORBEILLE",IF(ISNUMBER(SEARCH("Bidon",B631)),"BIDON",IF(ISNUMBER(SEARCH("bourriche",B631)),"BOURRICHE",IF(OR(ISNUMBER(SEARCH("coffre",B631)),ISNUMBER(SEARCH("valisette",B631)),ISNUMBER(SEARCH("caisse",B631))),"COFFRET",IF(OR(ISNUMBER(SEARCH("VERRE",B631)),ISNUMBER(SEARCH("carafe",B631))),"VERRERIE",IF(ISNUMBER(SEARCH("BOIS",B631)),"BOIS",IF(OR(ISNUMBER(SEARCH("BOLDUC",B631)),ISNUMBER(SEARCH("RAPHIA",B631)),ISNUMBER(SEARCH("etiquette",B631)),ISNUMBER(SEARCH("Bouchon",B631)),ISNUMBER(SEARCH("tire",B631)),ISNUMBER(SEARCH("decapsuleur",B631)),ISNUMBER(SEARCH("carte",B631)),ISNUMBER(SEARCH("cheque",B631))),"ETAGERES",IF(OR(ISNUMBER(SEARCH("papier",B631)),ISNUMBER(SEARCH("sac",B631)),ISNUMBER(SEARCH("carton",B631)),ISNUMBER(SEARCH("pochette",B631)),ISNUMBER(SEARCH("polypr",B631)),ISNUMBER(SEARCH("FIBRE",B631))),"CARTONNAGE","AUTRES"))))))))),VLOOKUP(A631,'[1]Famille par article'!A:C,3,0))</f>
        <v>CARTONNAGE</v>
      </c>
      <c r="I631" s="14">
        <f t="shared" si="36"/>
        <v>4.6270590412733669E-4</v>
      </c>
      <c r="J631" s="14">
        <f t="shared" si="39"/>
        <v>0.87349620581158549</v>
      </c>
      <c r="K631" s="12" t="str">
        <f t="shared" si="37"/>
        <v/>
      </c>
      <c r="L631" s="12" t="str">
        <f t="shared" si="38"/>
        <v>Y</v>
      </c>
    </row>
    <row r="632" spans="1:12" x14ac:dyDescent="0.25">
      <c r="A632" s="12" t="s">
        <v>1164</v>
      </c>
      <c r="B632" s="12" t="s">
        <v>1165</v>
      </c>
      <c r="C632" s="12">
        <v>5</v>
      </c>
      <c r="D632" s="12">
        <v>1126</v>
      </c>
      <c r="E632" s="12" t="s">
        <v>241</v>
      </c>
      <c r="F632" s="12" t="s">
        <v>17</v>
      </c>
      <c r="G632" s="12" t="str">
        <f>IF(ISNA(VLOOKUP(E632,'[1]Plan d''adressage'!A:B,2,0)),"aucune",VLOOKUP(E632,'[1]Plan d''adressage'!A:B,2,0))</f>
        <v>aucune</v>
      </c>
      <c r="H632" s="13" t="str">
        <f>IF(ISNA(VLOOKUP(A632,'[1]Famille par article'!A:C,3,0)),IF(AND(ISNUMBER(SEARCH("FIBRE",B632)),ISNUMBER(SEARCH("calage",B632))),"FIBRE DE CALAGE",IF(OR(ISNUMBER(SEARCH("panier",B632)),ISNUMBER(SEARCH("corbeille",B632)),ISNUMBER(SEARCH("banneton",B632)),ISNUMBER(SEARCH("support",B632))),"PANIER/CORBEILLE",IF(ISNUMBER(SEARCH("Bidon",B632)),"BIDON",IF(ISNUMBER(SEARCH("bourriche",B632)),"BOURRICHE",IF(OR(ISNUMBER(SEARCH("coffre",B632)),ISNUMBER(SEARCH("valisette",B632)),ISNUMBER(SEARCH("caisse",B632))),"COFFRET",IF(OR(ISNUMBER(SEARCH("VERRE",B632)),ISNUMBER(SEARCH("carafe",B632))),"VERRERIE",IF(ISNUMBER(SEARCH("BOIS",B632)),"BOIS",IF(OR(ISNUMBER(SEARCH("BOLDUC",B632)),ISNUMBER(SEARCH("RAPHIA",B632)),ISNUMBER(SEARCH("etiquette",B632)),ISNUMBER(SEARCH("Bouchon",B632)),ISNUMBER(SEARCH("tire",B632)),ISNUMBER(SEARCH("decapsuleur",B632)),ISNUMBER(SEARCH("carte",B632)),ISNUMBER(SEARCH("cheque",B632))),"ETAGERES",IF(OR(ISNUMBER(SEARCH("papier",B632)),ISNUMBER(SEARCH("sac",B632)),ISNUMBER(SEARCH("carton",B632)),ISNUMBER(SEARCH("pochette",B632)),ISNUMBER(SEARCH("polypr",B632)),ISNUMBER(SEARCH("FIBRE",B632))),"CARTONNAGE","AUTRES"))))))))),VLOOKUP(A632,'[1]Famille par article'!A:C,3,0))</f>
        <v>AUTRES</v>
      </c>
      <c r="I632" s="14">
        <f t="shared" si="36"/>
        <v>4.6270590412733669E-4</v>
      </c>
      <c r="J632" s="14">
        <f t="shared" si="39"/>
        <v>0.87395891171571283</v>
      </c>
      <c r="K632" s="12" t="str">
        <f t="shared" si="37"/>
        <v/>
      </c>
      <c r="L632" s="12" t="str">
        <f t="shared" si="38"/>
        <v>Y</v>
      </c>
    </row>
    <row r="633" spans="1:12" x14ac:dyDescent="0.25">
      <c r="A633" s="12" t="s">
        <v>1166</v>
      </c>
      <c r="B633" s="12" t="s">
        <v>1167</v>
      </c>
      <c r="C633" s="12">
        <v>5</v>
      </c>
      <c r="D633" s="12">
        <v>1126</v>
      </c>
      <c r="E633" s="12" t="s">
        <v>96</v>
      </c>
      <c r="F633" s="12" t="s">
        <v>17</v>
      </c>
      <c r="G633" s="12" t="str">
        <f>IF(ISNA(VLOOKUP(E633,'[1]Plan d''adressage'!A:B,2,0)),"aucune",VLOOKUP(E633,'[1]Plan d''adressage'!A:B,2,0))</f>
        <v>aucune</v>
      </c>
      <c r="H633" s="13" t="str">
        <f>IF(ISNA(VLOOKUP(A633,'[1]Famille par article'!A:C,3,0)),IF(AND(ISNUMBER(SEARCH("FIBRE",B633)),ISNUMBER(SEARCH("calage",B633))),"FIBRE DE CALAGE",IF(OR(ISNUMBER(SEARCH("panier",B633)),ISNUMBER(SEARCH("corbeille",B633)),ISNUMBER(SEARCH("banneton",B633)),ISNUMBER(SEARCH("support",B633))),"PANIER/CORBEILLE",IF(ISNUMBER(SEARCH("Bidon",B633)),"BIDON",IF(ISNUMBER(SEARCH("bourriche",B633)),"BOURRICHE",IF(OR(ISNUMBER(SEARCH("coffre",B633)),ISNUMBER(SEARCH("valisette",B633)),ISNUMBER(SEARCH("caisse",B633))),"COFFRET",IF(OR(ISNUMBER(SEARCH("VERRE",B633)),ISNUMBER(SEARCH("carafe",B633))),"VERRERIE",IF(ISNUMBER(SEARCH("BOIS",B633)),"BOIS",IF(OR(ISNUMBER(SEARCH("BOLDUC",B633)),ISNUMBER(SEARCH("RAPHIA",B633)),ISNUMBER(SEARCH("etiquette",B633)),ISNUMBER(SEARCH("Bouchon",B633)),ISNUMBER(SEARCH("tire",B633)),ISNUMBER(SEARCH("decapsuleur",B633)),ISNUMBER(SEARCH("carte",B633)),ISNUMBER(SEARCH("cheque",B633))),"ETAGERES",IF(OR(ISNUMBER(SEARCH("papier",B633)),ISNUMBER(SEARCH("sac",B633)),ISNUMBER(SEARCH("carton",B633)),ISNUMBER(SEARCH("pochette",B633)),ISNUMBER(SEARCH("polypr",B633)),ISNUMBER(SEARCH("FIBRE",B633))),"CARTONNAGE","AUTRES"))))))))),VLOOKUP(A633,'[1]Famille par article'!A:C,3,0))</f>
        <v>PANIER/CORBEILLE</v>
      </c>
      <c r="I633" s="14">
        <f t="shared" si="36"/>
        <v>4.6270590412733669E-4</v>
      </c>
      <c r="J633" s="14">
        <f t="shared" si="39"/>
        <v>0.87442161761984016</v>
      </c>
      <c r="K633" s="12" t="str">
        <f t="shared" si="37"/>
        <v/>
      </c>
      <c r="L633" s="12" t="str">
        <f t="shared" si="38"/>
        <v>Y</v>
      </c>
    </row>
    <row r="634" spans="1:12" x14ac:dyDescent="0.25">
      <c r="A634" s="12" t="s">
        <v>1168</v>
      </c>
      <c r="B634" s="12" t="s">
        <v>673</v>
      </c>
      <c r="C634" s="12">
        <v>5</v>
      </c>
      <c r="D634" s="12">
        <v>1126</v>
      </c>
      <c r="E634" s="12" t="s">
        <v>96</v>
      </c>
      <c r="F634" s="12" t="s">
        <v>17</v>
      </c>
      <c r="G634" s="12" t="str">
        <f>IF(ISNA(VLOOKUP(E634,'[1]Plan d''adressage'!A:B,2,0)),"aucune",VLOOKUP(E634,'[1]Plan d''adressage'!A:B,2,0))</f>
        <v>aucune</v>
      </c>
      <c r="H634" s="13" t="str">
        <f>IF(ISNA(VLOOKUP(A634,'[1]Famille par article'!A:C,3,0)),IF(AND(ISNUMBER(SEARCH("FIBRE",B634)),ISNUMBER(SEARCH("calage",B634))),"FIBRE DE CALAGE",IF(OR(ISNUMBER(SEARCH("panier",B634)),ISNUMBER(SEARCH("corbeille",B634)),ISNUMBER(SEARCH("banneton",B634)),ISNUMBER(SEARCH("support",B634))),"PANIER/CORBEILLE",IF(ISNUMBER(SEARCH("Bidon",B634)),"BIDON",IF(ISNUMBER(SEARCH("bourriche",B634)),"BOURRICHE",IF(OR(ISNUMBER(SEARCH("coffre",B634)),ISNUMBER(SEARCH("valisette",B634)),ISNUMBER(SEARCH("caisse",B634))),"COFFRET",IF(OR(ISNUMBER(SEARCH("VERRE",B634)),ISNUMBER(SEARCH("carafe",B634))),"VERRERIE",IF(ISNUMBER(SEARCH("BOIS",B634)),"BOIS",IF(OR(ISNUMBER(SEARCH("BOLDUC",B634)),ISNUMBER(SEARCH("RAPHIA",B634)),ISNUMBER(SEARCH("etiquette",B634)),ISNUMBER(SEARCH("Bouchon",B634)),ISNUMBER(SEARCH("tire",B634)),ISNUMBER(SEARCH("decapsuleur",B634)),ISNUMBER(SEARCH("carte",B634)),ISNUMBER(SEARCH("cheque",B634))),"ETAGERES",IF(OR(ISNUMBER(SEARCH("papier",B634)),ISNUMBER(SEARCH("sac",B634)),ISNUMBER(SEARCH("carton",B634)),ISNUMBER(SEARCH("pochette",B634)),ISNUMBER(SEARCH("polypr",B634)),ISNUMBER(SEARCH("FIBRE",B634))),"CARTONNAGE","AUTRES"))))))))),VLOOKUP(A634,'[1]Famille par article'!A:C,3,0))</f>
        <v>PANIER/CORBEILLE</v>
      </c>
      <c r="I634" s="14">
        <f t="shared" si="36"/>
        <v>4.6270590412733669E-4</v>
      </c>
      <c r="J634" s="14">
        <f t="shared" si="39"/>
        <v>0.8748843235239675</v>
      </c>
      <c r="K634" s="12" t="str">
        <f t="shared" si="37"/>
        <v/>
      </c>
      <c r="L634" s="12" t="str">
        <f t="shared" si="38"/>
        <v>Y</v>
      </c>
    </row>
    <row r="635" spans="1:12" x14ac:dyDescent="0.25">
      <c r="A635" s="12" t="s">
        <v>1169</v>
      </c>
      <c r="B635" s="12" t="s">
        <v>1170</v>
      </c>
      <c r="C635" s="12">
        <v>5</v>
      </c>
      <c r="D635" s="12">
        <v>1126</v>
      </c>
      <c r="E635" s="12" t="s">
        <v>96</v>
      </c>
      <c r="F635" s="12" t="s">
        <v>17</v>
      </c>
      <c r="G635" s="12" t="str">
        <f>IF(ISNA(VLOOKUP(E635,'[1]Plan d''adressage'!A:B,2,0)),"aucune",VLOOKUP(E635,'[1]Plan d''adressage'!A:B,2,0))</f>
        <v>aucune</v>
      </c>
      <c r="H635" s="13" t="str">
        <f>IF(ISNA(VLOOKUP(A635,'[1]Famille par article'!A:C,3,0)),IF(AND(ISNUMBER(SEARCH("FIBRE",B635)),ISNUMBER(SEARCH("calage",B635))),"FIBRE DE CALAGE",IF(OR(ISNUMBER(SEARCH("panier",B635)),ISNUMBER(SEARCH("corbeille",B635)),ISNUMBER(SEARCH("banneton",B635)),ISNUMBER(SEARCH("support",B635))),"PANIER/CORBEILLE",IF(ISNUMBER(SEARCH("Bidon",B635)),"BIDON",IF(ISNUMBER(SEARCH("bourriche",B635)),"BOURRICHE",IF(OR(ISNUMBER(SEARCH("coffre",B635)),ISNUMBER(SEARCH("valisette",B635)),ISNUMBER(SEARCH("caisse",B635))),"COFFRET",IF(OR(ISNUMBER(SEARCH("VERRE",B635)),ISNUMBER(SEARCH("carafe",B635))),"VERRERIE",IF(ISNUMBER(SEARCH("BOIS",B635)),"BOIS",IF(OR(ISNUMBER(SEARCH("BOLDUC",B635)),ISNUMBER(SEARCH("RAPHIA",B635)),ISNUMBER(SEARCH("etiquette",B635)),ISNUMBER(SEARCH("Bouchon",B635)),ISNUMBER(SEARCH("tire",B635)),ISNUMBER(SEARCH("decapsuleur",B635)),ISNUMBER(SEARCH("carte",B635)),ISNUMBER(SEARCH("cheque",B635))),"ETAGERES",IF(OR(ISNUMBER(SEARCH("papier",B635)),ISNUMBER(SEARCH("sac",B635)),ISNUMBER(SEARCH("carton",B635)),ISNUMBER(SEARCH("pochette",B635)),ISNUMBER(SEARCH("polypr",B635)),ISNUMBER(SEARCH("FIBRE",B635))),"CARTONNAGE","AUTRES"))))))))),VLOOKUP(A635,'[1]Famille par article'!A:C,3,0))</f>
        <v>BOIS</v>
      </c>
      <c r="I635" s="14">
        <f t="shared" si="36"/>
        <v>4.6270590412733669E-4</v>
      </c>
      <c r="J635" s="14">
        <f t="shared" si="39"/>
        <v>0.87534702942809484</v>
      </c>
      <c r="K635" s="12" t="str">
        <f t="shared" si="37"/>
        <v/>
      </c>
      <c r="L635" s="12" t="str">
        <f t="shared" si="38"/>
        <v>Y</v>
      </c>
    </row>
    <row r="636" spans="1:12" x14ac:dyDescent="0.25">
      <c r="A636" s="12" t="s">
        <v>1171</v>
      </c>
      <c r="B636" s="12" t="s">
        <v>1172</v>
      </c>
      <c r="C636" s="12">
        <v>5</v>
      </c>
      <c r="D636" s="12">
        <v>1126</v>
      </c>
      <c r="E636" s="12" t="s">
        <v>967</v>
      </c>
      <c r="F636" s="12" t="s">
        <v>17</v>
      </c>
      <c r="G636" s="12" t="str">
        <f>IF(ISNA(VLOOKUP(E636,'[1]Plan d''adressage'!A:B,2,0)),"aucune",VLOOKUP(E636,'[1]Plan d''adressage'!A:B,2,0))</f>
        <v>PANIER/CORBEILLE</v>
      </c>
      <c r="H636" s="13" t="str">
        <f>IF(ISNA(VLOOKUP(A636,'[1]Famille par article'!A:C,3,0)),IF(AND(ISNUMBER(SEARCH("FIBRE",B636)),ISNUMBER(SEARCH("calage",B636))),"FIBRE DE CALAGE",IF(OR(ISNUMBER(SEARCH("panier",B636)),ISNUMBER(SEARCH("corbeille",B636)),ISNUMBER(SEARCH("banneton",B636)),ISNUMBER(SEARCH("support",B636))),"PANIER/CORBEILLE",IF(ISNUMBER(SEARCH("Bidon",B636)),"BIDON",IF(ISNUMBER(SEARCH("bourriche",B636)),"BOURRICHE",IF(OR(ISNUMBER(SEARCH("coffre",B636)),ISNUMBER(SEARCH("valisette",B636)),ISNUMBER(SEARCH("caisse",B636))),"COFFRET",IF(OR(ISNUMBER(SEARCH("VERRE",B636)),ISNUMBER(SEARCH("carafe",B636))),"VERRERIE",IF(ISNUMBER(SEARCH("BOIS",B636)),"BOIS",IF(OR(ISNUMBER(SEARCH("BOLDUC",B636)),ISNUMBER(SEARCH("RAPHIA",B636)),ISNUMBER(SEARCH("etiquette",B636)),ISNUMBER(SEARCH("Bouchon",B636)),ISNUMBER(SEARCH("tire",B636)),ISNUMBER(SEARCH("decapsuleur",B636)),ISNUMBER(SEARCH("carte",B636)),ISNUMBER(SEARCH("cheque",B636))),"ETAGERES",IF(OR(ISNUMBER(SEARCH("papier",B636)),ISNUMBER(SEARCH("sac",B636)),ISNUMBER(SEARCH("carton",B636)),ISNUMBER(SEARCH("pochette",B636)),ISNUMBER(SEARCH("polypr",B636)),ISNUMBER(SEARCH("FIBRE",B636))),"CARTONNAGE","AUTRES"))))))))),VLOOKUP(A636,'[1]Famille par article'!A:C,3,0))</f>
        <v>CARTONNAGE</v>
      </c>
      <c r="I636" s="14">
        <f t="shared" si="36"/>
        <v>4.6270590412733669E-4</v>
      </c>
      <c r="J636" s="14">
        <f t="shared" si="39"/>
        <v>0.87580973533222217</v>
      </c>
      <c r="K636" s="12" t="str">
        <f t="shared" si="37"/>
        <v/>
      </c>
      <c r="L636" s="12" t="str">
        <f t="shared" si="38"/>
        <v>Y</v>
      </c>
    </row>
    <row r="637" spans="1:12" x14ac:dyDescent="0.25">
      <c r="A637" s="12" t="s">
        <v>1173</v>
      </c>
      <c r="B637" s="12" t="s">
        <v>1174</v>
      </c>
      <c r="C637" s="12">
        <v>5</v>
      </c>
      <c r="D637" s="12">
        <v>1126</v>
      </c>
      <c r="E637" s="12" t="s">
        <v>1104</v>
      </c>
      <c r="F637" s="12" t="s">
        <v>17</v>
      </c>
      <c r="G637" s="12" t="str">
        <f>IF(ISNA(VLOOKUP(E637,'[1]Plan d''adressage'!A:B,2,0)),"aucune",VLOOKUP(E637,'[1]Plan d''adressage'!A:B,2,0))</f>
        <v>VERRERIE</v>
      </c>
      <c r="H637" s="13" t="str">
        <f>IF(ISNA(VLOOKUP(A637,'[1]Famille par article'!A:C,3,0)),IF(AND(ISNUMBER(SEARCH("FIBRE",B637)),ISNUMBER(SEARCH("calage",B637))),"FIBRE DE CALAGE",IF(OR(ISNUMBER(SEARCH("panier",B637)),ISNUMBER(SEARCH("corbeille",B637)),ISNUMBER(SEARCH("banneton",B637)),ISNUMBER(SEARCH("support",B637))),"PANIER/CORBEILLE",IF(ISNUMBER(SEARCH("Bidon",B637)),"BIDON",IF(ISNUMBER(SEARCH("bourriche",B637)),"BOURRICHE",IF(OR(ISNUMBER(SEARCH("coffre",B637)),ISNUMBER(SEARCH("valisette",B637)),ISNUMBER(SEARCH("caisse",B637))),"COFFRET",IF(OR(ISNUMBER(SEARCH("VERRE",B637)),ISNUMBER(SEARCH("carafe",B637))),"VERRERIE",IF(ISNUMBER(SEARCH("BOIS",B637)),"BOIS",IF(OR(ISNUMBER(SEARCH("BOLDUC",B637)),ISNUMBER(SEARCH("RAPHIA",B637)),ISNUMBER(SEARCH("etiquette",B637)),ISNUMBER(SEARCH("Bouchon",B637)),ISNUMBER(SEARCH("tire",B637)),ISNUMBER(SEARCH("decapsuleur",B637)),ISNUMBER(SEARCH("carte",B637)),ISNUMBER(SEARCH("cheque",B637))),"ETAGERES",IF(OR(ISNUMBER(SEARCH("papier",B637)),ISNUMBER(SEARCH("sac",B637)),ISNUMBER(SEARCH("carton",B637)),ISNUMBER(SEARCH("pochette",B637)),ISNUMBER(SEARCH("polypr",B637)),ISNUMBER(SEARCH("FIBRE",B637))),"CARTONNAGE","AUTRES"))))))))),VLOOKUP(A637,'[1]Famille par article'!A:C,3,0))</f>
        <v>CARTONNAGE</v>
      </c>
      <c r="I637" s="14">
        <f t="shared" si="36"/>
        <v>4.6270590412733669E-4</v>
      </c>
      <c r="J637" s="14">
        <f t="shared" si="39"/>
        <v>0.87627244123634951</v>
      </c>
      <c r="K637" s="12" t="str">
        <f t="shared" si="37"/>
        <v/>
      </c>
      <c r="L637" s="12" t="str">
        <f t="shared" si="38"/>
        <v>Y</v>
      </c>
    </row>
    <row r="638" spans="1:12" x14ac:dyDescent="0.25">
      <c r="A638" s="12" t="s">
        <v>1175</v>
      </c>
      <c r="B638" s="12" t="s">
        <v>1176</v>
      </c>
      <c r="C638" s="12">
        <v>5</v>
      </c>
      <c r="D638" s="12">
        <v>1126</v>
      </c>
      <c r="E638" s="12" t="s">
        <v>96</v>
      </c>
      <c r="F638" s="12" t="s">
        <v>17</v>
      </c>
      <c r="G638" s="12" t="str">
        <f>IF(ISNA(VLOOKUP(E638,'[1]Plan d''adressage'!A:B,2,0)),"aucune",VLOOKUP(E638,'[1]Plan d''adressage'!A:B,2,0))</f>
        <v>aucune</v>
      </c>
      <c r="H638" s="13" t="str">
        <f>IF(ISNA(VLOOKUP(A638,'[1]Famille par article'!A:C,3,0)),IF(AND(ISNUMBER(SEARCH("FIBRE",B638)),ISNUMBER(SEARCH("calage",B638))),"FIBRE DE CALAGE",IF(OR(ISNUMBER(SEARCH("panier",B638)),ISNUMBER(SEARCH("corbeille",B638)),ISNUMBER(SEARCH("banneton",B638)),ISNUMBER(SEARCH("support",B638))),"PANIER/CORBEILLE",IF(ISNUMBER(SEARCH("Bidon",B638)),"BIDON",IF(ISNUMBER(SEARCH("bourriche",B638)),"BOURRICHE",IF(OR(ISNUMBER(SEARCH("coffre",B638)),ISNUMBER(SEARCH("valisette",B638)),ISNUMBER(SEARCH("caisse",B638))),"COFFRET",IF(OR(ISNUMBER(SEARCH("VERRE",B638)),ISNUMBER(SEARCH("carafe",B638))),"VERRERIE",IF(ISNUMBER(SEARCH("BOIS",B638)),"BOIS",IF(OR(ISNUMBER(SEARCH("BOLDUC",B638)),ISNUMBER(SEARCH("RAPHIA",B638)),ISNUMBER(SEARCH("etiquette",B638)),ISNUMBER(SEARCH("Bouchon",B638)),ISNUMBER(SEARCH("tire",B638)),ISNUMBER(SEARCH("decapsuleur",B638)),ISNUMBER(SEARCH("carte",B638)),ISNUMBER(SEARCH("cheque",B638))),"ETAGERES",IF(OR(ISNUMBER(SEARCH("papier",B638)),ISNUMBER(SEARCH("sac",B638)),ISNUMBER(SEARCH("carton",B638)),ISNUMBER(SEARCH("pochette",B638)),ISNUMBER(SEARCH("polypr",B638)),ISNUMBER(SEARCH("FIBRE",B638))),"CARTONNAGE","AUTRES"))))))))),VLOOKUP(A638,'[1]Famille par article'!A:C,3,0))</f>
        <v>AUTRES</v>
      </c>
      <c r="I638" s="14">
        <f t="shared" si="36"/>
        <v>4.6270590412733669E-4</v>
      </c>
      <c r="J638" s="14">
        <f t="shared" si="39"/>
        <v>0.87673514714047684</v>
      </c>
      <c r="K638" s="12" t="str">
        <f t="shared" si="37"/>
        <v/>
      </c>
      <c r="L638" s="12" t="str">
        <f t="shared" si="38"/>
        <v>Y</v>
      </c>
    </row>
    <row r="639" spans="1:12" x14ac:dyDescent="0.25">
      <c r="A639" s="12" t="s">
        <v>1177</v>
      </c>
      <c r="B639" s="12" t="s">
        <v>1178</v>
      </c>
      <c r="C639" s="12">
        <v>5</v>
      </c>
      <c r="D639" s="12">
        <v>1126</v>
      </c>
      <c r="E639" s="12" t="s">
        <v>96</v>
      </c>
      <c r="F639" s="12" t="s">
        <v>17</v>
      </c>
      <c r="G639" s="12" t="str">
        <f>IF(ISNA(VLOOKUP(E639,'[1]Plan d''adressage'!A:B,2,0)),"aucune",VLOOKUP(E639,'[1]Plan d''adressage'!A:B,2,0))</f>
        <v>aucune</v>
      </c>
      <c r="H639" s="13" t="str">
        <f>IF(ISNA(VLOOKUP(A639,'[1]Famille par article'!A:C,3,0)),IF(AND(ISNUMBER(SEARCH("FIBRE",B639)),ISNUMBER(SEARCH("calage",B639))),"FIBRE DE CALAGE",IF(OR(ISNUMBER(SEARCH("panier",B639)),ISNUMBER(SEARCH("corbeille",B639)),ISNUMBER(SEARCH("banneton",B639)),ISNUMBER(SEARCH("support",B639))),"PANIER/CORBEILLE",IF(ISNUMBER(SEARCH("Bidon",B639)),"BIDON",IF(ISNUMBER(SEARCH("bourriche",B639)),"BOURRICHE",IF(OR(ISNUMBER(SEARCH("coffre",B639)),ISNUMBER(SEARCH("valisette",B639)),ISNUMBER(SEARCH("caisse",B639))),"COFFRET",IF(OR(ISNUMBER(SEARCH("VERRE",B639)),ISNUMBER(SEARCH("carafe",B639))),"VERRERIE",IF(ISNUMBER(SEARCH("BOIS",B639)),"BOIS",IF(OR(ISNUMBER(SEARCH("BOLDUC",B639)),ISNUMBER(SEARCH("RAPHIA",B639)),ISNUMBER(SEARCH("etiquette",B639)),ISNUMBER(SEARCH("Bouchon",B639)),ISNUMBER(SEARCH("tire",B639)),ISNUMBER(SEARCH("decapsuleur",B639)),ISNUMBER(SEARCH("carte",B639)),ISNUMBER(SEARCH("cheque",B639))),"ETAGERES",IF(OR(ISNUMBER(SEARCH("papier",B639)),ISNUMBER(SEARCH("sac",B639)),ISNUMBER(SEARCH("carton",B639)),ISNUMBER(SEARCH("pochette",B639)),ISNUMBER(SEARCH("polypr",B639)),ISNUMBER(SEARCH("FIBRE",B639))),"CARTONNAGE","AUTRES"))))))))),VLOOKUP(A639,'[1]Famille par article'!A:C,3,0))</f>
        <v>AUTRES</v>
      </c>
      <c r="I639" s="14">
        <f t="shared" si="36"/>
        <v>4.6270590412733669E-4</v>
      </c>
      <c r="J639" s="14">
        <f t="shared" si="39"/>
        <v>0.87719785304460418</v>
      </c>
      <c r="K639" s="12" t="str">
        <f t="shared" si="37"/>
        <v/>
      </c>
      <c r="L639" s="12" t="str">
        <f t="shared" si="38"/>
        <v>Y</v>
      </c>
    </row>
    <row r="640" spans="1:12" x14ac:dyDescent="0.25">
      <c r="A640" s="12" t="s">
        <v>1179</v>
      </c>
      <c r="B640" s="12" t="s">
        <v>588</v>
      </c>
      <c r="C640" s="12">
        <v>5</v>
      </c>
      <c r="D640" s="12">
        <v>1126</v>
      </c>
      <c r="E640" s="12" t="s">
        <v>943</v>
      </c>
      <c r="F640" s="12" t="s">
        <v>17</v>
      </c>
      <c r="G640" s="12" t="str">
        <f>IF(ISNA(VLOOKUP(E640,'[1]Plan d''adressage'!A:B,2,0)),"aucune",VLOOKUP(E640,'[1]Plan d''adressage'!A:B,2,0))</f>
        <v>PANIER/CORBEILLE</v>
      </c>
      <c r="H640" s="13" t="str">
        <f>IF(ISNA(VLOOKUP(A640,'[1]Famille par article'!A:C,3,0)),IF(AND(ISNUMBER(SEARCH("FIBRE",B640)),ISNUMBER(SEARCH("calage",B640))),"FIBRE DE CALAGE",IF(OR(ISNUMBER(SEARCH("panier",B640)),ISNUMBER(SEARCH("corbeille",B640)),ISNUMBER(SEARCH("banneton",B640)),ISNUMBER(SEARCH("support",B640))),"PANIER/CORBEILLE",IF(ISNUMBER(SEARCH("Bidon",B640)),"BIDON",IF(ISNUMBER(SEARCH("bourriche",B640)),"BOURRICHE",IF(OR(ISNUMBER(SEARCH("coffre",B640)),ISNUMBER(SEARCH("valisette",B640)),ISNUMBER(SEARCH("caisse",B640))),"COFFRET",IF(OR(ISNUMBER(SEARCH("VERRE",B640)),ISNUMBER(SEARCH("carafe",B640))),"VERRERIE",IF(ISNUMBER(SEARCH("BOIS",B640)),"BOIS",IF(OR(ISNUMBER(SEARCH("BOLDUC",B640)),ISNUMBER(SEARCH("RAPHIA",B640)),ISNUMBER(SEARCH("etiquette",B640)),ISNUMBER(SEARCH("Bouchon",B640)),ISNUMBER(SEARCH("tire",B640)),ISNUMBER(SEARCH("decapsuleur",B640)),ISNUMBER(SEARCH("carte",B640)),ISNUMBER(SEARCH("cheque",B640))),"ETAGERES",IF(OR(ISNUMBER(SEARCH("papier",B640)),ISNUMBER(SEARCH("sac",B640)),ISNUMBER(SEARCH("carton",B640)),ISNUMBER(SEARCH("pochette",B640)),ISNUMBER(SEARCH("polypr",B640)),ISNUMBER(SEARCH("FIBRE",B640))),"CARTONNAGE","AUTRES"))))))))),VLOOKUP(A640,'[1]Famille par article'!A:C,3,0))</f>
        <v>ETAGERES</v>
      </c>
      <c r="I640" s="14">
        <f t="shared" si="36"/>
        <v>4.6270590412733669E-4</v>
      </c>
      <c r="J640" s="14">
        <f t="shared" si="39"/>
        <v>0.87766055894873152</v>
      </c>
      <c r="K640" s="12" t="str">
        <f t="shared" si="37"/>
        <v/>
      </c>
      <c r="L640" s="12" t="str">
        <f t="shared" si="38"/>
        <v>Y</v>
      </c>
    </row>
    <row r="641" spans="1:12" x14ac:dyDescent="0.25">
      <c r="A641" s="12" t="s">
        <v>1180</v>
      </c>
      <c r="B641" s="12" t="s">
        <v>1181</v>
      </c>
      <c r="C641" s="12">
        <v>5</v>
      </c>
      <c r="D641" s="12">
        <v>1126</v>
      </c>
      <c r="E641" s="12" t="s">
        <v>768</v>
      </c>
      <c r="F641" s="12" t="s">
        <v>17</v>
      </c>
      <c r="G641" s="12" t="str">
        <f>IF(ISNA(VLOOKUP(E641,'[1]Plan d''adressage'!A:B,2,0)),"aucune",VLOOKUP(E641,'[1]Plan d''adressage'!A:B,2,0))</f>
        <v>CARTONNAGE</v>
      </c>
      <c r="H641" s="13" t="str">
        <f>IF(ISNA(VLOOKUP(A641,'[1]Famille par article'!A:C,3,0)),IF(AND(ISNUMBER(SEARCH("FIBRE",B641)),ISNUMBER(SEARCH("calage",B641))),"FIBRE DE CALAGE",IF(OR(ISNUMBER(SEARCH("panier",B641)),ISNUMBER(SEARCH("corbeille",B641)),ISNUMBER(SEARCH("banneton",B641)),ISNUMBER(SEARCH("support",B641))),"PANIER/CORBEILLE",IF(ISNUMBER(SEARCH("Bidon",B641)),"BIDON",IF(ISNUMBER(SEARCH("bourriche",B641)),"BOURRICHE",IF(OR(ISNUMBER(SEARCH("coffre",B641)),ISNUMBER(SEARCH("valisette",B641)),ISNUMBER(SEARCH("caisse",B641))),"COFFRET",IF(OR(ISNUMBER(SEARCH("VERRE",B641)),ISNUMBER(SEARCH("carafe",B641))),"VERRERIE",IF(ISNUMBER(SEARCH("BOIS",B641)),"BOIS",IF(OR(ISNUMBER(SEARCH("BOLDUC",B641)),ISNUMBER(SEARCH("RAPHIA",B641)),ISNUMBER(SEARCH("etiquette",B641)),ISNUMBER(SEARCH("Bouchon",B641)),ISNUMBER(SEARCH("tire",B641)),ISNUMBER(SEARCH("decapsuleur",B641)),ISNUMBER(SEARCH("carte",B641)),ISNUMBER(SEARCH("cheque",B641))),"ETAGERES",IF(OR(ISNUMBER(SEARCH("papier",B641)),ISNUMBER(SEARCH("sac",B641)),ISNUMBER(SEARCH("carton",B641)),ISNUMBER(SEARCH("pochette",B641)),ISNUMBER(SEARCH("polypr",B641)),ISNUMBER(SEARCH("FIBRE",B641))),"CARTONNAGE","AUTRES"))))))))),VLOOKUP(A641,'[1]Famille par article'!A:C,3,0))</f>
        <v>AUTRES</v>
      </c>
      <c r="I641" s="14">
        <f t="shared" si="36"/>
        <v>4.6270590412733669E-4</v>
      </c>
      <c r="J641" s="14">
        <f t="shared" si="39"/>
        <v>0.87812326485285885</v>
      </c>
      <c r="K641" s="12" t="str">
        <f t="shared" si="37"/>
        <v/>
      </c>
      <c r="L641" s="12" t="str">
        <f t="shared" si="38"/>
        <v>Y</v>
      </c>
    </row>
    <row r="642" spans="1:12" x14ac:dyDescent="0.25">
      <c r="A642" s="12" t="s">
        <v>1182</v>
      </c>
      <c r="B642" s="12" t="s">
        <v>1183</v>
      </c>
      <c r="C642" s="12">
        <v>5</v>
      </c>
      <c r="D642" s="12">
        <v>1126</v>
      </c>
      <c r="E642" s="12" t="s">
        <v>939</v>
      </c>
      <c r="F642" s="12" t="s">
        <v>17</v>
      </c>
      <c r="G642" s="12" t="str">
        <f>IF(ISNA(VLOOKUP(E642,'[1]Plan d''adressage'!A:B,2,0)),"aucune",VLOOKUP(E642,'[1]Plan d''adressage'!A:B,2,0))</f>
        <v>PANIER/CORBEILLE</v>
      </c>
      <c r="H642" s="13" t="str">
        <f>IF(ISNA(VLOOKUP(A642,'[1]Famille par article'!A:C,3,0)),IF(AND(ISNUMBER(SEARCH("FIBRE",B642)),ISNUMBER(SEARCH("calage",B642))),"FIBRE DE CALAGE",IF(OR(ISNUMBER(SEARCH("panier",B642)),ISNUMBER(SEARCH("corbeille",B642)),ISNUMBER(SEARCH("banneton",B642)),ISNUMBER(SEARCH("support",B642))),"PANIER/CORBEILLE",IF(ISNUMBER(SEARCH("Bidon",B642)),"BIDON",IF(ISNUMBER(SEARCH("bourriche",B642)),"BOURRICHE",IF(OR(ISNUMBER(SEARCH("coffre",B642)),ISNUMBER(SEARCH("valisette",B642)),ISNUMBER(SEARCH("caisse",B642))),"COFFRET",IF(OR(ISNUMBER(SEARCH("VERRE",B642)),ISNUMBER(SEARCH("carafe",B642))),"VERRERIE",IF(ISNUMBER(SEARCH("BOIS",B642)),"BOIS",IF(OR(ISNUMBER(SEARCH("BOLDUC",B642)),ISNUMBER(SEARCH("RAPHIA",B642)),ISNUMBER(SEARCH("etiquette",B642)),ISNUMBER(SEARCH("Bouchon",B642)),ISNUMBER(SEARCH("tire",B642)),ISNUMBER(SEARCH("decapsuleur",B642)),ISNUMBER(SEARCH("carte",B642)),ISNUMBER(SEARCH("cheque",B642))),"ETAGERES",IF(OR(ISNUMBER(SEARCH("papier",B642)),ISNUMBER(SEARCH("sac",B642)),ISNUMBER(SEARCH("carton",B642)),ISNUMBER(SEARCH("pochette",B642)),ISNUMBER(SEARCH("polypr",B642)),ISNUMBER(SEARCH("FIBRE",B642))),"CARTONNAGE","AUTRES"))))))))),VLOOKUP(A642,'[1]Famille par article'!A:C,3,0))</f>
        <v>ETAGERES</v>
      </c>
      <c r="I642" s="14">
        <f t="shared" si="36"/>
        <v>4.6270590412733669E-4</v>
      </c>
      <c r="J642" s="14">
        <f t="shared" si="39"/>
        <v>0.87858597075698619</v>
      </c>
      <c r="K642" s="12" t="str">
        <f t="shared" si="37"/>
        <v/>
      </c>
      <c r="L642" s="12" t="str">
        <f t="shared" si="38"/>
        <v>Y</v>
      </c>
    </row>
    <row r="643" spans="1:12" x14ac:dyDescent="0.25">
      <c r="A643" s="12" t="s">
        <v>1184</v>
      </c>
      <c r="B643" s="12" t="s">
        <v>1185</v>
      </c>
      <c r="C643" s="12">
        <v>5</v>
      </c>
      <c r="D643" s="12">
        <v>1126</v>
      </c>
      <c r="E643" s="12" t="s">
        <v>1037</v>
      </c>
      <c r="F643" s="12" t="s">
        <v>17</v>
      </c>
      <c r="G643" s="12" t="str">
        <f>IF(ISNA(VLOOKUP(E643,'[1]Plan d''adressage'!A:B,2,0)),"aucune",VLOOKUP(E643,'[1]Plan d''adressage'!A:B,2,0))</f>
        <v>PANIER/CORBEILLE</v>
      </c>
      <c r="H643" s="13" t="str">
        <f>IF(ISNA(VLOOKUP(A643,'[1]Famille par article'!A:C,3,0)),IF(AND(ISNUMBER(SEARCH("FIBRE",B643)),ISNUMBER(SEARCH("calage",B643))),"FIBRE DE CALAGE",IF(OR(ISNUMBER(SEARCH("panier",B643)),ISNUMBER(SEARCH("corbeille",B643)),ISNUMBER(SEARCH("banneton",B643)),ISNUMBER(SEARCH("support",B643))),"PANIER/CORBEILLE",IF(ISNUMBER(SEARCH("Bidon",B643)),"BIDON",IF(ISNUMBER(SEARCH("bourriche",B643)),"BOURRICHE",IF(OR(ISNUMBER(SEARCH("coffre",B643)),ISNUMBER(SEARCH("valisette",B643)),ISNUMBER(SEARCH("caisse",B643))),"COFFRET",IF(OR(ISNUMBER(SEARCH("VERRE",B643)),ISNUMBER(SEARCH("carafe",B643))),"VERRERIE",IF(ISNUMBER(SEARCH("BOIS",B643)),"BOIS",IF(OR(ISNUMBER(SEARCH("BOLDUC",B643)),ISNUMBER(SEARCH("RAPHIA",B643)),ISNUMBER(SEARCH("etiquette",B643)),ISNUMBER(SEARCH("Bouchon",B643)),ISNUMBER(SEARCH("tire",B643)),ISNUMBER(SEARCH("decapsuleur",B643)),ISNUMBER(SEARCH("carte",B643)),ISNUMBER(SEARCH("cheque",B643))),"ETAGERES",IF(OR(ISNUMBER(SEARCH("papier",B643)),ISNUMBER(SEARCH("sac",B643)),ISNUMBER(SEARCH("carton",B643)),ISNUMBER(SEARCH("pochette",B643)),ISNUMBER(SEARCH("polypr",B643)),ISNUMBER(SEARCH("FIBRE",B643))),"CARTONNAGE","AUTRES"))))))))),VLOOKUP(A643,'[1]Famille par article'!A:C,3,0))</f>
        <v>AUTRES</v>
      </c>
      <c r="I643" s="14">
        <f t="shared" ref="I643:I706" si="40">C643/SUM(C$3:C$1048576)</f>
        <v>4.6270590412733669E-4</v>
      </c>
      <c r="J643" s="14">
        <f t="shared" si="39"/>
        <v>0.87904867666111353</v>
      </c>
      <c r="K643" s="12" t="str">
        <f t="shared" si="37"/>
        <v/>
      </c>
      <c r="L643" s="12" t="str">
        <f t="shared" si="38"/>
        <v>Y</v>
      </c>
    </row>
    <row r="644" spans="1:12" x14ac:dyDescent="0.25">
      <c r="A644" s="12" t="s">
        <v>1186</v>
      </c>
      <c r="B644" s="12" t="s">
        <v>1187</v>
      </c>
      <c r="C644" s="12">
        <v>5</v>
      </c>
      <c r="D644" s="12">
        <v>1126</v>
      </c>
      <c r="E644" s="12" t="s">
        <v>446</v>
      </c>
      <c r="F644" s="12" t="s">
        <v>17</v>
      </c>
      <c r="G644" s="12" t="str">
        <f>IF(ISNA(VLOOKUP(E644,'[1]Plan d''adressage'!A:B,2,0)),"aucune",VLOOKUP(E644,'[1]Plan d''adressage'!A:B,2,0))</f>
        <v>AUTRES</v>
      </c>
      <c r="H644" s="13" t="str">
        <f>IF(ISNA(VLOOKUP(A644,'[1]Famille par article'!A:C,3,0)),IF(AND(ISNUMBER(SEARCH("FIBRE",B644)),ISNUMBER(SEARCH("calage",B644))),"FIBRE DE CALAGE",IF(OR(ISNUMBER(SEARCH("panier",B644)),ISNUMBER(SEARCH("corbeille",B644)),ISNUMBER(SEARCH("banneton",B644)),ISNUMBER(SEARCH("support",B644))),"PANIER/CORBEILLE",IF(ISNUMBER(SEARCH("Bidon",B644)),"BIDON",IF(ISNUMBER(SEARCH("bourriche",B644)),"BOURRICHE",IF(OR(ISNUMBER(SEARCH("coffre",B644)),ISNUMBER(SEARCH("valisette",B644)),ISNUMBER(SEARCH("caisse",B644))),"COFFRET",IF(OR(ISNUMBER(SEARCH("VERRE",B644)),ISNUMBER(SEARCH("carafe",B644))),"VERRERIE",IF(ISNUMBER(SEARCH("BOIS",B644)),"BOIS",IF(OR(ISNUMBER(SEARCH("BOLDUC",B644)),ISNUMBER(SEARCH("RAPHIA",B644)),ISNUMBER(SEARCH("etiquette",B644)),ISNUMBER(SEARCH("Bouchon",B644)),ISNUMBER(SEARCH("tire",B644)),ISNUMBER(SEARCH("decapsuleur",B644)),ISNUMBER(SEARCH("carte",B644)),ISNUMBER(SEARCH("cheque",B644))),"ETAGERES",IF(OR(ISNUMBER(SEARCH("papier",B644)),ISNUMBER(SEARCH("sac",B644)),ISNUMBER(SEARCH("carton",B644)),ISNUMBER(SEARCH("pochette",B644)),ISNUMBER(SEARCH("polypr",B644)),ISNUMBER(SEARCH("FIBRE",B644))),"CARTONNAGE","AUTRES"))))))))),VLOOKUP(A644,'[1]Famille par article'!A:C,3,0))</f>
        <v>VERRERIE</v>
      </c>
      <c r="I644" s="14">
        <f t="shared" si="40"/>
        <v>4.6270590412733669E-4</v>
      </c>
      <c r="J644" s="14">
        <f t="shared" si="39"/>
        <v>0.87951138256524086</v>
      </c>
      <c r="K644" s="12" t="str">
        <f t="shared" ref="K644:K691" si="41">IF(J644&lt;90%,"","NPPEC")</f>
        <v/>
      </c>
      <c r="L644" s="12" t="str">
        <f t="shared" ref="L644:L707" si="42">IF(AND(G644&lt;&gt;H644,K644=""),"Y","N")</f>
        <v>Y</v>
      </c>
    </row>
    <row r="645" spans="1:12" x14ac:dyDescent="0.25">
      <c r="A645" s="12" t="s">
        <v>1188</v>
      </c>
      <c r="B645" s="12" t="s">
        <v>1189</v>
      </c>
      <c r="C645" s="12">
        <v>5</v>
      </c>
      <c r="D645" s="12">
        <v>1126</v>
      </c>
      <c r="E645" s="12" t="s">
        <v>446</v>
      </c>
      <c r="F645" s="12" t="s">
        <v>17</v>
      </c>
      <c r="G645" s="12" t="str">
        <f>IF(ISNA(VLOOKUP(E645,'[1]Plan d''adressage'!A:B,2,0)),"aucune",VLOOKUP(E645,'[1]Plan d''adressage'!A:B,2,0))</f>
        <v>AUTRES</v>
      </c>
      <c r="H645" s="13" t="str">
        <f>IF(ISNA(VLOOKUP(A645,'[1]Famille par article'!A:C,3,0)),IF(AND(ISNUMBER(SEARCH("FIBRE",B645)),ISNUMBER(SEARCH("calage",B645))),"FIBRE DE CALAGE",IF(OR(ISNUMBER(SEARCH("panier",B645)),ISNUMBER(SEARCH("corbeille",B645)),ISNUMBER(SEARCH("banneton",B645)),ISNUMBER(SEARCH("support",B645))),"PANIER/CORBEILLE",IF(ISNUMBER(SEARCH("Bidon",B645)),"BIDON",IF(ISNUMBER(SEARCH("bourriche",B645)),"BOURRICHE",IF(OR(ISNUMBER(SEARCH("coffre",B645)),ISNUMBER(SEARCH("valisette",B645)),ISNUMBER(SEARCH("caisse",B645))),"COFFRET",IF(OR(ISNUMBER(SEARCH("VERRE",B645)),ISNUMBER(SEARCH("carafe",B645))),"VERRERIE",IF(ISNUMBER(SEARCH("BOIS",B645)),"BOIS",IF(OR(ISNUMBER(SEARCH("BOLDUC",B645)),ISNUMBER(SEARCH("RAPHIA",B645)),ISNUMBER(SEARCH("etiquette",B645)),ISNUMBER(SEARCH("Bouchon",B645)),ISNUMBER(SEARCH("tire",B645)),ISNUMBER(SEARCH("decapsuleur",B645)),ISNUMBER(SEARCH("carte",B645)),ISNUMBER(SEARCH("cheque",B645))),"ETAGERES",IF(OR(ISNUMBER(SEARCH("papier",B645)),ISNUMBER(SEARCH("sac",B645)),ISNUMBER(SEARCH("carton",B645)),ISNUMBER(SEARCH("pochette",B645)),ISNUMBER(SEARCH("polypr",B645)),ISNUMBER(SEARCH("FIBRE",B645))),"CARTONNAGE","AUTRES"))))))))),VLOOKUP(A645,'[1]Famille par article'!A:C,3,0))</f>
        <v>ETAGERES</v>
      </c>
      <c r="I645" s="14">
        <f t="shared" si="40"/>
        <v>4.6270590412733669E-4</v>
      </c>
      <c r="J645" s="14">
        <f t="shared" ref="J645:J708" si="43">I645+J644</f>
        <v>0.8799740884693682</v>
      </c>
      <c r="K645" s="12" t="str">
        <f t="shared" si="41"/>
        <v/>
      </c>
      <c r="L645" s="12" t="str">
        <f t="shared" si="42"/>
        <v>Y</v>
      </c>
    </row>
    <row r="646" spans="1:12" x14ac:dyDescent="0.25">
      <c r="A646" s="12" t="s">
        <v>1190</v>
      </c>
      <c r="B646" s="12" t="s">
        <v>1191</v>
      </c>
      <c r="C646" s="12">
        <v>5</v>
      </c>
      <c r="D646" s="12">
        <v>1126</v>
      </c>
      <c r="E646" s="12" t="s">
        <v>96</v>
      </c>
      <c r="F646" s="12" t="s">
        <v>17</v>
      </c>
      <c r="G646" s="12" t="str">
        <f>IF(ISNA(VLOOKUP(E646,'[1]Plan d''adressage'!A:B,2,0)),"aucune",VLOOKUP(E646,'[1]Plan d''adressage'!A:B,2,0))</f>
        <v>aucune</v>
      </c>
      <c r="H646" s="13" t="str">
        <f>IF(ISNA(VLOOKUP(A646,'[1]Famille par article'!A:C,3,0)),IF(AND(ISNUMBER(SEARCH("FIBRE",B646)),ISNUMBER(SEARCH("calage",B646))),"FIBRE DE CALAGE",IF(OR(ISNUMBER(SEARCH("panier",B646)),ISNUMBER(SEARCH("corbeille",B646)),ISNUMBER(SEARCH("banneton",B646)),ISNUMBER(SEARCH("support",B646))),"PANIER/CORBEILLE",IF(ISNUMBER(SEARCH("Bidon",B646)),"BIDON",IF(ISNUMBER(SEARCH("bourriche",B646)),"BOURRICHE",IF(OR(ISNUMBER(SEARCH("coffre",B646)),ISNUMBER(SEARCH("valisette",B646)),ISNUMBER(SEARCH("caisse",B646))),"COFFRET",IF(OR(ISNUMBER(SEARCH("VERRE",B646)),ISNUMBER(SEARCH("carafe",B646))),"VERRERIE",IF(ISNUMBER(SEARCH("BOIS",B646)),"BOIS",IF(OR(ISNUMBER(SEARCH("BOLDUC",B646)),ISNUMBER(SEARCH("RAPHIA",B646)),ISNUMBER(SEARCH("etiquette",B646)),ISNUMBER(SEARCH("Bouchon",B646)),ISNUMBER(SEARCH("tire",B646)),ISNUMBER(SEARCH("decapsuleur",B646)),ISNUMBER(SEARCH("carte",B646)),ISNUMBER(SEARCH("cheque",B646))),"ETAGERES",IF(OR(ISNUMBER(SEARCH("papier",B646)),ISNUMBER(SEARCH("sac",B646)),ISNUMBER(SEARCH("carton",B646)),ISNUMBER(SEARCH("pochette",B646)),ISNUMBER(SEARCH("polypr",B646)),ISNUMBER(SEARCH("FIBRE",B646))),"CARTONNAGE","AUTRES"))))))))),VLOOKUP(A646,'[1]Famille par article'!A:C,3,0))</f>
        <v>ETAGERES</v>
      </c>
      <c r="I646" s="14">
        <f t="shared" si="40"/>
        <v>4.6270590412733669E-4</v>
      </c>
      <c r="J646" s="14">
        <f t="shared" si="43"/>
        <v>0.88043679437349553</v>
      </c>
      <c r="K646" s="12" t="str">
        <f t="shared" si="41"/>
        <v/>
      </c>
      <c r="L646" s="12" t="str">
        <f t="shared" si="42"/>
        <v>Y</v>
      </c>
    </row>
    <row r="647" spans="1:12" x14ac:dyDescent="0.25">
      <c r="A647" s="12" t="s">
        <v>1192</v>
      </c>
      <c r="B647" s="12" t="s">
        <v>1193</v>
      </c>
      <c r="C647" s="12">
        <v>5</v>
      </c>
      <c r="D647" s="12">
        <v>1126</v>
      </c>
      <c r="E647" s="12" t="s">
        <v>1039</v>
      </c>
      <c r="F647" s="12" t="s">
        <v>17</v>
      </c>
      <c r="G647" s="12" t="str">
        <f>IF(ISNA(VLOOKUP(E647,'[1]Plan d''adressage'!A:B,2,0)),"aucune",VLOOKUP(E647,'[1]Plan d''adressage'!A:B,2,0))</f>
        <v>PANIER/CORBEILLE</v>
      </c>
      <c r="H647" s="13" t="str">
        <f>IF(ISNA(VLOOKUP(A647,'[1]Famille par article'!A:C,3,0)),IF(AND(ISNUMBER(SEARCH("FIBRE",B647)),ISNUMBER(SEARCH("calage",B647))),"FIBRE DE CALAGE",IF(OR(ISNUMBER(SEARCH("panier",B647)),ISNUMBER(SEARCH("corbeille",B647)),ISNUMBER(SEARCH("banneton",B647)),ISNUMBER(SEARCH("support",B647))),"PANIER/CORBEILLE",IF(ISNUMBER(SEARCH("Bidon",B647)),"BIDON",IF(ISNUMBER(SEARCH("bourriche",B647)),"BOURRICHE",IF(OR(ISNUMBER(SEARCH("coffre",B647)),ISNUMBER(SEARCH("valisette",B647)),ISNUMBER(SEARCH("caisse",B647))),"COFFRET",IF(OR(ISNUMBER(SEARCH("VERRE",B647)),ISNUMBER(SEARCH("carafe",B647))),"VERRERIE",IF(ISNUMBER(SEARCH("BOIS",B647)),"BOIS",IF(OR(ISNUMBER(SEARCH("BOLDUC",B647)),ISNUMBER(SEARCH("RAPHIA",B647)),ISNUMBER(SEARCH("etiquette",B647)),ISNUMBER(SEARCH("Bouchon",B647)),ISNUMBER(SEARCH("tire",B647)),ISNUMBER(SEARCH("decapsuleur",B647)),ISNUMBER(SEARCH("carte",B647)),ISNUMBER(SEARCH("cheque",B647))),"ETAGERES",IF(OR(ISNUMBER(SEARCH("papier",B647)),ISNUMBER(SEARCH("sac",B647)),ISNUMBER(SEARCH("carton",B647)),ISNUMBER(SEARCH("pochette",B647)),ISNUMBER(SEARCH("polypr",B647)),ISNUMBER(SEARCH("FIBRE",B647))),"CARTONNAGE","AUTRES"))))))))),VLOOKUP(A647,'[1]Famille par article'!A:C,3,0))</f>
        <v>AUTRES</v>
      </c>
      <c r="I647" s="14">
        <f t="shared" si="40"/>
        <v>4.6270590412733669E-4</v>
      </c>
      <c r="J647" s="14">
        <f t="shared" si="43"/>
        <v>0.88089950027762287</v>
      </c>
      <c r="K647" s="12" t="str">
        <f t="shared" si="41"/>
        <v/>
      </c>
      <c r="L647" s="12" t="str">
        <f t="shared" si="42"/>
        <v>Y</v>
      </c>
    </row>
    <row r="648" spans="1:12" x14ac:dyDescent="0.25">
      <c r="A648" s="12" t="s">
        <v>1194</v>
      </c>
      <c r="B648" s="12" t="s">
        <v>70</v>
      </c>
      <c r="C648" s="12">
        <v>5</v>
      </c>
      <c r="D648" s="12">
        <v>1126</v>
      </c>
      <c r="E648" s="12" t="s">
        <v>466</v>
      </c>
      <c r="F648" s="12" t="s">
        <v>17</v>
      </c>
      <c r="G648" s="12" t="str">
        <f>IF(ISNA(VLOOKUP(E648,'[1]Plan d''adressage'!A:B,2,0)),"aucune",VLOOKUP(E648,'[1]Plan d''adressage'!A:B,2,0))</f>
        <v>aucune</v>
      </c>
      <c r="H648" s="13" t="str">
        <f>IF(ISNA(VLOOKUP(A648,'[1]Famille par article'!A:C,3,0)),IF(AND(ISNUMBER(SEARCH("FIBRE",B648)),ISNUMBER(SEARCH("calage",B648))),"FIBRE DE CALAGE",IF(OR(ISNUMBER(SEARCH("panier",B648)),ISNUMBER(SEARCH("corbeille",B648)),ISNUMBER(SEARCH("banneton",B648)),ISNUMBER(SEARCH("support",B648))),"PANIER/CORBEILLE",IF(ISNUMBER(SEARCH("Bidon",B648)),"BIDON",IF(ISNUMBER(SEARCH("bourriche",B648)),"BOURRICHE",IF(OR(ISNUMBER(SEARCH("coffre",B648)),ISNUMBER(SEARCH("valisette",B648)),ISNUMBER(SEARCH("caisse",B648))),"COFFRET",IF(OR(ISNUMBER(SEARCH("VERRE",B648)),ISNUMBER(SEARCH("carafe",B648))),"VERRERIE",IF(ISNUMBER(SEARCH("BOIS",B648)),"BOIS",IF(OR(ISNUMBER(SEARCH("BOLDUC",B648)),ISNUMBER(SEARCH("RAPHIA",B648)),ISNUMBER(SEARCH("etiquette",B648)),ISNUMBER(SEARCH("Bouchon",B648)),ISNUMBER(SEARCH("tire",B648)),ISNUMBER(SEARCH("decapsuleur",B648)),ISNUMBER(SEARCH("carte",B648)),ISNUMBER(SEARCH("cheque",B648))),"ETAGERES",IF(OR(ISNUMBER(SEARCH("papier",B648)),ISNUMBER(SEARCH("sac",B648)),ISNUMBER(SEARCH("carton",B648)),ISNUMBER(SEARCH("pochette",B648)),ISNUMBER(SEARCH("polypr",B648)),ISNUMBER(SEARCH("FIBRE",B648))),"CARTONNAGE","AUTRES"))))))))),VLOOKUP(A648,'[1]Famille par article'!A:C,3,0))</f>
        <v>ETAGERES</v>
      </c>
      <c r="I648" s="14">
        <f t="shared" si="40"/>
        <v>4.6270590412733669E-4</v>
      </c>
      <c r="J648" s="14">
        <f t="shared" si="43"/>
        <v>0.88136220618175021</v>
      </c>
      <c r="K648" s="12" t="str">
        <f t="shared" si="41"/>
        <v/>
      </c>
      <c r="L648" s="12" t="str">
        <f t="shared" si="42"/>
        <v>Y</v>
      </c>
    </row>
    <row r="649" spans="1:12" x14ac:dyDescent="0.25">
      <c r="A649" s="12" t="s">
        <v>1195</v>
      </c>
      <c r="B649" s="12" t="s">
        <v>1196</v>
      </c>
      <c r="C649" s="12">
        <v>5</v>
      </c>
      <c r="D649" s="12">
        <v>1126</v>
      </c>
      <c r="E649" s="12" t="s">
        <v>829</v>
      </c>
      <c r="F649" s="12" t="s">
        <v>17</v>
      </c>
      <c r="G649" s="12" t="str">
        <f>IF(ISNA(VLOOKUP(E649,'[1]Plan d''adressage'!A:B,2,0)),"aucune",VLOOKUP(E649,'[1]Plan d''adressage'!A:B,2,0))</f>
        <v>PANIER/CORBEILLE</v>
      </c>
      <c r="H649" s="13" t="str">
        <f>IF(ISNA(VLOOKUP(A649,'[1]Famille par article'!A:C,3,0)),IF(AND(ISNUMBER(SEARCH("FIBRE",B649)),ISNUMBER(SEARCH("calage",B649))),"FIBRE DE CALAGE",IF(OR(ISNUMBER(SEARCH("panier",B649)),ISNUMBER(SEARCH("corbeille",B649)),ISNUMBER(SEARCH("banneton",B649)),ISNUMBER(SEARCH("support",B649))),"PANIER/CORBEILLE",IF(ISNUMBER(SEARCH("Bidon",B649)),"BIDON",IF(ISNUMBER(SEARCH("bourriche",B649)),"BOURRICHE",IF(OR(ISNUMBER(SEARCH("coffre",B649)),ISNUMBER(SEARCH("valisette",B649)),ISNUMBER(SEARCH("caisse",B649))),"COFFRET",IF(OR(ISNUMBER(SEARCH("VERRE",B649)),ISNUMBER(SEARCH("carafe",B649))),"VERRERIE",IF(ISNUMBER(SEARCH("BOIS",B649)),"BOIS",IF(OR(ISNUMBER(SEARCH("BOLDUC",B649)),ISNUMBER(SEARCH("RAPHIA",B649)),ISNUMBER(SEARCH("etiquette",B649)),ISNUMBER(SEARCH("Bouchon",B649)),ISNUMBER(SEARCH("tire",B649)),ISNUMBER(SEARCH("decapsuleur",B649)),ISNUMBER(SEARCH("carte",B649)),ISNUMBER(SEARCH("cheque",B649))),"ETAGERES",IF(OR(ISNUMBER(SEARCH("papier",B649)),ISNUMBER(SEARCH("sac",B649)),ISNUMBER(SEARCH("carton",B649)),ISNUMBER(SEARCH("pochette",B649)),ISNUMBER(SEARCH("polypr",B649)),ISNUMBER(SEARCH("FIBRE",B649))),"CARTONNAGE","AUTRES"))))))))),VLOOKUP(A649,'[1]Famille par article'!A:C,3,0))</f>
        <v>AUTRES</v>
      </c>
      <c r="I649" s="14">
        <f t="shared" si="40"/>
        <v>4.6270590412733669E-4</v>
      </c>
      <c r="J649" s="14">
        <f t="shared" si="43"/>
        <v>0.88182491208587754</v>
      </c>
      <c r="K649" s="12" t="str">
        <f t="shared" si="41"/>
        <v/>
      </c>
      <c r="L649" s="12" t="str">
        <f t="shared" si="42"/>
        <v>Y</v>
      </c>
    </row>
    <row r="650" spans="1:12" x14ac:dyDescent="0.25">
      <c r="A650" s="12" t="s">
        <v>1197</v>
      </c>
      <c r="B650" s="12" t="s">
        <v>70</v>
      </c>
      <c r="C650" s="12">
        <v>5</v>
      </c>
      <c r="D650" s="12">
        <v>1126</v>
      </c>
      <c r="E650" s="12" t="s">
        <v>71</v>
      </c>
      <c r="F650" s="12" t="s">
        <v>17</v>
      </c>
      <c r="G650" s="12" t="str">
        <f>IF(ISNA(VLOOKUP(E650,'[1]Plan d''adressage'!A:B,2,0)),"aucune",VLOOKUP(E650,'[1]Plan d''adressage'!A:B,2,0))</f>
        <v>aucune</v>
      </c>
      <c r="H650" s="13" t="str">
        <f>IF(ISNA(VLOOKUP(A650,'[1]Famille par article'!A:C,3,0)),IF(AND(ISNUMBER(SEARCH("FIBRE",B650)),ISNUMBER(SEARCH("calage",B650))),"FIBRE DE CALAGE",IF(OR(ISNUMBER(SEARCH("panier",B650)),ISNUMBER(SEARCH("corbeille",B650)),ISNUMBER(SEARCH("banneton",B650)),ISNUMBER(SEARCH("support",B650))),"PANIER/CORBEILLE",IF(ISNUMBER(SEARCH("Bidon",B650)),"BIDON",IF(ISNUMBER(SEARCH("bourriche",B650)),"BOURRICHE",IF(OR(ISNUMBER(SEARCH("coffre",B650)),ISNUMBER(SEARCH("valisette",B650)),ISNUMBER(SEARCH("caisse",B650))),"COFFRET",IF(OR(ISNUMBER(SEARCH("VERRE",B650)),ISNUMBER(SEARCH("carafe",B650))),"VERRERIE",IF(ISNUMBER(SEARCH("BOIS",B650)),"BOIS",IF(OR(ISNUMBER(SEARCH("BOLDUC",B650)),ISNUMBER(SEARCH("RAPHIA",B650)),ISNUMBER(SEARCH("etiquette",B650)),ISNUMBER(SEARCH("Bouchon",B650)),ISNUMBER(SEARCH("tire",B650)),ISNUMBER(SEARCH("decapsuleur",B650)),ISNUMBER(SEARCH("carte",B650)),ISNUMBER(SEARCH("cheque",B650))),"ETAGERES",IF(OR(ISNUMBER(SEARCH("papier",B650)),ISNUMBER(SEARCH("sac",B650)),ISNUMBER(SEARCH("carton",B650)),ISNUMBER(SEARCH("pochette",B650)),ISNUMBER(SEARCH("polypr",B650)),ISNUMBER(SEARCH("FIBRE",B650))),"CARTONNAGE","AUTRES"))))))))),VLOOKUP(A650,'[1]Famille par article'!A:C,3,0))</f>
        <v>ETAGERES</v>
      </c>
      <c r="I650" s="14">
        <f t="shared" si="40"/>
        <v>4.6270590412733669E-4</v>
      </c>
      <c r="J650" s="14">
        <f t="shared" si="43"/>
        <v>0.88228761799000488</v>
      </c>
      <c r="K650" s="12" t="str">
        <f t="shared" si="41"/>
        <v/>
      </c>
      <c r="L650" s="12" t="str">
        <f t="shared" si="42"/>
        <v>Y</v>
      </c>
    </row>
    <row r="651" spans="1:12" x14ac:dyDescent="0.25">
      <c r="A651" s="12" t="s">
        <v>1198</v>
      </c>
      <c r="B651" s="12" t="s">
        <v>1199</v>
      </c>
      <c r="C651" s="12">
        <v>5</v>
      </c>
      <c r="D651" s="12">
        <v>1126</v>
      </c>
      <c r="E651" s="12" t="s">
        <v>525</v>
      </c>
      <c r="F651" s="12" t="s">
        <v>17</v>
      </c>
      <c r="G651" s="12" t="str">
        <f>IF(ISNA(VLOOKUP(E651,'[1]Plan d''adressage'!A:B,2,0)),"aucune",VLOOKUP(E651,'[1]Plan d''adressage'!A:B,2,0))</f>
        <v>PANIER/CORBEILLE</v>
      </c>
      <c r="H651" s="13" t="str">
        <f>IF(ISNA(VLOOKUP(A651,'[1]Famille par article'!A:C,3,0)),IF(AND(ISNUMBER(SEARCH("FIBRE",B651)),ISNUMBER(SEARCH("calage",B651))),"FIBRE DE CALAGE",IF(OR(ISNUMBER(SEARCH("panier",B651)),ISNUMBER(SEARCH("corbeille",B651)),ISNUMBER(SEARCH("banneton",B651)),ISNUMBER(SEARCH("support",B651))),"PANIER/CORBEILLE",IF(ISNUMBER(SEARCH("Bidon",B651)),"BIDON",IF(ISNUMBER(SEARCH("bourriche",B651)),"BOURRICHE",IF(OR(ISNUMBER(SEARCH("coffre",B651)),ISNUMBER(SEARCH("valisette",B651)),ISNUMBER(SEARCH("caisse",B651))),"COFFRET",IF(OR(ISNUMBER(SEARCH("VERRE",B651)),ISNUMBER(SEARCH("carafe",B651))),"VERRERIE",IF(ISNUMBER(SEARCH("BOIS",B651)),"BOIS",IF(OR(ISNUMBER(SEARCH("BOLDUC",B651)),ISNUMBER(SEARCH("RAPHIA",B651)),ISNUMBER(SEARCH("etiquette",B651)),ISNUMBER(SEARCH("Bouchon",B651)),ISNUMBER(SEARCH("tire",B651)),ISNUMBER(SEARCH("decapsuleur",B651)),ISNUMBER(SEARCH("carte",B651)),ISNUMBER(SEARCH("cheque",B651))),"ETAGERES",IF(OR(ISNUMBER(SEARCH("papier",B651)),ISNUMBER(SEARCH("sac",B651)),ISNUMBER(SEARCH("carton",B651)),ISNUMBER(SEARCH("pochette",B651)),ISNUMBER(SEARCH("polypr",B651)),ISNUMBER(SEARCH("FIBRE",B651))),"CARTONNAGE","AUTRES"))))))))),VLOOKUP(A651,'[1]Famille par article'!A:C,3,0))</f>
        <v>PANIER/CORBEILLE</v>
      </c>
      <c r="I651" s="14">
        <f t="shared" si="40"/>
        <v>4.6270590412733669E-4</v>
      </c>
      <c r="J651" s="14">
        <f t="shared" si="43"/>
        <v>0.88275032389413222</v>
      </c>
      <c r="K651" s="12" t="str">
        <f t="shared" si="41"/>
        <v/>
      </c>
      <c r="L651" s="12" t="str">
        <f t="shared" si="42"/>
        <v>N</v>
      </c>
    </row>
    <row r="652" spans="1:12" x14ac:dyDescent="0.25">
      <c r="A652" s="12" t="s">
        <v>1200</v>
      </c>
      <c r="B652" s="12" t="s">
        <v>1201</v>
      </c>
      <c r="C652" s="12">
        <v>5</v>
      </c>
      <c r="D652" s="12">
        <v>1126</v>
      </c>
      <c r="E652" s="12" t="s">
        <v>758</v>
      </c>
      <c r="F652" s="12" t="s">
        <v>17</v>
      </c>
      <c r="G652" s="12" t="str">
        <f>IF(ISNA(VLOOKUP(E652,'[1]Plan d''adressage'!A:B,2,0)),"aucune",VLOOKUP(E652,'[1]Plan d''adressage'!A:B,2,0))</f>
        <v>PANIER/CORBEILLE</v>
      </c>
      <c r="H652" s="13" t="str">
        <f>IF(ISNA(VLOOKUP(A652,'[1]Famille par article'!A:C,3,0)),IF(AND(ISNUMBER(SEARCH("FIBRE",B652)),ISNUMBER(SEARCH("calage",B652))),"FIBRE DE CALAGE",IF(OR(ISNUMBER(SEARCH("panier",B652)),ISNUMBER(SEARCH("corbeille",B652)),ISNUMBER(SEARCH("banneton",B652)),ISNUMBER(SEARCH("support",B652))),"PANIER/CORBEILLE",IF(ISNUMBER(SEARCH("Bidon",B652)),"BIDON",IF(ISNUMBER(SEARCH("bourriche",B652)),"BOURRICHE",IF(OR(ISNUMBER(SEARCH("coffre",B652)),ISNUMBER(SEARCH("valisette",B652)),ISNUMBER(SEARCH("caisse",B652))),"COFFRET",IF(OR(ISNUMBER(SEARCH("VERRE",B652)),ISNUMBER(SEARCH("carafe",B652))),"VERRERIE",IF(ISNUMBER(SEARCH("BOIS",B652)),"BOIS",IF(OR(ISNUMBER(SEARCH("BOLDUC",B652)),ISNUMBER(SEARCH("RAPHIA",B652)),ISNUMBER(SEARCH("etiquette",B652)),ISNUMBER(SEARCH("Bouchon",B652)),ISNUMBER(SEARCH("tire",B652)),ISNUMBER(SEARCH("decapsuleur",B652)),ISNUMBER(SEARCH("carte",B652)),ISNUMBER(SEARCH("cheque",B652))),"ETAGERES",IF(OR(ISNUMBER(SEARCH("papier",B652)),ISNUMBER(SEARCH("sac",B652)),ISNUMBER(SEARCH("carton",B652)),ISNUMBER(SEARCH("pochette",B652)),ISNUMBER(SEARCH("polypr",B652)),ISNUMBER(SEARCH("FIBRE",B652))),"CARTONNAGE","AUTRES"))))))))),VLOOKUP(A652,'[1]Famille par article'!A:C,3,0))</f>
        <v>PANIER/CORBEILLE</v>
      </c>
      <c r="I652" s="14">
        <f t="shared" si="40"/>
        <v>4.6270590412733669E-4</v>
      </c>
      <c r="J652" s="14">
        <f t="shared" si="43"/>
        <v>0.88321302979825955</v>
      </c>
      <c r="K652" s="12" t="str">
        <f t="shared" si="41"/>
        <v/>
      </c>
      <c r="L652" s="12" t="str">
        <f t="shared" si="42"/>
        <v>N</v>
      </c>
    </row>
    <row r="653" spans="1:12" x14ac:dyDescent="0.25">
      <c r="A653" s="12" t="s">
        <v>1202</v>
      </c>
      <c r="B653" s="12" t="s">
        <v>1203</v>
      </c>
      <c r="C653" s="12">
        <v>5</v>
      </c>
      <c r="D653" s="12">
        <v>1126</v>
      </c>
      <c r="E653" s="12" t="s">
        <v>1204</v>
      </c>
      <c r="F653" s="12" t="s">
        <v>17</v>
      </c>
      <c r="G653" s="12" t="str">
        <f>IF(ISNA(VLOOKUP(E653,'[1]Plan d''adressage'!A:B,2,0)),"aucune",VLOOKUP(E653,'[1]Plan d''adressage'!A:B,2,0))</f>
        <v>AUTRES</v>
      </c>
      <c r="H653" s="13" t="str">
        <f>IF(ISNA(VLOOKUP(A653,'[1]Famille par article'!A:C,3,0)),IF(AND(ISNUMBER(SEARCH("FIBRE",B653)),ISNUMBER(SEARCH("calage",B653))),"FIBRE DE CALAGE",IF(OR(ISNUMBER(SEARCH("panier",B653)),ISNUMBER(SEARCH("corbeille",B653)),ISNUMBER(SEARCH("banneton",B653)),ISNUMBER(SEARCH("support",B653))),"PANIER/CORBEILLE",IF(ISNUMBER(SEARCH("Bidon",B653)),"BIDON",IF(ISNUMBER(SEARCH("bourriche",B653)),"BOURRICHE",IF(OR(ISNUMBER(SEARCH("coffre",B653)),ISNUMBER(SEARCH("valisette",B653)),ISNUMBER(SEARCH("caisse",B653))),"COFFRET",IF(OR(ISNUMBER(SEARCH("VERRE",B653)),ISNUMBER(SEARCH("carafe",B653))),"VERRERIE",IF(ISNUMBER(SEARCH("BOIS",B653)),"BOIS",IF(OR(ISNUMBER(SEARCH("BOLDUC",B653)),ISNUMBER(SEARCH("RAPHIA",B653)),ISNUMBER(SEARCH("etiquette",B653)),ISNUMBER(SEARCH("Bouchon",B653)),ISNUMBER(SEARCH("tire",B653)),ISNUMBER(SEARCH("decapsuleur",B653)),ISNUMBER(SEARCH("carte",B653)),ISNUMBER(SEARCH("cheque",B653))),"ETAGERES",IF(OR(ISNUMBER(SEARCH("papier",B653)),ISNUMBER(SEARCH("sac",B653)),ISNUMBER(SEARCH("carton",B653)),ISNUMBER(SEARCH("pochette",B653)),ISNUMBER(SEARCH("polypr",B653)),ISNUMBER(SEARCH("FIBRE",B653))),"CARTONNAGE","AUTRES"))))))))),VLOOKUP(A653,'[1]Famille par article'!A:C,3,0))</f>
        <v>AUTRES</v>
      </c>
      <c r="I653" s="14">
        <f t="shared" si="40"/>
        <v>4.6270590412733669E-4</v>
      </c>
      <c r="J653" s="14">
        <f t="shared" si="43"/>
        <v>0.88367573570238689</v>
      </c>
      <c r="K653" s="12" t="str">
        <f t="shared" si="41"/>
        <v/>
      </c>
      <c r="L653" s="12" t="str">
        <f t="shared" si="42"/>
        <v>N</v>
      </c>
    </row>
    <row r="654" spans="1:12" x14ac:dyDescent="0.25">
      <c r="A654" s="12" t="s">
        <v>1205</v>
      </c>
      <c r="B654" s="12" t="s">
        <v>1206</v>
      </c>
      <c r="C654" s="12">
        <v>5</v>
      </c>
      <c r="D654" s="12">
        <v>1126</v>
      </c>
      <c r="E654" s="12" t="s">
        <v>654</v>
      </c>
      <c r="F654" s="12" t="s">
        <v>17</v>
      </c>
      <c r="G654" s="12" t="str">
        <f>IF(ISNA(VLOOKUP(E654,'[1]Plan d''adressage'!A:B,2,0)),"aucune",VLOOKUP(E654,'[1]Plan d''adressage'!A:B,2,0))</f>
        <v>CARTONNAGE</v>
      </c>
      <c r="H654" s="13" t="str">
        <f>IF(ISNA(VLOOKUP(A654,'[1]Famille par article'!A:C,3,0)),IF(AND(ISNUMBER(SEARCH("FIBRE",B654)),ISNUMBER(SEARCH("calage",B654))),"FIBRE DE CALAGE",IF(OR(ISNUMBER(SEARCH("panier",B654)),ISNUMBER(SEARCH("corbeille",B654)),ISNUMBER(SEARCH("banneton",B654)),ISNUMBER(SEARCH("support",B654))),"PANIER/CORBEILLE",IF(ISNUMBER(SEARCH("Bidon",B654)),"BIDON",IF(ISNUMBER(SEARCH("bourriche",B654)),"BOURRICHE",IF(OR(ISNUMBER(SEARCH("coffre",B654)),ISNUMBER(SEARCH("valisette",B654)),ISNUMBER(SEARCH("caisse",B654))),"COFFRET",IF(OR(ISNUMBER(SEARCH("VERRE",B654)),ISNUMBER(SEARCH("carafe",B654))),"VERRERIE",IF(ISNUMBER(SEARCH("BOIS",B654)),"BOIS",IF(OR(ISNUMBER(SEARCH("BOLDUC",B654)),ISNUMBER(SEARCH("RAPHIA",B654)),ISNUMBER(SEARCH("etiquette",B654)),ISNUMBER(SEARCH("Bouchon",B654)),ISNUMBER(SEARCH("tire",B654)),ISNUMBER(SEARCH("decapsuleur",B654)),ISNUMBER(SEARCH("carte",B654)),ISNUMBER(SEARCH("cheque",B654))),"ETAGERES",IF(OR(ISNUMBER(SEARCH("papier",B654)),ISNUMBER(SEARCH("sac",B654)),ISNUMBER(SEARCH("carton",B654)),ISNUMBER(SEARCH("pochette",B654)),ISNUMBER(SEARCH("polypr",B654)),ISNUMBER(SEARCH("FIBRE",B654))),"CARTONNAGE","AUTRES"))))))))),VLOOKUP(A654,'[1]Famille par article'!A:C,3,0))</f>
        <v>ETAGERES</v>
      </c>
      <c r="I654" s="14">
        <f t="shared" si="40"/>
        <v>4.6270590412733669E-4</v>
      </c>
      <c r="J654" s="14">
        <f t="shared" si="43"/>
        <v>0.88413844160651422</v>
      </c>
      <c r="K654" s="12" t="str">
        <f t="shared" si="41"/>
        <v/>
      </c>
      <c r="L654" s="12" t="str">
        <f t="shared" si="42"/>
        <v>Y</v>
      </c>
    </row>
    <row r="655" spans="1:12" x14ac:dyDescent="0.25">
      <c r="A655" s="12" t="s">
        <v>1207</v>
      </c>
      <c r="B655" s="12" t="s">
        <v>1208</v>
      </c>
      <c r="C655" s="12">
        <v>5</v>
      </c>
      <c r="D655" s="12">
        <v>1126</v>
      </c>
      <c r="E655" s="12" t="s">
        <v>96</v>
      </c>
      <c r="F655" s="12" t="s">
        <v>17</v>
      </c>
      <c r="G655" s="12" t="str">
        <f>IF(ISNA(VLOOKUP(E655,'[1]Plan d''adressage'!A:B,2,0)),"aucune",VLOOKUP(E655,'[1]Plan d''adressage'!A:B,2,0))</f>
        <v>aucune</v>
      </c>
      <c r="H655" s="13" t="str">
        <f>IF(ISNA(VLOOKUP(A655,'[1]Famille par article'!A:C,3,0)),IF(AND(ISNUMBER(SEARCH("FIBRE",B655)),ISNUMBER(SEARCH("calage",B655))),"FIBRE DE CALAGE",IF(OR(ISNUMBER(SEARCH("panier",B655)),ISNUMBER(SEARCH("corbeille",B655)),ISNUMBER(SEARCH("banneton",B655)),ISNUMBER(SEARCH("support",B655))),"PANIER/CORBEILLE",IF(ISNUMBER(SEARCH("Bidon",B655)),"BIDON",IF(ISNUMBER(SEARCH("bourriche",B655)),"BOURRICHE",IF(OR(ISNUMBER(SEARCH("coffre",B655)),ISNUMBER(SEARCH("valisette",B655)),ISNUMBER(SEARCH("caisse",B655))),"COFFRET",IF(OR(ISNUMBER(SEARCH("VERRE",B655)),ISNUMBER(SEARCH("carafe",B655))),"VERRERIE",IF(ISNUMBER(SEARCH("BOIS",B655)),"BOIS",IF(OR(ISNUMBER(SEARCH("BOLDUC",B655)),ISNUMBER(SEARCH("RAPHIA",B655)),ISNUMBER(SEARCH("etiquette",B655)),ISNUMBER(SEARCH("Bouchon",B655)),ISNUMBER(SEARCH("tire",B655)),ISNUMBER(SEARCH("decapsuleur",B655)),ISNUMBER(SEARCH("carte",B655)),ISNUMBER(SEARCH("cheque",B655))),"ETAGERES",IF(OR(ISNUMBER(SEARCH("papier",B655)),ISNUMBER(SEARCH("sac",B655)),ISNUMBER(SEARCH("carton",B655)),ISNUMBER(SEARCH("pochette",B655)),ISNUMBER(SEARCH("polypr",B655)),ISNUMBER(SEARCH("FIBRE",B655))),"CARTONNAGE","AUTRES"))))))))),VLOOKUP(A655,'[1]Famille par article'!A:C,3,0))</f>
        <v>AUTRES</v>
      </c>
      <c r="I655" s="14">
        <f t="shared" si="40"/>
        <v>4.6270590412733669E-4</v>
      </c>
      <c r="J655" s="14">
        <f t="shared" si="43"/>
        <v>0.88460114751064156</v>
      </c>
      <c r="K655" s="12" t="str">
        <f t="shared" si="41"/>
        <v/>
      </c>
      <c r="L655" s="12" t="str">
        <f t="shared" si="42"/>
        <v>Y</v>
      </c>
    </row>
    <row r="656" spans="1:12" x14ac:dyDescent="0.25">
      <c r="A656" s="12" t="s">
        <v>1209</v>
      </c>
      <c r="B656" s="12" t="s">
        <v>1210</v>
      </c>
      <c r="C656" s="12">
        <v>5</v>
      </c>
      <c r="D656" s="12">
        <v>1126</v>
      </c>
      <c r="E656" s="12" t="s">
        <v>96</v>
      </c>
      <c r="F656" s="12" t="s">
        <v>17</v>
      </c>
      <c r="G656" s="12" t="str">
        <f>IF(ISNA(VLOOKUP(E656,'[1]Plan d''adressage'!A:B,2,0)),"aucune",VLOOKUP(E656,'[1]Plan d''adressage'!A:B,2,0))</f>
        <v>aucune</v>
      </c>
      <c r="H656" s="13" t="str">
        <f>IF(ISNA(VLOOKUP(A656,'[1]Famille par article'!A:C,3,0)),IF(AND(ISNUMBER(SEARCH("FIBRE",B656)),ISNUMBER(SEARCH("calage",B656))),"FIBRE DE CALAGE",IF(OR(ISNUMBER(SEARCH("panier",B656)),ISNUMBER(SEARCH("corbeille",B656)),ISNUMBER(SEARCH("banneton",B656)),ISNUMBER(SEARCH("support",B656))),"PANIER/CORBEILLE",IF(ISNUMBER(SEARCH("Bidon",B656)),"BIDON",IF(ISNUMBER(SEARCH("bourriche",B656)),"BOURRICHE",IF(OR(ISNUMBER(SEARCH("coffre",B656)),ISNUMBER(SEARCH("valisette",B656)),ISNUMBER(SEARCH("caisse",B656))),"COFFRET",IF(OR(ISNUMBER(SEARCH("VERRE",B656)),ISNUMBER(SEARCH("carafe",B656))),"VERRERIE",IF(ISNUMBER(SEARCH("BOIS",B656)),"BOIS",IF(OR(ISNUMBER(SEARCH("BOLDUC",B656)),ISNUMBER(SEARCH("RAPHIA",B656)),ISNUMBER(SEARCH("etiquette",B656)),ISNUMBER(SEARCH("Bouchon",B656)),ISNUMBER(SEARCH("tire",B656)),ISNUMBER(SEARCH("decapsuleur",B656)),ISNUMBER(SEARCH("carte",B656)),ISNUMBER(SEARCH("cheque",B656))),"ETAGERES",IF(OR(ISNUMBER(SEARCH("papier",B656)),ISNUMBER(SEARCH("sac",B656)),ISNUMBER(SEARCH("carton",B656)),ISNUMBER(SEARCH("pochette",B656)),ISNUMBER(SEARCH("polypr",B656)),ISNUMBER(SEARCH("FIBRE",B656))),"CARTONNAGE","AUTRES"))))))))),VLOOKUP(A656,'[1]Famille par article'!A:C,3,0))</f>
        <v>VERRERIE</v>
      </c>
      <c r="I656" s="14">
        <f t="shared" si="40"/>
        <v>4.6270590412733669E-4</v>
      </c>
      <c r="J656" s="14">
        <f t="shared" si="43"/>
        <v>0.8850638534147689</v>
      </c>
      <c r="K656" s="12" t="str">
        <f t="shared" si="41"/>
        <v/>
      </c>
      <c r="L656" s="12" t="str">
        <f t="shared" si="42"/>
        <v>Y</v>
      </c>
    </row>
    <row r="657" spans="1:12" x14ac:dyDescent="0.25">
      <c r="A657" s="12" t="s">
        <v>1211</v>
      </c>
      <c r="B657" s="12" t="s">
        <v>1212</v>
      </c>
      <c r="C657" s="12">
        <v>5</v>
      </c>
      <c r="D657" s="12">
        <v>1126</v>
      </c>
      <c r="E657" s="12" t="s">
        <v>96</v>
      </c>
      <c r="F657" s="12" t="s">
        <v>17</v>
      </c>
      <c r="G657" s="12" t="str">
        <f>IF(ISNA(VLOOKUP(E657,'[1]Plan d''adressage'!A:B,2,0)),"aucune",VLOOKUP(E657,'[1]Plan d''adressage'!A:B,2,0))</f>
        <v>aucune</v>
      </c>
      <c r="H657" s="13" t="str">
        <f>IF(ISNA(VLOOKUP(A657,'[1]Famille par article'!A:C,3,0)),IF(AND(ISNUMBER(SEARCH("FIBRE",B657)),ISNUMBER(SEARCH("calage",B657))),"FIBRE DE CALAGE",IF(OR(ISNUMBER(SEARCH("panier",B657)),ISNUMBER(SEARCH("corbeille",B657)),ISNUMBER(SEARCH("banneton",B657)),ISNUMBER(SEARCH("support",B657))),"PANIER/CORBEILLE",IF(ISNUMBER(SEARCH("Bidon",B657)),"BIDON",IF(ISNUMBER(SEARCH("bourriche",B657)),"BOURRICHE",IF(OR(ISNUMBER(SEARCH("coffre",B657)),ISNUMBER(SEARCH("valisette",B657)),ISNUMBER(SEARCH("caisse",B657))),"COFFRET",IF(OR(ISNUMBER(SEARCH("VERRE",B657)),ISNUMBER(SEARCH("carafe",B657))),"VERRERIE",IF(ISNUMBER(SEARCH("BOIS",B657)),"BOIS",IF(OR(ISNUMBER(SEARCH("BOLDUC",B657)),ISNUMBER(SEARCH("RAPHIA",B657)),ISNUMBER(SEARCH("etiquette",B657)),ISNUMBER(SEARCH("Bouchon",B657)),ISNUMBER(SEARCH("tire",B657)),ISNUMBER(SEARCH("decapsuleur",B657)),ISNUMBER(SEARCH("carte",B657)),ISNUMBER(SEARCH("cheque",B657))),"ETAGERES",IF(OR(ISNUMBER(SEARCH("papier",B657)),ISNUMBER(SEARCH("sac",B657)),ISNUMBER(SEARCH("carton",B657)),ISNUMBER(SEARCH("pochette",B657)),ISNUMBER(SEARCH("polypr",B657)),ISNUMBER(SEARCH("FIBRE",B657))),"CARTONNAGE","AUTRES"))))))))),VLOOKUP(A657,'[1]Famille par article'!A:C,3,0))</f>
        <v>ETAGERES</v>
      </c>
      <c r="I657" s="14">
        <f t="shared" si="40"/>
        <v>4.6270590412733669E-4</v>
      </c>
      <c r="J657" s="14">
        <f t="shared" si="43"/>
        <v>0.88552655931889623</v>
      </c>
      <c r="K657" s="12" t="str">
        <f t="shared" si="41"/>
        <v/>
      </c>
      <c r="L657" s="12" t="str">
        <f t="shared" si="42"/>
        <v>Y</v>
      </c>
    </row>
    <row r="658" spans="1:12" x14ac:dyDescent="0.25">
      <c r="A658" s="12" t="s">
        <v>1213</v>
      </c>
      <c r="B658" s="12" t="s">
        <v>70</v>
      </c>
      <c r="C658" s="12">
        <v>5</v>
      </c>
      <c r="D658" s="12">
        <v>1126</v>
      </c>
      <c r="E658" s="12" t="s">
        <v>466</v>
      </c>
      <c r="F658" s="12" t="s">
        <v>17</v>
      </c>
      <c r="G658" s="12" t="str">
        <f>IF(ISNA(VLOOKUP(E658,'[1]Plan d''adressage'!A:B,2,0)),"aucune",VLOOKUP(E658,'[1]Plan d''adressage'!A:B,2,0))</f>
        <v>aucune</v>
      </c>
      <c r="H658" s="13" t="str">
        <f>IF(ISNA(VLOOKUP(A658,'[1]Famille par article'!A:C,3,0)),IF(AND(ISNUMBER(SEARCH("FIBRE",B658)),ISNUMBER(SEARCH("calage",B658))),"FIBRE DE CALAGE",IF(OR(ISNUMBER(SEARCH("panier",B658)),ISNUMBER(SEARCH("corbeille",B658)),ISNUMBER(SEARCH("banneton",B658)),ISNUMBER(SEARCH("support",B658))),"PANIER/CORBEILLE",IF(ISNUMBER(SEARCH("Bidon",B658)),"BIDON",IF(ISNUMBER(SEARCH("bourriche",B658)),"BOURRICHE",IF(OR(ISNUMBER(SEARCH("coffre",B658)),ISNUMBER(SEARCH("valisette",B658)),ISNUMBER(SEARCH("caisse",B658))),"COFFRET",IF(OR(ISNUMBER(SEARCH("VERRE",B658)),ISNUMBER(SEARCH("carafe",B658))),"VERRERIE",IF(ISNUMBER(SEARCH("BOIS",B658)),"BOIS",IF(OR(ISNUMBER(SEARCH("BOLDUC",B658)),ISNUMBER(SEARCH("RAPHIA",B658)),ISNUMBER(SEARCH("etiquette",B658)),ISNUMBER(SEARCH("Bouchon",B658)),ISNUMBER(SEARCH("tire",B658)),ISNUMBER(SEARCH("decapsuleur",B658)),ISNUMBER(SEARCH("carte",B658)),ISNUMBER(SEARCH("cheque",B658))),"ETAGERES",IF(OR(ISNUMBER(SEARCH("papier",B658)),ISNUMBER(SEARCH("sac",B658)),ISNUMBER(SEARCH("carton",B658)),ISNUMBER(SEARCH("pochette",B658)),ISNUMBER(SEARCH("polypr",B658)),ISNUMBER(SEARCH("FIBRE",B658))),"CARTONNAGE","AUTRES"))))))))),VLOOKUP(A658,'[1]Famille par article'!A:C,3,0))</f>
        <v>ETAGERES</v>
      </c>
      <c r="I658" s="14">
        <f t="shared" si="40"/>
        <v>4.6270590412733669E-4</v>
      </c>
      <c r="J658" s="14">
        <f t="shared" si="43"/>
        <v>0.88598926522302357</v>
      </c>
      <c r="K658" s="12" t="str">
        <f t="shared" si="41"/>
        <v/>
      </c>
      <c r="L658" s="12" t="str">
        <f t="shared" si="42"/>
        <v>Y</v>
      </c>
    </row>
    <row r="659" spans="1:12" x14ac:dyDescent="0.25">
      <c r="A659" s="12" t="s">
        <v>1214</v>
      </c>
      <c r="B659" s="12" t="s">
        <v>1215</v>
      </c>
      <c r="C659" s="12">
        <v>5</v>
      </c>
      <c r="D659" s="12">
        <v>1126</v>
      </c>
      <c r="E659" s="12" t="s">
        <v>96</v>
      </c>
      <c r="F659" s="12" t="s">
        <v>17</v>
      </c>
      <c r="G659" s="12" t="str">
        <f>IF(ISNA(VLOOKUP(E659,'[1]Plan d''adressage'!A:B,2,0)),"aucune",VLOOKUP(E659,'[1]Plan d''adressage'!A:B,2,0))</f>
        <v>aucune</v>
      </c>
      <c r="H659" s="13" t="str">
        <f>IF(ISNA(VLOOKUP(A659,'[1]Famille par article'!A:C,3,0)),IF(AND(ISNUMBER(SEARCH("FIBRE",B659)),ISNUMBER(SEARCH("calage",B659))),"FIBRE DE CALAGE",IF(OR(ISNUMBER(SEARCH("panier",B659)),ISNUMBER(SEARCH("corbeille",B659)),ISNUMBER(SEARCH("banneton",B659)),ISNUMBER(SEARCH("support",B659))),"PANIER/CORBEILLE",IF(ISNUMBER(SEARCH("Bidon",B659)),"BIDON",IF(ISNUMBER(SEARCH("bourriche",B659)),"BOURRICHE",IF(OR(ISNUMBER(SEARCH("coffre",B659)),ISNUMBER(SEARCH("valisette",B659)),ISNUMBER(SEARCH("caisse",B659))),"COFFRET",IF(OR(ISNUMBER(SEARCH("VERRE",B659)),ISNUMBER(SEARCH("carafe",B659))),"VERRERIE",IF(ISNUMBER(SEARCH("BOIS",B659)),"BOIS",IF(OR(ISNUMBER(SEARCH("BOLDUC",B659)),ISNUMBER(SEARCH("RAPHIA",B659)),ISNUMBER(SEARCH("etiquette",B659)),ISNUMBER(SEARCH("Bouchon",B659)),ISNUMBER(SEARCH("tire",B659)),ISNUMBER(SEARCH("decapsuleur",B659)),ISNUMBER(SEARCH("carte",B659)),ISNUMBER(SEARCH("cheque",B659))),"ETAGERES",IF(OR(ISNUMBER(SEARCH("papier",B659)),ISNUMBER(SEARCH("sac",B659)),ISNUMBER(SEARCH("carton",B659)),ISNUMBER(SEARCH("pochette",B659)),ISNUMBER(SEARCH("polypr",B659)),ISNUMBER(SEARCH("FIBRE",B659))),"CARTONNAGE","AUTRES"))))))))),VLOOKUP(A659,'[1]Famille par article'!A:C,3,0))</f>
        <v>AUTRES</v>
      </c>
      <c r="I659" s="14">
        <f t="shared" si="40"/>
        <v>4.6270590412733669E-4</v>
      </c>
      <c r="J659" s="14">
        <f t="shared" si="43"/>
        <v>0.88645197112715091</v>
      </c>
      <c r="K659" s="12" t="str">
        <f t="shared" si="41"/>
        <v/>
      </c>
      <c r="L659" s="12" t="str">
        <f t="shared" si="42"/>
        <v>Y</v>
      </c>
    </row>
    <row r="660" spans="1:12" x14ac:dyDescent="0.25">
      <c r="A660" s="12" t="s">
        <v>1216</v>
      </c>
      <c r="B660" s="12" t="s">
        <v>835</v>
      </c>
      <c r="C660" s="12">
        <v>5</v>
      </c>
      <c r="D660" s="12">
        <v>1126</v>
      </c>
      <c r="E660" s="12" t="s">
        <v>482</v>
      </c>
      <c r="F660" s="12" t="s">
        <v>17</v>
      </c>
      <c r="G660" s="12" t="str">
        <f>IF(ISNA(VLOOKUP(E660,'[1]Plan d''adressage'!A:B,2,0)),"aucune",VLOOKUP(E660,'[1]Plan d''adressage'!A:B,2,0))</f>
        <v>CARTONNAGE</v>
      </c>
      <c r="H660" s="13" t="str">
        <f>IF(ISNA(VLOOKUP(A660,'[1]Famille par article'!A:C,3,0)),IF(AND(ISNUMBER(SEARCH("FIBRE",B660)),ISNUMBER(SEARCH("calage",B660))),"FIBRE DE CALAGE",IF(OR(ISNUMBER(SEARCH("panier",B660)),ISNUMBER(SEARCH("corbeille",B660)),ISNUMBER(SEARCH("banneton",B660)),ISNUMBER(SEARCH("support",B660))),"PANIER/CORBEILLE",IF(ISNUMBER(SEARCH("Bidon",B660)),"BIDON",IF(ISNUMBER(SEARCH("bourriche",B660)),"BOURRICHE",IF(OR(ISNUMBER(SEARCH("coffre",B660)),ISNUMBER(SEARCH("valisette",B660)),ISNUMBER(SEARCH("caisse",B660))),"COFFRET",IF(OR(ISNUMBER(SEARCH("VERRE",B660)),ISNUMBER(SEARCH("carafe",B660))),"VERRERIE",IF(ISNUMBER(SEARCH("BOIS",B660)),"BOIS",IF(OR(ISNUMBER(SEARCH("BOLDUC",B660)),ISNUMBER(SEARCH("RAPHIA",B660)),ISNUMBER(SEARCH("etiquette",B660)),ISNUMBER(SEARCH("Bouchon",B660)),ISNUMBER(SEARCH("tire",B660)),ISNUMBER(SEARCH("decapsuleur",B660)),ISNUMBER(SEARCH("carte",B660)),ISNUMBER(SEARCH("cheque",B660))),"ETAGERES",IF(OR(ISNUMBER(SEARCH("papier",B660)),ISNUMBER(SEARCH("sac",B660)),ISNUMBER(SEARCH("carton",B660)),ISNUMBER(SEARCH("pochette",B660)),ISNUMBER(SEARCH("polypr",B660)),ISNUMBER(SEARCH("FIBRE",B660))),"CARTONNAGE","AUTRES"))))))))),VLOOKUP(A660,'[1]Famille par article'!A:C,3,0))</f>
        <v>VERRERIE</v>
      </c>
      <c r="I660" s="14">
        <f t="shared" si="40"/>
        <v>4.6270590412733669E-4</v>
      </c>
      <c r="J660" s="14">
        <f t="shared" si="43"/>
        <v>0.88691467703127824</v>
      </c>
      <c r="K660" s="12" t="str">
        <f t="shared" si="41"/>
        <v/>
      </c>
      <c r="L660" s="12" t="str">
        <f t="shared" si="42"/>
        <v>Y</v>
      </c>
    </row>
    <row r="661" spans="1:12" x14ac:dyDescent="0.25">
      <c r="A661" s="12" t="s">
        <v>1217</v>
      </c>
      <c r="B661" s="12" t="s">
        <v>1055</v>
      </c>
      <c r="C661" s="12">
        <v>5</v>
      </c>
      <c r="D661" s="12">
        <v>1126</v>
      </c>
      <c r="E661" s="12" t="s">
        <v>535</v>
      </c>
      <c r="F661" s="12" t="s">
        <v>17</v>
      </c>
      <c r="G661" s="12" t="str">
        <f>IF(ISNA(VLOOKUP(E661,'[1]Plan d''adressage'!A:B,2,0)),"aucune",VLOOKUP(E661,'[1]Plan d''adressage'!A:B,2,0))</f>
        <v>AUTRES</v>
      </c>
      <c r="H661" s="13" t="str">
        <f>IF(ISNA(VLOOKUP(A661,'[1]Famille par article'!A:C,3,0)),IF(AND(ISNUMBER(SEARCH("FIBRE",B661)),ISNUMBER(SEARCH("calage",B661))),"FIBRE DE CALAGE",IF(OR(ISNUMBER(SEARCH("panier",B661)),ISNUMBER(SEARCH("corbeille",B661)),ISNUMBER(SEARCH("banneton",B661)),ISNUMBER(SEARCH("support",B661))),"PANIER/CORBEILLE",IF(ISNUMBER(SEARCH("Bidon",B661)),"BIDON",IF(ISNUMBER(SEARCH("bourriche",B661)),"BOURRICHE",IF(OR(ISNUMBER(SEARCH("coffre",B661)),ISNUMBER(SEARCH("valisette",B661)),ISNUMBER(SEARCH("caisse",B661))),"COFFRET",IF(OR(ISNUMBER(SEARCH("VERRE",B661)),ISNUMBER(SEARCH("carafe",B661))),"VERRERIE",IF(ISNUMBER(SEARCH("BOIS",B661)),"BOIS",IF(OR(ISNUMBER(SEARCH("BOLDUC",B661)),ISNUMBER(SEARCH("RAPHIA",B661)),ISNUMBER(SEARCH("etiquette",B661)),ISNUMBER(SEARCH("Bouchon",B661)),ISNUMBER(SEARCH("tire",B661)),ISNUMBER(SEARCH("decapsuleur",B661)),ISNUMBER(SEARCH("carte",B661)),ISNUMBER(SEARCH("cheque",B661))),"ETAGERES",IF(OR(ISNUMBER(SEARCH("papier",B661)),ISNUMBER(SEARCH("sac",B661)),ISNUMBER(SEARCH("carton",B661)),ISNUMBER(SEARCH("pochette",B661)),ISNUMBER(SEARCH("polypr",B661)),ISNUMBER(SEARCH("FIBRE",B661))),"CARTONNAGE","AUTRES"))))))))),VLOOKUP(A661,'[1]Famille par article'!A:C,3,0))</f>
        <v>COFFRET</v>
      </c>
      <c r="I661" s="14">
        <f t="shared" si="40"/>
        <v>4.6270590412733669E-4</v>
      </c>
      <c r="J661" s="14">
        <f t="shared" si="43"/>
        <v>0.88737738293540558</v>
      </c>
      <c r="K661" s="12" t="str">
        <f t="shared" si="41"/>
        <v/>
      </c>
      <c r="L661" s="12" t="str">
        <f t="shared" si="42"/>
        <v>Y</v>
      </c>
    </row>
    <row r="662" spans="1:12" x14ac:dyDescent="0.25">
      <c r="A662" s="12" t="s">
        <v>1218</v>
      </c>
      <c r="B662" s="12" t="s">
        <v>52</v>
      </c>
      <c r="C662" s="12">
        <v>5</v>
      </c>
      <c r="D662" s="12">
        <v>1126</v>
      </c>
      <c r="E662" s="12" t="s">
        <v>96</v>
      </c>
      <c r="F662" s="12" t="s">
        <v>17</v>
      </c>
      <c r="G662" s="12" t="str">
        <f>IF(ISNA(VLOOKUP(E662,'[1]Plan d''adressage'!A:B,2,0)),"aucune",VLOOKUP(E662,'[1]Plan d''adressage'!A:B,2,0))</f>
        <v>aucune</v>
      </c>
      <c r="H662" s="13" t="str">
        <f>IF(ISNA(VLOOKUP(A662,'[1]Famille par article'!A:C,3,0)),IF(AND(ISNUMBER(SEARCH("FIBRE",B662)),ISNUMBER(SEARCH("calage",B662))),"FIBRE DE CALAGE",IF(OR(ISNUMBER(SEARCH("panier",B662)),ISNUMBER(SEARCH("corbeille",B662)),ISNUMBER(SEARCH("banneton",B662)),ISNUMBER(SEARCH("support",B662))),"PANIER/CORBEILLE",IF(ISNUMBER(SEARCH("Bidon",B662)),"BIDON",IF(ISNUMBER(SEARCH("bourriche",B662)),"BOURRICHE",IF(OR(ISNUMBER(SEARCH("coffre",B662)),ISNUMBER(SEARCH("valisette",B662)),ISNUMBER(SEARCH("caisse",B662))),"COFFRET",IF(OR(ISNUMBER(SEARCH("VERRE",B662)),ISNUMBER(SEARCH("carafe",B662))),"VERRERIE",IF(ISNUMBER(SEARCH("BOIS",B662)),"BOIS",IF(OR(ISNUMBER(SEARCH("BOLDUC",B662)),ISNUMBER(SEARCH("RAPHIA",B662)),ISNUMBER(SEARCH("etiquette",B662)),ISNUMBER(SEARCH("Bouchon",B662)),ISNUMBER(SEARCH("tire",B662)),ISNUMBER(SEARCH("decapsuleur",B662)),ISNUMBER(SEARCH("carte",B662)),ISNUMBER(SEARCH("cheque",B662))),"ETAGERES",IF(OR(ISNUMBER(SEARCH("papier",B662)),ISNUMBER(SEARCH("sac",B662)),ISNUMBER(SEARCH("carton",B662)),ISNUMBER(SEARCH("pochette",B662)),ISNUMBER(SEARCH("polypr",B662)),ISNUMBER(SEARCH("FIBRE",B662))),"CARTONNAGE","AUTRES"))))))))),VLOOKUP(A662,'[1]Famille par article'!A:C,3,0))</f>
        <v>PANIER/CORBEILLE</v>
      </c>
      <c r="I662" s="14">
        <f t="shared" si="40"/>
        <v>4.6270590412733669E-4</v>
      </c>
      <c r="J662" s="14">
        <f t="shared" si="43"/>
        <v>0.88784008883953291</v>
      </c>
      <c r="K662" s="12" t="str">
        <f t="shared" si="41"/>
        <v/>
      </c>
      <c r="L662" s="12" t="str">
        <f t="shared" si="42"/>
        <v>Y</v>
      </c>
    </row>
    <row r="663" spans="1:12" x14ac:dyDescent="0.25">
      <c r="A663" s="12" t="s">
        <v>1219</v>
      </c>
      <c r="B663" s="12" t="s">
        <v>1220</v>
      </c>
      <c r="C663" s="12">
        <v>5</v>
      </c>
      <c r="D663" s="12">
        <v>1126</v>
      </c>
      <c r="E663" s="12" t="s">
        <v>584</v>
      </c>
      <c r="F663" s="12" t="s">
        <v>17</v>
      </c>
      <c r="G663" s="12" t="str">
        <f>IF(ISNA(VLOOKUP(E663,'[1]Plan d''adressage'!A:B,2,0)),"aucune",VLOOKUP(E663,'[1]Plan d''adressage'!A:B,2,0))</f>
        <v>PANIER/CORBEILLE</v>
      </c>
      <c r="H663" s="13" t="str">
        <f>IF(ISNA(VLOOKUP(A663,'[1]Famille par article'!A:C,3,0)),IF(AND(ISNUMBER(SEARCH("FIBRE",B663)),ISNUMBER(SEARCH("calage",B663))),"FIBRE DE CALAGE",IF(OR(ISNUMBER(SEARCH("panier",B663)),ISNUMBER(SEARCH("corbeille",B663)),ISNUMBER(SEARCH("banneton",B663)),ISNUMBER(SEARCH("support",B663))),"PANIER/CORBEILLE",IF(ISNUMBER(SEARCH("Bidon",B663)),"BIDON",IF(ISNUMBER(SEARCH("bourriche",B663)),"BOURRICHE",IF(OR(ISNUMBER(SEARCH("coffre",B663)),ISNUMBER(SEARCH("valisette",B663)),ISNUMBER(SEARCH("caisse",B663))),"COFFRET",IF(OR(ISNUMBER(SEARCH("VERRE",B663)),ISNUMBER(SEARCH("carafe",B663))),"VERRERIE",IF(ISNUMBER(SEARCH("BOIS",B663)),"BOIS",IF(OR(ISNUMBER(SEARCH("BOLDUC",B663)),ISNUMBER(SEARCH("RAPHIA",B663)),ISNUMBER(SEARCH("etiquette",B663)),ISNUMBER(SEARCH("Bouchon",B663)),ISNUMBER(SEARCH("tire",B663)),ISNUMBER(SEARCH("decapsuleur",B663)),ISNUMBER(SEARCH("carte",B663)),ISNUMBER(SEARCH("cheque",B663))),"ETAGERES",IF(OR(ISNUMBER(SEARCH("papier",B663)),ISNUMBER(SEARCH("sac",B663)),ISNUMBER(SEARCH("carton",B663)),ISNUMBER(SEARCH("pochette",B663)),ISNUMBER(SEARCH("polypr",B663)),ISNUMBER(SEARCH("FIBRE",B663))),"CARTONNAGE","AUTRES"))))))))),VLOOKUP(A663,'[1]Famille par article'!A:C,3,0))</f>
        <v>VERRERIE</v>
      </c>
      <c r="I663" s="14">
        <f t="shared" si="40"/>
        <v>4.6270590412733669E-4</v>
      </c>
      <c r="J663" s="14">
        <f t="shared" si="43"/>
        <v>0.88830279474366025</v>
      </c>
      <c r="K663" s="12" t="str">
        <f t="shared" si="41"/>
        <v/>
      </c>
      <c r="L663" s="12" t="str">
        <f t="shared" si="42"/>
        <v>Y</v>
      </c>
    </row>
    <row r="664" spans="1:12" x14ac:dyDescent="0.25">
      <c r="A664" s="12" t="s">
        <v>1221</v>
      </c>
      <c r="B664" s="12" t="s">
        <v>1222</v>
      </c>
      <c r="C664" s="12">
        <v>5</v>
      </c>
      <c r="D664" s="12">
        <v>1126</v>
      </c>
      <c r="E664" s="12" t="s">
        <v>921</v>
      </c>
      <c r="F664" s="12" t="s">
        <v>17</v>
      </c>
      <c r="G664" s="12" t="str">
        <f>IF(ISNA(VLOOKUP(E664,'[1]Plan d''adressage'!A:B,2,0)),"aucune",VLOOKUP(E664,'[1]Plan d''adressage'!A:B,2,0))</f>
        <v>PANIER/CORBEILLE</v>
      </c>
      <c r="H664" s="13" t="str">
        <f>IF(ISNA(VLOOKUP(A664,'[1]Famille par article'!A:C,3,0)),IF(AND(ISNUMBER(SEARCH("FIBRE",B664)),ISNUMBER(SEARCH("calage",B664))),"FIBRE DE CALAGE",IF(OR(ISNUMBER(SEARCH("panier",B664)),ISNUMBER(SEARCH("corbeille",B664)),ISNUMBER(SEARCH("banneton",B664)),ISNUMBER(SEARCH("support",B664))),"PANIER/CORBEILLE",IF(ISNUMBER(SEARCH("Bidon",B664)),"BIDON",IF(ISNUMBER(SEARCH("bourriche",B664)),"BOURRICHE",IF(OR(ISNUMBER(SEARCH("coffre",B664)),ISNUMBER(SEARCH("valisette",B664)),ISNUMBER(SEARCH("caisse",B664))),"COFFRET",IF(OR(ISNUMBER(SEARCH("VERRE",B664)),ISNUMBER(SEARCH("carafe",B664))),"VERRERIE",IF(ISNUMBER(SEARCH("BOIS",B664)),"BOIS",IF(OR(ISNUMBER(SEARCH("BOLDUC",B664)),ISNUMBER(SEARCH("RAPHIA",B664)),ISNUMBER(SEARCH("etiquette",B664)),ISNUMBER(SEARCH("Bouchon",B664)),ISNUMBER(SEARCH("tire",B664)),ISNUMBER(SEARCH("decapsuleur",B664)),ISNUMBER(SEARCH("carte",B664)),ISNUMBER(SEARCH("cheque",B664))),"ETAGERES",IF(OR(ISNUMBER(SEARCH("papier",B664)),ISNUMBER(SEARCH("sac",B664)),ISNUMBER(SEARCH("carton",B664)),ISNUMBER(SEARCH("pochette",B664)),ISNUMBER(SEARCH("polypr",B664)),ISNUMBER(SEARCH("FIBRE",B664))),"CARTONNAGE","AUTRES"))))))))),VLOOKUP(A664,'[1]Famille par article'!A:C,3,0))</f>
        <v>VERRERIE</v>
      </c>
      <c r="I664" s="14">
        <f t="shared" si="40"/>
        <v>4.6270590412733669E-4</v>
      </c>
      <c r="J664" s="14">
        <f t="shared" si="43"/>
        <v>0.88876550064778759</v>
      </c>
      <c r="K664" s="12" t="str">
        <f t="shared" si="41"/>
        <v/>
      </c>
      <c r="L664" s="12" t="str">
        <f t="shared" si="42"/>
        <v>Y</v>
      </c>
    </row>
    <row r="665" spans="1:12" x14ac:dyDescent="0.25">
      <c r="A665" s="12" t="s">
        <v>1223</v>
      </c>
      <c r="B665" s="12" t="s">
        <v>1224</v>
      </c>
      <c r="C665" s="12">
        <v>5</v>
      </c>
      <c r="D665" s="12">
        <v>1126</v>
      </c>
      <c r="E665" s="12" t="s">
        <v>822</v>
      </c>
      <c r="F665" s="12" t="s">
        <v>17</v>
      </c>
      <c r="G665" s="12" t="str">
        <f>IF(ISNA(VLOOKUP(E665,'[1]Plan d''adressage'!A:B,2,0)),"aucune",VLOOKUP(E665,'[1]Plan d''adressage'!A:B,2,0))</f>
        <v>CARTONNAGE</v>
      </c>
      <c r="H665" s="13" t="str">
        <f>IF(ISNA(VLOOKUP(A665,'[1]Famille par article'!A:C,3,0)),IF(AND(ISNUMBER(SEARCH("FIBRE",B665)),ISNUMBER(SEARCH("calage",B665))),"FIBRE DE CALAGE",IF(OR(ISNUMBER(SEARCH("panier",B665)),ISNUMBER(SEARCH("corbeille",B665)),ISNUMBER(SEARCH("banneton",B665)),ISNUMBER(SEARCH("support",B665))),"PANIER/CORBEILLE",IF(ISNUMBER(SEARCH("Bidon",B665)),"BIDON",IF(ISNUMBER(SEARCH("bourriche",B665)),"BOURRICHE",IF(OR(ISNUMBER(SEARCH("coffre",B665)),ISNUMBER(SEARCH("valisette",B665)),ISNUMBER(SEARCH("caisse",B665))),"COFFRET",IF(OR(ISNUMBER(SEARCH("VERRE",B665)),ISNUMBER(SEARCH("carafe",B665))),"VERRERIE",IF(ISNUMBER(SEARCH("BOIS",B665)),"BOIS",IF(OR(ISNUMBER(SEARCH("BOLDUC",B665)),ISNUMBER(SEARCH("RAPHIA",B665)),ISNUMBER(SEARCH("etiquette",B665)),ISNUMBER(SEARCH("Bouchon",B665)),ISNUMBER(SEARCH("tire",B665)),ISNUMBER(SEARCH("decapsuleur",B665)),ISNUMBER(SEARCH("carte",B665)),ISNUMBER(SEARCH("cheque",B665))),"ETAGERES",IF(OR(ISNUMBER(SEARCH("papier",B665)),ISNUMBER(SEARCH("sac",B665)),ISNUMBER(SEARCH("carton",B665)),ISNUMBER(SEARCH("pochette",B665)),ISNUMBER(SEARCH("polypr",B665)),ISNUMBER(SEARCH("FIBRE",B665))),"CARTONNAGE","AUTRES"))))))))),VLOOKUP(A665,'[1]Famille par article'!A:C,3,0))</f>
        <v>VERRERIE</v>
      </c>
      <c r="I665" s="14">
        <f t="shared" si="40"/>
        <v>4.6270590412733669E-4</v>
      </c>
      <c r="J665" s="14">
        <f t="shared" si="43"/>
        <v>0.88922820655191492</v>
      </c>
      <c r="K665" s="12" t="str">
        <f t="shared" si="41"/>
        <v/>
      </c>
      <c r="L665" s="12" t="str">
        <f t="shared" si="42"/>
        <v>Y</v>
      </c>
    </row>
    <row r="666" spans="1:12" x14ac:dyDescent="0.25">
      <c r="A666" s="12" t="s">
        <v>1225</v>
      </c>
      <c r="B666" s="12" t="s">
        <v>1226</v>
      </c>
      <c r="C666" s="12">
        <v>5</v>
      </c>
      <c r="D666" s="12">
        <v>1126</v>
      </c>
      <c r="E666" s="12" t="s">
        <v>96</v>
      </c>
      <c r="F666" s="12" t="s">
        <v>17</v>
      </c>
      <c r="G666" s="12" t="str">
        <f>IF(ISNA(VLOOKUP(E666,'[1]Plan d''adressage'!A:B,2,0)),"aucune",VLOOKUP(E666,'[1]Plan d''adressage'!A:B,2,0))</f>
        <v>aucune</v>
      </c>
      <c r="H666" s="13" t="str">
        <f>IF(ISNA(VLOOKUP(A666,'[1]Famille par article'!A:C,3,0)),IF(AND(ISNUMBER(SEARCH("FIBRE",B666)),ISNUMBER(SEARCH("calage",B666))),"FIBRE DE CALAGE",IF(OR(ISNUMBER(SEARCH("panier",B666)),ISNUMBER(SEARCH("corbeille",B666)),ISNUMBER(SEARCH("banneton",B666)),ISNUMBER(SEARCH("support",B666))),"PANIER/CORBEILLE",IF(ISNUMBER(SEARCH("Bidon",B666)),"BIDON",IF(ISNUMBER(SEARCH("bourriche",B666)),"BOURRICHE",IF(OR(ISNUMBER(SEARCH("coffre",B666)),ISNUMBER(SEARCH("valisette",B666)),ISNUMBER(SEARCH("caisse",B666))),"COFFRET",IF(OR(ISNUMBER(SEARCH("VERRE",B666)),ISNUMBER(SEARCH("carafe",B666))),"VERRERIE",IF(ISNUMBER(SEARCH("BOIS",B666)),"BOIS",IF(OR(ISNUMBER(SEARCH("BOLDUC",B666)),ISNUMBER(SEARCH("RAPHIA",B666)),ISNUMBER(SEARCH("etiquette",B666)),ISNUMBER(SEARCH("Bouchon",B666)),ISNUMBER(SEARCH("tire",B666)),ISNUMBER(SEARCH("decapsuleur",B666)),ISNUMBER(SEARCH("carte",B666)),ISNUMBER(SEARCH("cheque",B666))),"ETAGERES",IF(OR(ISNUMBER(SEARCH("papier",B666)),ISNUMBER(SEARCH("sac",B666)),ISNUMBER(SEARCH("carton",B666)),ISNUMBER(SEARCH("pochette",B666)),ISNUMBER(SEARCH("polypr",B666)),ISNUMBER(SEARCH("FIBRE",B666))),"CARTONNAGE","AUTRES"))))))))),VLOOKUP(A666,'[1]Famille par article'!A:C,3,0))</f>
        <v>AUTRES</v>
      </c>
      <c r="I666" s="14">
        <f t="shared" si="40"/>
        <v>4.6270590412733669E-4</v>
      </c>
      <c r="J666" s="14">
        <f t="shared" si="43"/>
        <v>0.88969091245604226</v>
      </c>
      <c r="K666" s="12" t="str">
        <f t="shared" si="41"/>
        <v/>
      </c>
      <c r="L666" s="12" t="str">
        <f t="shared" si="42"/>
        <v>Y</v>
      </c>
    </row>
    <row r="667" spans="1:12" x14ac:dyDescent="0.25">
      <c r="A667" s="12" t="s">
        <v>1227</v>
      </c>
      <c r="B667" s="12" t="s">
        <v>1228</v>
      </c>
      <c r="C667" s="12">
        <v>5</v>
      </c>
      <c r="D667" s="12">
        <v>1126</v>
      </c>
      <c r="E667" s="12" t="s">
        <v>1100</v>
      </c>
      <c r="F667" s="12" t="s">
        <v>17</v>
      </c>
      <c r="G667" s="12" t="str">
        <f>IF(ISNA(VLOOKUP(E667,'[1]Plan d''adressage'!A:B,2,0)),"aucune",VLOOKUP(E667,'[1]Plan d''adressage'!A:B,2,0))</f>
        <v>PANIER/CORBEILLE</v>
      </c>
      <c r="H667" s="13" t="str">
        <f>IF(ISNA(VLOOKUP(A667,'[1]Famille par article'!A:C,3,0)),IF(AND(ISNUMBER(SEARCH("FIBRE",B667)),ISNUMBER(SEARCH("calage",B667))),"FIBRE DE CALAGE",IF(OR(ISNUMBER(SEARCH("panier",B667)),ISNUMBER(SEARCH("corbeille",B667)),ISNUMBER(SEARCH("banneton",B667)),ISNUMBER(SEARCH("support",B667))),"PANIER/CORBEILLE",IF(ISNUMBER(SEARCH("Bidon",B667)),"BIDON",IF(ISNUMBER(SEARCH("bourriche",B667)),"BOURRICHE",IF(OR(ISNUMBER(SEARCH("coffre",B667)),ISNUMBER(SEARCH("valisette",B667)),ISNUMBER(SEARCH("caisse",B667))),"COFFRET",IF(OR(ISNUMBER(SEARCH("VERRE",B667)),ISNUMBER(SEARCH("carafe",B667))),"VERRERIE",IF(ISNUMBER(SEARCH("BOIS",B667)),"BOIS",IF(OR(ISNUMBER(SEARCH("BOLDUC",B667)),ISNUMBER(SEARCH("RAPHIA",B667)),ISNUMBER(SEARCH("etiquette",B667)),ISNUMBER(SEARCH("Bouchon",B667)),ISNUMBER(SEARCH("tire",B667)),ISNUMBER(SEARCH("decapsuleur",B667)),ISNUMBER(SEARCH("carte",B667)),ISNUMBER(SEARCH("cheque",B667))),"ETAGERES",IF(OR(ISNUMBER(SEARCH("papier",B667)),ISNUMBER(SEARCH("sac",B667)),ISNUMBER(SEARCH("carton",B667)),ISNUMBER(SEARCH("pochette",B667)),ISNUMBER(SEARCH("polypr",B667)),ISNUMBER(SEARCH("FIBRE",B667))),"CARTONNAGE","AUTRES"))))))))),VLOOKUP(A667,'[1]Famille par article'!A:C,3,0))</f>
        <v>ETAGERES</v>
      </c>
      <c r="I667" s="14">
        <f t="shared" si="40"/>
        <v>4.6270590412733669E-4</v>
      </c>
      <c r="J667" s="14">
        <f t="shared" si="43"/>
        <v>0.8901536183601696</v>
      </c>
      <c r="K667" s="12" t="str">
        <f t="shared" si="41"/>
        <v/>
      </c>
      <c r="L667" s="12" t="str">
        <f t="shared" si="42"/>
        <v>Y</v>
      </c>
    </row>
    <row r="668" spans="1:12" x14ac:dyDescent="0.25">
      <c r="A668" s="12" t="s">
        <v>1229</v>
      </c>
      <c r="B668" s="12" t="s">
        <v>368</v>
      </c>
      <c r="C668" s="12">
        <v>5</v>
      </c>
      <c r="D668" s="12">
        <v>1126</v>
      </c>
      <c r="E668" s="12" t="s">
        <v>369</v>
      </c>
      <c r="F668" s="12" t="s">
        <v>17</v>
      </c>
      <c r="G668" s="12" t="str">
        <f>IF(ISNA(VLOOKUP(E668,'[1]Plan d''adressage'!A:B,2,0)),"aucune",VLOOKUP(E668,'[1]Plan d''adressage'!A:B,2,0))</f>
        <v>aucune</v>
      </c>
      <c r="H668" s="13" t="str">
        <f>IF(ISNA(VLOOKUP(A668,'[1]Famille par article'!A:C,3,0)),IF(AND(ISNUMBER(SEARCH("FIBRE",B668)),ISNUMBER(SEARCH("calage",B668))),"FIBRE DE CALAGE",IF(OR(ISNUMBER(SEARCH("panier",B668)),ISNUMBER(SEARCH("corbeille",B668)),ISNUMBER(SEARCH("banneton",B668)),ISNUMBER(SEARCH("support",B668))),"PANIER/CORBEILLE",IF(ISNUMBER(SEARCH("Bidon",B668)),"BIDON",IF(ISNUMBER(SEARCH("bourriche",B668)),"BOURRICHE",IF(OR(ISNUMBER(SEARCH("coffre",B668)),ISNUMBER(SEARCH("valisette",B668)),ISNUMBER(SEARCH("caisse",B668))),"COFFRET",IF(OR(ISNUMBER(SEARCH("VERRE",B668)),ISNUMBER(SEARCH("carafe",B668))),"VERRERIE",IF(ISNUMBER(SEARCH("BOIS",B668)),"BOIS",IF(OR(ISNUMBER(SEARCH("BOLDUC",B668)),ISNUMBER(SEARCH("RAPHIA",B668)),ISNUMBER(SEARCH("etiquette",B668)),ISNUMBER(SEARCH("Bouchon",B668)),ISNUMBER(SEARCH("tire",B668)),ISNUMBER(SEARCH("decapsuleur",B668)),ISNUMBER(SEARCH("carte",B668)),ISNUMBER(SEARCH("cheque",B668))),"ETAGERES",IF(OR(ISNUMBER(SEARCH("papier",B668)),ISNUMBER(SEARCH("sac",B668)),ISNUMBER(SEARCH("carton",B668)),ISNUMBER(SEARCH("pochette",B668)),ISNUMBER(SEARCH("polypr",B668)),ISNUMBER(SEARCH("FIBRE",B668))),"CARTONNAGE","AUTRES"))))))))),VLOOKUP(A668,'[1]Famille par article'!A:C,3,0))</f>
        <v>ETAGERES</v>
      </c>
      <c r="I668" s="14">
        <f t="shared" si="40"/>
        <v>4.6270590412733669E-4</v>
      </c>
      <c r="J668" s="14">
        <f t="shared" si="43"/>
        <v>0.89061632426429693</v>
      </c>
      <c r="K668" s="12" t="str">
        <f t="shared" si="41"/>
        <v/>
      </c>
      <c r="L668" s="12" t="str">
        <f t="shared" si="42"/>
        <v>Y</v>
      </c>
    </row>
    <row r="669" spans="1:12" x14ac:dyDescent="0.25">
      <c r="A669" s="12" t="s">
        <v>1230</v>
      </c>
      <c r="B669" s="12" t="s">
        <v>368</v>
      </c>
      <c r="C669" s="12">
        <v>5</v>
      </c>
      <c r="D669" s="12">
        <v>1126</v>
      </c>
      <c r="E669" s="12" t="s">
        <v>710</v>
      </c>
      <c r="F669" s="12" t="s">
        <v>17</v>
      </c>
      <c r="G669" s="12" t="str">
        <f>IF(ISNA(VLOOKUP(E669,'[1]Plan d''adressage'!A:B,2,0)),"aucune",VLOOKUP(E669,'[1]Plan d''adressage'!A:B,2,0))</f>
        <v>aucune</v>
      </c>
      <c r="H669" s="13" t="str">
        <f>IF(ISNA(VLOOKUP(A669,'[1]Famille par article'!A:C,3,0)),IF(AND(ISNUMBER(SEARCH("FIBRE",B669)),ISNUMBER(SEARCH("calage",B669))),"FIBRE DE CALAGE",IF(OR(ISNUMBER(SEARCH("panier",B669)),ISNUMBER(SEARCH("corbeille",B669)),ISNUMBER(SEARCH("banneton",B669)),ISNUMBER(SEARCH("support",B669))),"PANIER/CORBEILLE",IF(ISNUMBER(SEARCH("Bidon",B669)),"BIDON",IF(ISNUMBER(SEARCH("bourriche",B669)),"BOURRICHE",IF(OR(ISNUMBER(SEARCH("coffre",B669)),ISNUMBER(SEARCH("valisette",B669)),ISNUMBER(SEARCH("caisse",B669))),"COFFRET",IF(OR(ISNUMBER(SEARCH("VERRE",B669)),ISNUMBER(SEARCH("carafe",B669))),"VERRERIE",IF(ISNUMBER(SEARCH("BOIS",B669)),"BOIS",IF(OR(ISNUMBER(SEARCH("BOLDUC",B669)),ISNUMBER(SEARCH("RAPHIA",B669)),ISNUMBER(SEARCH("etiquette",B669)),ISNUMBER(SEARCH("Bouchon",B669)),ISNUMBER(SEARCH("tire",B669)),ISNUMBER(SEARCH("decapsuleur",B669)),ISNUMBER(SEARCH("carte",B669)),ISNUMBER(SEARCH("cheque",B669))),"ETAGERES",IF(OR(ISNUMBER(SEARCH("papier",B669)),ISNUMBER(SEARCH("sac",B669)),ISNUMBER(SEARCH("carton",B669)),ISNUMBER(SEARCH("pochette",B669)),ISNUMBER(SEARCH("polypr",B669)),ISNUMBER(SEARCH("FIBRE",B669))),"CARTONNAGE","AUTRES"))))))))),VLOOKUP(A669,'[1]Famille par article'!A:C,3,0))</f>
        <v>ETAGERES</v>
      </c>
      <c r="I669" s="14">
        <f t="shared" si="40"/>
        <v>4.6270590412733669E-4</v>
      </c>
      <c r="J669" s="14">
        <f t="shared" si="43"/>
        <v>0.89107903016842427</v>
      </c>
      <c r="K669" s="12" t="str">
        <f t="shared" si="41"/>
        <v/>
      </c>
      <c r="L669" s="12" t="str">
        <f t="shared" si="42"/>
        <v>Y</v>
      </c>
    </row>
    <row r="670" spans="1:12" x14ac:dyDescent="0.25">
      <c r="A670" s="12" t="s">
        <v>1231</v>
      </c>
      <c r="B670" s="12" t="s">
        <v>1232</v>
      </c>
      <c r="C670" s="12">
        <v>5</v>
      </c>
      <c r="D670" s="12">
        <v>1126</v>
      </c>
      <c r="E670" s="12" t="s">
        <v>96</v>
      </c>
      <c r="F670" s="12" t="s">
        <v>17</v>
      </c>
      <c r="G670" s="12" t="str">
        <f>IF(ISNA(VLOOKUP(E670,'[1]Plan d''adressage'!A:B,2,0)),"aucune",VLOOKUP(E670,'[1]Plan d''adressage'!A:B,2,0))</f>
        <v>aucune</v>
      </c>
      <c r="H670" s="13" t="str">
        <f>IF(ISNA(VLOOKUP(A670,'[1]Famille par article'!A:C,3,0)),IF(AND(ISNUMBER(SEARCH("FIBRE",B670)),ISNUMBER(SEARCH("calage",B670))),"FIBRE DE CALAGE",IF(OR(ISNUMBER(SEARCH("panier",B670)),ISNUMBER(SEARCH("corbeille",B670)),ISNUMBER(SEARCH("banneton",B670)),ISNUMBER(SEARCH("support",B670))),"PANIER/CORBEILLE",IF(ISNUMBER(SEARCH("Bidon",B670)),"BIDON",IF(ISNUMBER(SEARCH("bourriche",B670)),"BOURRICHE",IF(OR(ISNUMBER(SEARCH("coffre",B670)),ISNUMBER(SEARCH("valisette",B670)),ISNUMBER(SEARCH("caisse",B670))),"COFFRET",IF(OR(ISNUMBER(SEARCH("VERRE",B670)),ISNUMBER(SEARCH("carafe",B670))),"VERRERIE",IF(ISNUMBER(SEARCH("BOIS",B670)),"BOIS",IF(OR(ISNUMBER(SEARCH("BOLDUC",B670)),ISNUMBER(SEARCH("RAPHIA",B670)),ISNUMBER(SEARCH("etiquette",B670)),ISNUMBER(SEARCH("Bouchon",B670)),ISNUMBER(SEARCH("tire",B670)),ISNUMBER(SEARCH("decapsuleur",B670)),ISNUMBER(SEARCH("carte",B670)),ISNUMBER(SEARCH("cheque",B670))),"ETAGERES",IF(OR(ISNUMBER(SEARCH("papier",B670)),ISNUMBER(SEARCH("sac",B670)),ISNUMBER(SEARCH("carton",B670)),ISNUMBER(SEARCH("pochette",B670)),ISNUMBER(SEARCH("polypr",B670)),ISNUMBER(SEARCH("FIBRE",B670))),"CARTONNAGE","AUTRES"))))))))),VLOOKUP(A670,'[1]Famille par article'!A:C,3,0))</f>
        <v>AUTRES</v>
      </c>
      <c r="I670" s="14">
        <f t="shared" si="40"/>
        <v>4.6270590412733669E-4</v>
      </c>
      <c r="J670" s="14">
        <f t="shared" si="43"/>
        <v>0.8915417360725516</v>
      </c>
      <c r="K670" s="12" t="str">
        <f t="shared" si="41"/>
        <v/>
      </c>
      <c r="L670" s="12" t="str">
        <f t="shared" si="42"/>
        <v>Y</v>
      </c>
    </row>
    <row r="671" spans="1:12" x14ac:dyDescent="0.25">
      <c r="A671" s="12" t="s">
        <v>1233</v>
      </c>
      <c r="B671" s="12" t="s">
        <v>1234</v>
      </c>
      <c r="C671" s="12">
        <v>5</v>
      </c>
      <c r="D671" s="12">
        <v>1126</v>
      </c>
      <c r="E671" s="12" t="s">
        <v>369</v>
      </c>
      <c r="F671" s="12" t="s">
        <v>17</v>
      </c>
      <c r="G671" s="12" t="str">
        <f>IF(ISNA(VLOOKUP(E671,'[1]Plan d''adressage'!A:B,2,0)),"aucune",VLOOKUP(E671,'[1]Plan d''adressage'!A:B,2,0))</f>
        <v>aucune</v>
      </c>
      <c r="H671" s="13" t="str">
        <f>IF(ISNA(VLOOKUP(A671,'[1]Famille par article'!A:C,3,0)),IF(AND(ISNUMBER(SEARCH("FIBRE",B671)),ISNUMBER(SEARCH("calage",B671))),"FIBRE DE CALAGE",IF(OR(ISNUMBER(SEARCH("panier",B671)),ISNUMBER(SEARCH("corbeille",B671)),ISNUMBER(SEARCH("banneton",B671)),ISNUMBER(SEARCH("support",B671))),"PANIER/CORBEILLE",IF(ISNUMBER(SEARCH("Bidon",B671)),"BIDON",IF(ISNUMBER(SEARCH("bourriche",B671)),"BOURRICHE",IF(OR(ISNUMBER(SEARCH("coffre",B671)),ISNUMBER(SEARCH("valisette",B671)),ISNUMBER(SEARCH("caisse",B671))),"COFFRET",IF(OR(ISNUMBER(SEARCH("VERRE",B671)),ISNUMBER(SEARCH("carafe",B671))),"VERRERIE",IF(ISNUMBER(SEARCH("BOIS",B671)),"BOIS",IF(OR(ISNUMBER(SEARCH("BOLDUC",B671)),ISNUMBER(SEARCH("RAPHIA",B671)),ISNUMBER(SEARCH("etiquette",B671)),ISNUMBER(SEARCH("Bouchon",B671)),ISNUMBER(SEARCH("tire",B671)),ISNUMBER(SEARCH("decapsuleur",B671)),ISNUMBER(SEARCH("carte",B671)),ISNUMBER(SEARCH("cheque",B671))),"ETAGERES",IF(OR(ISNUMBER(SEARCH("papier",B671)),ISNUMBER(SEARCH("sac",B671)),ISNUMBER(SEARCH("carton",B671)),ISNUMBER(SEARCH("pochette",B671)),ISNUMBER(SEARCH("polypr",B671)),ISNUMBER(SEARCH("FIBRE",B671))),"CARTONNAGE","AUTRES"))))))))),VLOOKUP(A671,'[1]Famille par article'!A:C,3,0))</f>
        <v>ETAGERES</v>
      </c>
      <c r="I671" s="14">
        <f t="shared" si="40"/>
        <v>4.6270590412733669E-4</v>
      </c>
      <c r="J671" s="14">
        <f t="shared" si="43"/>
        <v>0.89200444197667894</v>
      </c>
      <c r="K671" s="12" t="str">
        <f t="shared" si="41"/>
        <v/>
      </c>
      <c r="L671" s="12" t="str">
        <f t="shared" si="42"/>
        <v>Y</v>
      </c>
    </row>
    <row r="672" spans="1:12" x14ac:dyDescent="0.25">
      <c r="A672" s="12" t="s">
        <v>1235</v>
      </c>
      <c r="B672" s="12" t="s">
        <v>371</v>
      </c>
      <c r="C672" s="12">
        <v>5</v>
      </c>
      <c r="D672" s="12">
        <v>1126</v>
      </c>
      <c r="E672" s="12" t="s">
        <v>369</v>
      </c>
      <c r="F672" s="12" t="s">
        <v>17</v>
      </c>
      <c r="G672" s="12" t="str">
        <f>IF(ISNA(VLOOKUP(E672,'[1]Plan d''adressage'!A:B,2,0)),"aucune",VLOOKUP(E672,'[1]Plan d''adressage'!A:B,2,0))</f>
        <v>aucune</v>
      </c>
      <c r="H672" s="13" t="str">
        <f>IF(ISNA(VLOOKUP(A672,'[1]Famille par article'!A:C,3,0)),IF(AND(ISNUMBER(SEARCH("FIBRE",B672)),ISNUMBER(SEARCH("calage",B672))),"FIBRE DE CALAGE",IF(OR(ISNUMBER(SEARCH("panier",B672)),ISNUMBER(SEARCH("corbeille",B672)),ISNUMBER(SEARCH("banneton",B672)),ISNUMBER(SEARCH("support",B672))),"PANIER/CORBEILLE",IF(ISNUMBER(SEARCH("Bidon",B672)),"BIDON",IF(ISNUMBER(SEARCH("bourriche",B672)),"BOURRICHE",IF(OR(ISNUMBER(SEARCH("coffre",B672)),ISNUMBER(SEARCH("valisette",B672)),ISNUMBER(SEARCH("caisse",B672))),"COFFRET",IF(OR(ISNUMBER(SEARCH("VERRE",B672)),ISNUMBER(SEARCH("carafe",B672))),"VERRERIE",IF(ISNUMBER(SEARCH("BOIS",B672)),"BOIS",IF(OR(ISNUMBER(SEARCH("BOLDUC",B672)),ISNUMBER(SEARCH("RAPHIA",B672)),ISNUMBER(SEARCH("etiquette",B672)),ISNUMBER(SEARCH("Bouchon",B672)),ISNUMBER(SEARCH("tire",B672)),ISNUMBER(SEARCH("decapsuleur",B672)),ISNUMBER(SEARCH("carte",B672)),ISNUMBER(SEARCH("cheque",B672))),"ETAGERES",IF(OR(ISNUMBER(SEARCH("papier",B672)),ISNUMBER(SEARCH("sac",B672)),ISNUMBER(SEARCH("carton",B672)),ISNUMBER(SEARCH("pochette",B672)),ISNUMBER(SEARCH("polypr",B672)),ISNUMBER(SEARCH("FIBRE",B672))),"CARTONNAGE","AUTRES"))))))))),VLOOKUP(A672,'[1]Famille par article'!A:C,3,0))</f>
        <v>ETAGERES</v>
      </c>
      <c r="I672" s="14">
        <f t="shared" si="40"/>
        <v>4.6270590412733669E-4</v>
      </c>
      <c r="J672" s="14">
        <f t="shared" si="43"/>
        <v>0.89246714788080628</v>
      </c>
      <c r="K672" s="12" t="str">
        <f t="shared" si="41"/>
        <v/>
      </c>
      <c r="L672" s="12" t="str">
        <f t="shared" si="42"/>
        <v>Y</v>
      </c>
    </row>
    <row r="673" spans="1:12" x14ac:dyDescent="0.25">
      <c r="A673" s="12" t="s">
        <v>1236</v>
      </c>
      <c r="B673" s="12" t="s">
        <v>636</v>
      </c>
      <c r="C673" s="12">
        <v>5</v>
      </c>
      <c r="D673" s="12">
        <v>1126</v>
      </c>
      <c r="E673" s="12" t="s">
        <v>710</v>
      </c>
      <c r="F673" s="12" t="s">
        <v>17</v>
      </c>
      <c r="G673" s="12" t="str">
        <f>IF(ISNA(VLOOKUP(E673,'[1]Plan d''adressage'!A:B,2,0)),"aucune",VLOOKUP(E673,'[1]Plan d''adressage'!A:B,2,0))</f>
        <v>aucune</v>
      </c>
      <c r="H673" s="13" t="str">
        <f>IF(ISNA(VLOOKUP(A673,'[1]Famille par article'!A:C,3,0)),IF(AND(ISNUMBER(SEARCH("FIBRE",B673)),ISNUMBER(SEARCH("calage",B673))),"FIBRE DE CALAGE",IF(OR(ISNUMBER(SEARCH("panier",B673)),ISNUMBER(SEARCH("corbeille",B673)),ISNUMBER(SEARCH("banneton",B673)),ISNUMBER(SEARCH("support",B673))),"PANIER/CORBEILLE",IF(ISNUMBER(SEARCH("Bidon",B673)),"BIDON",IF(ISNUMBER(SEARCH("bourriche",B673)),"BOURRICHE",IF(OR(ISNUMBER(SEARCH("coffre",B673)),ISNUMBER(SEARCH("valisette",B673)),ISNUMBER(SEARCH("caisse",B673))),"COFFRET",IF(OR(ISNUMBER(SEARCH("VERRE",B673)),ISNUMBER(SEARCH("carafe",B673))),"VERRERIE",IF(ISNUMBER(SEARCH("BOIS",B673)),"BOIS",IF(OR(ISNUMBER(SEARCH("BOLDUC",B673)),ISNUMBER(SEARCH("RAPHIA",B673)),ISNUMBER(SEARCH("etiquette",B673)),ISNUMBER(SEARCH("Bouchon",B673)),ISNUMBER(SEARCH("tire",B673)),ISNUMBER(SEARCH("decapsuleur",B673)),ISNUMBER(SEARCH("carte",B673)),ISNUMBER(SEARCH("cheque",B673))),"ETAGERES",IF(OR(ISNUMBER(SEARCH("papier",B673)),ISNUMBER(SEARCH("sac",B673)),ISNUMBER(SEARCH("carton",B673)),ISNUMBER(SEARCH("pochette",B673)),ISNUMBER(SEARCH("polypr",B673)),ISNUMBER(SEARCH("FIBRE",B673))),"CARTONNAGE","AUTRES"))))))))),VLOOKUP(A673,'[1]Famille par article'!A:C,3,0))</f>
        <v>ETAGERES</v>
      </c>
      <c r="I673" s="14">
        <f t="shared" si="40"/>
        <v>4.6270590412733669E-4</v>
      </c>
      <c r="J673" s="14">
        <f t="shared" si="43"/>
        <v>0.89292985378493361</v>
      </c>
      <c r="K673" s="12" t="str">
        <f t="shared" si="41"/>
        <v/>
      </c>
      <c r="L673" s="12" t="str">
        <f t="shared" si="42"/>
        <v>Y</v>
      </c>
    </row>
    <row r="674" spans="1:12" x14ac:dyDescent="0.25">
      <c r="A674" s="12" t="s">
        <v>1237</v>
      </c>
      <c r="B674" s="12" t="s">
        <v>1238</v>
      </c>
      <c r="C674" s="12">
        <v>5</v>
      </c>
      <c r="D674" s="12">
        <v>1126</v>
      </c>
      <c r="E674" s="12" t="s">
        <v>35</v>
      </c>
      <c r="F674" s="12" t="s">
        <v>17</v>
      </c>
      <c r="G674" s="12" t="str">
        <f>IF(ISNA(VLOOKUP(E674,'[1]Plan d''adressage'!A:B,2,0)),"aucune",VLOOKUP(E674,'[1]Plan d''adressage'!A:B,2,0))</f>
        <v>COFFRET</v>
      </c>
      <c r="H674" s="13" t="str">
        <f>IF(ISNA(VLOOKUP(A674,'[1]Famille par article'!A:C,3,0)),IF(AND(ISNUMBER(SEARCH("FIBRE",B674)),ISNUMBER(SEARCH("calage",B674))),"FIBRE DE CALAGE",IF(OR(ISNUMBER(SEARCH("panier",B674)),ISNUMBER(SEARCH("corbeille",B674)),ISNUMBER(SEARCH("banneton",B674)),ISNUMBER(SEARCH("support",B674))),"PANIER/CORBEILLE",IF(ISNUMBER(SEARCH("Bidon",B674)),"BIDON",IF(ISNUMBER(SEARCH("bourriche",B674)),"BOURRICHE",IF(OR(ISNUMBER(SEARCH("coffre",B674)),ISNUMBER(SEARCH("valisette",B674)),ISNUMBER(SEARCH("caisse",B674))),"COFFRET",IF(OR(ISNUMBER(SEARCH("VERRE",B674)),ISNUMBER(SEARCH("carafe",B674))),"VERRERIE",IF(ISNUMBER(SEARCH("BOIS",B674)),"BOIS",IF(OR(ISNUMBER(SEARCH("BOLDUC",B674)),ISNUMBER(SEARCH("RAPHIA",B674)),ISNUMBER(SEARCH("etiquette",B674)),ISNUMBER(SEARCH("Bouchon",B674)),ISNUMBER(SEARCH("tire",B674)),ISNUMBER(SEARCH("decapsuleur",B674)),ISNUMBER(SEARCH("carte",B674)),ISNUMBER(SEARCH("cheque",B674))),"ETAGERES",IF(OR(ISNUMBER(SEARCH("papier",B674)),ISNUMBER(SEARCH("sac",B674)),ISNUMBER(SEARCH("carton",B674)),ISNUMBER(SEARCH("pochette",B674)),ISNUMBER(SEARCH("polypr",B674)),ISNUMBER(SEARCH("FIBRE",B674))),"CARTONNAGE","AUTRES"))))))))),VLOOKUP(A674,'[1]Famille par article'!A:C,3,0))</f>
        <v>AUTRES</v>
      </c>
      <c r="I674" s="14">
        <f t="shared" si="40"/>
        <v>4.6270590412733669E-4</v>
      </c>
      <c r="J674" s="14">
        <f t="shared" si="43"/>
        <v>0.89339255968906095</v>
      </c>
      <c r="K674" s="12" t="str">
        <f t="shared" si="41"/>
        <v/>
      </c>
      <c r="L674" s="12" t="str">
        <f t="shared" si="42"/>
        <v>Y</v>
      </c>
    </row>
    <row r="675" spans="1:12" x14ac:dyDescent="0.25">
      <c r="A675" s="12" t="s">
        <v>1239</v>
      </c>
      <c r="B675" s="12" t="s">
        <v>812</v>
      </c>
      <c r="C675" s="12">
        <v>5</v>
      </c>
      <c r="D675" s="12">
        <v>1126</v>
      </c>
      <c r="E675" s="12" t="s">
        <v>435</v>
      </c>
      <c r="F675" s="12" t="s">
        <v>17</v>
      </c>
      <c r="G675" s="12" t="str">
        <f>IF(ISNA(VLOOKUP(E675,'[1]Plan d''adressage'!A:B,2,0)),"aucune",VLOOKUP(E675,'[1]Plan d''adressage'!A:B,2,0))</f>
        <v>AUTRES</v>
      </c>
      <c r="H675" s="13" t="str">
        <f>IF(ISNA(VLOOKUP(A675,'[1]Famille par article'!A:C,3,0)),IF(AND(ISNUMBER(SEARCH("FIBRE",B675)),ISNUMBER(SEARCH("calage",B675))),"FIBRE DE CALAGE",IF(OR(ISNUMBER(SEARCH("panier",B675)),ISNUMBER(SEARCH("corbeille",B675)),ISNUMBER(SEARCH("banneton",B675)),ISNUMBER(SEARCH("support",B675))),"PANIER/CORBEILLE",IF(ISNUMBER(SEARCH("Bidon",B675)),"BIDON",IF(ISNUMBER(SEARCH("bourriche",B675)),"BOURRICHE",IF(OR(ISNUMBER(SEARCH("coffre",B675)),ISNUMBER(SEARCH("valisette",B675)),ISNUMBER(SEARCH("caisse",B675))),"COFFRET",IF(OR(ISNUMBER(SEARCH("VERRE",B675)),ISNUMBER(SEARCH("carafe",B675))),"VERRERIE",IF(ISNUMBER(SEARCH("BOIS",B675)),"BOIS",IF(OR(ISNUMBER(SEARCH("BOLDUC",B675)),ISNUMBER(SEARCH("RAPHIA",B675)),ISNUMBER(SEARCH("etiquette",B675)),ISNUMBER(SEARCH("Bouchon",B675)),ISNUMBER(SEARCH("tire",B675)),ISNUMBER(SEARCH("decapsuleur",B675)),ISNUMBER(SEARCH("carte",B675)),ISNUMBER(SEARCH("cheque",B675))),"ETAGERES",IF(OR(ISNUMBER(SEARCH("papier",B675)),ISNUMBER(SEARCH("sac",B675)),ISNUMBER(SEARCH("carton",B675)),ISNUMBER(SEARCH("pochette",B675)),ISNUMBER(SEARCH("polypr",B675)),ISNUMBER(SEARCH("FIBRE",B675))),"CARTONNAGE","AUTRES"))))))))),VLOOKUP(A675,'[1]Famille par article'!A:C,3,0))</f>
        <v>ETAGERES</v>
      </c>
      <c r="I675" s="14">
        <f t="shared" si="40"/>
        <v>4.6270590412733669E-4</v>
      </c>
      <c r="J675" s="14">
        <f t="shared" si="43"/>
        <v>0.89385526559318829</v>
      </c>
      <c r="K675" s="12" t="str">
        <f t="shared" si="41"/>
        <v/>
      </c>
      <c r="L675" s="12" t="str">
        <f t="shared" si="42"/>
        <v>Y</v>
      </c>
    </row>
    <row r="676" spans="1:12" x14ac:dyDescent="0.25">
      <c r="A676" s="12" t="s">
        <v>1240</v>
      </c>
      <c r="B676" s="12" t="s">
        <v>70</v>
      </c>
      <c r="C676" s="12">
        <v>4</v>
      </c>
      <c r="D676" s="12">
        <v>1126</v>
      </c>
      <c r="E676" s="12" t="s">
        <v>71</v>
      </c>
      <c r="F676" s="12" t="s">
        <v>17</v>
      </c>
      <c r="G676" s="12" t="str">
        <f>IF(ISNA(VLOOKUP(E676,'[1]Plan d''adressage'!A:B,2,0)),"aucune",VLOOKUP(E676,'[1]Plan d''adressage'!A:B,2,0))</f>
        <v>aucune</v>
      </c>
      <c r="H676" s="13" t="str">
        <f>IF(ISNA(VLOOKUP(A676,'[1]Famille par article'!A:C,3,0)),IF(AND(ISNUMBER(SEARCH("FIBRE",B676)),ISNUMBER(SEARCH("calage",B676))),"FIBRE DE CALAGE",IF(OR(ISNUMBER(SEARCH("panier",B676)),ISNUMBER(SEARCH("corbeille",B676)),ISNUMBER(SEARCH("banneton",B676)),ISNUMBER(SEARCH("support",B676))),"PANIER/CORBEILLE",IF(ISNUMBER(SEARCH("Bidon",B676)),"BIDON",IF(ISNUMBER(SEARCH("bourriche",B676)),"BOURRICHE",IF(OR(ISNUMBER(SEARCH("coffre",B676)),ISNUMBER(SEARCH("valisette",B676)),ISNUMBER(SEARCH("caisse",B676))),"COFFRET",IF(OR(ISNUMBER(SEARCH("VERRE",B676)),ISNUMBER(SEARCH("carafe",B676))),"VERRERIE",IF(ISNUMBER(SEARCH("BOIS",B676)),"BOIS",IF(OR(ISNUMBER(SEARCH("BOLDUC",B676)),ISNUMBER(SEARCH("RAPHIA",B676)),ISNUMBER(SEARCH("etiquette",B676)),ISNUMBER(SEARCH("Bouchon",B676)),ISNUMBER(SEARCH("tire",B676)),ISNUMBER(SEARCH("decapsuleur",B676)),ISNUMBER(SEARCH("carte",B676)),ISNUMBER(SEARCH("cheque",B676))),"ETAGERES",IF(OR(ISNUMBER(SEARCH("papier",B676)),ISNUMBER(SEARCH("sac",B676)),ISNUMBER(SEARCH("carton",B676)),ISNUMBER(SEARCH("pochette",B676)),ISNUMBER(SEARCH("polypr",B676)),ISNUMBER(SEARCH("FIBRE",B676))),"CARTONNAGE","AUTRES"))))))))),VLOOKUP(A676,'[1]Famille par article'!A:C,3,0))</f>
        <v>ETAGERES</v>
      </c>
      <c r="I676" s="14">
        <f t="shared" si="40"/>
        <v>3.7016472330186933E-4</v>
      </c>
      <c r="J676" s="14">
        <f t="shared" si="43"/>
        <v>0.89422543031649016</v>
      </c>
      <c r="K676" s="12" t="str">
        <f t="shared" si="41"/>
        <v/>
      </c>
      <c r="L676" s="12" t="str">
        <f t="shared" si="42"/>
        <v>Y</v>
      </c>
    </row>
    <row r="677" spans="1:12" x14ac:dyDescent="0.25">
      <c r="A677" s="12" t="s">
        <v>1241</v>
      </c>
      <c r="B677" s="12" t="s">
        <v>1242</v>
      </c>
      <c r="C677" s="12">
        <v>4</v>
      </c>
      <c r="D677" s="12">
        <v>1126</v>
      </c>
      <c r="E677" s="12" t="s">
        <v>921</v>
      </c>
      <c r="F677" s="12" t="s">
        <v>17</v>
      </c>
      <c r="G677" s="12" t="str">
        <f>IF(ISNA(VLOOKUP(E677,'[1]Plan d''adressage'!A:B,2,0)),"aucune",VLOOKUP(E677,'[1]Plan d''adressage'!A:B,2,0))</f>
        <v>PANIER/CORBEILLE</v>
      </c>
      <c r="H677" s="13" t="str">
        <f>IF(ISNA(VLOOKUP(A677,'[1]Famille par article'!A:C,3,0)),IF(AND(ISNUMBER(SEARCH("FIBRE",B677)),ISNUMBER(SEARCH("calage",B677))),"FIBRE DE CALAGE",IF(OR(ISNUMBER(SEARCH("panier",B677)),ISNUMBER(SEARCH("corbeille",B677)),ISNUMBER(SEARCH("banneton",B677)),ISNUMBER(SEARCH("support",B677))),"PANIER/CORBEILLE",IF(ISNUMBER(SEARCH("Bidon",B677)),"BIDON",IF(ISNUMBER(SEARCH("bourriche",B677)),"BOURRICHE",IF(OR(ISNUMBER(SEARCH("coffre",B677)),ISNUMBER(SEARCH("valisette",B677)),ISNUMBER(SEARCH("caisse",B677))),"COFFRET",IF(OR(ISNUMBER(SEARCH("VERRE",B677)),ISNUMBER(SEARCH("carafe",B677))),"VERRERIE",IF(ISNUMBER(SEARCH("BOIS",B677)),"BOIS",IF(OR(ISNUMBER(SEARCH("BOLDUC",B677)),ISNUMBER(SEARCH("RAPHIA",B677)),ISNUMBER(SEARCH("etiquette",B677)),ISNUMBER(SEARCH("Bouchon",B677)),ISNUMBER(SEARCH("tire",B677)),ISNUMBER(SEARCH("decapsuleur",B677)),ISNUMBER(SEARCH("carte",B677)),ISNUMBER(SEARCH("cheque",B677))),"ETAGERES",IF(OR(ISNUMBER(SEARCH("papier",B677)),ISNUMBER(SEARCH("sac",B677)),ISNUMBER(SEARCH("carton",B677)),ISNUMBER(SEARCH("pochette",B677)),ISNUMBER(SEARCH("polypr",B677)),ISNUMBER(SEARCH("FIBRE",B677))),"CARTONNAGE","AUTRES"))))))))),VLOOKUP(A677,'[1]Famille par article'!A:C,3,0))</f>
        <v>ETAGERES</v>
      </c>
      <c r="I677" s="14">
        <f t="shared" si="40"/>
        <v>3.7016472330186933E-4</v>
      </c>
      <c r="J677" s="14">
        <f t="shared" si="43"/>
        <v>0.89459559503979202</v>
      </c>
      <c r="K677" s="12" t="str">
        <f t="shared" si="41"/>
        <v/>
      </c>
      <c r="L677" s="12" t="str">
        <f t="shared" si="42"/>
        <v>Y</v>
      </c>
    </row>
    <row r="678" spans="1:12" x14ac:dyDescent="0.25">
      <c r="A678" s="12" t="s">
        <v>1243</v>
      </c>
      <c r="B678" s="12" t="s">
        <v>1244</v>
      </c>
      <c r="C678" s="12">
        <v>4</v>
      </c>
      <c r="D678" s="12">
        <v>1126</v>
      </c>
      <c r="E678" s="12" t="s">
        <v>205</v>
      </c>
      <c r="F678" s="12" t="s">
        <v>17</v>
      </c>
      <c r="G678" s="12" t="str">
        <f>IF(ISNA(VLOOKUP(E678,'[1]Plan d''adressage'!A:B,2,0)),"aucune",VLOOKUP(E678,'[1]Plan d''adressage'!A:B,2,0))</f>
        <v>AUTRES</v>
      </c>
      <c r="H678" s="13" t="str">
        <f>IF(ISNA(VLOOKUP(A678,'[1]Famille par article'!A:C,3,0)),IF(AND(ISNUMBER(SEARCH("FIBRE",B678)),ISNUMBER(SEARCH("calage",B678))),"FIBRE DE CALAGE",IF(OR(ISNUMBER(SEARCH("panier",B678)),ISNUMBER(SEARCH("corbeille",B678)),ISNUMBER(SEARCH("banneton",B678)),ISNUMBER(SEARCH("support",B678))),"PANIER/CORBEILLE",IF(ISNUMBER(SEARCH("Bidon",B678)),"BIDON",IF(ISNUMBER(SEARCH("bourriche",B678)),"BOURRICHE",IF(OR(ISNUMBER(SEARCH("coffre",B678)),ISNUMBER(SEARCH("valisette",B678)),ISNUMBER(SEARCH("caisse",B678))),"COFFRET",IF(OR(ISNUMBER(SEARCH("VERRE",B678)),ISNUMBER(SEARCH("carafe",B678))),"VERRERIE",IF(ISNUMBER(SEARCH("BOIS",B678)),"BOIS",IF(OR(ISNUMBER(SEARCH("BOLDUC",B678)),ISNUMBER(SEARCH("RAPHIA",B678)),ISNUMBER(SEARCH("etiquette",B678)),ISNUMBER(SEARCH("Bouchon",B678)),ISNUMBER(SEARCH("tire",B678)),ISNUMBER(SEARCH("decapsuleur",B678)),ISNUMBER(SEARCH("carte",B678)),ISNUMBER(SEARCH("cheque",B678))),"ETAGERES",IF(OR(ISNUMBER(SEARCH("papier",B678)),ISNUMBER(SEARCH("sac",B678)),ISNUMBER(SEARCH("carton",B678)),ISNUMBER(SEARCH("pochette",B678)),ISNUMBER(SEARCH("polypr",B678)),ISNUMBER(SEARCH("FIBRE",B678))),"CARTONNAGE","AUTRES"))))))))),VLOOKUP(A678,'[1]Famille par article'!A:C,3,0))</f>
        <v>ETAGERES</v>
      </c>
      <c r="I678" s="14">
        <f t="shared" si="40"/>
        <v>3.7016472330186933E-4</v>
      </c>
      <c r="J678" s="14">
        <f t="shared" si="43"/>
        <v>0.89496575976309389</v>
      </c>
      <c r="K678" s="12" t="str">
        <f t="shared" si="41"/>
        <v/>
      </c>
      <c r="L678" s="12" t="str">
        <f t="shared" si="42"/>
        <v>Y</v>
      </c>
    </row>
    <row r="679" spans="1:12" x14ac:dyDescent="0.25">
      <c r="A679" s="12" t="s">
        <v>1245</v>
      </c>
      <c r="B679" s="12" t="s">
        <v>420</v>
      </c>
      <c r="C679" s="12">
        <v>4</v>
      </c>
      <c r="D679" s="12">
        <v>1126</v>
      </c>
      <c r="E679" s="12" t="s">
        <v>1246</v>
      </c>
      <c r="F679" s="12" t="s">
        <v>17</v>
      </c>
      <c r="G679" s="12" t="str">
        <f>IF(ISNA(VLOOKUP(E679,'[1]Plan d''adressage'!A:B,2,0)),"aucune",VLOOKUP(E679,'[1]Plan d''adressage'!A:B,2,0))</f>
        <v>VERRERIE</v>
      </c>
      <c r="H679" s="13" t="str">
        <f>IF(ISNA(VLOOKUP(A679,'[1]Famille par article'!A:C,3,0)),IF(AND(ISNUMBER(SEARCH("FIBRE",B679)),ISNUMBER(SEARCH("calage",B679))),"FIBRE DE CALAGE",IF(OR(ISNUMBER(SEARCH("panier",B679)),ISNUMBER(SEARCH("corbeille",B679)),ISNUMBER(SEARCH("banneton",B679)),ISNUMBER(SEARCH("support",B679))),"PANIER/CORBEILLE",IF(ISNUMBER(SEARCH("Bidon",B679)),"BIDON",IF(ISNUMBER(SEARCH("bourriche",B679)),"BOURRICHE",IF(OR(ISNUMBER(SEARCH("coffre",B679)),ISNUMBER(SEARCH("valisette",B679)),ISNUMBER(SEARCH("caisse",B679))),"COFFRET",IF(OR(ISNUMBER(SEARCH("VERRE",B679)),ISNUMBER(SEARCH("carafe",B679))),"VERRERIE",IF(ISNUMBER(SEARCH("BOIS",B679)),"BOIS",IF(OR(ISNUMBER(SEARCH("BOLDUC",B679)),ISNUMBER(SEARCH("RAPHIA",B679)),ISNUMBER(SEARCH("etiquette",B679)),ISNUMBER(SEARCH("Bouchon",B679)),ISNUMBER(SEARCH("tire",B679)),ISNUMBER(SEARCH("decapsuleur",B679)),ISNUMBER(SEARCH("carte",B679)),ISNUMBER(SEARCH("cheque",B679))),"ETAGERES",IF(OR(ISNUMBER(SEARCH("papier",B679)),ISNUMBER(SEARCH("sac",B679)),ISNUMBER(SEARCH("carton",B679)),ISNUMBER(SEARCH("pochette",B679)),ISNUMBER(SEARCH("polypr",B679)),ISNUMBER(SEARCH("FIBRE",B679))),"CARTONNAGE","AUTRES"))))))))),VLOOKUP(A679,'[1]Famille par article'!A:C,3,0))</f>
        <v>CARTONNAGE</v>
      </c>
      <c r="I679" s="14">
        <f t="shared" si="40"/>
        <v>3.7016472330186933E-4</v>
      </c>
      <c r="J679" s="14">
        <f t="shared" si="43"/>
        <v>0.89533592448639576</v>
      </c>
      <c r="K679" s="12" t="str">
        <f t="shared" si="41"/>
        <v/>
      </c>
      <c r="L679" s="12" t="str">
        <f t="shared" si="42"/>
        <v>Y</v>
      </c>
    </row>
    <row r="680" spans="1:12" x14ac:dyDescent="0.25">
      <c r="A680" s="12" t="s">
        <v>1247</v>
      </c>
      <c r="B680" s="12" t="s">
        <v>714</v>
      </c>
      <c r="C680" s="12">
        <v>4</v>
      </c>
      <c r="D680" s="12">
        <v>1126</v>
      </c>
      <c r="E680" s="12" t="s">
        <v>96</v>
      </c>
      <c r="F680" s="12" t="s">
        <v>17</v>
      </c>
      <c r="G680" s="12" t="str">
        <f>IF(ISNA(VLOOKUP(E680,'[1]Plan d''adressage'!A:B,2,0)),"aucune",VLOOKUP(E680,'[1]Plan d''adressage'!A:B,2,0))</f>
        <v>aucune</v>
      </c>
      <c r="H680" s="13" t="str">
        <f>IF(ISNA(VLOOKUP(A680,'[1]Famille par article'!A:C,3,0)),IF(AND(ISNUMBER(SEARCH("FIBRE",B680)),ISNUMBER(SEARCH("calage",B680))),"FIBRE DE CALAGE",IF(OR(ISNUMBER(SEARCH("panier",B680)),ISNUMBER(SEARCH("corbeille",B680)),ISNUMBER(SEARCH("banneton",B680)),ISNUMBER(SEARCH("support",B680))),"PANIER/CORBEILLE",IF(ISNUMBER(SEARCH("Bidon",B680)),"BIDON",IF(ISNUMBER(SEARCH("bourriche",B680)),"BOURRICHE",IF(OR(ISNUMBER(SEARCH("coffre",B680)),ISNUMBER(SEARCH("valisette",B680)),ISNUMBER(SEARCH("caisse",B680))),"COFFRET",IF(OR(ISNUMBER(SEARCH("VERRE",B680)),ISNUMBER(SEARCH("carafe",B680))),"VERRERIE",IF(ISNUMBER(SEARCH("BOIS",B680)),"BOIS",IF(OR(ISNUMBER(SEARCH("BOLDUC",B680)),ISNUMBER(SEARCH("RAPHIA",B680)),ISNUMBER(SEARCH("etiquette",B680)),ISNUMBER(SEARCH("Bouchon",B680)),ISNUMBER(SEARCH("tire",B680)),ISNUMBER(SEARCH("decapsuleur",B680)),ISNUMBER(SEARCH("carte",B680)),ISNUMBER(SEARCH("cheque",B680))),"ETAGERES",IF(OR(ISNUMBER(SEARCH("papier",B680)),ISNUMBER(SEARCH("sac",B680)),ISNUMBER(SEARCH("carton",B680)),ISNUMBER(SEARCH("pochette",B680)),ISNUMBER(SEARCH("polypr",B680)),ISNUMBER(SEARCH("FIBRE",B680))),"CARTONNAGE","AUTRES"))))))))),VLOOKUP(A680,'[1]Famille par article'!A:C,3,0))</f>
        <v>CARTONNAGE</v>
      </c>
      <c r="I680" s="14">
        <f t="shared" si="40"/>
        <v>3.7016472330186933E-4</v>
      </c>
      <c r="J680" s="14">
        <f t="shared" si="43"/>
        <v>0.89570608920969763</v>
      </c>
      <c r="K680" s="12" t="str">
        <f t="shared" si="41"/>
        <v/>
      </c>
      <c r="L680" s="12" t="str">
        <f t="shared" si="42"/>
        <v>Y</v>
      </c>
    </row>
    <row r="681" spans="1:12" x14ac:dyDescent="0.25">
      <c r="A681" s="12" t="s">
        <v>1248</v>
      </c>
      <c r="B681" s="12" t="s">
        <v>368</v>
      </c>
      <c r="C681" s="12">
        <v>4</v>
      </c>
      <c r="D681" s="12">
        <v>1126</v>
      </c>
      <c r="E681" s="12" t="s">
        <v>194</v>
      </c>
      <c r="F681" s="12" t="s">
        <v>17</v>
      </c>
      <c r="G681" s="12" t="str">
        <f>IF(ISNA(VLOOKUP(E681,'[1]Plan d''adressage'!A:B,2,0)),"aucune",VLOOKUP(E681,'[1]Plan d''adressage'!A:B,2,0))</f>
        <v>aucune</v>
      </c>
      <c r="H681" s="13" t="str">
        <f>IF(ISNA(VLOOKUP(A681,'[1]Famille par article'!A:C,3,0)),IF(AND(ISNUMBER(SEARCH("FIBRE",B681)),ISNUMBER(SEARCH("calage",B681))),"FIBRE DE CALAGE",IF(OR(ISNUMBER(SEARCH("panier",B681)),ISNUMBER(SEARCH("corbeille",B681)),ISNUMBER(SEARCH("banneton",B681)),ISNUMBER(SEARCH("support",B681))),"PANIER/CORBEILLE",IF(ISNUMBER(SEARCH("Bidon",B681)),"BIDON",IF(ISNUMBER(SEARCH("bourriche",B681)),"BOURRICHE",IF(OR(ISNUMBER(SEARCH("coffre",B681)),ISNUMBER(SEARCH("valisette",B681)),ISNUMBER(SEARCH("caisse",B681))),"COFFRET",IF(OR(ISNUMBER(SEARCH("VERRE",B681)),ISNUMBER(SEARCH("carafe",B681))),"VERRERIE",IF(ISNUMBER(SEARCH("BOIS",B681)),"BOIS",IF(OR(ISNUMBER(SEARCH("BOLDUC",B681)),ISNUMBER(SEARCH("RAPHIA",B681)),ISNUMBER(SEARCH("etiquette",B681)),ISNUMBER(SEARCH("Bouchon",B681)),ISNUMBER(SEARCH("tire",B681)),ISNUMBER(SEARCH("decapsuleur",B681)),ISNUMBER(SEARCH("carte",B681)),ISNUMBER(SEARCH("cheque",B681))),"ETAGERES",IF(OR(ISNUMBER(SEARCH("papier",B681)),ISNUMBER(SEARCH("sac",B681)),ISNUMBER(SEARCH("carton",B681)),ISNUMBER(SEARCH("pochette",B681)),ISNUMBER(SEARCH("polypr",B681)),ISNUMBER(SEARCH("FIBRE",B681))),"CARTONNAGE","AUTRES"))))))))),VLOOKUP(A681,'[1]Famille par article'!A:C,3,0))</f>
        <v>ETAGERES</v>
      </c>
      <c r="I681" s="14">
        <f t="shared" si="40"/>
        <v>3.7016472330186933E-4</v>
      </c>
      <c r="J681" s="14">
        <f t="shared" si="43"/>
        <v>0.8960762539329995</v>
      </c>
      <c r="K681" s="12" t="str">
        <f t="shared" si="41"/>
        <v/>
      </c>
      <c r="L681" s="12" t="str">
        <f t="shared" si="42"/>
        <v>Y</v>
      </c>
    </row>
    <row r="682" spans="1:12" x14ac:dyDescent="0.25">
      <c r="A682" s="12" t="s">
        <v>1249</v>
      </c>
      <c r="B682" s="12" t="s">
        <v>371</v>
      </c>
      <c r="C682" s="12">
        <v>4</v>
      </c>
      <c r="D682" s="12">
        <v>1126</v>
      </c>
      <c r="E682" s="12" t="s">
        <v>369</v>
      </c>
      <c r="F682" s="12" t="s">
        <v>17</v>
      </c>
      <c r="G682" s="12" t="str">
        <f>IF(ISNA(VLOOKUP(E682,'[1]Plan d''adressage'!A:B,2,0)),"aucune",VLOOKUP(E682,'[1]Plan d''adressage'!A:B,2,0))</f>
        <v>aucune</v>
      </c>
      <c r="H682" s="13" t="str">
        <f>IF(ISNA(VLOOKUP(A682,'[1]Famille par article'!A:C,3,0)),IF(AND(ISNUMBER(SEARCH("FIBRE",B682)),ISNUMBER(SEARCH("calage",B682))),"FIBRE DE CALAGE",IF(OR(ISNUMBER(SEARCH("panier",B682)),ISNUMBER(SEARCH("corbeille",B682)),ISNUMBER(SEARCH("banneton",B682)),ISNUMBER(SEARCH("support",B682))),"PANIER/CORBEILLE",IF(ISNUMBER(SEARCH("Bidon",B682)),"BIDON",IF(ISNUMBER(SEARCH("bourriche",B682)),"BOURRICHE",IF(OR(ISNUMBER(SEARCH("coffre",B682)),ISNUMBER(SEARCH("valisette",B682)),ISNUMBER(SEARCH("caisse",B682))),"COFFRET",IF(OR(ISNUMBER(SEARCH("VERRE",B682)),ISNUMBER(SEARCH("carafe",B682))),"VERRERIE",IF(ISNUMBER(SEARCH("BOIS",B682)),"BOIS",IF(OR(ISNUMBER(SEARCH("BOLDUC",B682)),ISNUMBER(SEARCH("RAPHIA",B682)),ISNUMBER(SEARCH("etiquette",B682)),ISNUMBER(SEARCH("Bouchon",B682)),ISNUMBER(SEARCH("tire",B682)),ISNUMBER(SEARCH("decapsuleur",B682)),ISNUMBER(SEARCH("carte",B682)),ISNUMBER(SEARCH("cheque",B682))),"ETAGERES",IF(OR(ISNUMBER(SEARCH("papier",B682)),ISNUMBER(SEARCH("sac",B682)),ISNUMBER(SEARCH("carton",B682)),ISNUMBER(SEARCH("pochette",B682)),ISNUMBER(SEARCH("polypr",B682)),ISNUMBER(SEARCH("FIBRE",B682))),"CARTONNAGE","AUTRES"))))))))),VLOOKUP(A682,'[1]Famille par article'!A:C,3,0))</f>
        <v>ETAGERES</v>
      </c>
      <c r="I682" s="14">
        <f t="shared" si="40"/>
        <v>3.7016472330186933E-4</v>
      </c>
      <c r="J682" s="14">
        <f t="shared" si="43"/>
        <v>0.89644641865630137</v>
      </c>
      <c r="K682" s="12" t="str">
        <f t="shared" si="41"/>
        <v/>
      </c>
      <c r="L682" s="12" t="str">
        <f t="shared" si="42"/>
        <v>Y</v>
      </c>
    </row>
    <row r="683" spans="1:12" x14ac:dyDescent="0.25">
      <c r="A683" s="12" t="s">
        <v>1250</v>
      </c>
      <c r="B683" s="12" t="s">
        <v>636</v>
      </c>
      <c r="C683" s="12">
        <v>4</v>
      </c>
      <c r="D683" s="12">
        <v>1126</v>
      </c>
      <c r="E683" s="12" t="s">
        <v>710</v>
      </c>
      <c r="F683" s="12" t="s">
        <v>17</v>
      </c>
      <c r="G683" s="12" t="str">
        <f>IF(ISNA(VLOOKUP(E683,'[1]Plan d''adressage'!A:B,2,0)),"aucune",VLOOKUP(E683,'[1]Plan d''adressage'!A:B,2,0))</f>
        <v>aucune</v>
      </c>
      <c r="H683" s="13" t="str">
        <f>IF(ISNA(VLOOKUP(A683,'[1]Famille par article'!A:C,3,0)),IF(AND(ISNUMBER(SEARCH("FIBRE",B683)),ISNUMBER(SEARCH("calage",B683))),"FIBRE DE CALAGE",IF(OR(ISNUMBER(SEARCH("panier",B683)),ISNUMBER(SEARCH("corbeille",B683)),ISNUMBER(SEARCH("banneton",B683)),ISNUMBER(SEARCH("support",B683))),"PANIER/CORBEILLE",IF(ISNUMBER(SEARCH("Bidon",B683)),"BIDON",IF(ISNUMBER(SEARCH("bourriche",B683)),"BOURRICHE",IF(OR(ISNUMBER(SEARCH("coffre",B683)),ISNUMBER(SEARCH("valisette",B683)),ISNUMBER(SEARCH("caisse",B683))),"COFFRET",IF(OR(ISNUMBER(SEARCH("VERRE",B683)),ISNUMBER(SEARCH("carafe",B683))),"VERRERIE",IF(ISNUMBER(SEARCH("BOIS",B683)),"BOIS",IF(OR(ISNUMBER(SEARCH("BOLDUC",B683)),ISNUMBER(SEARCH("RAPHIA",B683)),ISNUMBER(SEARCH("etiquette",B683)),ISNUMBER(SEARCH("Bouchon",B683)),ISNUMBER(SEARCH("tire",B683)),ISNUMBER(SEARCH("decapsuleur",B683)),ISNUMBER(SEARCH("carte",B683)),ISNUMBER(SEARCH("cheque",B683))),"ETAGERES",IF(OR(ISNUMBER(SEARCH("papier",B683)),ISNUMBER(SEARCH("sac",B683)),ISNUMBER(SEARCH("carton",B683)),ISNUMBER(SEARCH("pochette",B683)),ISNUMBER(SEARCH("polypr",B683)),ISNUMBER(SEARCH("FIBRE",B683))),"CARTONNAGE","AUTRES"))))))))),VLOOKUP(A683,'[1]Famille par article'!A:C,3,0))</f>
        <v>ETAGERES</v>
      </c>
      <c r="I683" s="14">
        <f t="shared" si="40"/>
        <v>3.7016472330186933E-4</v>
      </c>
      <c r="J683" s="14">
        <f t="shared" si="43"/>
        <v>0.89681658337960324</v>
      </c>
      <c r="K683" s="12" t="str">
        <f t="shared" si="41"/>
        <v/>
      </c>
      <c r="L683" s="12" t="str">
        <f t="shared" si="42"/>
        <v>Y</v>
      </c>
    </row>
    <row r="684" spans="1:12" x14ac:dyDescent="0.25">
      <c r="A684" s="12" t="s">
        <v>1251</v>
      </c>
      <c r="B684" s="12" t="s">
        <v>812</v>
      </c>
      <c r="C684" s="12">
        <v>4</v>
      </c>
      <c r="D684" s="12">
        <v>1126</v>
      </c>
      <c r="E684" s="12" t="s">
        <v>710</v>
      </c>
      <c r="F684" s="12" t="s">
        <v>17</v>
      </c>
      <c r="G684" s="12" t="str">
        <f>IF(ISNA(VLOOKUP(E684,'[1]Plan d''adressage'!A:B,2,0)),"aucune",VLOOKUP(E684,'[1]Plan d''adressage'!A:B,2,0))</f>
        <v>aucune</v>
      </c>
      <c r="H684" s="13" t="str">
        <f>IF(ISNA(VLOOKUP(A684,'[1]Famille par article'!A:C,3,0)),IF(AND(ISNUMBER(SEARCH("FIBRE",B684)),ISNUMBER(SEARCH("calage",B684))),"FIBRE DE CALAGE",IF(OR(ISNUMBER(SEARCH("panier",B684)),ISNUMBER(SEARCH("corbeille",B684)),ISNUMBER(SEARCH("banneton",B684)),ISNUMBER(SEARCH("support",B684))),"PANIER/CORBEILLE",IF(ISNUMBER(SEARCH("Bidon",B684)),"BIDON",IF(ISNUMBER(SEARCH("bourriche",B684)),"BOURRICHE",IF(OR(ISNUMBER(SEARCH("coffre",B684)),ISNUMBER(SEARCH("valisette",B684)),ISNUMBER(SEARCH("caisse",B684))),"COFFRET",IF(OR(ISNUMBER(SEARCH("VERRE",B684)),ISNUMBER(SEARCH("carafe",B684))),"VERRERIE",IF(ISNUMBER(SEARCH("BOIS",B684)),"BOIS",IF(OR(ISNUMBER(SEARCH("BOLDUC",B684)),ISNUMBER(SEARCH("RAPHIA",B684)),ISNUMBER(SEARCH("etiquette",B684)),ISNUMBER(SEARCH("Bouchon",B684)),ISNUMBER(SEARCH("tire",B684)),ISNUMBER(SEARCH("decapsuleur",B684)),ISNUMBER(SEARCH("carte",B684)),ISNUMBER(SEARCH("cheque",B684))),"ETAGERES",IF(OR(ISNUMBER(SEARCH("papier",B684)),ISNUMBER(SEARCH("sac",B684)),ISNUMBER(SEARCH("carton",B684)),ISNUMBER(SEARCH("pochette",B684)),ISNUMBER(SEARCH("polypr",B684)),ISNUMBER(SEARCH("FIBRE",B684))),"CARTONNAGE","AUTRES"))))))))),VLOOKUP(A684,'[1]Famille par article'!A:C,3,0))</f>
        <v>ETAGERES</v>
      </c>
      <c r="I684" s="14">
        <f t="shared" si="40"/>
        <v>3.7016472330186933E-4</v>
      </c>
      <c r="J684" s="14">
        <f t="shared" si="43"/>
        <v>0.89718674810290511</v>
      </c>
      <c r="K684" s="12" t="str">
        <f t="shared" si="41"/>
        <v/>
      </c>
      <c r="L684" s="12" t="str">
        <f t="shared" si="42"/>
        <v>Y</v>
      </c>
    </row>
    <row r="685" spans="1:12" x14ac:dyDescent="0.25">
      <c r="A685" s="12" t="s">
        <v>1252</v>
      </c>
      <c r="B685" s="12" t="s">
        <v>812</v>
      </c>
      <c r="C685" s="12">
        <v>4</v>
      </c>
      <c r="D685" s="12">
        <v>1126</v>
      </c>
      <c r="E685" s="12" t="s">
        <v>710</v>
      </c>
      <c r="F685" s="12" t="s">
        <v>17</v>
      </c>
      <c r="G685" s="12" t="str">
        <f>IF(ISNA(VLOOKUP(E685,'[1]Plan d''adressage'!A:B,2,0)),"aucune",VLOOKUP(E685,'[1]Plan d''adressage'!A:B,2,0))</f>
        <v>aucune</v>
      </c>
      <c r="H685" s="13" t="str">
        <f>IF(ISNA(VLOOKUP(A685,'[1]Famille par article'!A:C,3,0)),IF(AND(ISNUMBER(SEARCH("FIBRE",B685)),ISNUMBER(SEARCH("calage",B685))),"FIBRE DE CALAGE",IF(OR(ISNUMBER(SEARCH("panier",B685)),ISNUMBER(SEARCH("corbeille",B685)),ISNUMBER(SEARCH("banneton",B685)),ISNUMBER(SEARCH("support",B685))),"PANIER/CORBEILLE",IF(ISNUMBER(SEARCH("Bidon",B685)),"BIDON",IF(ISNUMBER(SEARCH("bourriche",B685)),"BOURRICHE",IF(OR(ISNUMBER(SEARCH("coffre",B685)),ISNUMBER(SEARCH("valisette",B685)),ISNUMBER(SEARCH("caisse",B685))),"COFFRET",IF(OR(ISNUMBER(SEARCH("VERRE",B685)),ISNUMBER(SEARCH("carafe",B685))),"VERRERIE",IF(ISNUMBER(SEARCH("BOIS",B685)),"BOIS",IF(OR(ISNUMBER(SEARCH("BOLDUC",B685)),ISNUMBER(SEARCH("RAPHIA",B685)),ISNUMBER(SEARCH("etiquette",B685)),ISNUMBER(SEARCH("Bouchon",B685)),ISNUMBER(SEARCH("tire",B685)),ISNUMBER(SEARCH("decapsuleur",B685)),ISNUMBER(SEARCH("carte",B685)),ISNUMBER(SEARCH("cheque",B685))),"ETAGERES",IF(OR(ISNUMBER(SEARCH("papier",B685)),ISNUMBER(SEARCH("sac",B685)),ISNUMBER(SEARCH("carton",B685)),ISNUMBER(SEARCH("pochette",B685)),ISNUMBER(SEARCH("polypr",B685)),ISNUMBER(SEARCH("FIBRE",B685))),"CARTONNAGE","AUTRES"))))))))),VLOOKUP(A685,'[1]Famille par article'!A:C,3,0))</f>
        <v>ETAGERES</v>
      </c>
      <c r="I685" s="14">
        <f t="shared" si="40"/>
        <v>3.7016472330186933E-4</v>
      </c>
      <c r="J685" s="14">
        <f t="shared" si="43"/>
        <v>0.89755691282620698</v>
      </c>
      <c r="K685" s="12" t="str">
        <f t="shared" si="41"/>
        <v/>
      </c>
      <c r="L685" s="12" t="str">
        <f t="shared" si="42"/>
        <v>Y</v>
      </c>
    </row>
    <row r="686" spans="1:12" x14ac:dyDescent="0.25">
      <c r="A686" s="12" t="s">
        <v>1253</v>
      </c>
      <c r="B686" s="12" t="s">
        <v>812</v>
      </c>
      <c r="C686" s="12">
        <v>4</v>
      </c>
      <c r="D686" s="12">
        <v>1126</v>
      </c>
      <c r="E686" s="12" t="s">
        <v>435</v>
      </c>
      <c r="F686" s="12" t="s">
        <v>17</v>
      </c>
      <c r="G686" s="12" t="str">
        <f>IF(ISNA(VLOOKUP(E686,'[1]Plan d''adressage'!A:B,2,0)),"aucune",VLOOKUP(E686,'[1]Plan d''adressage'!A:B,2,0))</f>
        <v>AUTRES</v>
      </c>
      <c r="H686" s="13" t="str">
        <f>IF(ISNA(VLOOKUP(A686,'[1]Famille par article'!A:C,3,0)),IF(AND(ISNUMBER(SEARCH("FIBRE",B686)),ISNUMBER(SEARCH("calage",B686))),"FIBRE DE CALAGE",IF(OR(ISNUMBER(SEARCH("panier",B686)),ISNUMBER(SEARCH("corbeille",B686)),ISNUMBER(SEARCH("banneton",B686)),ISNUMBER(SEARCH("support",B686))),"PANIER/CORBEILLE",IF(ISNUMBER(SEARCH("Bidon",B686)),"BIDON",IF(ISNUMBER(SEARCH("bourriche",B686)),"BOURRICHE",IF(OR(ISNUMBER(SEARCH("coffre",B686)),ISNUMBER(SEARCH("valisette",B686)),ISNUMBER(SEARCH("caisse",B686))),"COFFRET",IF(OR(ISNUMBER(SEARCH("VERRE",B686)),ISNUMBER(SEARCH("carafe",B686))),"VERRERIE",IF(ISNUMBER(SEARCH("BOIS",B686)),"BOIS",IF(OR(ISNUMBER(SEARCH("BOLDUC",B686)),ISNUMBER(SEARCH("RAPHIA",B686)),ISNUMBER(SEARCH("etiquette",B686)),ISNUMBER(SEARCH("Bouchon",B686)),ISNUMBER(SEARCH("tire",B686)),ISNUMBER(SEARCH("decapsuleur",B686)),ISNUMBER(SEARCH("carte",B686)),ISNUMBER(SEARCH("cheque",B686))),"ETAGERES",IF(OR(ISNUMBER(SEARCH("papier",B686)),ISNUMBER(SEARCH("sac",B686)),ISNUMBER(SEARCH("carton",B686)),ISNUMBER(SEARCH("pochette",B686)),ISNUMBER(SEARCH("polypr",B686)),ISNUMBER(SEARCH("FIBRE",B686))),"CARTONNAGE","AUTRES"))))))))),VLOOKUP(A686,'[1]Famille par article'!A:C,3,0))</f>
        <v>ETAGERES</v>
      </c>
      <c r="I686" s="14">
        <f t="shared" si="40"/>
        <v>3.7016472330186933E-4</v>
      </c>
      <c r="J686" s="14">
        <f t="shared" si="43"/>
        <v>0.89792707754950885</v>
      </c>
      <c r="K686" s="12" t="str">
        <f t="shared" si="41"/>
        <v/>
      </c>
      <c r="L686" s="12" t="str">
        <f t="shared" si="42"/>
        <v>Y</v>
      </c>
    </row>
    <row r="687" spans="1:12" x14ac:dyDescent="0.25">
      <c r="A687" s="12" t="s">
        <v>1254</v>
      </c>
      <c r="B687" s="12" t="s">
        <v>812</v>
      </c>
      <c r="C687" s="12">
        <v>4</v>
      </c>
      <c r="D687" s="12">
        <v>1126</v>
      </c>
      <c r="E687" s="12" t="s">
        <v>435</v>
      </c>
      <c r="F687" s="12" t="s">
        <v>17</v>
      </c>
      <c r="G687" s="12" t="str">
        <f>IF(ISNA(VLOOKUP(E687,'[1]Plan d''adressage'!A:B,2,0)),"aucune",VLOOKUP(E687,'[1]Plan d''adressage'!A:B,2,0))</f>
        <v>AUTRES</v>
      </c>
      <c r="H687" s="13" t="str">
        <f>IF(ISNA(VLOOKUP(A687,'[1]Famille par article'!A:C,3,0)),IF(AND(ISNUMBER(SEARCH("FIBRE",B687)),ISNUMBER(SEARCH("calage",B687))),"FIBRE DE CALAGE",IF(OR(ISNUMBER(SEARCH("panier",B687)),ISNUMBER(SEARCH("corbeille",B687)),ISNUMBER(SEARCH("banneton",B687)),ISNUMBER(SEARCH("support",B687))),"PANIER/CORBEILLE",IF(ISNUMBER(SEARCH("Bidon",B687)),"BIDON",IF(ISNUMBER(SEARCH("bourriche",B687)),"BOURRICHE",IF(OR(ISNUMBER(SEARCH("coffre",B687)),ISNUMBER(SEARCH("valisette",B687)),ISNUMBER(SEARCH("caisse",B687))),"COFFRET",IF(OR(ISNUMBER(SEARCH("VERRE",B687)),ISNUMBER(SEARCH("carafe",B687))),"VERRERIE",IF(ISNUMBER(SEARCH("BOIS",B687)),"BOIS",IF(OR(ISNUMBER(SEARCH("BOLDUC",B687)),ISNUMBER(SEARCH("RAPHIA",B687)),ISNUMBER(SEARCH("etiquette",B687)),ISNUMBER(SEARCH("Bouchon",B687)),ISNUMBER(SEARCH("tire",B687)),ISNUMBER(SEARCH("decapsuleur",B687)),ISNUMBER(SEARCH("carte",B687)),ISNUMBER(SEARCH("cheque",B687))),"ETAGERES",IF(OR(ISNUMBER(SEARCH("papier",B687)),ISNUMBER(SEARCH("sac",B687)),ISNUMBER(SEARCH("carton",B687)),ISNUMBER(SEARCH("pochette",B687)),ISNUMBER(SEARCH("polypr",B687)),ISNUMBER(SEARCH("FIBRE",B687))),"CARTONNAGE","AUTRES"))))))))),VLOOKUP(A687,'[1]Famille par article'!A:C,3,0))</f>
        <v>ETAGERES</v>
      </c>
      <c r="I687" s="14">
        <f t="shared" si="40"/>
        <v>3.7016472330186933E-4</v>
      </c>
      <c r="J687" s="14">
        <f t="shared" si="43"/>
        <v>0.89829724227281071</v>
      </c>
      <c r="K687" s="12" t="str">
        <f t="shared" si="41"/>
        <v/>
      </c>
      <c r="L687" s="12" t="str">
        <f t="shared" si="42"/>
        <v>Y</v>
      </c>
    </row>
    <row r="688" spans="1:12" x14ac:dyDescent="0.25">
      <c r="A688" s="12" t="s">
        <v>1255</v>
      </c>
      <c r="B688" s="12" t="s">
        <v>1256</v>
      </c>
      <c r="C688" s="12">
        <v>4</v>
      </c>
      <c r="D688" s="12">
        <v>1126</v>
      </c>
      <c r="E688" s="12" t="s">
        <v>46</v>
      </c>
      <c r="F688" s="12" t="s">
        <v>17</v>
      </c>
      <c r="G688" s="12" t="str">
        <f>IF(ISNA(VLOOKUP(E688,'[1]Plan d''adressage'!A:B,2,0)),"aucune",VLOOKUP(E688,'[1]Plan d''adressage'!A:B,2,0))</f>
        <v>aucune</v>
      </c>
      <c r="H688" s="13" t="str">
        <f>IF(ISNA(VLOOKUP(A688,'[1]Famille par article'!A:C,3,0)),IF(AND(ISNUMBER(SEARCH("FIBRE",B688)),ISNUMBER(SEARCH("calage",B688))),"FIBRE DE CALAGE",IF(OR(ISNUMBER(SEARCH("panier",B688)),ISNUMBER(SEARCH("corbeille",B688)),ISNUMBER(SEARCH("banneton",B688)),ISNUMBER(SEARCH("support",B688))),"PANIER/CORBEILLE",IF(ISNUMBER(SEARCH("Bidon",B688)),"BIDON",IF(ISNUMBER(SEARCH("bourriche",B688)),"BOURRICHE",IF(OR(ISNUMBER(SEARCH("coffre",B688)),ISNUMBER(SEARCH("valisette",B688)),ISNUMBER(SEARCH("caisse",B688))),"COFFRET",IF(OR(ISNUMBER(SEARCH("VERRE",B688)),ISNUMBER(SEARCH("carafe",B688))),"VERRERIE",IF(ISNUMBER(SEARCH("BOIS",B688)),"BOIS",IF(OR(ISNUMBER(SEARCH("BOLDUC",B688)),ISNUMBER(SEARCH("RAPHIA",B688)),ISNUMBER(SEARCH("etiquette",B688)),ISNUMBER(SEARCH("Bouchon",B688)),ISNUMBER(SEARCH("tire",B688)),ISNUMBER(SEARCH("decapsuleur",B688)),ISNUMBER(SEARCH("carte",B688)),ISNUMBER(SEARCH("cheque",B688))),"ETAGERES",IF(OR(ISNUMBER(SEARCH("papier",B688)),ISNUMBER(SEARCH("sac",B688)),ISNUMBER(SEARCH("carton",B688)),ISNUMBER(SEARCH("pochette",B688)),ISNUMBER(SEARCH("polypr",B688)),ISNUMBER(SEARCH("FIBRE",B688))),"CARTONNAGE","AUTRES"))))))))),VLOOKUP(A688,'[1]Famille par article'!A:C,3,0))</f>
        <v>ETAGERES</v>
      </c>
      <c r="I688" s="14">
        <f t="shared" si="40"/>
        <v>3.7016472330186933E-4</v>
      </c>
      <c r="J688" s="14">
        <f t="shared" si="43"/>
        <v>0.89866740699611258</v>
      </c>
      <c r="K688" s="12" t="str">
        <f t="shared" si="41"/>
        <v/>
      </c>
      <c r="L688" s="12" t="str">
        <f t="shared" si="42"/>
        <v>Y</v>
      </c>
    </row>
    <row r="689" spans="1:12" x14ac:dyDescent="0.25">
      <c r="A689" s="12" t="s">
        <v>1257</v>
      </c>
      <c r="B689" s="12" t="s">
        <v>1258</v>
      </c>
      <c r="C689" s="12">
        <v>4</v>
      </c>
      <c r="D689" s="12">
        <v>1126</v>
      </c>
      <c r="E689" s="12" t="s">
        <v>1259</v>
      </c>
      <c r="F689" s="12" t="s">
        <v>17</v>
      </c>
      <c r="G689" s="12" t="str">
        <f>IF(ISNA(VLOOKUP(E689,'[1]Plan d''adressage'!A:B,2,0)),"aucune",VLOOKUP(E689,'[1]Plan d''adressage'!A:B,2,0))</f>
        <v>PANIER/CORBEILLE</v>
      </c>
      <c r="H689" s="13" t="str">
        <f>IF(ISNA(VLOOKUP(A689,'[1]Famille par article'!A:C,3,0)),IF(AND(ISNUMBER(SEARCH("FIBRE",B689)),ISNUMBER(SEARCH("calage",B689))),"FIBRE DE CALAGE",IF(OR(ISNUMBER(SEARCH("panier",B689)),ISNUMBER(SEARCH("corbeille",B689)),ISNUMBER(SEARCH("banneton",B689)),ISNUMBER(SEARCH("support",B689))),"PANIER/CORBEILLE",IF(ISNUMBER(SEARCH("Bidon",B689)),"BIDON",IF(ISNUMBER(SEARCH("bourriche",B689)),"BOURRICHE",IF(OR(ISNUMBER(SEARCH("coffre",B689)),ISNUMBER(SEARCH("valisette",B689)),ISNUMBER(SEARCH("caisse",B689))),"COFFRET",IF(OR(ISNUMBER(SEARCH("VERRE",B689)),ISNUMBER(SEARCH("carafe",B689))),"VERRERIE",IF(ISNUMBER(SEARCH("BOIS",B689)),"BOIS",IF(OR(ISNUMBER(SEARCH("BOLDUC",B689)),ISNUMBER(SEARCH("RAPHIA",B689)),ISNUMBER(SEARCH("etiquette",B689)),ISNUMBER(SEARCH("Bouchon",B689)),ISNUMBER(SEARCH("tire",B689)),ISNUMBER(SEARCH("decapsuleur",B689)),ISNUMBER(SEARCH("carte",B689)),ISNUMBER(SEARCH("cheque",B689))),"ETAGERES",IF(OR(ISNUMBER(SEARCH("papier",B689)),ISNUMBER(SEARCH("sac",B689)),ISNUMBER(SEARCH("carton",B689)),ISNUMBER(SEARCH("pochette",B689)),ISNUMBER(SEARCH("polypr",B689)),ISNUMBER(SEARCH("FIBRE",B689))),"CARTONNAGE","AUTRES"))))))))),VLOOKUP(A689,'[1]Famille par article'!A:C,3,0))</f>
        <v>CARTONNAGE</v>
      </c>
      <c r="I689" s="14">
        <f t="shared" si="40"/>
        <v>3.7016472330186933E-4</v>
      </c>
      <c r="J689" s="14">
        <f t="shared" si="43"/>
        <v>0.89903757171941445</v>
      </c>
      <c r="K689" s="12" t="str">
        <f t="shared" si="41"/>
        <v/>
      </c>
      <c r="L689" s="12" t="str">
        <f t="shared" si="42"/>
        <v>Y</v>
      </c>
    </row>
    <row r="690" spans="1:12" x14ac:dyDescent="0.25">
      <c r="A690" s="12" t="s">
        <v>1260</v>
      </c>
      <c r="B690" s="12" t="s">
        <v>1261</v>
      </c>
      <c r="C690" s="12">
        <v>4</v>
      </c>
      <c r="D690" s="12">
        <v>1126</v>
      </c>
      <c r="E690" s="12" t="s">
        <v>96</v>
      </c>
      <c r="F690" s="12" t="s">
        <v>17</v>
      </c>
      <c r="G690" s="12" t="str">
        <f>IF(ISNA(VLOOKUP(E690,'[1]Plan d''adressage'!A:B,2,0)),"aucune",VLOOKUP(E690,'[1]Plan d''adressage'!A:B,2,0))</f>
        <v>aucune</v>
      </c>
      <c r="H690" s="13" t="str">
        <f>IF(ISNA(VLOOKUP(A690,'[1]Famille par article'!A:C,3,0)),IF(AND(ISNUMBER(SEARCH("FIBRE",B690)),ISNUMBER(SEARCH("calage",B690))),"FIBRE DE CALAGE",IF(OR(ISNUMBER(SEARCH("panier",B690)),ISNUMBER(SEARCH("corbeille",B690)),ISNUMBER(SEARCH("banneton",B690)),ISNUMBER(SEARCH("support",B690))),"PANIER/CORBEILLE",IF(ISNUMBER(SEARCH("Bidon",B690)),"BIDON",IF(ISNUMBER(SEARCH("bourriche",B690)),"BOURRICHE",IF(OR(ISNUMBER(SEARCH("coffre",B690)),ISNUMBER(SEARCH("valisette",B690)),ISNUMBER(SEARCH("caisse",B690))),"COFFRET",IF(OR(ISNUMBER(SEARCH("VERRE",B690)),ISNUMBER(SEARCH("carafe",B690))),"VERRERIE",IF(ISNUMBER(SEARCH("BOIS",B690)),"BOIS",IF(OR(ISNUMBER(SEARCH("BOLDUC",B690)),ISNUMBER(SEARCH("RAPHIA",B690)),ISNUMBER(SEARCH("etiquette",B690)),ISNUMBER(SEARCH("Bouchon",B690)),ISNUMBER(SEARCH("tire",B690)),ISNUMBER(SEARCH("decapsuleur",B690)),ISNUMBER(SEARCH("carte",B690)),ISNUMBER(SEARCH("cheque",B690))),"ETAGERES",IF(OR(ISNUMBER(SEARCH("papier",B690)),ISNUMBER(SEARCH("sac",B690)),ISNUMBER(SEARCH("carton",B690)),ISNUMBER(SEARCH("pochette",B690)),ISNUMBER(SEARCH("polypr",B690)),ISNUMBER(SEARCH("FIBRE",B690))),"CARTONNAGE","AUTRES"))))))))),VLOOKUP(A690,'[1]Famille par article'!A:C,3,0))</f>
        <v>PANIER/CORBEILLE</v>
      </c>
      <c r="I690" s="14">
        <f t="shared" si="40"/>
        <v>3.7016472330186933E-4</v>
      </c>
      <c r="J690" s="14">
        <f t="shared" si="43"/>
        <v>0.89940773644271632</v>
      </c>
      <c r="K690" s="12" t="str">
        <f t="shared" si="41"/>
        <v/>
      </c>
      <c r="L690" s="12" t="str">
        <f t="shared" si="42"/>
        <v>Y</v>
      </c>
    </row>
    <row r="691" spans="1:12" x14ac:dyDescent="0.25">
      <c r="A691" s="12" t="s">
        <v>1262</v>
      </c>
      <c r="B691" s="12" t="s">
        <v>1263</v>
      </c>
      <c r="C691" s="12">
        <v>4</v>
      </c>
      <c r="D691" s="12">
        <v>1126</v>
      </c>
      <c r="E691" s="12" t="s">
        <v>1246</v>
      </c>
      <c r="F691" s="12" t="s">
        <v>17</v>
      </c>
      <c r="G691" s="12" t="str">
        <f>IF(ISNA(VLOOKUP(E691,'[1]Plan d''adressage'!A:B,2,0)),"aucune",VLOOKUP(E691,'[1]Plan d''adressage'!A:B,2,0))</f>
        <v>VERRERIE</v>
      </c>
      <c r="H691" s="13" t="str">
        <f>IF(ISNA(VLOOKUP(A691,'[1]Famille par article'!A:C,3,0)),IF(AND(ISNUMBER(SEARCH("FIBRE",B691)),ISNUMBER(SEARCH("calage",B691))),"FIBRE DE CALAGE",IF(OR(ISNUMBER(SEARCH("panier",B691)),ISNUMBER(SEARCH("corbeille",B691)),ISNUMBER(SEARCH("banneton",B691)),ISNUMBER(SEARCH("support",B691))),"PANIER/CORBEILLE",IF(ISNUMBER(SEARCH("Bidon",B691)),"BIDON",IF(ISNUMBER(SEARCH("bourriche",B691)),"BOURRICHE",IF(OR(ISNUMBER(SEARCH("coffre",B691)),ISNUMBER(SEARCH("valisette",B691)),ISNUMBER(SEARCH("caisse",B691))),"COFFRET",IF(OR(ISNUMBER(SEARCH("VERRE",B691)),ISNUMBER(SEARCH("carafe",B691))),"VERRERIE",IF(ISNUMBER(SEARCH("BOIS",B691)),"BOIS",IF(OR(ISNUMBER(SEARCH("BOLDUC",B691)),ISNUMBER(SEARCH("RAPHIA",B691)),ISNUMBER(SEARCH("etiquette",B691)),ISNUMBER(SEARCH("Bouchon",B691)),ISNUMBER(SEARCH("tire",B691)),ISNUMBER(SEARCH("decapsuleur",B691)),ISNUMBER(SEARCH("carte",B691)),ISNUMBER(SEARCH("cheque",B691))),"ETAGERES",IF(OR(ISNUMBER(SEARCH("papier",B691)),ISNUMBER(SEARCH("sac",B691)),ISNUMBER(SEARCH("carton",B691)),ISNUMBER(SEARCH("pochette",B691)),ISNUMBER(SEARCH("polypr",B691)),ISNUMBER(SEARCH("FIBRE",B691))),"CARTONNAGE","AUTRES"))))))))),VLOOKUP(A691,'[1]Famille par article'!A:C,3,0))</f>
        <v>AUTRES</v>
      </c>
      <c r="I691" s="14">
        <f t="shared" si="40"/>
        <v>3.7016472330186933E-4</v>
      </c>
      <c r="J691" s="14">
        <f t="shared" si="43"/>
        <v>0.89977790116601819</v>
      </c>
      <c r="K691" s="12" t="str">
        <f t="shared" si="41"/>
        <v/>
      </c>
      <c r="L691" s="12" t="str">
        <f t="shared" si="42"/>
        <v>Y</v>
      </c>
    </row>
    <row r="692" spans="1:12" x14ac:dyDescent="0.25">
      <c r="A692" s="12" t="s">
        <v>1264</v>
      </c>
      <c r="B692" s="12" t="s">
        <v>1265</v>
      </c>
      <c r="C692" s="12">
        <v>4</v>
      </c>
      <c r="D692" s="12">
        <v>1126</v>
      </c>
      <c r="E692" s="12" t="s">
        <v>284</v>
      </c>
      <c r="F692" s="12" t="s">
        <v>17</v>
      </c>
      <c r="G692" s="12" t="str">
        <f>IF(ISNA(VLOOKUP(E692,'[1]Plan d''adressage'!A:B,2,0)),"aucune",VLOOKUP(E692,'[1]Plan d''adressage'!A:B,2,0))</f>
        <v>aucune</v>
      </c>
      <c r="H692" s="13" t="str">
        <f>IF(ISNA(VLOOKUP(A692,'[1]Famille par article'!A:C,3,0)),IF(AND(ISNUMBER(SEARCH("FIBRE",B692)),ISNUMBER(SEARCH("calage",B692))),"FIBRE DE CALAGE",IF(OR(ISNUMBER(SEARCH("panier",B692)),ISNUMBER(SEARCH("corbeille",B692)),ISNUMBER(SEARCH("banneton",B692)),ISNUMBER(SEARCH("support",B692))),"PANIER/CORBEILLE",IF(ISNUMBER(SEARCH("Bidon",B692)),"BIDON",IF(ISNUMBER(SEARCH("bourriche",B692)),"BOURRICHE",IF(OR(ISNUMBER(SEARCH("coffre",B692)),ISNUMBER(SEARCH("valisette",B692)),ISNUMBER(SEARCH("caisse",B692))),"COFFRET",IF(OR(ISNUMBER(SEARCH("VERRE",B692)),ISNUMBER(SEARCH("carafe",B692))),"VERRERIE",IF(ISNUMBER(SEARCH("BOIS",B692)),"BOIS",IF(OR(ISNUMBER(SEARCH("BOLDUC",B692)),ISNUMBER(SEARCH("RAPHIA",B692)),ISNUMBER(SEARCH("etiquette",B692)),ISNUMBER(SEARCH("Bouchon",B692)),ISNUMBER(SEARCH("tire",B692)),ISNUMBER(SEARCH("decapsuleur",B692)),ISNUMBER(SEARCH("carte",B692)),ISNUMBER(SEARCH("cheque",B692))),"ETAGERES",IF(OR(ISNUMBER(SEARCH("papier",B692)),ISNUMBER(SEARCH("sac",B692)),ISNUMBER(SEARCH("carton",B692)),ISNUMBER(SEARCH("pochette",B692)),ISNUMBER(SEARCH("polypr",B692)),ISNUMBER(SEARCH("FIBRE",B692))),"CARTONNAGE","AUTRES"))))))))),VLOOKUP(A692,'[1]Famille par article'!A:C,3,0))</f>
        <v>ETAGERES</v>
      </c>
      <c r="I692" s="14">
        <f t="shared" si="40"/>
        <v>3.7016472330186933E-4</v>
      </c>
      <c r="J692" s="14">
        <f t="shared" si="43"/>
        <v>0.90014806588932006</v>
      </c>
      <c r="K692" s="12" t="str">
        <f>IF(J692&lt;95%,"","NPPEC")</f>
        <v/>
      </c>
      <c r="L692" s="12" t="str">
        <f t="shared" si="42"/>
        <v>Y</v>
      </c>
    </row>
    <row r="693" spans="1:12" x14ac:dyDescent="0.25">
      <c r="A693" s="12" t="s">
        <v>1266</v>
      </c>
      <c r="B693" s="12" t="s">
        <v>371</v>
      </c>
      <c r="C693" s="12">
        <v>4</v>
      </c>
      <c r="D693" s="12">
        <v>1126</v>
      </c>
      <c r="E693" s="12" t="s">
        <v>710</v>
      </c>
      <c r="F693" s="12" t="s">
        <v>17</v>
      </c>
      <c r="G693" s="12" t="str">
        <f>IF(ISNA(VLOOKUP(E693,'[1]Plan d''adressage'!A:B,2,0)),"aucune",VLOOKUP(E693,'[1]Plan d''adressage'!A:B,2,0))</f>
        <v>aucune</v>
      </c>
      <c r="H693" s="13" t="str">
        <f>IF(ISNA(VLOOKUP(A693,'[1]Famille par article'!A:C,3,0)),IF(AND(ISNUMBER(SEARCH("FIBRE",B693)),ISNUMBER(SEARCH("calage",B693))),"FIBRE DE CALAGE",IF(OR(ISNUMBER(SEARCH("panier",B693)),ISNUMBER(SEARCH("corbeille",B693)),ISNUMBER(SEARCH("banneton",B693)),ISNUMBER(SEARCH("support",B693))),"PANIER/CORBEILLE",IF(ISNUMBER(SEARCH("Bidon",B693)),"BIDON",IF(ISNUMBER(SEARCH("bourriche",B693)),"BOURRICHE",IF(OR(ISNUMBER(SEARCH("coffre",B693)),ISNUMBER(SEARCH("valisette",B693)),ISNUMBER(SEARCH("caisse",B693))),"COFFRET",IF(OR(ISNUMBER(SEARCH("VERRE",B693)),ISNUMBER(SEARCH("carafe",B693))),"VERRERIE",IF(ISNUMBER(SEARCH("BOIS",B693)),"BOIS",IF(OR(ISNUMBER(SEARCH("BOLDUC",B693)),ISNUMBER(SEARCH("RAPHIA",B693)),ISNUMBER(SEARCH("etiquette",B693)),ISNUMBER(SEARCH("Bouchon",B693)),ISNUMBER(SEARCH("tire",B693)),ISNUMBER(SEARCH("decapsuleur",B693)),ISNUMBER(SEARCH("carte",B693)),ISNUMBER(SEARCH("cheque",B693))),"ETAGERES",IF(OR(ISNUMBER(SEARCH("papier",B693)),ISNUMBER(SEARCH("sac",B693)),ISNUMBER(SEARCH("carton",B693)),ISNUMBER(SEARCH("pochette",B693)),ISNUMBER(SEARCH("polypr",B693)),ISNUMBER(SEARCH("FIBRE",B693))),"CARTONNAGE","AUTRES"))))))))),VLOOKUP(A693,'[1]Famille par article'!A:C,3,0))</f>
        <v>ETAGERES</v>
      </c>
      <c r="I693" s="14">
        <f t="shared" si="40"/>
        <v>3.7016472330186933E-4</v>
      </c>
      <c r="J693" s="14">
        <f t="shared" si="43"/>
        <v>0.90051823061262193</v>
      </c>
      <c r="K693" s="12" t="str">
        <f t="shared" ref="K693:K756" si="44">IF(J693&lt;95%,"","NPPEC")</f>
        <v/>
      </c>
      <c r="L693" s="12" t="str">
        <f t="shared" si="42"/>
        <v>Y</v>
      </c>
    </row>
    <row r="694" spans="1:12" x14ac:dyDescent="0.25">
      <c r="A694" s="12" t="s">
        <v>1267</v>
      </c>
      <c r="B694" s="12" t="s">
        <v>1268</v>
      </c>
      <c r="C694" s="12">
        <v>4</v>
      </c>
      <c r="D694" s="12">
        <v>1126</v>
      </c>
      <c r="E694" s="12" t="s">
        <v>96</v>
      </c>
      <c r="F694" s="12" t="s">
        <v>17</v>
      </c>
      <c r="G694" s="12" t="str">
        <f>IF(ISNA(VLOOKUP(E694,'[1]Plan d''adressage'!A:B,2,0)),"aucune",VLOOKUP(E694,'[1]Plan d''adressage'!A:B,2,0))</f>
        <v>aucune</v>
      </c>
      <c r="H694" s="13" t="str">
        <f>IF(ISNA(VLOOKUP(A694,'[1]Famille par article'!A:C,3,0)),IF(AND(ISNUMBER(SEARCH("FIBRE",B694)),ISNUMBER(SEARCH("calage",B694))),"FIBRE DE CALAGE",IF(OR(ISNUMBER(SEARCH("panier",B694)),ISNUMBER(SEARCH("corbeille",B694)),ISNUMBER(SEARCH("banneton",B694)),ISNUMBER(SEARCH("support",B694))),"PANIER/CORBEILLE",IF(ISNUMBER(SEARCH("Bidon",B694)),"BIDON",IF(ISNUMBER(SEARCH("bourriche",B694)),"BOURRICHE",IF(OR(ISNUMBER(SEARCH("coffre",B694)),ISNUMBER(SEARCH("valisette",B694)),ISNUMBER(SEARCH("caisse",B694))),"COFFRET",IF(OR(ISNUMBER(SEARCH("VERRE",B694)),ISNUMBER(SEARCH("carafe",B694))),"VERRERIE",IF(ISNUMBER(SEARCH("BOIS",B694)),"BOIS",IF(OR(ISNUMBER(SEARCH("BOLDUC",B694)),ISNUMBER(SEARCH("RAPHIA",B694)),ISNUMBER(SEARCH("etiquette",B694)),ISNUMBER(SEARCH("Bouchon",B694)),ISNUMBER(SEARCH("tire",B694)),ISNUMBER(SEARCH("decapsuleur",B694)),ISNUMBER(SEARCH("carte",B694)),ISNUMBER(SEARCH("cheque",B694))),"ETAGERES",IF(OR(ISNUMBER(SEARCH("papier",B694)),ISNUMBER(SEARCH("sac",B694)),ISNUMBER(SEARCH("carton",B694)),ISNUMBER(SEARCH("pochette",B694)),ISNUMBER(SEARCH("polypr",B694)),ISNUMBER(SEARCH("FIBRE",B694))),"CARTONNAGE","AUTRES"))))))))),VLOOKUP(A694,'[1]Famille par article'!A:C,3,0))</f>
        <v>AUTRES</v>
      </c>
      <c r="I694" s="14">
        <f t="shared" si="40"/>
        <v>3.7016472330186933E-4</v>
      </c>
      <c r="J694" s="14">
        <f t="shared" si="43"/>
        <v>0.9008883953359238</v>
      </c>
      <c r="K694" s="12" t="str">
        <f t="shared" si="44"/>
        <v/>
      </c>
      <c r="L694" s="12" t="str">
        <f t="shared" si="42"/>
        <v>Y</v>
      </c>
    </row>
    <row r="695" spans="1:12" x14ac:dyDescent="0.25">
      <c r="A695" s="12" t="s">
        <v>1269</v>
      </c>
      <c r="B695" s="12" t="s">
        <v>1270</v>
      </c>
      <c r="C695" s="12">
        <v>4</v>
      </c>
      <c r="D695" s="12">
        <v>1126</v>
      </c>
      <c r="E695" s="12" t="s">
        <v>96</v>
      </c>
      <c r="F695" s="12" t="s">
        <v>17</v>
      </c>
      <c r="G695" s="12" t="str">
        <f>IF(ISNA(VLOOKUP(E695,'[1]Plan d''adressage'!A:B,2,0)),"aucune",VLOOKUP(E695,'[1]Plan d''adressage'!A:B,2,0))</f>
        <v>aucune</v>
      </c>
      <c r="H695" s="13" t="str">
        <f>IF(ISNA(VLOOKUP(A695,'[1]Famille par article'!A:C,3,0)),IF(AND(ISNUMBER(SEARCH("FIBRE",B695)),ISNUMBER(SEARCH("calage",B695))),"FIBRE DE CALAGE",IF(OR(ISNUMBER(SEARCH("panier",B695)),ISNUMBER(SEARCH("corbeille",B695)),ISNUMBER(SEARCH("banneton",B695)),ISNUMBER(SEARCH("support",B695))),"PANIER/CORBEILLE",IF(ISNUMBER(SEARCH("Bidon",B695)),"BIDON",IF(ISNUMBER(SEARCH("bourriche",B695)),"BOURRICHE",IF(OR(ISNUMBER(SEARCH("coffre",B695)),ISNUMBER(SEARCH("valisette",B695)),ISNUMBER(SEARCH("caisse",B695))),"COFFRET",IF(OR(ISNUMBER(SEARCH("VERRE",B695)),ISNUMBER(SEARCH("carafe",B695))),"VERRERIE",IF(ISNUMBER(SEARCH("BOIS",B695)),"BOIS",IF(OR(ISNUMBER(SEARCH("BOLDUC",B695)),ISNUMBER(SEARCH("RAPHIA",B695)),ISNUMBER(SEARCH("etiquette",B695)),ISNUMBER(SEARCH("Bouchon",B695)),ISNUMBER(SEARCH("tire",B695)),ISNUMBER(SEARCH("decapsuleur",B695)),ISNUMBER(SEARCH("carte",B695)),ISNUMBER(SEARCH("cheque",B695))),"ETAGERES",IF(OR(ISNUMBER(SEARCH("papier",B695)),ISNUMBER(SEARCH("sac",B695)),ISNUMBER(SEARCH("carton",B695)),ISNUMBER(SEARCH("pochette",B695)),ISNUMBER(SEARCH("polypr",B695)),ISNUMBER(SEARCH("FIBRE",B695))),"CARTONNAGE","AUTRES"))))))))),VLOOKUP(A695,'[1]Famille par article'!A:C,3,0))</f>
        <v>PANIER/CORBEILLE</v>
      </c>
      <c r="I695" s="14">
        <f t="shared" si="40"/>
        <v>3.7016472330186933E-4</v>
      </c>
      <c r="J695" s="14">
        <f t="shared" si="43"/>
        <v>0.90125856005922567</v>
      </c>
      <c r="K695" s="12" t="str">
        <f t="shared" si="44"/>
        <v/>
      </c>
      <c r="L695" s="12" t="str">
        <f t="shared" si="42"/>
        <v>Y</v>
      </c>
    </row>
    <row r="696" spans="1:12" x14ac:dyDescent="0.25">
      <c r="A696" s="12" t="s">
        <v>1271</v>
      </c>
      <c r="B696" s="12" t="s">
        <v>575</v>
      </c>
      <c r="C696" s="12">
        <v>4</v>
      </c>
      <c r="D696" s="12">
        <v>1126</v>
      </c>
      <c r="E696" s="12" t="s">
        <v>425</v>
      </c>
      <c r="F696" s="12" t="s">
        <v>17</v>
      </c>
      <c r="G696" s="12" t="str">
        <f>IF(ISNA(VLOOKUP(E696,'[1]Plan d''adressage'!A:B,2,0)),"aucune",VLOOKUP(E696,'[1]Plan d''adressage'!A:B,2,0))</f>
        <v>AUTRES</v>
      </c>
      <c r="H696" s="13" t="str">
        <f>IF(ISNA(VLOOKUP(A696,'[1]Famille par article'!A:C,3,0)),IF(AND(ISNUMBER(SEARCH("FIBRE",B696)),ISNUMBER(SEARCH("calage",B696))),"FIBRE DE CALAGE",IF(OR(ISNUMBER(SEARCH("panier",B696)),ISNUMBER(SEARCH("corbeille",B696)),ISNUMBER(SEARCH("banneton",B696)),ISNUMBER(SEARCH("support",B696))),"PANIER/CORBEILLE",IF(ISNUMBER(SEARCH("Bidon",B696)),"BIDON",IF(ISNUMBER(SEARCH("bourriche",B696)),"BOURRICHE",IF(OR(ISNUMBER(SEARCH("coffre",B696)),ISNUMBER(SEARCH("valisette",B696)),ISNUMBER(SEARCH("caisse",B696))),"COFFRET",IF(OR(ISNUMBER(SEARCH("VERRE",B696)),ISNUMBER(SEARCH("carafe",B696))),"VERRERIE",IF(ISNUMBER(SEARCH("BOIS",B696)),"BOIS",IF(OR(ISNUMBER(SEARCH("BOLDUC",B696)),ISNUMBER(SEARCH("RAPHIA",B696)),ISNUMBER(SEARCH("etiquette",B696)),ISNUMBER(SEARCH("Bouchon",B696)),ISNUMBER(SEARCH("tire",B696)),ISNUMBER(SEARCH("decapsuleur",B696)),ISNUMBER(SEARCH("carte",B696)),ISNUMBER(SEARCH("cheque",B696))),"ETAGERES",IF(OR(ISNUMBER(SEARCH("papier",B696)),ISNUMBER(SEARCH("sac",B696)),ISNUMBER(SEARCH("carton",B696)),ISNUMBER(SEARCH("pochette",B696)),ISNUMBER(SEARCH("polypr",B696)),ISNUMBER(SEARCH("FIBRE",B696))),"CARTONNAGE","AUTRES"))))))))),VLOOKUP(A696,'[1]Famille par article'!A:C,3,0))</f>
        <v>CARTONNAGE</v>
      </c>
      <c r="I696" s="14">
        <f t="shared" si="40"/>
        <v>3.7016472330186933E-4</v>
      </c>
      <c r="J696" s="14">
        <f t="shared" si="43"/>
        <v>0.90162872478252754</v>
      </c>
      <c r="K696" s="12" t="str">
        <f t="shared" si="44"/>
        <v/>
      </c>
      <c r="L696" s="12" t="str">
        <f t="shared" si="42"/>
        <v>Y</v>
      </c>
    </row>
    <row r="697" spans="1:12" x14ac:dyDescent="0.25">
      <c r="A697" s="12" t="s">
        <v>1272</v>
      </c>
      <c r="B697" s="12" t="s">
        <v>882</v>
      </c>
      <c r="C697" s="12">
        <v>4</v>
      </c>
      <c r="D697" s="12">
        <v>1126</v>
      </c>
      <c r="E697" s="12" t="s">
        <v>302</v>
      </c>
      <c r="F697" s="12" t="s">
        <v>17</v>
      </c>
      <c r="G697" s="12" t="str">
        <f>IF(ISNA(VLOOKUP(E697,'[1]Plan d''adressage'!A:B,2,0)),"aucune",VLOOKUP(E697,'[1]Plan d''adressage'!A:B,2,0))</f>
        <v>COFFRET</v>
      </c>
      <c r="H697" s="13" t="str">
        <f>IF(ISNA(VLOOKUP(A697,'[1]Famille par article'!A:C,3,0)),IF(AND(ISNUMBER(SEARCH("FIBRE",B697)),ISNUMBER(SEARCH("calage",B697))),"FIBRE DE CALAGE",IF(OR(ISNUMBER(SEARCH("panier",B697)),ISNUMBER(SEARCH("corbeille",B697)),ISNUMBER(SEARCH("banneton",B697)),ISNUMBER(SEARCH("support",B697))),"PANIER/CORBEILLE",IF(ISNUMBER(SEARCH("Bidon",B697)),"BIDON",IF(ISNUMBER(SEARCH("bourriche",B697)),"BOURRICHE",IF(OR(ISNUMBER(SEARCH("coffre",B697)),ISNUMBER(SEARCH("valisette",B697)),ISNUMBER(SEARCH("caisse",B697))),"COFFRET",IF(OR(ISNUMBER(SEARCH("VERRE",B697)),ISNUMBER(SEARCH("carafe",B697))),"VERRERIE",IF(ISNUMBER(SEARCH("BOIS",B697)),"BOIS",IF(OR(ISNUMBER(SEARCH("BOLDUC",B697)),ISNUMBER(SEARCH("RAPHIA",B697)),ISNUMBER(SEARCH("etiquette",B697)),ISNUMBER(SEARCH("Bouchon",B697)),ISNUMBER(SEARCH("tire",B697)),ISNUMBER(SEARCH("decapsuleur",B697)),ISNUMBER(SEARCH("carte",B697)),ISNUMBER(SEARCH("cheque",B697))),"ETAGERES",IF(OR(ISNUMBER(SEARCH("papier",B697)),ISNUMBER(SEARCH("sac",B697)),ISNUMBER(SEARCH("carton",B697)),ISNUMBER(SEARCH("pochette",B697)),ISNUMBER(SEARCH("polypr",B697)),ISNUMBER(SEARCH("FIBRE",B697))),"CARTONNAGE","AUTRES"))))))))),VLOOKUP(A697,'[1]Famille par article'!A:C,3,0))</f>
        <v>CARTONNAGE</v>
      </c>
      <c r="I697" s="14">
        <f t="shared" si="40"/>
        <v>3.7016472330186933E-4</v>
      </c>
      <c r="J697" s="14">
        <f t="shared" si="43"/>
        <v>0.9019988895058294</v>
      </c>
      <c r="K697" s="12" t="str">
        <f t="shared" si="44"/>
        <v/>
      </c>
      <c r="L697" s="12" t="str">
        <f t="shared" si="42"/>
        <v>Y</v>
      </c>
    </row>
    <row r="698" spans="1:12" x14ac:dyDescent="0.25">
      <c r="A698" s="12" t="s">
        <v>1273</v>
      </c>
      <c r="B698" s="12" t="s">
        <v>1119</v>
      </c>
      <c r="C698" s="12">
        <v>4</v>
      </c>
      <c r="D698" s="12">
        <v>1126</v>
      </c>
      <c r="E698" s="12" t="s">
        <v>765</v>
      </c>
      <c r="F698" s="12" t="s">
        <v>17</v>
      </c>
      <c r="G698" s="12" t="str">
        <f>IF(ISNA(VLOOKUP(E698,'[1]Plan d''adressage'!A:B,2,0)),"aucune",VLOOKUP(E698,'[1]Plan d''adressage'!A:B,2,0))</f>
        <v>PANIER/CORBEILLE</v>
      </c>
      <c r="H698" s="13" t="str">
        <f>IF(ISNA(VLOOKUP(A698,'[1]Famille par article'!A:C,3,0)),IF(AND(ISNUMBER(SEARCH("FIBRE",B698)),ISNUMBER(SEARCH("calage",B698))),"FIBRE DE CALAGE",IF(OR(ISNUMBER(SEARCH("panier",B698)),ISNUMBER(SEARCH("corbeille",B698)),ISNUMBER(SEARCH("banneton",B698)),ISNUMBER(SEARCH("support",B698))),"PANIER/CORBEILLE",IF(ISNUMBER(SEARCH("Bidon",B698)),"BIDON",IF(ISNUMBER(SEARCH("bourriche",B698)),"BOURRICHE",IF(OR(ISNUMBER(SEARCH("coffre",B698)),ISNUMBER(SEARCH("valisette",B698)),ISNUMBER(SEARCH("caisse",B698))),"COFFRET",IF(OR(ISNUMBER(SEARCH("VERRE",B698)),ISNUMBER(SEARCH("carafe",B698))),"VERRERIE",IF(ISNUMBER(SEARCH("BOIS",B698)),"BOIS",IF(OR(ISNUMBER(SEARCH("BOLDUC",B698)),ISNUMBER(SEARCH("RAPHIA",B698)),ISNUMBER(SEARCH("etiquette",B698)),ISNUMBER(SEARCH("Bouchon",B698)),ISNUMBER(SEARCH("tire",B698)),ISNUMBER(SEARCH("decapsuleur",B698)),ISNUMBER(SEARCH("carte",B698)),ISNUMBER(SEARCH("cheque",B698))),"ETAGERES",IF(OR(ISNUMBER(SEARCH("papier",B698)),ISNUMBER(SEARCH("sac",B698)),ISNUMBER(SEARCH("carton",B698)),ISNUMBER(SEARCH("pochette",B698)),ISNUMBER(SEARCH("polypr",B698)),ISNUMBER(SEARCH("FIBRE",B698))),"CARTONNAGE","AUTRES"))))))))),VLOOKUP(A698,'[1]Famille par article'!A:C,3,0))</f>
        <v>CARTONNAGE</v>
      </c>
      <c r="I698" s="14">
        <f t="shared" si="40"/>
        <v>3.7016472330186933E-4</v>
      </c>
      <c r="J698" s="14">
        <f t="shared" si="43"/>
        <v>0.90236905422913127</v>
      </c>
      <c r="K698" s="12" t="str">
        <f t="shared" si="44"/>
        <v/>
      </c>
      <c r="L698" s="12" t="str">
        <f t="shared" si="42"/>
        <v>Y</v>
      </c>
    </row>
    <row r="699" spans="1:12" x14ac:dyDescent="0.25">
      <c r="A699" s="12" t="s">
        <v>1274</v>
      </c>
      <c r="B699" s="12" t="s">
        <v>1119</v>
      </c>
      <c r="C699" s="12">
        <v>4</v>
      </c>
      <c r="D699" s="12">
        <v>1126</v>
      </c>
      <c r="E699" s="12" t="s">
        <v>96</v>
      </c>
      <c r="F699" s="12" t="s">
        <v>17</v>
      </c>
      <c r="G699" s="12" t="str">
        <f>IF(ISNA(VLOOKUP(E699,'[1]Plan d''adressage'!A:B,2,0)),"aucune",VLOOKUP(E699,'[1]Plan d''adressage'!A:B,2,0))</f>
        <v>aucune</v>
      </c>
      <c r="H699" s="13" t="str">
        <f>IF(ISNA(VLOOKUP(A699,'[1]Famille par article'!A:C,3,0)),IF(AND(ISNUMBER(SEARCH("FIBRE",B699)),ISNUMBER(SEARCH("calage",B699))),"FIBRE DE CALAGE",IF(OR(ISNUMBER(SEARCH("panier",B699)),ISNUMBER(SEARCH("corbeille",B699)),ISNUMBER(SEARCH("banneton",B699)),ISNUMBER(SEARCH("support",B699))),"PANIER/CORBEILLE",IF(ISNUMBER(SEARCH("Bidon",B699)),"BIDON",IF(ISNUMBER(SEARCH("bourriche",B699)),"BOURRICHE",IF(OR(ISNUMBER(SEARCH("coffre",B699)),ISNUMBER(SEARCH("valisette",B699)),ISNUMBER(SEARCH("caisse",B699))),"COFFRET",IF(OR(ISNUMBER(SEARCH("VERRE",B699)),ISNUMBER(SEARCH("carafe",B699))),"VERRERIE",IF(ISNUMBER(SEARCH("BOIS",B699)),"BOIS",IF(OR(ISNUMBER(SEARCH("BOLDUC",B699)),ISNUMBER(SEARCH("RAPHIA",B699)),ISNUMBER(SEARCH("etiquette",B699)),ISNUMBER(SEARCH("Bouchon",B699)),ISNUMBER(SEARCH("tire",B699)),ISNUMBER(SEARCH("decapsuleur",B699)),ISNUMBER(SEARCH("carte",B699)),ISNUMBER(SEARCH("cheque",B699))),"ETAGERES",IF(OR(ISNUMBER(SEARCH("papier",B699)),ISNUMBER(SEARCH("sac",B699)),ISNUMBER(SEARCH("carton",B699)),ISNUMBER(SEARCH("pochette",B699)),ISNUMBER(SEARCH("polypr",B699)),ISNUMBER(SEARCH("FIBRE",B699))),"CARTONNAGE","AUTRES"))))))))),VLOOKUP(A699,'[1]Famille par article'!A:C,3,0))</f>
        <v>CARTONNAGE</v>
      </c>
      <c r="I699" s="14">
        <f t="shared" si="40"/>
        <v>3.7016472330186933E-4</v>
      </c>
      <c r="J699" s="14">
        <f t="shared" si="43"/>
        <v>0.90273921895243314</v>
      </c>
      <c r="K699" s="12" t="str">
        <f t="shared" si="44"/>
        <v/>
      </c>
      <c r="L699" s="12" t="str">
        <f t="shared" si="42"/>
        <v>Y</v>
      </c>
    </row>
    <row r="700" spans="1:12" x14ac:dyDescent="0.25">
      <c r="A700" s="12" t="s">
        <v>1275</v>
      </c>
      <c r="B700" s="12" t="s">
        <v>1121</v>
      </c>
      <c r="C700" s="12">
        <v>4</v>
      </c>
      <c r="D700" s="12">
        <v>1126</v>
      </c>
      <c r="E700" s="12" t="s">
        <v>394</v>
      </c>
      <c r="F700" s="12" t="s">
        <v>17</v>
      </c>
      <c r="G700" s="12" t="str">
        <f>IF(ISNA(VLOOKUP(E700,'[1]Plan d''adressage'!A:B,2,0)),"aucune",VLOOKUP(E700,'[1]Plan d''adressage'!A:B,2,0))</f>
        <v>BOURRICHE</v>
      </c>
      <c r="H700" s="13" t="str">
        <f>IF(ISNA(VLOOKUP(A700,'[1]Famille par article'!A:C,3,0)),IF(AND(ISNUMBER(SEARCH("FIBRE",B700)),ISNUMBER(SEARCH("calage",B700))),"FIBRE DE CALAGE",IF(OR(ISNUMBER(SEARCH("panier",B700)),ISNUMBER(SEARCH("corbeille",B700)),ISNUMBER(SEARCH("banneton",B700)),ISNUMBER(SEARCH("support",B700))),"PANIER/CORBEILLE",IF(ISNUMBER(SEARCH("Bidon",B700)),"BIDON",IF(ISNUMBER(SEARCH("bourriche",B700)),"BOURRICHE",IF(OR(ISNUMBER(SEARCH("coffre",B700)),ISNUMBER(SEARCH("valisette",B700)),ISNUMBER(SEARCH("caisse",B700))),"COFFRET",IF(OR(ISNUMBER(SEARCH("VERRE",B700)),ISNUMBER(SEARCH("carafe",B700))),"VERRERIE",IF(ISNUMBER(SEARCH("BOIS",B700)),"BOIS",IF(OR(ISNUMBER(SEARCH("BOLDUC",B700)),ISNUMBER(SEARCH("RAPHIA",B700)),ISNUMBER(SEARCH("etiquette",B700)),ISNUMBER(SEARCH("Bouchon",B700)),ISNUMBER(SEARCH("tire",B700)),ISNUMBER(SEARCH("decapsuleur",B700)),ISNUMBER(SEARCH("carte",B700)),ISNUMBER(SEARCH("cheque",B700))),"ETAGERES",IF(OR(ISNUMBER(SEARCH("papier",B700)),ISNUMBER(SEARCH("sac",B700)),ISNUMBER(SEARCH("carton",B700)),ISNUMBER(SEARCH("pochette",B700)),ISNUMBER(SEARCH("polypr",B700)),ISNUMBER(SEARCH("FIBRE",B700))),"CARTONNAGE","AUTRES"))))))))),VLOOKUP(A700,'[1]Famille par article'!A:C,3,0))</f>
        <v>COFFRET</v>
      </c>
      <c r="I700" s="14">
        <f t="shared" si="40"/>
        <v>3.7016472330186933E-4</v>
      </c>
      <c r="J700" s="14">
        <f t="shared" si="43"/>
        <v>0.90310938367573501</v>
      </c>
      <c r="K700" s="12" t="str">
        <f t="shared" si="44"/>
        <v/>
      </c>
      <c r="L700" s="12" t="str">
        <f t="shared" si="42"/>
        <v>Y</v>
      </c>
    </row>
    <row r="701" spans="1:12" x14ac:dyDescent="0.25">
      <c r="A701" s="12" t="s">
        <v>1276</v>
      </c>
      <c r="B701" s="12" t="s">
        <v>1121</v>
      </c>
      <c r="C701" s="12">
        <v>4</v>
      </c>
      <c r="D701" s="12">
        <v>1126</v>
      </c>
      <c r="E701" s="12" t="s">
        <v>96</v>
      </c>
      <c r="F701" s="12" t="s">
        <v>17</v>
      </c>
      <c r="G701" s="12" t="str">
        <f>IF(ISNA(VLOOKUP(E701,'[1]Plan d''adressage'!A:B,2,0)),"aucune",VLOOKUP(E701,'[1]Plan d''adressage'!A:B,2,0))</f>
        <v>aucune</v>
      </c>
      <c r="H701" s="13" t="str">
        <f>IF(ISNA(VLOOKUP(A701,'[1]Famille par article'!A:C,3,0)),IF(AND(ISNUMBER(SEARCH("FIBRE",B701)),ISNUMBER(SEARCH("calage",B701))),"FIBRE DE CALAGE",IF(OR(ISNUMBER(SEARCH("panier",B701)),ISNUMBER(SEARCH("corbeille",B701)),ISNUMBER(SEARCH("banneton",B701)),ISNUMBER(SEARCH("support",B701))),"PANIER/CORBEILLE",IF(ISNUMBER(SEARCH("Bidon",B701)),"BIDON",IF(ISNUMBER(SEARCH("bourriche",B701)),"BOURRICHE",IF(OR(ISNUMBER(SEARCH("coffre",B701)),ISNUMBER(SEARCH("valisette",B701)),ISNUMBER(SEARCH("caisse",B701))),"COFFRET",IF(OR(ISNUMBER(SEARCH("VERRE",B701)),ISNUMBER(SEARCH("carafe",B701))),"VERRERIE",IF(ISNUMBER(SEARCH("BOIS",B701)),"BOIS",IF(OR(ISNUMBER(SEARCH("BOLDUC",B701)),ISNUMBER(SEARCH("RAPHIA",B701)),ISNUMBER(SEARCH("etiquette",B701)),ISNUMBER(SEARCH("Bouchon",B701)),ISNUMBER(SEARCH("tire",B701)),ISNUMBER(SEARCH("decapsuleur",B701)),ISNUMBER(SEARCH("carte",B701)),ISNUMBER(SEARCH("cheque",B701))),"ETAGERES",IF(OR(ISNUMBER(SEARCH("papier",B701)),ISNUMBER(SEARCH("sac",B701)),ISNUMBER(SEARCH("carton",B701)),ISNUMBER(SEARCH("pochette",B701)),ISNUMBER(SEARCH("polypr",B701)),ISNUMBER(SEARCH("FIBRE",B701))),"CARTONNAGE","AUTRES"))))))))),VLOOKUP(A701,'[1]Famille par article'!A:C,3,0))</f>
        <v>COFFRET</v>
      </c>
      <c r="I701" s="14">
        <f t="shared" si="40"/>
        <v>3.7016472330186933E-4</v>
      </c>
      <c r="J701" s="14">
        <f t="shared" si="43"/>
        <v>0.90347954839903688</v>
      </c>
      <c r="K701" s="12" t="str">
        <f t="shared" si="44"/>
        <v/>
      </c>
      <c r="L701" s="12" t="str">
        <f t="shared" si="42"/>
        <v>Y</v>
      </c>
    </row>
    <row r="702" spans="1:12" x14ac:dyDescent="0.25">
      <c r="A702" s="12" t="s">
        <v>1277</v>
      </c>
      <c r="B702" s="12" t="s">
        <v>534</v>
      </c>
      <c r="C702" s="12">
        <v>4</v>
      </c>
      <c r="D702" s="12">
        <v>1126</v>
      </c>
      <c r="E702" s="12" t="s">
        <v>96</v>
      </c>
      <c r="F702" s="12" t="s">
        <v>17</v>
      </c>
      <c r="G702" s="12" t="str">
        <f>IF(ISNA(VLOOKUP(E702,'[1]Plan d''adressage'!A:B,2,0)),"aucune",VLOOKUP(E702,'[1]Plan d''adressage'!A:B,2,0))</f>
        <v>aucune</v>
      </c>
      <c r="H702" s="13" t="str">
        <f>IF(ISNA(VLOOKUP(A702,'[1]Famille par article'!A:C,3,0)),IF(AND(ISNUMBER(SEARCH("FIBRE",B702)),ISNUMBER(SEARCH("calage",B702))),"FIBRE DE CALAGE",IF(OR(ISNUMBER(SEARCH("panier",B702)),ISNUMBER(SEARCH("corbeille",B702)),ISNUMBER(SEARCH("banneton",B702)),ISNUMBER(SEARCH("support",B702))),"PANIER/CORBEILLE",IF(ISNUMBER(SEARCH("Bidon",B702)),"BIDON",IF(ISNUMBER(SEARCH("bourriche",B702)),"BOURRICHE",IF(OR(ISNUMBER(SEARCH("coffre",B702)),ISNUMBER(SEARCH("valisette",B702)),ISNUMBER(SEARCH("caisse",B702))),"COFFRET",IF(OR(ISNUMBER(SEARCH("VERRE",B702)),ISNUMBER(SEARCH("carafe",B702))),"VERRERIE",IF(ISNUMBER(SEARCH("BOIS",B702)),"BOIS",IF(OR(ISNUMBER(SEARCH("BOLDUC",B702)),ISNUMBER(SEARCH("RAPHIA",B702)),ISNUMBER(SEARCH("etiquette",B702)),ISNUMBER(SEARCH("Bouchon",B702)),ISNUMBER(SEARCH("tire",B702)),ISNUMBER(SEARCH("decapsuleur",B702)),ISNUMBER(SEARCH("carte",B702)),ISNUMBER(SEARCH("cheque",B702))),"ETAGERES",IF(OR(ISNUMBER(SEARCH("papier",B702)),ISNUMBER(SEARCH("sac",B702)),ISNUMBER(SEARCH("carton",B702)),ISNUMBER(SEARCH("pochette",B702)),ISNUMBER(SEARCH("polypr",B702)),ISNUMBER(SEARCH("FIBRE",B702))),"CARTONNAGE","AUTRES"))))))))),VLOOKUP(A702,'[1]Famille par article'!A:C,3,0))</f>
        <v>CARTONNAGE</v>
      </c>
      <c r="I702" s="14">
        <f t="shared" si="40"/>
        <v>3.7016472330186933E-4</v>
      </c>
      <c r="J702" s="14">
        <f t="shared" si="43"/>
        <v>0.90384971312233875</v>
      </c>
      <c r="K702" s="12" t="str">
        <f t="shared" si="44"/>
        <v/>
      </c>
      <c r="L702" s="12" t="str">
        <f t="shared" si="42"/>
        <v>Y</v>
      </c>
    </row>
    <row r="703" spans="1:12" x14ac:dyDescent="0.25">
      <c r="A703" s="12" t="s">
        <v>1278</v>
      </c>
      <c r="B703" s="12" t="s">
        <v>1279</v>
      </c>
      <c r="C703" s="12">
        <v>4</v>
      </c>
      <c r="D703" s="12">
        <v>1126</v>
      </c>
      <c r="E703" s="12" t="s">
        <v>96</v>
      </c>
      <c r="F703" s="12" t="s">
        <v>17</v>
      </c>
      <c r="G703" s="12" t="str">
        <f>IF(ISNA(VLOOKUP(E703,'[1]Plan d''adressage'!A:B,2,0)),"aucune",VLOOKUP(E703,'[1]Plan d''adressage'!A:B,2,0))</f>
        <v>aucune</v>
      </c>
      <c r="H703" s="13" t="str">
        <f>IF(ISNA(VLOOKUP(A703,'[1]Famille par article'!A:C,3,0)),IF(AND(ISNUMBER(SEARCH("FIBRE",B703)),ISNUMBER(SEARCH("calage",B703))),"FIBRE DE CALAGE",IF(OR(ISNUMBER(SEARCH("panier",B703)),ISNUMBER(SEARCH("corbeille",B703)),ISNUMBER(SEARCH("banneton",B703)),ISNUMBER(SEARCH("support",B703))),"PANIER/CORBEILLE",IF(ISNUMBER(SEARCH("Bidon",B703)),"BIDON",IF(ISNUMBER(SEARCH("bourriche",B703)),"BOURRICHE",IF(OR(ISNUMBER(SEARCH("coffre",B703)),ISNUMBER(SEARCH("valisette",B703)),ISNUMBER(SEARCH("caisse",B703))),"COFFRET",IF(OR(ISNUMBER(SEARCH("VERRE",B703)),ISNUMBER(SEARCH("carafe",B703))),"VERRERIE",IF(ISNUMBER(SEARCH("BOIS",B703)),"BOIS",IF(OR(ISNUMBER(SEARCH("BOLDUC",B703)),ISNUMBER(SEARCH("RAPHIA",B703)),ISNUMBER(SEARCH("etiquette",B703)),ISNUMBER(SEARCH("Bouchon",B703)),ISNUMBER(SEARCH("tire",B703)),ISNUMBER(SEARCH("decapsuleur",B703)),ISNUMBER(SEARCH("carte",B703)),ISNUMBER(SEARCH("cheque",B703))),"ETAGERES",IF(OR(ISNUMBER(SEARCH("papier",B703)),ISNUMBER(SEARCH("sac",B703)),ISNUMBER(SEARCH("carton",B703)),ISNUMBER(SEARCH("pochette",B703)),ISNUMBER(SEARCH("polypr",B703)),ISNUMBER(SEARCH("FIBRE",B703))),"CARTONNAGE","AUTRES"))))))))),VLOOKUP(A703,'[1]Famille par article'!A:C,3,0))</f>
        <v>CARTONNAGE</v>
      </c>
      <c r="I703" s="14">
        <f t="shared" si="40"/>
        <v>3.7016472330186933E-4</v>
      </c>
      <c r="J703" s="14">
        <f t="shared" si="43"/>
        <v>0.90421987784564062</v>
      </c>
      <c r="K703" s="12" t="str">
        <f t="shared" si="44"/>
        <v/>
      </c>
      <c r="L703" s="12" t="str">
        <f t="shared" si="42"/>
        <v>Y</v>
      </c>
    </row>
    <row r="704" spans="1:12" x14ac:dyDescent="0.25">
      <c r="A704" s="12" t="s">
        <v>1280</v>
      </c>
      <c r="B704" s="12" t="s">
        <v>1281</v>
      </c>
      <c r="C704" s="12">
        <v>4</v>
      </c>
      <c r="D704" s="12">
        <v>1126</v>
      </c>
      <c r="E704" s="12" t="s">
        <v>241</v>
      </c>
      <c r="F704" s="12" t="s">
        <v>17</v>
      </c>
      <c r="G704" s="12" t="str">
        <f>IF(ISNA(VLOOKUP(E704,'[1]Plan d''adressage'!A:B,2,0)),"aucune",VLOOKUP(E704,'[1]Plan d''adressage'!A:B,2,0))</f>
        <v>aucune</v>
      </c>
      <c r="H704" s="13" t="str">
        <f>IF(ISNA(VLOOKUP(A704,'[1]Famille par article'!A:C,3,0)),IF(AND(ISNUMBER(SEARCH("FIBRE",B704)),ISNUMBER(SEARCH("calage",B704))),"FIBRE DE CALAGE",IF(OR(ISNUMBER(SEARCH("panier",B704)),ISNUMBER(SEARCH("corbeille",B704)),ISNUMBER(SEARCH("banneton",B704)),ISNUMBER(SEARCH("support",B704))),"PANIER/CORBEILLE",IF(ISNUMBER(SEARCH("Bidon",B704)),"BIDON",IF(ISNUMBER(SEARCH("bourriche",B704)),"BOURRICHE",IF(OR(ISNUMBER(SEARCH("coffre",B704)),ISNUMBER(SEARCH("valisette",B704)),ISNUMBER(SEARCH("caisse",B704))),"COFFRET",IF(OR(ISNUMBER(SEARCH("VERRE",B704)),ISNUMBER(SEARCH("carafe",B704))),"VERRERIE",IF(ISNUMBER(SEARCH("BOIS",B704)),"BOIS",IF(OR(ISNUMBER(SEARCH("BOLDUC",B704)),ISNUMBER(SEARCH("RAPHIA",B704)),ISNUMBER(SEARCH("etiquette",B704)),ISNUMBER(SEARCH("Bouchon",B704)),ISNUMBER(SEARCH("tire",B704)),ISNUMBER(SEARCH("decapsuleur",B704)),ISNUMBER(SEARCH("carte",B704)),ISNUMBER(SEARCH("cheque",B704))),"ETAGERES",IF(OR(ISNUMBER(SEARCH("papier",B704)),ISNUMBER(SEARCH("sac",B704)),ISNUMBER(SEARCH("carton",B704)),ISNUMBER(SEARCH("pochette",B704)),ISNUMBER(SEARCH("polypr",B704)),ISNUMBER(SEARCH("FIBRE",B704))),"CARTONNAGE","AUTRES"))))))))),VLOOKUP(A704,'[1]Famille par article'!A:C,3,0))</f>
        <v>AUTRES</v>
      </c>
      <c r="I704" s="14">
        <f t="shared" si="40"/>
        <v>3.7016472330186933E-4</v>
      </c>
      <c r="J704" s="14">
        <f t="shared" si="43"/>
        <v>0.90459004256894249</v>
      </c>
      <c r="K704" s="12" t="str">
        <f t="shared" si="44"/>
        <v/>
      </c>
      <c r="L704" s="12" t="str">
        <f t="shared" si="42"/>
        <v>Y</v>
      </c>
    </row>
    <row r="705" spans="1:12" x14ac:dyDescent="0.25">
      <c r="A705" s="12" t="s">
        <v>1282</v>
      </c>
      <c r="B705" s="12" t="s">
        <v>76</v>
      </c>
      <c r="C705" s="12">
        <v>4</v>
      </c>
      <c r="D705" s="12">
        <v>1126</v>
      </c>
      <c r="E705" s="12" t="s">
        <v>628</v>
      </c>
      <c r="F705" s="12" t="s">
        <v>17</v>
      </c>
      <c r="G705" s="12" t="str">
        <f>IF(ISNA(VLOOKUP(E705,'[1]Plan d''adressage'!A:B,2,0)),"aucune",VLOOKUP(E705,'[1]Plan d''adressage'!A:B,2,0))</f>
        <v>PANIER/CORBEILLE</v>
      </c>
      <c r="H705" s="13" t="str">
        <f>IF(ISNA(VLOOKUP(A705,'[1]Famille par article'!A:C,3,0)),IF(AND(ISNUMBER(SEARCH("FIBRE",B705)),ISNUMBER(SEARCH("calage",B705))),"FIBRE DE CALAGE",IF(OR(ISNUMBER(SEARCH("panier",B705)),ISNUMBER(SEARCH("corbeille",B705)),ISNUMBER(SEARCH("banneton",B705)),ISNUMBER(SEARCH("support",B705))),"PANIER/CORBEILLE",IF(ISNUMBER(SEARCH("Bidon",B705)),"BIDON",IF(ISNUMBER(SEARCH("bourriche",B705)),"BOURRICHE",IF(OR(ISNUMBER(SEARCH("coffre",B705)),ISNUMBER(SEARCH("valisette",B705)),ISNUMBER(SEARCH("caisse",B705))),"COFFRET",IF(OR(ISNUMBER(SEARCH("VERRE",B705)),ISNUMBER(SEARCH("carafe",B705))),"VERRERIE",IF(ISNUMBER(SEARCH("BOIS",B705)),"BOIS",IF(OR(ISNUMBER(SEARCH("BOLDUC",B705)),ISNUMBER(SEARCH("RAPHIA",B705)),ISNUMBER(SEARCH("etiquette",B705)),ISNUMBER(SEARCH("Bouchon",B705)),ISNUMBER(SEARCH("tire",B705)),ISNUMBER(SEARCH("decapsuleur",B705)),ISNUMBER(SEARCH("carte",B705)),ISNUMBER(SEARCH("cheque",B705))),"ETAGERES",IF(OR(ISNUMBER(SEARCH("papier",B705)),ISNUMBER(SEARCH("sac",B705)),ISNUMBER(SEARCH("carton",B705)),ISNUMBER(SEARCH("pochette",B705)),ISNUMBER(SEARCH("polypr",B705)),ISNUMBER(SEARCH("FIBRE",B705))),"CARTONNAGE","AUTRES"))))))))),VLOOKUP(A705,'[1]Famille par article'!A:C,3,0))</f>
        <v>PANIER/CORBEILLE</v>
      </c>
      <c r="I705" s="14">
        <f t="shared" si="40"/>
        <v>3.7016472330186933E-4</v>
      </c>
      <c r="J705" s="14">
        <f t="shared" si="43"/>
        <v>0.90496020729224436</v>
      </c>
      <c r="K705" s="12" t="str">
        <f t="shared" si="44"/>
        <v/>
      </c>
      <c r="L705" s="12" t="str">
        <f t="shared" si="42"/>
        <v>N</v>
      </c>
    </row>
    <row r="706" spans="1:12" x14ac:dyDescent="0.25">
      <c r="A706" s="12" t="s">
        <v>1283</v>
      </c>
      <c r="B706" s="12" t="s">
        <v>76</v>
      </c>
      <c r="C706" s="12">
        <v>4</v>
      </c>
      <c r="D706" s="12">
        <v>1126</v>
      </c>
      <c r="E706" s="12" t="s">
        <v>96</v>
      </c>
      <c r="F706" s="12" t="s">
        <v>17</v>
      </c>
      <c r="G706" s="12" t="str">
        <f>IF(ISNA(VLOOKUP(E706,'[1]Plan d''adressage'!A:B,2,0)),"aucune",VLOOKUP(E706,'[1]Plan d''adressage'!A:B,2,0))</f>
        <v>aucune</v>
      </c>
      <c r="H706" s="13" t="str">
        <f>IF(ISNA(VLOOKUP(A706,'[1]Famille par article'!A:C,3,0)),IF(AND(ISNUMBER(SEARCH("FIBRE",B706)),ISNUMBER(SEARCH("calage",B706))),"FIBRE DE CALAGE",IF(OR(ISNUMBER(SEARCH("panier",B706)),ISNUMBER(SEARCH("corbeille",B706)),ISNUMBER(SEARCH("banneton",B706)),ISNUMBER(SEARCH("support",B706))),"PANIER/CORBEILLE",IF(ISNUMBER(SEARCH("Bidon",B706)),"BIDON",IF(ISNUMBER(SEARCH("bourriche",B706)),"BOURRICHE",IF(OR(ISNUMBER(SEARCH("coffre",B706)),ISNUMBER(SEARCH("valisette",B706)),ISNUMBER(SEARCH("caisse",B706))),"COFFRET",IF(OR(ISNUMBER(SEARCH("VERRE",B706)),ISNUMBER(SEARCH("carafe",B706))),"VERRERIE",IF(ISNUMBER(SEARCH("BOIS",B706)),"BOIS",IF(OR(ISNUMBER(SEARCH("BOLDUC",B706)),ISNUMBER(SEARCH("RAPHIA",B706)),ISNUMBER(SEARCH("etiquette",B706)),ISNUMBER(SEARCH("Bouchon",B706)),ISNUMBER(SEARCH("tire",B706)),ISNUMBER(SEARCH("decapsuleur",B706)),ISNUMBER(SEARCH("carte",B706)),ISNUMBER(SEARCH("cheque",B706))),"ETAGERES",IF(OR(ISNUMBER(SEARCH("papier",B706)),ISNUMBER(SEARCH("sac",B706)),ISNUMBER(SEARCH("carton",B706)),ISNUMBER(SEARCH("pochette",B706)),ISNUMBER(SEARCH("polypr",B706)),ISNUMBER(SEARCH("FIBRE",B706))),"CARTONNAGE","AUTRES"))))))))),VLOOKUP(A706,'[1]Famille par article'!A:C,3,0))</f>
        <v>PANIER/CORBEILLE</v>
      </c>
      <c r="I706" s="14">
        <f t="shared" si="40"/>
        <v>3.7016472330186933E-4</v>
      </c>
      <c r="J706" s="14">
        <f t="shared" si="43"/>
        <v>0.90533037201554623</v>
      </c>
      <c r="K706" s="12" t="str">
        <f t="shared" si="44"/>
        <v/>
      </c>
      <c r="L706" s="12" t="str">
        <f t="shared" si="42"/>
        <v>Y</v>
      </c>
    </row>
    <row r="707" spans="1:12" x14ac:dyDescent="0.25">
      <c r="A707" s="12" t="s">
        <v>1284</v>
      </c>
      <c r="B707" s="12" t="s">
        <v>1285</v>
      </c>
      <c r="C707" s="12">
        <v>4</v>
      </c>
      <c r="D707" s="12">
        <v>1126</v>
      </c>
      <c r="E707" s="12" t="s">
        <v>96</v>
      </c>
      <c r="F707" s="12" t="s">
        <v>17</v>
      </c>
      <c r="G707" s="12" t="str">
        <f>IF(ISNA(VLOOKUP(E707,'[1]Plan d''adressage'!A:B,2,0)),"aucune",VLOOKUP(E707,'[1]Plan d''adressage'!A:B,2,0))</f>
        <v>aucune</v>
      </c>
      <c r="H707" s="13" t="str">
        <f>IF(ISNA(VLOOKUP(A707,'[1]Famille par article'!A:C,3,0)),IF(AND(ISNUMBER(SEARCH("FIBRE",B707)),ISNUMBER(SEARCH("calage",B707))),"FIBRE DE CALAGE",IF(OR(ISNUMBER(SEARCH("panier",B707)),ISNUMBER(SEARCH("corbeille",B707)),ISNUMBER(SEARCH("banneton",B707)),ISNUMBER(SEARCH("support",B707))),"PANIER/CORBEILLE",IF(ISNUMBER(SEARCH("Bidon",B707)),"BIDON",IF(ISNUMBER(SEARCH("bourriche",B707)),"BOURRICHE",IF(OR(ISNUMBER(SEARCH("coffre",B707)),ISNUMBER(SEARCH("valisette",B707)),ISNUMBER(SEARCH("caisse",B707))),"COFFRET",IF(OR(ISNUMBER(SEARCH("VERRE",B707)),ISNUMBER(SEARCH("carafe",B707))),"VERRERIE",IF(ISNUMBER(SEARCH("BOIS",B707)),"BOIS",IF(OR(ISNUMBER(SEARCH("BOLDUC",B707)),ISNUMBER(SEARCH("RAPHIA",B707)),ISNUMBER(SEARCH("etiquette",B707)),ISNUMBER(SEARCH("Bouchon",B707)),ISNUMBER(SEARCH("tire",B707)),ISNUMBER(SEARCH("decapsuleur",B707)),ISNUMBER(SEARCH("carte",B707)),ISNUMBER(SEARCH("cheque",B707))),"ETAGERES",IF(OR(ISNUMBER(SEARCH("papier",B707)),ISNUMBER(SEARCH("sac",B707)),ISNUMBER(SEARCH("carton",B707)),ISNUMBER(SEARCH("pochette",B707)),ISNUMBER(SEARCH("polypr",B707)),ISNUMBER(SEARCH("FIBRE",B707))),"CARTONNAGE","AUTRES"))))))))),VLOOKUP(A707,'[1]Famille par article'!A:C,3,0))</f>
        <v>AUTRES</v>
      </c>
      <c r="I707" s="14">
        <f t="shared" ref="I707:I770" si="45">C707/SUM(C$3:C$1048576)</f>
        <v>3.7016472330186933E-4</v>
      </c>
      <c r="J707" s="14">
        <f t="shared" si="43"/>
        <v>0.90570053673884809</v>
      </c>
      <c r="K707" s="12" t="str">
        <f t="shared" si="44"/>
        <v/>
      </c>
      <c r="L707" s="12" t="str">
        <f t="shared" si="42"/>
        <v>Y</v>
      </c>
    </row>
    <row r="708" spans="1:12" x14ac:dyDescent="0.25">
      <c r="A708" s="12" t="s">
        <v>1286</v>
      </c>
      <c r="B708" s="12" t="s">
        <v>1287</v>
      </c>
      <c r="C708" s="12">
        <v>4</v>
      </c>
      <c r="D708" s="12">
        <v>1126</v>
      </c>
      <c r="E708" s="12" t="s">
        <v>96</v>
      </c>
      <c r="F708" s="12" t="s">
        <v>17</v>
      </c>
      <c r="G708" s="12" t="str">
        <f>IF(ISNA(VLOOKUP(E708,'[1]Plan d''adressage'!A:B,2,0)),"aucune",VLOOKUP(E708,'[1]Plan d''adressage'!A:B,2,0))</f>
        <v>aucune</v>
      </c>
      <c r="H708" s="13" t="str">
        <f>IF(ISNA(VLOOKUP(A708,'[1]Famille par article'!A:C,3,0)),IF(AND(ISNUMBER(SEARCH("FIBRE",B708)),ISNUMBER(SEARCH("calage",B708))),"FIBRE DE CALAGE",IF(OR(ISNUMBER(SEARCH("panier",B708)),ISNUMBER(SEARCH("corbeille",B708)),ISNUMBER(SEARCH("banneton",B708)),ISNUMBER(SEARCH("support",B708))),"PANIER/CORBEILLE",IF(ISNUMBER(SEARCH("Bidon",B708)),"BIDON",IF(ISNUMBER(SEARCH("bourriche",B708)),"BOURRICHE",IF(OR(ISNUMBER(SEARCH("coffre",B708)),ISNUMBER(SEARCH("valisette",B708)),ISNUMBER(SEARCH("caisse",B708))),"COFFRET",IF(OR(ISNUMBER(SEARCH("VERRE",B708)),ISNUMBER(SEARCH("carafe",B708))),"VERRERIE",IF(ISNUMBER(SEARCH("BOIS",B708)),"BOIS",IF(OR(ISNUMBER(SEARCH("BOLDUC",B708)),ISNUMBER(SEARCH("RAPHIA",B708)),ISNUMBER(SEARCH("etiquette",B708)),ISNUMBER(SEARCH("Bouchon",B708)),ISNUMBER(SEARCH("tire",B708)),ISNUMBER(SEARCH("decapsuleur",B708)),ISNUMBER(SEARCH("carte",B708)),ISNUMBER(SEARCH("cheque",B708))),"ETAGERES",IF(OR(ISNUMBER(SEARCH("papier",B708)),ISNUMBER(SEARCH("sac",B708)),ISNUMBER(SEARCH("carton",B708)),ISNUMBER(SEARCH("pochette",B708)),ISNUMBER(SEARCH("polypr",B708)),ISNUMBER(SEARCH("FIBRE",B708))),"CARTONNAGE","AUTRES"))))))))),VLOOKUP(A708,'[1]Famille par article'!A:C,3,0))</f>
        <v>AUTRES</v>
      </c>
      <c r="I708" s="14">
        <f t="shared" si="45"/>
        <v>3.7016472330186933E-4</v>
      </c>
      <c r="J708" s="14">
        <f t="shared" si="43"/>
        <v>0.90607070146214996</v>
      </c>
      <c r="K708" s="12" t="str">
        <f t="shared" si="44"/>
        <v/>
      </c>
      <c r="L708" s="12" t="str">
        <f t="shared" ref="L708:L771" si="46">IF(AND(G708&lt;&gt;H708,K708=""),"Y","N")</f>
        <v>Y</v>
      </c>
    </row>
    <row r="709" spans="1:12" x14ac:dyDescent="0.25">
      <c r="A709" s="12" t="s">
        <v>1288</v>
      </c>
      <c r="B709" s="12" t="s">
        <v>325</v>
      </c>
      <c r="C709" s="12">
        <v>4</v>
      </c>
      <c r="D709" s="12">
        <v>1126</v>
      </c>
      <c r="E709" s="12" t="s">
        <v>96</v>
      </c>
      <c r="F709" s="12" t="s">
        <v>17</v>
      </c>
      <c r="G709" s="12" t="str">
        <f>IF(ISNA(VLOOKUP(E709,'[1]Plan d''adressage'!A:B,2,0)),"aucune",VLOOKUP(E709,'[1]Plan d''adressage'!A:B,2,0))</f>
        <v>aucune</v>
      </c>
      <c r="H709" s="13" t="str">
        <f>IF(ISNA(VLOOKUP(A709,'[1]Famille par article'!A:C,3,0)),IF(AND(ISNUMBER(SEARCH("FIBRE",B709)),ISNUMBER(SEARCH("calage",B709))),"FIBRE DE CALAGE",IF(OR(ISNUMBER(SEARCH("panier",B709)),ISNUMBER(SEARCH("corbeille",B709)),ISNUMBER(SEARCH("banneton",B709)),ISNUMBER(SEARCH("support",B709))),"PANIER/CORBEILLE",IF(ISNUMBER(SEARCH("Bidon",B709)),"BIDON",IF(ISNUMBER(SEARCH("bourriche",B709)),"BOURRICHE",IF(OR(ISNUMBER(SEARCH("coffre",B709)),ISNUMBER(SEARCH("valisette",B709)),ISNUMBER(SEARCH("caisse",B709))),"COFFRET",IF(OR(ISNUMBER(SEARCH("VERRE",B709)),ISNUMBER(SEARCH("carafe",B709))),"VERRERIE",IF(ISNUMBER(SEARCH("BOIS",B709)),"BOIS",IF(OR(ISNUMBER(SEARCH("BOLDUC",B709)),ISNUMBER(SEARCH("RAPHIA",B709)),ISNUMBER(SEARCH("etiquette",B709)),ISNUMBER(SEARCH("Bouchon",B709)),ISNUMBER(SEARCH("tire",B709)),ISNUMBER(SEARCH("decapsuleur",B709)),ISNUMBER(SEARCH("carte",B709)),ISNUMBER(SEARCH("cheque",B709))),"ETAGERES",IF(OR(ISNUMBER(SEARCH("papier",B709)),ISNUMBER(SEARCH("sac",B709)),ISNUMBER(SEARCH("carton",B709)),ISNUMBER(SEARCH("pochette",B709)),ISNUMBER(SEARCH("polypr",B709)),ISNUMBER(SEARCH("FIBRE",B709))),"CARTONNAGE","AUTRES"))))))))),VLOOKUP(A709,'[1]Famille par article'!A:C,3,0))</f>
        <v>CARTONNAGE</v>
      </c>
      <c r="I709" s="14">
        <f t="shared" si="45"/>
        <v>3.7016472330186933E-4</v>
      </c>
      <c r="J709" s="14">
        <f t="shared" ref="J709:J772" si="47">I709+J708</f>
        <v>0.90644086618545183</v>
      </c>
      <c r="K709" s="12" t="str">
        <f t="shared" si="44"/>
        <v/>
      </c>
      <c r="L709" s="12" t="str">
        <f t="shared" si="46"/>
        <v>Y</v>
      </c>
    </row>
    <row r="710" spans="1:12" x14ac:dyDescent="0.25">
      <c r="A710" s="12" t="s">
        <v>1289</v>
      </c>
      <c r="B710" s="12" t="s">
        <v>325</v>
      </c>
      <c r="C710" s="12">
        <v>4</v>
      </c>
      <c r="D710" s="12">
        <v>1126</v>
      </c>
      <c r="E710" s="12" t="s">
        <v>625</v>
      </c>
      <c r="F710" s="12" t="s">
        <v>17</v>
      </c>
      <c r="G710" s="12" t="str">
        <f>IF(ISNA(VLOOKUP(E710,'[1]Plan d''adressage'!A:B,2,0)),"aucune",VLOOKUP(E710,'[1]Plan d''adressage'!A:B,2,0))</f>
        <v>AUTRES</v>
      </c>
      <c r="H710" s="13" t="str">
        <f>IF(ISNA(VLOOKUP(A710,'[1]Famille par article'!A:C,3,0)),IF(AND(ISNUMBER(SEARCH("FIBRE",B710)),ISNUMBER(SEARCH("calage",B710))),"FIBRE DE CALAGE",IF(OR(ISNUMBER(SEARCH("panier",B710)),ISNUMBER(SEARCH("corbeille",B710)),ISNUMBER(SEARCH("banneton",B710)),ISNUMBER(SEARCH("support",B710))),"PANIER/CORBEILLE",IF(ISNUMBER(SEARCH("Bidon",B710)),"BIDON",IF(ISNUMBER(SEARCH("bourriche",B710)),"BOURRICHE",IF(OR(ISNUMBER(SEARCH("coffre",B710)),ISNUMBER(SEARCH("valisette",B710)),ISNUMBER(SEARCH("caisse",B710))),"COFFRET",IF(OR(ISNUMBER(SEARCH("VERRE",B710)),ISNUMBER(SEARCH("carafe",B710))),"VERRERIE",IF(ISNUMBER(SEARCH("BOIS",B710)),"BOIS",IF(OR(ISNUMBER(SEARCH("BOLDUC",B710)),ISNUMBER(SEARCH("RAPHIA",B710)),ISNUMBER(SEARCH("etiquette",B710)),ISNUMBER(SEARCH("Bouchon",B710)),ISNUMBER(SEARCH("tire",B710)),ISNUMBER(SEARCH("decapsuleur",B710)),ISNUMBER(SEARCH("carte",B710)),ISNUMBER(SEARCH("cheque",B710))),"ETAGERES",IF(OR(ISNUMBER(SEARCH("papier",B710)),ISNUMBER(SEARCH("sac",B710)),ISNUMBER(SEARCH("carton",B710)),ISNUMBER(SEARCH("pochette",B710)),ISNUMBER(SEARCH("polypr",B710)),ISNUMBER(SEARCH("FIBRE",B710))),"CARTONNAGE","AUTRES"))))))))),VLOOKUP(A710,'[1]Famille par article'!A:C,3,0))</f>
        <v>CARTONNAGE</v>
      </c>
      <c r="I710" s="14">
        <f t="shared" si="45"/>
        <v>3.7016472330186933E-4</v>
      </c>
      <c r="J710" s="14">
        <f t="shared" si="47"/>
        <v>0.9068110309087537</v>
      </c>
      <c r="K710" s="12" t="str">
        <f t="shared" si="44"/>
        <v/>
      </c>
      <c r="L710" s="12" t="str">
        <f t="shared" si="46"/>
        <v>Y</v>
      </c>
    </row>
    <row r="711" spans="1:12" x14ac:dyDescent="0.25">
      <c r="A711" s="12" t="s">
        <v>1290</v>
      </c>
      <c r="B711" s="12" t="s">
        <v>1291</v>
      </c>
      <c r="C711" s="12">
        <v>4</v>
      </c>
      <c r="D711" s="12">
        <v>1126</v>
      </c>
      <c r="E711" s="12" t="s">
        <v>661</v>
      </c>
      <c r="F711" s="12" t="s">
        <v>17</v>
      </c>
      <c r="G711" s="12" t="str">
        <f>IF(ISNA(VLOOKUP(E711,'[1]Plan d''adressage'!A:B,2,0)),"aucune",VLOOKUP(E711,'[1]Plan d''adressage'!A:B,2,0))</f>
        <v>CARTONNAGE</v>
      </c>
      <c r="H711" s="13" t="str">
        <f>IF(ISNA(VLOOKUP(A711,'[1]Famille par article'!A:C,3,0)),IF(AND(ISNUMBER(SEARCH("FIBRE",B711)),ISNUMBER(SEARCH("calage",B711))),"FIBRE DE CALAGE",IF(OR(ISNUMBER(SEARCH("panier",B711)),ISNUMBER(SEARCH("corbeille",B711)),ISNUMBER(SEARCH("banneton",B711)),ISNUMBER(SEARCH("support",B711))),"PANIER/CORBEILLE",IF(ISNUMBER(SEARCH("Bidon",B711)),"BIDON",IF(ISNUMBER(SEARCH("bourriche",B711)),"BOURRICHE",IF(OR(ISNUMBER(SEARCH("coffre",B711)),ISNUMBER(SEARCH("valisette",B711)),ISNUMBER(SEARCH("caisse",B711))),"COFFRET",IF(OR(ISNUMBER(SEARCH("VERRE",B711)),ISNUMBER(SEARCH("carafe",B711))),"VERRERIE",IF(ISNUMBER(SEARCH("BOIS",B711)),"BOIS",IF(OR(ISNUMBER(SEARCH("BOLDUC",B711)),ISNUMBER(SEARCH("RAPHIA",B711)),ISNUMBER(SEARCH("etiquette",B711)),ISNUMBER(SEARCH("Bouchon",B711)),ISNUMBER(SEARCH("tire",B711)),ISNUMBER(SEARCH("decapsuleur",B711)),ISNUMBER(SEARCH("carte",B711)),ISNUMBER(SEARCH("cheque",B711))),"ETAGERES",IF(OR(ISNUMBER(SEARCH("papier",B711)),ISNUMBER(SEARCH("sac",B711)),ISNUMBER(SEARCH("carton",B711)),ISNUMBER(SEARCH("pochette",B711)),ISNUMBER(SEARCH("polypr",B711)),ISNUMBER(SEARCH("FIBRE",B711))),"CARTONNAGE","AUTRES"))))))))),VLOOKUP(A711,'[1]Famille par article'!A:C,3,0))</f>
        <v>COFFRET</v>
      </c>
      <c r="I711" s="14">
        <f t="shared" si="45"/>
        <v>3.7016472330186933E-4</v>
      </c>
      <c r="J711" s="14">
        <f t="shared" si="47"/>
        <v>0.90718119563205557</v>
      </c>
      <c r="K711" s="12" t="str">
        <f t="shared" si="44"/>
        <v/>
      </c>
      <c r="L711" s="12" t="str">
        <f t="shared" si="46"/>
        <v>Y</v>
      </c>
    </row>
    <row r="712" spans="1:12" x14ac:dyDescent="0.25">
      <c r="A712" s="12" t="s">
        <v>1292</v>
      </c>
      <c r="B712" s="12" t="s">
        <v>1293</v>
      </c>
      <c r="C712" s="12">
        <v>4</v>
      </c>
      <c r="D712" s="12">
        <v>1126</v>
      </c>
      <c r="E712" s="12" t="s">
        <v>96</v>
      </c>
      <c r="F712" s="12" t="s">
        <v>17</v>
      </c>
      <c r="G712" s="12" t="str">
        <f>IF(ISNA(VLOOKUP(E712,'[1]Plan d''adressage'!A:B,2,0)),"aucune",VLOOKUP(E712,'[1]Plan d''adressage'!A:B,2,0))</f>
        <v>aucune</v>
      </c>
      <c r="H712" s="13" t="str">
        <f>IF(ISNA(VLOOKUP(A712,'[1]Famille par article'!A:C,3,0)),IF(AND(ISNUMBER(SEARCH("FIBRE",B712)),ISNUMBER(SEARCH("calage",B712))),"FIBRE DE CALAGE",IF(OR(ISNUMBER(SEARCH("panier",B712)),ISNUMBER(SEARCH("corbeille",B712)),ISNUMBER(SEARCH("banneton",B712)),ISNUMBER(SEARCH("support",B712))),"PANIER/CORBEILLE",IF(ISNUMBER(SEARCH("Bidon",B712)),"BIDON",IF(ISNUMBER(SEARCH("bourriche",B712)),"BOURRICHE",IF(OR(ISNUMBER(SEARCH("coffre",B712)),ISNUMBER(SEARCH("valisette",B712)),ISNUMBER(SEARCH("caisse",B712))),"COFFRET",IF(OR(ISNUMBER(SEARCH("VERRE",B712)),ISNUMBER(SEARCH("carafe",B712))),"VERRERIE",IF(ISNUMBER(SEARCH("BOIS",B712)),"BOIS",IF(OR(ISNUMBER(SEARCH("BOLDUC",B712)),ISNUMBER(SEARCH("RAPHIA",B712)),ISNUMBER(SEARCH("etiquette",B712)),ISNUMBER(SEARCH("Bouchon",B712)),ISNUMBER(SEARCH("tire",B712)),ISNUMBER(SEARCH("decapsuleur",B712)),ISNUMBER(SEARCH("carte",B712)),ISNUMBER(SEARCH("cheque",B712))),"ETAGERES",IF(OR(ISNUMBER(SEARCH("papier",B712)),ISNUMBER(SEARCH("sac",B712)),ISNUMBER(SEARCH("carton",B712)),ISNUMBER(SEARCH("pochette",B712)),ISNUMBER(SEARCH("polypr",B712)),ISNUMBER(SEARCH("FIBRE",B712))),"CARTONNAGE","AUTRES"))))))))),VLOOKUP(A712,'[1]Famille par article'!A:C,3,0))</f>
        <v>CARTONNAGE</v>
      </c>
      <c r="I712" s="14">
        <f t="shared" si="45"/>
        <v>3.7016472330186933E-4</v>
      </c>
      <c r="J712" s="14">
        <f t="shared" si="47"/>
        <v>0.90755136035535744</v>
      </c>
      <c r="K712" s="12" t="str">
        <f t="shared" si="44"/>
        <v/>
      </c>
      <c r="L712" s="12" t="str">
        <f t="shared" si="46"/>
        <v>Y</v>
      </c>
    </row>
    <row r="713" spans="1:12" x14ac:dyDescent="0.25">
      <c r="A713" s="12" t="s">
        <v>1294</v>
      </c>
      <c r="B713" s="12" t="s">
        <v>1141</v>
      </c>
      <c r="C713" s="12">
        <v>4</v>
      </c>
      <c r="D713" s="12">
        <v>1126</v>
      </c>
      <c r="E713" s="12" t="s">
        <v>96</v>
      </c>
      <c r="F713" s="12" t="s">
        <v>17</v>
      </c>
      <c r="G713" s="12" t="str">
        <f>IF(ISNA(VLOOKUP(E713,'[1]Plan d''adressage'!A:B,2,0)),"aucune",VLOOKUP(E713,'[1]Plan d''adressage'!A:B,2,0))</f>
        <v>aucune</v>
      </c>
      <c r="H713" s="13" t="str">
        <f>IF(ISNA(VLOOKUP(A713,'[1]Famille par article'!A:C,3,0)),IF(AND(ISNUMBER(SEARCH("FIBRE",B713)),ISNUMBER(SEARCH("calage",B713))),"FIBRE DE CALAGE",IF(OR(ISNUMBER(SEARCH("panier",B713)),ISNUMBER(SEARCH("corbeille",B713)),ISNUMBER(SEARCH("banneton",B713)),ISNUMBER(SEARCH("support",B713))),"PANIER/CORBEILLE",IF(ISNUMBER(SEARCH("Bidon",B713)),"BIDON",IF(ISNUMBER(SEARCH("bourriche",B713)),"BOURRICHE",IF(OR(ISNUMBER(SEARCH("coffre",B713)),ISNUMBER(SEARCH("valisette",B713)),ISNUMBER(SEARCH("caisse",B713))),"COFFRET",IF(OR(ISNUMBER(SEARCH("VERRE",B713)),ISNUMBER(SEARCH("carafe",B713))),"VERRERIE",IF(ISNUMBER(SEARCH("BOIS",B713)),"BOIS",IF(OR(ISNUMBER(SEARCH("BOLDUC",B713)),ISNUMBER(SEARCH("RAPHIA",B713)),ISNUMBER(SEARCH("etiquette",B713)),ISNUMBER(SEARCH("Bouchon",B713)),ISNUMBER(SEARCH("tire",B713)),ISNUMBER(SEARCH("decapsuleur",B713)),ISNUMBER(SEARCH("carte",B713)),ISNUMBER(SEARCH("cheque",B713))),"ETAGERES",IF(OR(ISNUMBER(SEARCH("papier",B713)),ISNUMBER(SEARCH("sac",B713)),ISNUMBER(SEARCH("carton",B713)),ISNUMBER(SEARCH("pochette",B713)),ISNUMBER(SEARCH("polypr",B713)),ISNUMBER(SEARCH("FIBRE",B713))),"CARTONNAGE","AUTRES"))))))))),VLOOKUP(A713,'[1]Famille par article'!A:C,3,0))</f>
        <v>CARTONNAGE</v>
      </c>
      <c r="I713" s="14">
        <f t="shared" si="45"/>
        <v>3.7016472330186933E-4</v>
      </c>
      <c r="J713" s="14">
        <f t="shared" si="47"/>
        <v>0.90792152507865931</v>
      </c>
      <c r="K713" s="12" t="str">
        <f t="shared" si="44"/>
        <v/>
      </c>
      <c r="L713" s="12" t="str">
        <f t="shared" si="46"/>
        <v>Y</v>
      </c>
    </row>
    <row r="714" spans="1:12" x14ac:dyDescent="0.25">
      <c r="A714" s="12" t="s">
        <v>1295</v>
      </c>
      <c r="B714" s="12" t="s">
        <v>1296</v>
      </c>
      <c r="C714" s="12">
        <v>4</v>
      </c>
      <c r="D714" s="12">
        <v>1126</v>
      </c>
      <c r="E714" s="12" t="s">
        <v>96</v>
      </c>
      <c r="F714" s="12" t="s">
        <v>17</v>
      </c>
      <c r="G714" s="12" t="str">
        <f>IF(ISNA(VLOOKUP(E714,'[1]Plan d''adressage'!A:B,2,0)),"aucune",VLOOKUP(E714,'[1]Plan d''adressage'!A:B,2,0))</f>
        <v>aucune</v>
      </c>
      <c r="H714" s="13" t="str">
        <f>IF(ISNA(VLOOKUP(A714,'[1]Famille par article'!A:C,3,0)),IF(AND(ISNUMBER(SEARCH("FIBRE",B714)),ISNUMBER(SEARCH("calage",B714))),"FIBRE DE CALAGE",IF(OR(ISNUMBER(SEARCH("panier",B714)),ISNUMBER(SEARCH("corbeille",B714)),ISNUMBER(SEARCH("banneton",B714)),ISNUMBER(SEARCH("support",B714))),"PANIER/CORBEILLE",IF(ISNUMBER(SEARCH("Bidon",B714)),"BIDON",IF(ISNUMBER(SEARCH("bourriche",B714)),"BOURRICHE",IF(OR(ISNUMBER(SEARCH("coffre",B714)),ISNUMBER(SEARCH("valisette",B714)),ISNUMBER(SEARCH("caisse",B714))),"COFFRET",IF(OR(ISNUMBER(SEARCH("VERRE",B714)),ISNUMBER(SEARCH("carafe",B714))),"VERRERIE",IF(ISNUMBER(SEARCH("BOIS",B714)),"BOIS",IF(OR(ISNUMBER(SEARCH("BOLDUC",B714)),ISNUMBER(SEARCH("RAPHIA",B714)),ISNUMBER(SEARCH("etiquette",B714)),ISNUMBER(SEARCH("Bouchon",B714)),ISNUMBER(SEARCH("tire",B714)),ISNUMBER(SEARCH("decapsuleur",B714)),ISNUMBER(SEARCH("carte",B714)),ISNUMBER(SEARCH("cheque",B714))),"ETAGERES",IF(OR(ISNUMBER(SEARCH("papier",B714)),ISNUMBER(SEARCH("sac",B714)),ISNUMBER(SEARCH("carton",B714)),ISNUMBER(SEARCH("pochette",B714)),ISNUMBER(SEARCH("polypr",B714)),ISNUMBER(SEARCH("FIBRE",B714))),"CARTONNAGE","AUTRES"))))))))),VLOOKUP(A714,'[1]Famille par article'!A:C,3,0))</f>
        <v>PANIER/CORBEILLE</v>
      </c>
      <c r="I714" s="14">
        <f t="shared" si="45"/>
        <v>3.7016472330186933E-4</v>
      </c>
      <c r="J714" s="14">
        <f t="shared" si="47"/>
        <v>0.90829168980196118</v>
      </c>
      <c r="K714" s="12" t="str">
        <f t="shared" si="44"/>
        <v/>
      </c>
      <c r="L714" s="12" t="str">
        <f t="shared" si="46"/>
        <v>Y</v>
      </c>
    </row>
    <row r="715" spans="1:12" x14ac:dyDescent="0.25">
      <c r="A715" s="12" t="s">
        <v>1297</v>
      </c>
      <c r="B715" s="12" t="s">
        <v>364</v>
      </c>
      <c r="C715" s="12">
        <v>4</v>
      </c>
      <c r="D715" s="12">
        <v>1126</v>
      </c>
      <c r="E715" s="12" t="s">
        <v>1298</v>
      </c>
      <c r="F715" s="12" t="s">
        <v>17</v>
      </c>
      <c r="G715" s="12" t="str">
        <f>IF(ISNA(VLOOKUP(E715,'[1]Plan d''adressage'!A:B,2,0)),"aucune",VLOOKUP(E715,'[1]Plan d''adressage'!A:B,2,0))</f>
        <v>VERRERIE</v>
      </c>
      <c r="H715" s="13" t="str">
        <f>IF(ISNA(VLOOKUP(A715,'[1]Famille par article'!A:C,3,0)),IF(AND(ISNUMBER(SEARCH("FIBRE",B715)),ISNUMBER(SEARCH("calage",B715))),"FIBRE DE CALAGE",IF(OR(ISNUMBER(SEARCH("panier",B715)),ISNUMBER(SEARCH("corbeille",B715)),ISNUMBER(SEARCH("banneton",B715)),ISNUMBER(SEARCH("support",B715))),"PANIER/CORBEILLE",IF(ISNUMBER(SEARCH("Bidon",B715)),"BIDON",IF(ISNUMBER(SEARCH("bourriche",B715)),"BOURRICHE",IF(OR(ISNUMBER(SEARCH("coffre",B715)),ISNUMBER(SEARCH("valisette",B715)),ISNUMBER(SEARCH("caisse",B715))),"COFFRET",IF(OR(ISNUMBER(SEARCH("VERRE",B715)),ISNUMBER(SEARCH("carafe",B715))),"VERRERIE",IF(ISNUMBER(SEARCH("BOIS",B715)),"BOIS",IF(OR(ISNUMBER(SEARCH("BOLDUC",B715)),ISNUMBER(SEARCH("RAPHIA",B715)),ISNUMBER(SEARCH("etiquette",B715)),ISNUMBER(SEARCH("Bouchon",B715)),ISNUMBER(SEARCH("tire",B715)),ISNUMBER(SEARCH("decapsuleur",B715)),ISNUMBER(SEARCH("carte",B715)),ISNUMBER(SEARCH("cheque",B715))),"ETAGERES",IF(OR(ISNUMBER(SEARCH("papier",B715)),ISNUMBER(SEARCH("sac",B715)),ISNUMBER(SEARCH("carton",B715)),ISNUMBER(SEARCH("pochette",B715)),ISNUMBER(SEARCH("polypr",B715)),ISNUMBER(SEARCH("FIBRE",B715))),"CARTONNAGE","AUTRES"))))))))),VLOOKUP(A715,'[1]Famille par article'!A:C,3,0))</f>
        <v>ETAGERES</v>
      </c>
      <c r="I715" s="14">
        <f t="shared" si="45"/>
        <v>3.7016472330186933E-4</v>
      </c>
      <c r="J715" s="14">
        <f t="shared" si="47"/>
        <v>0.90866185452526305</v>
      </c>
      <c r="K715" s="12" t="str">
        <f t="shared" si="44"/>
        <v/>
      </c>
      <c r="L715" s="12" t="str">
        <f t="shared" si="46"/>
        <v>Y</v>
      </c>
    </row>
    <row r="716" spans="1:12" x14ac:dyDescent="0.25">
      <c r="A716" s="12" t="s">
        <v>1299</v>
      </c>
      <c r="B716" s="12" t="s">
        <v>364</v>
      </c>
      <c r="C716" s="12">
        <v>4</v>
      </c>
      <c r="D716" s="12">
        <v>1126</v>
      </c>
      <c r="E716" s="12" t="s">
        <v>621</v>
      </c>
      <c r="F716" s="12" t="s">
        <v>17</v>
      </c>
      <c r="G716" s="12" t="str">
        <f>IF(ISNA(VLOOKUP(E716,'[1]Plan d''adressage'!A:B,2,0)),"aucune",VLOOKUP(E716,'[1]Plan d''adressage'!A:B,2,0))</f>
        <v>aucune</v>
      </c>
      <c r="H716" s="13" t="str">
        <f>IF(ISNA(VLOOKUP(A716,'[1]Famille par article'!A:C,3,0)),IF(AND(ISNUMBER(SEARCH("FIBRE",B716)),ISNUMBER(SEARCH("calage",B716))),"FIBRE DE CALAGE",IF(OR(ISNUMBER(SEARCH("panier",B716)),ISNUMBER(SEARCH("corbeille",B716)),ISNUMBER(SEARCH("banneton",B716)),ISNUMBER(SEARCH("support",B716))),"PANIER/CORBEILLE",IF(ISNUMBER(SEARCH("Bidon",B716)),"BIDON",IF(ISNUMBER(SEARCH("bourriche",B716)),"BOURRICHE",IF(OR(ISNUMBER(SEARCH("coffre",B716)),ISNUMBER(SEARCH("valisette",B716)),ISNUMBER(SEARCH("caisse",B716))),"COFFRET",IF(OR(ISNUMBER(SEARCH("VERRE",B716)),ISNUMBER(SEARCH("carafe",B716))),"VERRERIE",IF(ISNUMBER(SEARCH("BOIS",B716)),"BOIS",IF(OR(ISNUMBER(SEARCH("BOLDUC",B716)),ISNUMBER(SEARCH("RAPHIA",B716)),ISNUMBER(SEARCH("etiquette",B716)),ISNUMBER(SEARCH("Bouchon",B716)),ISNUMBER(SEARCH("tire",B716)),ISNUMBER(SEARCH("decapsuleur",B716)),ISNUMBER(SEARCH("carte",B716)),ISNUMBER(SEARCH("cheque",B716))),"ETAGERES",IF(OR(ISNUMBER(SEARCH("papier",B716)),ISNUMBER(SEARCH("sac",B716)),ISNUMBER(SEARCH("carton",B716)),ISNUMBER(SEARCH("pochette",B716)),ISNUMBER(SEARCH("polypr",B716)),ISNUMBER(SEARCH("FIBRE",B716))),"CARTONNAGE","AUTRES"))))))))),VLOOKUP(A716,'[1]Famille par article'!A:C,3,0))</f>
        <v>ETAGERES</v>
      </c>
      <c r="I716" s="14">
        <f t="shared" si="45"/>
        <v>3.7016472330186933E-4</v>
      </c>
      <c r="J716" s="14">
        <f t="shared" si="47"/>
        <v>0.90903201924856492</v>
      </c>
      <c r="K716" s="12" t="str">
        <f t="shared" si="44"/>
        <v/>
      </c>
      <c r="L716" s="12" t="str">
        <f t="shared" si="46"/>
        <v>Y</v>
      </c>
    </row>
    <row r="717" spans="1:12" x14ac:dyDescent="0.25">
      <c r="A717" s="12" t="s">
        <v>1300</v>
      </c>
      <c r="B717" s="12" t="s">
        <v>1301</v>
      </c>
      <c r="C717" s="12">
        <v>4</v>
      </c>
      <c r="D717" s="12">
        <v>1126</v>
      </c>
      <c r="E717" s="12" t="s">
        <v>319</v>
      </c>
      <c r="F717" s="12" t="s">
        <v>17</v>
      </c>
      <c r="G717" s="12" t="str">
        <f>IF(ISNA(VLOOKUP(E717,'[1]Plan d''adressage'!A:B,2,0)),"aucune",VLOOKUP(E717,'[1]Plan d''adressage'!A:B,2,0))</f>
        <v>aucune</v>
      </c>
      <c r="H717" s="13" t="str">
        <f>IF(ISNA(VLOOKUP(A717,'[1]Famille par article'!A:C,3,0)),IF(AND(ISNUMBER(SEARCH("FIBRE",B717)),ISNUMBER(SEARCH("calage",B717))),"FIBRE DE CALAGE",IF(OR(ISNUMBER(SEARCH("panier",B717)),ISNUMBER(SEARCH("corbeille",B717)),ISNUMBER(SEARCH("banneton",B717)),ISNUMBER(SEARCH("support",B717))),"PANIER/CORBEILLE",IF(ISNUMBER(SEARCH("Bidon",B717)),"BIDON",IF(ISNUMBER(SEARCH("bourriche",B717)),"BOURRICHE",IF(OR(ISNUMBER(SEARCH("coffre",B717)),ISNUMBER(SEARCH("valisette",B717)),ISNUMBER(SEARCH("caisse",B717))),"COFFRET",IF(OR(ISNUMBER(SEARCH("VERRE",B717)),ISNUMBER(SEARCH("carafe",B717))),"VERRERIE",IF(ISNUMBER(SEARCH("BOIS",B717)),"BOIS",IF(OR(ISNUMBER(SEARCH("BOLDUC",B717)),ISNUMBER(SEARCH("RAPHIA",B717)),ISNUMBER(SEARCH("etiquette",B717)),ISNUMBER(SEARCH("Bouchon",B717)),ISNUMBER(SEARCH("tire",B717)),ISNUMBER(SEARCH("decapsuleur",B717)),ISNUMBER(SEARCH("carte",B717)),ISNUMBER(SEARCH("cheque",B717))),"ETAGERES",IF(OR(ISNUMBER(SEARCH("papier",B717)),ISNUMBER(SEARCH("sac",B717)),ISNUMBER(SEARCH("carton",B717)),ISNUMBER(SEARCH("pochette",B717)),ISNUMBER(SEARCH("polypr",B717)),ISNUMBER(SEARCH("FIBRE",B717))),"CARTONNAGE","AUTRES"))))))))),VLOOKUP(A717,'[1]Famille par article'!A:C,3,0))</f>
        <v>ETAGERES</v>
      </c>
      <c r="I717" s="14">
        <f t="shared" si="45"/>
        <v>3.7016472330186933E-4</v>
      </c>
      <c r="J717" s="14">
        <f t="shared" si="47"/>
        <v>0.90940218397186678</v>
      </c>
      <c r="K717" s="12" t="str">
        <f t="shared" si="44"/>
        <v/>
      </c>
      <c r="L717" s="12" t="str">
        <f t="shared" si="46"/>
        <v>Y</v>
      </c>
    </row>
    <row r="718" spans="1:12" x14ac:dyDescent="0.25">
      <c r="A718" s="12" t="s">
        <v>1302</v>
      </c>
      <c r="B718" s="12" t="s">
        <v>1303</v>
      </c>
      <c r="C718" s="12">
        <v>4</v>
      </c>
      <c r="D718" s="12">
        <v>1126</v>
      </c>
      <c r="E718" s="12" t="s">
        <v>319</v>
      </c>
      <c r="F718" s="12" t="s">
        <v>17</v>
      </c>
      <c r="G718" s="12" t="str">
        <f>IF(ISNA(VLOOKUP(E718,'[1]Plan d''adressage'!A:B,2,0)),"aucune",VLOOKUP(E718,'[1]Plan d''adressage'!A:B,2,0))</f>
        <v>aucune</v>
      </c>
      <c r="H718" s="13" t="str">
        <f>IF(ISNA(VLOOKUP(A718,'[1]Famille par article'!A:C,3,0)),IF(AND(ISNUMBER(SEARCH("FIBRE",B718)),ISNUMBER(SEARCH("calage",B718))),"FIBRE DE CALAGE",IF(OR(ISNUMBER(SEARCH("panier",B718)),ISNUMBER(SEARCH("corbeille",B718)),ISNUMBER(SEARCH("banneton",B718)),ISNUMBER(SEARCH("support",B718))),"PANIER/CORBEILLE",IF(ISNUMBER(SEARCH("Bidon",B718)),"BIDON",IF(ISNUMBER(SEARCH("bourriche",B718)),"BOURRICHE",IF(OR(ISNUMBER(SEARCH("coffre",B718)),ISNUMBER(SEARCH("valisette",B718)),ISNUMBER(SEARCH("caisse",B718))),"COFFRET",IF(OR(ISNUMBER(SEARCH("VERRE",B718)),ISNUMBER(SEARCH("carafe",B718))),"VERRERIE",IF(ISNUMBER(SEARCH("BOIS",B718)),"BOIS",IF(OR(ISNUMBER(SEARCH("BOLDUC",B718)),ISNUMBER(SEARCH("RAPHIA",B718)),ISNUMBER(SEARCH("etiquette",B718)),ISNUMBER(SEARCH("Bouchon",B718)),ISNUMBER(SEARCH("tire",B718)),ISNUMBER(SEARCH("decapsuleur",B718)),ISNUMBER(SEARCH("carte",B718)),ISNUMBER(SEARCH("cheque",B718))),"ETAGERES",IF(OR(ISNUMBER(SEARCH("papier",B718)),ISNUMBER(SEARCH("sac",B718)),ISNUMBER(SEARCH("carton",B718)),ISNUMBER(SEARCH("pochette",B718)),ISNUMBER(SEARCH("polypr",B718)),ISNUMBER(SEARCH("FIBRE",B718))),"CARTONNAGE","AUTRES"))))))))),VLOOKUP(A718,'[1]Famille par article'!A:C,3,0))</f>
        <v>ETAGERES</v>
      </c>
      <c r="I718" s="14">
        <f t="shared" si="45"/>
        <v>3.7016472330186933E-4</v>
      </c>
      <c r="J718" s="14">
        <f t="shared" si="47"/>
        <v>0.90977234869516865</v>
      </c>
      <c r="K718" s="12" t="str">
        <f t="shared" si="44"/>
        <v/>
      </c>
      <c r="L718" s="12" t="str">
        <f t="shared" si="46"/>
        <v>Y</v>
      </c>
    </row>
    <row r="719" spans="1:12" x14ac:dyDescent="0.25">
      <c r="A719" s="12" t="s">
        <v>1304</v>
      </c>
      <c r="B719" s="12" t="s">
        <v>875</v>
      </c>
      <c r="C719" s="12">
        <v>4</v>
      </c>
      <c r="D719" s="12">
        <v>1126</v>
      </c>
      <c r="E719" s="12" t="s">
        <v>96</v>
      </c>
      <c r="F719" s="12" t="s">
        <v>17</v>
      </c>
      <c r="G719" s="12" t="str">
        <f>IF(ISNA(VLOOKUP(E719,'[1]Plan d''adressage'!A:B,2,0)),"aucune",VLOOKUP(E719,'[1]Plan d''adressage'!A:B,2,0))</f>
        <v>aucune</v>
      </c>
      <c r="H719" s="13" t="str">
        <f>IF(ISNA(VLOOKUP(A719,'[1]Famille par article'!A:C,3,0)),IF(AND(ISNUMBER(SEARCH("FIBRE",B719)),ISNUMBER(SEARCH("calage",B719))),"FIBRE DE CALAGE",IF(OR(ISNUMBER(SEARCH("panier",B719)),ISNUMBER(SEARCH("corbeille",B719)),ISNUMBER(SEARCH("banneton",B719)),ISNUMBER(SEARCH("support",B719))),"PANIER/CORBEILLE",IF(ISNUMBER(SEARCH("Bidon",B719)),"BIDON",IF(ISNUMBER(SEARCH("bourriche",B719)),"BOURRICHE",IF(OR(ISNUMBER(SEARCH("coffre",B719)),ISNUMBER(SEARCH("valisette",B719)),ISNUMBER(SEARCH("caisse",B719))),"COFFRET",IF(OR(ISNUMBER(SEARCH("VERRE",B719)),ISNUMBER(SEARCH("carafe",B719))),"VERRERIE",IF(ISNUMBER(SEARCH("BOIS",B719)),"BOIS",IF(OR(ISNUMBER(SEARCH("BOLDUC",B719)),ISNUMBER(SEARCH("RAPHIA",B719)),ISNUMBER(SEARCH("etiquette",B719)),ISNUMBER(SEARCH("Bouchon",B719)),ISNUMBER(SEARCH("tire",B719)),ISNUMBER(SEARCH("decapsuleur",B719)),ISNUMBER(SEARCH("carte",B719)),ISNUMBER(SEARCH("cheque",B719))),"ETAGERES",IF(OR(ISNUMBER(SEARCH("papier",B719)),ISNUMBER(SEARCH("sac",B719)),ISNUMBER(SEARCH("carton",B719)),ISNUMBER(SEARCH("pochette",B719)),ISNUMBER(SEARCH("polypr",B719)),ISNUMBER(SEARCH("FIBRE",B719))),"CARTONNAGE","AUTRES"))))))))),VLOOKUP(A719,'[1]Famille par article'!A:C,3,0))</f>
        <v>CARTONNAGE</v>
      </c>
      <c r="I719" s="14">
        <f t="shared" si="45"/>
        <v>3.7016472330186933E-4</v>
      </c>
      <c r="J719" s="14">
        <f t="shared" si="47"/>
        <v>0.91014251341847052</v>
      </c>
      <c r="K719" s="12" t="str">
        <f t="shared" si="44"/>
        <v/>
      </c>
      <c r="L719" s="12" t="str">
        <f t="shared" si="46"/>
        <v>Y</v>
      </c>
    </row>
    <row r="720" spans="1:12" x14ac:dyDescent="0.25">
      <c r="A720" s="12" t="s">
        <v>1305</v>
      </c>
      <c r="B720" s="12" t="s">
        <v>875</v>
      </c>
      <c r="C720" s="12">
        <v>4</v>
      </c>
      <c r="D720" s="12">
        <v>1126</v>
      </c>
      <c r="E720" s="12" t="s">
        <v>105</v>
      </c>
      <c r="F720" s="12" t="s">
        <v>17</v>
      </c>
      <c r="G720" s="12" t="str">
        <f>IF(ISNA(VLOOKUP(E720,'[1]Plan d''adressage'!A:B,2,0)),"aucune",VLOOKUP(E720,'[1]Plan d''adressage'!A:B,2,0))</f>
        <v>aucune</v>
      </c>
      <c r="H720" s="13" t="str">
        <f>IF(ISNA(VLOOKUP(A720,'[1]Famille par article'!A:C,3,0)),IF(AND(ISNUMBER(SEARCH("FIBRE",B720)),ISNUMBER(SEARCH("calage",B720))),"FIBRE DE CALAGE",IF(OR(ISNUMBER(SEARCH("panier",B720)),ISNUMBER(SEARCH("corbeille",B720)),ISNUMBER(SEARCH("banneton",B720)),ISNUMBER(SEARCH("support",B720))),"PANIER/CORBEILLE",IF(ISNUMBER(SEARCH("Bidon",B720)),"BIDON",IF(ISNUMBER(SEARCH("bourriche",B720)),"BOURRICHE",IF(OR(ISNUMBER(SEARCH("coffre",B720)),ISNUMBER(SEARCH("valisette",B720)),ISNUMBER(SEARCH("caisse",B720))),"COFFRET",IF(OR(ISNUMBER(SEARCH("VERRE",B720)),ISNUMBER(SEARCH("carafe",B720))),"VERRERIE",IF(ISNUMBER(SEARCH("BOIS",B720)),"BOIS",IF(OR(ISNUMBER(SEARCH("BOLDUC",B720)),ISNUMBER(SEARCH("RAPHIA",B720)),ISNUMBER(SEARCH("etiquette",B720)),ISNUMBER(SEARCH("Bouchon",B720)),ISNUMBER(SEARCH("tire",B720)),ISNUMBER(SEARCH("decapsuleur",B720)),ISNUMBER(SEARCH("carte",B720)),ISNUMBER(SEARCH("cheque",B720))),"ETAGERES",IF(OR(ISNUMBER(SEARCH("papier",B720)),ISNUMBER(SEARCH("sac",B720)),ISNUMBER(SEARCH("carton",B720)),ISNUMBER(SEARCH("pochette",B720)),ISNUMBER(SEARCH("polypr",B720)),ISNUMBER(SEARCH("FIBRE",B720))),"CARTONNAGE","AUTRES"))))))))),VLOOKUP(A720,'[1]Famille par article'!A:C,3,0))</f>
        <v>CARTONNAGE</v>
      </c>
      <c r="I720" s="14">
        <f t="shared" si="45"/>
        <v>3.7016472330186933E-4</v>
      </c>
      <c r="J720" s="14">
        <f t="shared" si="47"/>
        <v>0.91051267814177239</v>
      </c>
      <c r="K720" s="12" t="str">
        <f t="shared" si="44"/>
        <v/>
      </c>
      <c r="L720" s="12" t="str">
        <f t="shared" si="46"/>
        <v>Y</v>
      </c>
    </row>
    <row r="721" spans="1:12" x14ac:dyDescent="0.25">
      <c r="A721" s="12" t="s">
        <v>1306</v>
      </c>
      <c r="B721" s="12" t="s">
        <v>1307</v>
      </c>
      <c r="C721" s="12">
        <v>4</v>
      </c>
      <c r="D721" s="12">
        <v>1126</v>
      </c>
      <c r="E721" s="12" t="s">
        <v>32</v>
      </c>
      <c r="F721" s="12" t="s">
        <v>17</v>
      </c>
      <c r="G721" s="12" t="str">
        <f>IF(ISNA(VLOOKUP(E721,'[1]Plan d''adressage'!A:B,2,0)),"aucune",VLOOKUP(E721,'[1]Plan d''adressage'!A:B,2,0))</f>
        <v>VERRERIE</v>
      </c>
      <c r="H721" s="13" t="str">
        <f>IF(ISNA(VLOOKUP(A721,'[1]Famille par article'!A:C,3,0)),IF(AND(ISNUMBER(SEARCH("FIBRE",B721)),ISNUMBER(SEARCH("calage",B721))),"FIBRE DE CALAGE",IF(OR(ISNUMBER(SEARCH("panier",B721)),ISNUMBER(SEARCH("corbeille",B721)),ISNUMBER(SEARCH("banneton",B721)),ISNUMBER(SEARCH("support",B721))),"PANIER/CORBEILLE",IF(ISNUMBER(SEARCH("Bidon",B721)),"BIDON",IF(ISNUMBER(SEARCH("bourriche",B721)),"BOURRICHE",IF(OR(ISNUMBER(SEARCH("coffre",B721)),ISNUMBER(SEARCH("valisette",B721)),ISNUMBER(SEARCH("caisse",B721))),"COFFRET",IF(OR(ISNUMBER(SEARCH("VERRE",B721)),ISNUMBER(SEARCH("carafe",B721))),"VERRERIE",IF(ISNUMBER(SEARCH("BOIS",B721)),"BOIS",IF(OR(ISNUMBER(SEARCH("BOLDUC",B721)),ISNUMBER(SEARCH("RAPHIA",B721)),ISNUMBER(SEARCH("etiquette",B721)),ISNUMBER(SEARCH("Bouchon",B721)),ISNUMBER(SEARCH("tire",B721)),ISNUMBER(SEARCH("decapsuleur",B721)),ISNUMBER(SEARCH("carte",B721)),ISNUMBER(SEARCH("cheque",B721))),"ETAGERES",IF(OR(ISNUMBER(SEARCH("papier",B721)),ISNUMBER(SEARCH("sac",B721)),ISNUMBER(SEARCH("carton",B721)),ISNUMBER(SEARCH("pochette",B721)),ISNUMBER(SEARCH("polypr",B721)),ISNUMBER(SEARCH("FIBRE",B721))),"CARTONNAGE","AUTRES"))))))))),VLOOKUP(A721,'[1]Famille par article'!A:C,3,0))</f>
        <v>CARTONNAGE</v>
      </c>
      <c r="I721" s="14">
        <f t="shared" si="45"/>
        <v>3.7016472330186933E-4</v>
      </c>
      <c r="J721" s="14">
        <f t="shared" si="47"/>
        <v>0.91088284286507426</v>
      </c>
      <c r="K721" s="12" t="str">
        <f t="shared" si="44"/>
        <v/>
      </c>
      <c r="L721" s="12" t="str">
        <f t="shared" si="46"/>
        <v>Y</v>
      </c>
    </row>
    <row r="722" spans="1:12" x14ac:dyDescent="0.25">
      <c r="A722" s="12" t="s">
        <v>1308</v>
      </c>
      <c r="B722" s="12" t="s">
        <v>1309</v>
      </c>
      <c r="C722" s="12">
        <v>4</v>
      </c>
      <c r="D722" s="12">
        <v>1126</v>
      </c>
      <c r="E722" s="12" t="s">
        <v>405</v>
      </c>
      <c r="F722" s="12" t="s">
        <v>17</v>
      </c>
      <c r="G722" s="12" t="str">
        <f>IF(ISNA(VLOOKUP(E722,'[1]Plan d''adressage'!A:B,2,0)),"aucune",VLOOKUP(E722,'[1]Plan d''adressage'!A:B,2,0))</f>
        <v>aucune</v>
      </c>
      <c r="H722" s="13" t="str">
        <f>IF(ISNA(VLOOKUP(A722,'[1]Famille par article'!A:C,3,0)),IF(AND(ISNUMBER(SEARCH("FIBRE",B722)),ISNUMBER(SEARCH("calage",B722))),"FIBRE DE CALAGE",IF(OR(ISNUMBER(SEARCH("panier",B722)),ISNUMBER(SEARCH("corbeille",B722)),ISNUMBER(SEARCH("banneton",B722)),ISNUMBER(SEARCH("support",B722))),"PANIER/CORBEILLE",IF(ISNUMBER(SEARCH("Bidon",B722)),"BIDON",IF(ISNUMBER(SEARCH("bourriche",B722)),"BOURRICHE",IF(OR(ISNUMBER(SEARCH("coffre",B722)),ISNUMBER(SEARCH("valisette",B722)),ISNUMBER(SEARCH("caisse",B722))),"COFFRET",IF(OR(ISNUMBER(SEARCH("VERRE",B722)),ISNUMBER(SEARCH("carafe",B722))),"VERRERIE",IF(ISNUMBER(SEARCH("BOIS",B722)),"BOIS",IF(OR(ISNUMBER(SEARCH("BOLDUC",B722)),ISNUMBER(SEARCH("RAPHIA",B722)),ISNUMBER(SEARCH("etiquette",B722)),ISNUMBER(SEARCH("Bouchon",B722)),ISNUMBER(SEARCH("tire",B722)),ISNUMBER(SEARCH("decapsuleur",B722)),ISNUMBER(SEARCH("carte",B722)),ISNUMBER(SEARCH("cheque",B722))),"ETAGERES",IF(OR(ISNUMBER(SEARCH("papier",B722)),ISNUMBER(SEARCH("sac",B722)),ISNUMBER(SEARCH("carton",B722)),ISNUMBER(SEARCH("pochette",B722)),ISNUMBER(SEARCH("polypr",B722)),ISNUMBER(SEARCH("FIBRE",B722))),"CARTONNAGE","AUTRES"))))))))),VLOOKUP(A722,'[1]Famille par article'!A:C,3,0))</f>
        <v>ETAGERES</v>
      </c>
      <c r="I722" s="14">
        <f t="shared" si="45"/>
        <v>3.7016472330186933E-4</v>
      </c>
      <c r="J722" s="14">
        <f t="shared" si="47"/>
        <v>0.91125300758837613</v>
      </c>
      <c r="K722" s="12" t="str">
        <f t="shared" si="44"/>
        <v/>
      </c>
      <c r="L722" s="12" t="str">
        <f t="shared" si="46"/>
        <v>Y</v>
      </c>
    </row>
    <row r="723" spans="1:12" x14ac:dyDescent="0.25">
      <c r="A723" s="12" t="s">
        <v>1310</v>
      </c>
      <c r="B723" s="12" t="s">
        <v>210</v>
      </c>
      <c r="C723" s="12">
        <v>4</v>
      </c>
      <c r="D723" s="12">
        <v>1126</v>
      </c>
      <c r="E723" s="12" t="s">
        <v>418</v>
      </c>
      <c r="F723" s="12" t="s">
        <v>17</v>
      </c>
      <c r="G723" s="12" t="str">
        <f>IF(ISNA(VLOOKUP(E723,'[1]Plan d''adressage'!A:B,2,0)),"aucune",VLOOKUP(E723,'[1]Plan d''adressage'!A:B,2,0))</f>
        <v>PANIER/CORBEILLE</v>
      </c>
      <c r="H723" s="13" t="str">
        <f>IF(ISNA(VLOOKUP(A723,'[1]Famille par article'!A:C,3,0)),IF(AND(ISNUMBER(SEARCH("FIBRE",B723)),ISNUMBER(SEARCH("calage",B723))),"FIBRE DE CALAGE",IF(OR(ISNUMBER(SEARCH("panier",B723)),ISNUMBER(SEARCH("corbeille",B723)),ISNUMBER(SEARCH("banneton",B723)),ISNUMBER(SEARCH("support",B723))),"PANIER/CORBEILLE",IF(ISNUMBER(SEARCH("Bidon",B723)),"BIDON",IF(ISNUMBER(SEARCH("bourriche",B723)),"BOURRICHE",IF(OR(ISNUMBER(SEARCH("coffre",B723)),ISNUMBER(SEARCH("valisette",B723)),ISNUMBER(SEARCH("caisse",B723))),"COFFRET",IF(OR(ISNUMBER(SEARCH("VERRE",B723)),ISNUMBER(SEARCH("carafe",B723))),"VERRERIE",IF(ISNUMBER(SEARCH("BOIS",B723)),"BOIS",IF(OR(ISNUMBER(SEARCH("BOLDUC",B723)),ISNUMBER(SEARCH("RAPHIA",B723)),ISNUMBER(SEARCH("etiquette",B723)),ISNUMBER(SEARCH("Bouchon",B723)),ISNUMBER(SEARCH("tire",B723)),ISNUMBER(SEARCH("decapsuleur",B723)),ISNUMBER(SEARCH("carte",B723)),ISNUMBER(SEARCH("cheque",B723))),"ETAGERES",IF(OR(ISNUMBER(SEARCH("papier",B723)),ISNUMBER(SEARCH("sac",B723)),ISNUMBER(SEARCH("carton",B723)),ISNUMBER(SEARCH("pochette",B723)),ISNUMBER(SEARCH("polypr",B723)),ISNUMBER(SEARCH("FIBRE",B723))),"CARTONNAGE","AUTRES"))))))))),VLOOKUP(A723,'[1]Famille par article'!A:C,3,0))</f>
        <v>PANIER/CORBEILLE</v>
      </c>
      <c r="I723" s="14">
        <f t="shared" si="45"/>
        <v>3.7016472330186933E-4</v>
      </c>
      <c r="J723" s="14">
        <f t="shared" si="47"/>
        <v>0.911623172311678</v>
      </c>
      <c r="K723" s="12" t="str">
        <f t="shared" si="44"/>
        <v/>
      </c>
      <c r="L723" s="12" t="str">
        <f t="shared" si="46"/>
        <v>N</v>
      </c>
    </row>
    <row r="724" spans="1:12" x14ac:dyDescent="0.25">
      <c r="A724" s="12" t="s">
        <v>1311</v>
      </c>
      <c r="B724" s="12" t="s">
        <v>210</v>
      </c>
      <c r="C724" s="12">
        <v>4</v>
      </c>
      <c r="D724" s="12">
        <v>1126</v>
      </c>
      <c r="E724" s="12" t="s">
        <v>535</v>
      </c>
      <c r="F724" s="12" t="s">
        <v>17</v>
      </c>
      <c r="G724" s="12" t="str">
        <f>IF(ISNA(VLOOKUP(E724,'[1]Plan d''adressage'!A:B,2,0)),"aucune",VLOOKUP(E724,'[1]Plan d''adressage'!A:B,2,0))</f>
        <v>AUTRES</v>
      </c>
      <c r="H724" s="13" t="str">
        <f>IF(ISNA(VLOOKUP(A724,'[1]Famille par article'!A:C,3,0)),IF(AND(ISNUMBER(SEARCH("FIBRE",B724)),ISNUMBER(SEARCH("calage",B724))),"FIBRE DE CALAGE",IF(OR(ISNUMBER(SEARCH("panier",B724)),ISNUMBER(SEARCH("corbeille",B724)),ISNUMBER(SEARCH("banneton",B724)),ISNUMBER(SEARCH("support",B724))),"PANIER/CORBEILLE",IF(ISNUMBER(SEARCH("Bidon",B724)),"BIDON",IF(ISNUMBER(SEARCH("bourriche",B724)),"BOURRICHE",IF(OR(ISNUMBER(SEARCH("coffre",B724)),ISNUMBER(SEARCH("valisette",B724)),ISNUMBER(SEARCH("caisse",B724))),"COFFRET",IF(OR(ISNUMBER(SEARCH("VERRE",B724)),ISNUMBER(SEARCH("carafe",B724))),"VERRERIE",IF(ISNUMBER(SEARCH("BOIS",B724)),"BOIS",IF(OR(ISNUMBER(SEARCH("BOLDUC",B724)),ISNUMBER(SEARCH("RAPHIA",B724)),ISNUMBER(SEARCH("etiquette",B724)),ISNUMBER(SEARCH("Bouchon",B724)),ISNUMBER(SEARCH("tire",B724)),ISNUMBER(SEARCH("decapsuleur",B724)),ISNUMBER(SEARCH("carte",B724)),ISNUMBER(SEARCH("cheque",B724))),"ETAGERES",IF(OR(ISNUMBER(SEARCH("papier",B724)),ISNUMBER(SEARCH("sac",B724)),ISNUMBER(SEARCH("carton",B724)),ISNUMBER(SEARCH("pochette",B724)),ISNUMBER(SEARCH("polypr",B724)),ISNUMBER(SEARCH("FIBRE",B724))),"CARTONNAGE","AUTRES"))))))))),VLOOKUP(A724,'[1]Famille par article'!A:C,3,0))</f>
        <v>PANIER/CORBEILLE</v>
      </c>
      <c r="I724" s="14">
        <f t="shared" si="45"/>
        <v>3.7016472330186933E-4</v>
      </c>
      <c r="J724" s="14">
        <f t="shared" si="47"/>
        <v>0.91199333703497987</v>
      </c>
      <c r="K724" s="12" t="str">
        <f t="shared" si="44"/>
        <v/>
      </c>
      <c r="L724" s="12" t="str">
        <f t="shared" si="46"/>
        <v>Y</v>
      </c>
    </row>
    <row r="725" spans="1:12" x14ac:dyDescent="0.25">
      <c r="A725" s="12" t="s">
        <v>1312</v>
      </c>
      <c r="B725" s="12" t="s">
        <v>1313</v>
      </c>
      <c r="C725" s="12">
        <v>4</v>
      </c>
      <c r="D725" s="12">
        <v>1126</v>
      </c>
      <c r="E725" s="12" t="s">
        <v>1314</v>
      </c>
      <c r="F725" s="12" t="s">
        <v>17</v>
      </c>
      <c r="G725" s="12" t="str">
        <f>IF(ISNA(VLOOKUP(E725,'[1]Plan d''adressage'!A:B,2,0)),"aucune",VLOOKUP(E725,'[1]Plan d''adressage'!A:B,2,0))</f>
        <v>VERRERIE</v>
      </c>
      <c r="H725" s="13" t="str">
        <f>IF(ISNA(VLOOKUP(A725,'[1]Famille par article'!A:C,3,0)),IF(AND(ISNUMBER(SEARCH("FIBRE",B725)),ISNUMBER(SEARCH("calage",B725))),"FIBRE DE CALAGE",IF(OR(ISNUMBER(SEARCH("panier",B725)),ISNUMBER(SEARCH("corbeille",B725)),ISNUMBER(SEARCH("banneton",B725)),ISNUMBER(SEARCH("support",B725))),"PANIER/CORBEILLE",IF(ISNUMBER(SEARCH("Bidon",B725)),"BIDON",IF(ISNUMBER(SEARCH("bourriche",B725)),"BOURRICHE",IF(OR(ISNUMBER(SEARCH("coffre",B725)),ISNUMBER(SEARCH("valisette",B725)),ISNUMBER(SEARCH("caisse",B725))),"COFFRET",IF(OR(ISNUMBER(SEARCH("VERRE",B725)),ISNUMBER(SEARCH("carafe",B725))),"VERRERIE",IF(ISNUMBER(SEARCH("BOIS",B725)),"BOIS",IF(OR(ISNUMBER(SEARCH("BOLDUC",B725)),ISNUMBER(SEARCH("RAPHIA",B725)),ISNUMBER(SEARCH("etiquette",B725)),ISNUMBER(SEARCH("Bouchon",B725)),ISNUMBER(SEARCH("tire",B725)),ISNUMBER(SEARCH("decapsuleur",B725)),ISNUMBER(SEARCH("carte",B725)),ISNUMBER(SEARCH("cheque",B725))),"ETAGERES",IF(OR(ISNUMBER(SEARCH("papier",B725)),ISNUMBER(SEARCH("sac",B725)),ISNUMBER(SEARCH("carton",B725)),ISNUMBER(SEARCH("pochette",B725)),ISNUMBER(SEARCH("polypr",B725)),ISNUMBER(SEARCH("FIBRE",B725))),"CARTONNAGE","AUTRES"))))))))),VLOOKUP(A725,'[1]Famille par article'!A:C,3,0))</f>
        <v>CARTONNAGE</v>
      </c>
      <c r="I725" s="14">
        <f t="shared" si="45"/>
        <v>3.7016472330186933E-4</v>
      </c>
      <c r="J725" s="14">
        <f t="shared" si="47"/>
        <v>0.91236350175828174</v>
      </c>
      <c r="K725" s="12" t="str">
        <f t="shared" si="44"/>
        <v/>
      </c>
      <c r="L725" s="12" t="str">
        <f t="shared" si="46"/>
        <v>Y</v>
      </c>
    </row>
    <row r="726" spans="1:12" x14ac:dyDescent="0.25">
      <c r="A726" s="12" t="s">
        <v>1315</v>
      </c>
      <c r="B726" s="12" t="s">
        <v>1313</v>
      </c>
      <c r="C726" s="12">
        <v>4</v>
      </c>
      <c r="D726" s="12">
        <v>1126</v>
      </c>
      <c r="E726" s="12" t="s">
        <v>1004</v>
      </c>
      <c r="F726" s="12" t="s">
        <v>17</v>
      </c>
      <c r="G726" s="12" t="str">
        <f>IF(ISNA(VLOOKUP(E726,'[1]Plan d''adressage'!A:B,2,0)),"aucune",VLOOKUP(E726,'[1]Plan d''adressage'!A:B,2,0))</f>
        <v>VERRERIE</v>
      </c>
      <c r="H726" s="13" t="str">
        <f>IF(ISNA(VLOOKUP(A726,'[1]Famille par article'!A:C,3,0)),IF(AND(ISNUMBER(SEARCH("FIBRE",B726)),ISNUMBER(SEARCH("calage",B726))),"FIBRE DE CALAGE",IF(OR(ISNUMBER(SEARCH("panier",B726)),ISNUMBER(SEARCH("corbeille",B726)),ISNUMBER(SEARCH("banneton",B726)),ISNUMBER(SEARCH("support",B726))),"PANIER/CORBEILLE",IF(ISNUMBER(SEARCH("Bidon",B726)),"BIDON",IF(ISNUMBER(SEARCH("bourriche",B726)),"BOURRICHE",IF(OR(ISNUMBER(SEARCH("coffre",B726)),ISNUMBER(SEARCH("valisette",B726)),ISNUMBER(SEARCH("caisse",B726))),"COFFRET",IF(OR(ISNUMBER(SEARCH("VERRE",B726)),ISNUMBER(SEARCH("carafe",B726))),"VERRERIE",IF(ISNUMBER(SEARCH("BOIS",B726)),"BOIS",IF(OR(ISNUMBER(SEARCH("BOLDUC",B726)),ISNUMBER(SEARCH("RAPHIA",B726)),ISNUMBER(SEARCH("etiquette",B726)),ISNUMBER(SEARCH("Bouchon",B726)),ISNUMBER(SEARCH("tire",B726)),ISNUMBER(SEARCH("decapsuleur",B726)),ISNUMBER(SEARCH("carte",B726)),ISNUMBER(SEARCH("cheque",B726))),"ETAGERES",IF(OR(ISNUMBER(SEARCH("papier",B726)),ISNUMBER(SEARCH("sac",B726)),ISNUMBER(SEARCH("carton",B726)),ISNUMBER(SEARCH("pochette",B726)),ISNUMBER(SEARCH("polypr",B726)),ISNUMBER(SEARCH("FIBRE",B726))),"CARTONNAGE","AUTRES"))))))))),VLOOKUP(A726,'[1]Famille par article'!A:C,3,0))</f>
        <v>CARTONNAGE</v>
      </c>
      <c r="I726" s="14">
        <f t="shared" si="45"/>
        <v>3.7016472330186933E-4</v>
      </c>
      <c r="J726" s="14">
        <f t="shared" si="47"/>
        <v>0.91273366648158361</v>
      </c>
      <c r="K726" s="12" t="str">
        <f t="shared" si="44"/>
        <v/>
      </c>
      <c r="L726" s="12" t="str">
        <f t="shared" si="46"/>
        <v>Y</v>
      </c>
    </row>
    <row r="727" spans="1:12" x14ac:dyDescent="0.25">
      <c r="A727" s="12" t="s">
        <v>1316</v>
      </c>
      <c r="B727" s="12" t="s">
        <v>861</v>
      </c>
      <c r="C727" s="12">
        <v>4</v>
      </c>
      <c r="D727" s="12">
        <v>1126</v>
      </c>
      <c r="E727" s="12" t="s">
        <v>96</v>
      </c>
      <c r="F727" s="12" t="s">
        <v>17</v>
      </c>
      <c r="G727" s="12" t="str">
        <f>IF(ISNA(VLOOKUP(E727,'[1]Plan d''adressage'!A:B,2,0)),"aucune",VLOOKUP(E727,'[1]Plan d''adressage'!A:B,2,0))</f>
        <v>aucune</v>
      </c>
      <c r="H727" s="13" t="str">
        <f>IF(ISNA(VLOOKUP(A727,'[1]Famille par article'!A:C,3,0)),IF(AND(ISNUMBER(SEARCH("FIBRE",B727)),ISNUMBER(SEARCH("calage",B727))),"FIBRE DE CALAGE",IF(OR(ISNUMBER(SEARCH("panier",B727)),ISNUMBER(SEARCH("corbeille",B727)),ISNUMBER(SEARCH("banneton",B727)),ISNUMBER(SEARCH("support",B727))),"PANIER/CORBEILLE",IF(ISNUMBER(SEARCH("Bidon",B727)),"BIDON",IF(ISNUMBER(SEARCH("bourriche",B727)),"BOURRICHE",IF(OR(ISNUMBER(SEARCH("coffre",B727)),ISNUMBER(SEARCH("valisette",B727)),ISNUMBER(SEARCH("caisse",B727))),"COFFRET",IF(OR(ISNUMBER(SEARCH("VERRE",B727)),ISNUMBER(SEARCH("carafe",B727))),"VERRERIE",IF(ISNUMBER(SEARCH("BOIS",B727)),"BOIS",IF(OR(ISNUMBER(SEARCH("BOLDUC",B727)),ISNUMBER(SEARCH("RAPHIA",B727)),ISNUMBER(SEARCH("etiquette",B727)),ISNUMBER(SEARCH("Bouchon",B727)),ISNUMBER(SEARCH("tire",B727)),ISNUMBER(SEARCH("decapsuleur",B727)),ISNUMBER(SEARCH("carte",B727)),ISNUMBER(SEARCH("cheque",B727))),"ETAGERES",IF(OR(ISNUMBER(SEARCH("papier",B727)),ISNUMBER(SEARCH("sac",B727)),ISNUMBER(SEARCH("carton",B727)),ISNUMBER(SEARCH("pochette",B727)),ISNUMBER(SEARCH("polypr",B727)),ISNUMBER(SEARCH("FIBRE",B727))),"CARTONNAGE","AUTRES"))))))))),VLOOKUP(A727,'[1]Famille par article'!A:C,3,0))</f>
        <v>CARTONNAGE</v>
      </c>
      <c r="I727" s="14">
        <f t="shared" si="45"/>
        <v>3.7016472330186933E-4</v>
      </c>
      <c r="J727" s="14">
        <f t="shared" si="47"/>
        <v>0.91310383120488547</v>
      </c>
      <c r="K727" s="12" t="str">
        <f t="shared" si="44"/>
        <v/>
      </c>
      <c r="L727" s="12" t="str">
        <f t="shared" si="46"/>
        <v>Y</v>
      </c>
    </row>
    <row r="728" spans="1:12" x14ac:dyDescent="0.25">
      <c r="A728" s="12" t="s">
        <v>1317</v>
      </c>
      <c r="B728" s="12" t="s">
        <v>1318</v>
      </c>
      <c r="C728" s="12">
        <v>4</v>
      </c>
      <c r="D728" s="12">
        <v>1126</v>
      </c>
      <c r="E728" s="12" t="s">
        <v>688</v>
      </c>
      <c r="F728" s="12" t="s">
        <v>17</v>
      </c>
      <c r="G728" s="12" t="str">
        <f>IF(ISNA(VLOOKUP(E728,'[1]Plan d''adressage'!A:B,2,0)),"aucune",VLOOKUP(E728,'[1]Plan d''adressage'!A:B,2,0))</f>
        <v>PANIER/CORBEILLE</v>
      </c>
      <c r="H728" s="13" t="str">
        <f>IF(ISNA(VLOOKUP(A728,'[1]Famille par article'!A:C,3,0)),IF(AND(ISNUMBER(SEARCH("FIBRE",B728)),ISNUMBER(SEARCH("calage",B728))),"FIBRE DE CALAGE",IF(OR(ISNUMBER(SEARCH("panier",B728)),ISNUMBER(SEARCH("corbeille",B728)),ISNUMBER(SEARCH("banneton",B728)),ISNUMBER(SEARCH("support",B728))),"PANIER/CORBEILLE",IF(ISNUMBER(SEARCH("Bidon",B728)),"BIDON",IF(ISNUMBER(SEARCH("bourriche",B728)),"BOURRICHE",IF(OR(ISNUMBER(SEARCH("coffre",B728)),ISNUMBER(SEARCH("valisette",B728)),ISNUMBER(SEARCH("caisse",B728))),"COFFRET",IF(OR(ISNUMBER(SEARCH("VERRE",B728)),ISNUMBER(SEARCH("carafe",B728))),"VERRERIE",IF(ISNUMBER(SEARCH("BOIS",B728)),"BOIS",IF(OR(ISNUMBER(SEARCH("BOLDUC",B728)),ISNUMBER(SEARCH("RAPHIA",B728)),ISNUMBER(SEARCH("etiquette",B728)),ISNUMBER(SEARCH("Bouchon",B728)),ISNUMBER(SEARCH("tire",B728)),ISNUMBER(SEARCH("decapsuleur",B728)),ISNUMBER(SEARCH("carte",B728)),ISNUMBER(SEARCH("cheque",B728))),"ETAGERES",IF(OR(ISNUMBER(SEARCH("papier",B728)),ISNUMBER(SEARCH("sac",B728)),ISNUMBER(SEARCH("carton",B728)),ISNUMBER(SEARCH("pochette",B728)),ISNUMBER(SEARCH("polypr",B728)),ISNUMBER(SEARCH("FIBRE",B728))),"CARTONNAGE","AUTRES"))))))))),VLOOKUP(A728,'[1]Famille par article'!A:C,3,0))</f>
        <v>PANIER/CORBEILLE</v>
      </c>
      <c r="I728" s="14">
        <f t="shared" si="45"/>
        <v>3.7016472330186933E-4</v>
      </c>
      <c r="J728" s="14">
        <f t="shared" si="47"/>
        <v>0.91347399592818734</v>
      </c>
      <c r="K728" s="12" t="str">
        <f t="shared" si="44"/>
        <v/>
      </c>
      <c r="L728" s="12" t="str">
        <f t="shared" si="46"/>
        <v>N</v>
      </c>
    </row>
    <row r="729" spans="1:12" x14ac:dyDescent="0.25">
      <c r="A729" s="12" t="s">
        <v>1319</v>
      </c>
      <c r="B729" s="12" t="s">
        <v>1156</v>
      </c>
      <c r="C729" s="12">
        <v>4</v>
      </c>
      <c r="D729" s="12">
        <v>1126</v>
      </c>
      <c r="E729" s="12" t="s">
        <v>96</v>
      </c>
      <c r="F729" s="12" t="s">
        <v>17</v>
      </c>
      <c r="G729" s="12" t="str">
        <f>IF(ISNA(VLOOKUP(E729,'[1]Plan d''adressage'!A:B,2,0)),"aucune",VLOOKUP(E729,'[1]Plan d''adressage'!A:B,2,0))</f>
        <v>aucune</v>
      </c>
      <c r="H729" s="13" t="str">
        <f>IF(ISNA(VLOOKUP(A729,'[1]Famille par article'!A:C,3,0)),IF(AND(ISNUMBER(SEARCH("FIBRE",B729)),ISNUMBER(SEARCH("calage",B729))),"FIBRE DE CALAGE",IF(OR(ISNUMBER(SEARCH("panier",B729)),ISNUMBER(SEARCH("corbeille",B729)),ISNUMBER(SEARCH("banneton",B729)),ISNUMBER(SEARCH("support",B729))),"PANIER/CORBEILLE",IF(ISNUMBER(SEARCH("Bidon",B729)),"BIDON",IF(ISNUMBER(SEARCH("bourriche",B729)),"BOURRICHE",IF(OR(ISNUMBER(SEARCH("coffre",B729)),ISNUMBER(SEARCH("valisette",B729)),ISNUMBER(SEARCH("caisse",B729))),"COFFRET",IF(OR(ISNUMBER(SEARCH("VERRE",B729)),ISNUMBER(SEARCH("carafe",B729))),"VERRERIE",IF(ISNUMBER(SEARCH("BOIS",B729)),"BOIS",IF(OR(ISNUMBER(SEARCH("BOLDUC",B729)),ISNUMBER(SEARCH("RAPHIA",B729)),ISNUMBER(SEARCH("etiquette",B729)),ISNUMBER(SEARCH("Bouchon",B729)),ISNUMBER(SEARCH("tire",B729)),ISNUMBER(SEARCH("decapsuleur",B729)),ISNUMBER(SEARCH("carte",B729)),ISNUMBER(SEARCH("cheque",B729))),"ETAGERES",IF(OR(ISNUMBER(SEARCH("papier",B729)),ISNUMBER(SEARCH("sac",B729)),ISNUMBER(SEARCH("carton",B729)),ISNUMBER(SEARCH("pochette",B729)),ISNUMBER(SEARCH("polypr",B729)),ISNUMBER(SEARCH("FIBRE",B729))),"CARTONNAGE","AUTRES"))))))))),VLOOKUP(A729,'[1]Famille par article'!A:C,3,0))</f>
        <v>COFFRET</v>
      </c>
      <c r="I729" s="14">
        <f t="shared" si="45"/>
        <v>3.7016472330186933E-4</v>
      </c>
      <c r="J729" s="14">
        <f t="shared" si="47"/>
        <v>0.91384416065148921</v>
      </c>
      <c r="K729" s="12" t="str">
        <f t="shared" si="44"/>
        <v/>
      </c>
      <c r="L729" s="12" t="str">
        <f t="shared" si="46"/>
        <v>Y</v>
      </c>
    </row>
    <row r="730" spans="1:12" x14ac:dyDescent="0.25">
      <c r="A730" s="12" t="s">
        <v>1320</v>
      </c>
      <c r="B730" s="12" t="s">
        <v>1261</v>
      </c>
      <c r="C730" s="12">
        <v>4</v>
      </c>
      <c r="D730" s="12">
        <v>1126</v>
      </c>
      <c r="E730" s="12" t="s">
        <v>362</v>
      </c>
      <c r="F730" s="12" t="s">
        <v>17</v>
      </c>
      <c r="G730" s="12" t="str">
        <f>IF(ISNA(VLOOKUP(E730,'[1]Plan d''adressage'!A:B,2,0)),"aucune",VLOOKUP(E730,'[1]Plan d''adressage'!A:B,2,0))</f>
        <v>CARTONNAGE</v>
      </c>
      <c r="H730" s="13" t="str">
        <f>IF(ISNA(VLOOKUP(A730,'[1]Famille par article'!A:C,3,0)),IF(AND(ISNUMBER(SEARCH("FIBRE",B730)),ISNUMBER(SEARCH("calage",B730))),"FIBRE DE CALAGE",IF(OR(ISNUMBER(SEARCH("panier",B730)),ISNUMBER(SEARCH("corbeille",B730)),ISNUMBER(SEARCH("banneton",B730)),ISNUMBER(SEARCH("support",B730))),"PANIER/CORBEILLE",IF(ISNUMBER(SEARCH("Bidon",B730)),"BIDON",IF(ISNUMBER(SEARCH("bourriche",B730)),"BOURRICHE",IF(OR(ISNUMBER(SEARCH("coffre",B730)),ISNUMBER(SEARCH("valisette",B730)),ISNUMBER(SEARCH("caisse",B730))),"COFFRET",IF(OR(ISNUMBER(SEARCH("VERRE",B730)),ISNUMBER(SEARCH("carafe",B730))),"VERRERIE",IF(ISNUMBER(SEARCH("BOIS",B730)),"BOIS",IF(OR(ISNUMBER(SEARCH("BOLDUC",B730)),ISNUMBER(SEARCH("RAPHIA",B730)),ISNUMBER(SEARCH("etiquette",B730)),ISNUMBER(SEARCH("Bouchon",B730)),ISNUMBER(SEARCH("tire",B730)),ISNUMBER(SEARCH("decapsuleur",B730)),ISNUMBER(SEARCH("carte",B730)),ISNUMBER(SEARCH("cheque",B730))),"ETAGERES",IF(OR(ISNUMBER(SEARCH("papier",B730)),ISNUMBER(SEARCH("sac",B730)),ISNUMBER(SEARCH("carton",B730)),ISNUMBER(SEARCH("pochette",B730)),ISNUMBER(SEARCH("polypr",B730)),ISNUMBER(SEARCH("FIBRE",B730))),"CARTONNAGE","AUTRES"))))))))),VLOOKUP(A730,'[1]Famille par article'!A:C,3,0))</f>
        <v>PANIER/CORBEILLE</v>
      </c>
      <c r="I730" s="14">
        <f t="shared" si="45"/>
        <v>3.7016472330186933E-4</v>
      </c>
      <c r="J730" s="14">
        <f t="shared" si="47"/>
        <v>0.91421432537479108</v>
      </c>
      <c r="K730" s="12" t="str">
        <f t="shared" si="44"/>
        <v/>
      </c>
      <c r="L730" s="12" t="str">
        <f t="shared" si="46"/>
        <v>Y</v>
      </c>
    </row>
    <row r="731" spans="1:12" x14ac:dyDescent="0.25">
      <c r="A731" s="12" t="s">
        <v>1321</v>
      </c>
      <c r="B731" s="12" t="s">
        <v>1318</v>
      </c>
      <c r="C731" s="12">
        <v>4</v>
      </c>
      <c r="D731" s="12">
        <v>1126</v>
      </c>
      <c r="E731" s="12" t="s">
        <v>1322</v>
      </c>
      <c r="F731" s="12" t="s">
        <v>17</v>
      </c>
      <c r="G731" s="12" t="str">
        <f>IF(ISNA(VLOOKUP(E731,'[1]Plan d''adressage'!A:B,2,0)),"aucune",VLOOKUP(E731,'[1]Plan d''adressage'!A:B,2,0))</f>
        <v>PANIER/CORBEILLE</v>
      </c>
      <c r="H731" s="13" t="str">
        <f>IF(ISNA(VLOOKUP(A731,'[1]Famille par article'!A:C,3,0)),IF(AND(ISNUMBER(SEARCH("FIBRE",B731)),ISNUMBER(SEARCH("calage",B731))),"FIBRE DE CALAGE",IF(OR(ISNUMBER(SEARCH("panier",B731)),ISNUMBER(SEARCH("corbeille",B731)),ISNUMBER(SEARCH("banneton",B731)),ISNUMBER(SEARCH("support",B731))),"PANIER/CORBEILLE",IF(ISNUMBER(SEARCH("Bidon",B731)),"BIDON",IF(ISNUMBER(SEARCH("bourriche",B731)),"BOURRICHE",IF(OR(ISNUMBER(SEARCH("coffre",B731)),ISNUMBER(SEARCH("valisette",B731)),ISNUMBER(SEARCH("caisse",B731))),"COFFRET",IF(OR(ISNUMBER(SEARCH("VERRE",B731)),ISNUMBER(SEARCH("carafe",B731))),"VERRERIE",IF(ISNUMBER(SEARCH("BOIS",B731)),"BOIS",IF(OR(ISNUMBER(SEARCH("BOLDUC",B731)),ISNUMBER(SEARCH("RAPHIA",B731)),ISNUMBER(SEARCH("etiquette",B731)),ISNUMBER(SEARCH("Bouchon",B731)),ISNUMBER(SEARCH("tire",B731)),ISNUMBER(SEARCH("decapsuleur",B731)),ISNUMBER(SEARCH("carte",B731)),ISNUMBER(SEARCH("cheque",B731))),"ETAGERES",IF(OR(ISNUMBER(SEARCH("papier",B731)),ISNUMBER(SEARCH("sac",B731)),ISNUMBER(SEARCH("carton",B731)),ISNUMBER(SEARCH("pochette",B731)),ISNUMBER(SEARCH("polypr",B731)),ISNUMBER(SEARCH("FIBRE",B731))),"CARTONNAGE","AUTRES"))))))))),VLOOKUP(A731,'[1]Famille par article'!A:C,3,0))</f>
        <v>PANIER/CORBEILLE</v>
      </c>
      <c r="I731" s="14">
        <f t="shared" si="45"/>
        <v>3.7016472330186933E-4</v>
      </c>
      <c r="J731" s="14">
        <f t="shared" si="47"/>
        <v>0.91458449009809295</v>
      </c>
      <c r="K731" s="12" t="str">
        <f t="shared" si="44"/>
        <v/>
      </c>
      <c r="L731" s="12" t="str">
        <f t="shared" si="46"/>
        <v>N</v>
      </c>
    </row>
    <row r="732" spans="1:12" x14ac:dyDescent="0.25">
      <c r="A732" s="12" t="s">
        <v>1323</v>
      </c>
      <c r="B732" s="12" t="s">
        <v>1324</v>
      </c>
      <c r="C732" s="12">
        <v>4</v>
      </c>
      <c r="D732" s="12">
        <v>1126</v>
      </c>
      <c r="E732" s="12" t="s">
        <v>96</v>
      </c>
      <c r="F732" s="12" t="s">
        <v>17</v>
      </c>
      <c r="G732" s="12" t="str">
        <f>IF(ISNA(VLOOKUP(E732,'[1]Plan d''adressage'!A:B,2,0)),"aucune",VLOOKUP(E732,'[1]Plan d''adressage'!A:B,2,0))</f>
        <v>aucune</v>
      </c>
      <c r="H732" s="13" t="str">
        <f>IF(ISNA(VLOOKUP(A732,'[1]Famille par article'!A:C,3,0)),IF(AND(ISNUMBER(SEARCH("FIBRE",B732)),ISNUMBER(SEARCH("calage",B732))),"FIBRE DE CALAGE",IF(OR(ISNUMBER(SEARCH("panier",B732)),ISNUMBER(SEARCH("corbeille",B732)),ISNUMBER(SEARCH("banneton",B732)),ISNUMBER(SEARCH("support",B732))),"PANIER/CORBEILLE",IF(ISNUMBER(SEARCH("Bidon",B732)),"BIDON",IF(ISNUMBER(SEARCH("bourriche",B732)),"BOURRICHE",IF(OR(ISNUMBER(SEARCH("coffre",B732)),ISNUMBER(SEARCH("valisette",B732)),ISNUMBER(SEARCH("caisse",B732))),"COFFRET",IF(OR(ISNUMBER(SEARCH("VERRE",B732)),ISNUMBER(SEARCH("carafe",B732))),"VERRERIE",IF(ISNUMBER(SEARCH("BOIS",B732)),"BOIS",IF(OR(ISNUMBER(SEARCH("BOLDUC",B732)),ISNUMBER(SEARCH("RAPHIA",B732)),ISNUMBER(SEARCH("etiquette",B732)),ISNUMBER(SEARCH("Bouchon",B732)),ISNUMBER(SEARCH("tire",B732)),ISNUMBER(SEARCH("decapsuleur",B732)),ISNUMBER(SEARCH("carte",B732)),ISNUMBER(SEARCH("cheque",B732))),"ETAGERES",IF(OR(ISNUMBER(SEARCH("papier",B732)),ISNUMBER(SEARCH("sac",B732)),ISNUMBER(SEARCH("carton",B732)),ISNUMBER(SEARCH("pochette",B732)),ISNUMBER(SEARCH("polypr",B732)),ISNUMBER(SEARCH("FIBRE",B732))),"CARTONNAGE","AUTRES"))))))))),VLOOKUP(A732,'[1]Famille par article'!A:C,3,0))</f>
        <v>PANIER/CORBEILLE</v>
      </c>
      <c r="I732" s="14">
        <f t="shared" si="45"/>
        <v>3.7016472330186933E-4</v>
      </c>
      <c r="J732" s="14">
        <f t="shared" si="47"/>
        <v>0.91495465482139482</v>
      </c>
      <c r="K732" s="12" t="str">
        <f t="shared" si="44"/>
        <v/>
      </c>
      <c r="L732" s="12" t="str">
        <f t="shared" si="46"/>
        <v>Y</v>
      </c>
    </row>
    <row r="733" spans="1:12" x14ac:dyDescent="0.25">
      <c r="A733" s="12" t="s">
        <v>1325</v>
      </c>
      <c r="B733" s="12" t="s">
        <v>1324</v>
      </c>
      <c r="C733" s="12">
        <v>4</v>
      </c>
      <c r="D733" s="12">
        <v>1126</v>
      </c>
      <c r="E733" s="12" t="s">
        <v>96</v>
      </c>
      <c r="F733" s="12" t="s">
        <v>17</v>
      </c>
      <c r="G733" s="12" t="str">
        <f>IF(ISNA(VLOOKUP(E733,'[1]Plan d''adressage'!A:B,2,0)),"aucune",VLOOKUP(E733,'[1]Plan d''adressage'!A:B,2,0))</f>
        <v>aucune</v>
      </c>
      <c r="H733" s="13" t="str">
        <f>IF(ISNA(VLOOKUP(A733,'[1]Famille par article'!A:C,3,0)),IF(AND(ISNUMBER(SEARCH("FIBRE",B733)),ISNUMBER(SEARCH("calage",B733))),"FIBRE DE CALAGE",IF(OR(ISNUMBER(SEARCH("panier",B733)),ISNUMBER(SEARCH("corbeille",B733)),ISNUMBER(SEARCH("banneton",B733)),ISNUMBER(SEARCH("support",B733))),"PANIER/CORBEILLE",IF(ISNUMBER(SEARCH("Bidon",B733)),"BIDON",IF(ISNUMBER(SEARCH("bourriche",B733)),"BOURRICHE",IF(OR(ISNUMBER(SEARCH("coffre",B733)),ISNUMBER(SEARCH("valisette",B733)),ISNUMBER(SEARCH("caisse",B733))),"COFFRET",IF(OR(ISNUMBER(SEARCH("VERRE",B733)),ISNUMBER(SEARCH("carafe",B733))),"VERRERIE",IF(ISNUMBER(SEARCH("BOIS",B733)),"BOIS",IF(OR(ISNUMBER(SEARCH("BOLDUC",B733)),ISNUMBER(SEARCH("RAPHIA",B733)),ISNUMBER(SEARCH("etiquette",B733)),ISNUMBER(SEARCH("Bouchon",B733)),ISNUMBER(SEARCH("tire",B733)),ISNUMBER(SEARCH("decapsuleur",B733)),ISNUMBER(SEARCH("carte",B733)),ISNUMBER(SEARCH("cheque",B733))),"ETAGERES",IF(OR(ISNUMBER(SEARCH("papier",B733)),ISNUMBER(SEARCH("sac",B733)),ISNUMBER(SEARCH("carton",B733)),ISNUMBER(SEARCH("pochette",B733)),ISNUMBER(SEARCH("polypr",B733)),ISNUMBER(SEARCH("FIBRE",B733))),"CARTONNAGE","AUTRES"))))))))),VLOOKUP(A733,'[1]Famille par article'!A:C,3,0))</f>
        <v>PANIER/CORBEILLE</v>
      </c>
      <c r="I733" s="14">
        <f t="shared" si="45"/>
        <v>3.7016472330186933E-4</v>
      </c>
      <c r="J733" s="14">
        <f t="shared" si="47"/>
        <v>0.91532481954469669</v>
      </c>
      <c r="K733" s="12" t="str">
        <f t="shared" si="44"/>
        <v/>
      </c>
      <c r="L733" s="12" t="str">
        <f t="shared" si="46"/>
        <v>Y</v>
      </c>
    </row>
    <row r="734" spans="1:12" x14ac:dyDescent="0.25">
      <c r="A734" s="12" t="s">
        <v>1326</v>
      </c>
      <c r="B734" s="12" t="s">
        <v>1327</v>
      </c>
      <c r="C734" s="12">
        <v>4</v>
      </c>
      <c r="D734" s="12">
        <v>1126</v>
      </c>
      <c r="E734" s="12" t="s">
        <v>405</v>
      </c>
      <c r="F734" s="12" t="s">
        <v>17</v>
      </c>
      <c r="G734" s="12" t="str">
        <f>IF(ISNA(VLOOKUP(E734,'[1]Plan d''adressage'!A:B,2,0)),"aucune",VLOOKUP(E734,'[1]Plan d''adressage'!A:B,2,0))</f>
        <v>aucune</v>
      </c>
      <c r="H734" s="13" t="str">
        <f>IF(ISNA(VLOOKUP(A734,'[1]Famille par article'!A:C,3,0)),IF(AND(ISNUMBER(SEARCH("FIBRE",B734)),ISNUMBER(SEARCH("calage",B734))),"FIBRE DE CALAGE",IF(OR(ISNUMBER(SEARCH("panier",B734)),ISNUMBER(SEARCH("corbeille",B734)),ISNUMBER(SEARCH("banneton",B734)),ISNUMBER(SEARCH("support",B734))),"PANIER/CORBEILLE",IF(ISNUMBER(SEARCH("Bidon",B734)),"BIDON",IF(ISNUMBER(SEARCH("bourriche",B734)),"BOURRICHE",IF(OR(ISNUMBER(SEARCH("coffre",B734)),ISNUMBER(SEARCH("valisette",B734)),ISNUMBER(SEARCH("caisse",B734))),"COFFRET",IF(OR(ISNUMBER(SEARCH("VERRE",B734)),ISNUMBER(SEARCH("carafe",B734))),"VERRERIE",IF(ISNUMBER(SEARCH("BOIS",B734)),"BOIS",IF(OR(ISNUMBER(SEARCH("BOLDUC",B734)),ISNUMBER(SEARCH("RAPHIA",B734)),ISNUMBER(SEARCH("etiquette",B734)),ISNUMBER(SEARCH("Bouchon",B734)),ISNUMBER(SEARCH("tire",B734)),ISNUMBER(SEARCH("decapsuleur",B734)),ISNUMBER(SEARCH("carte",B734)),ISNUMBER(SEARCH("cheque",B734))),"ETAGERES",IF(OR(ISNUMBER(SEARCH("papier",B734)),ISNUMBER(SEARCH("sac",B734)),ISNUMBER(SEARCH("carton",B734)),ISNUMBER(SEARCH("pochette",B734)),ISNUMBER(SEARCH("polypr",B734)),ISNUMBER(SEARCH("FIBRE",B734))),"CARTONNAGE","AUTRES"))))))))),VLOOKUP(A734,'[1]Famille par article'!A:C,3,0))</f>
        <v>ETAGERES</v>
      </c>
      <c r="I734" s="14">
        <f t="shared" si="45"/>
        <v>3.7016472330186933E-4</v>
      </c>
      <c r="J734" s="14">
        <f t="shared" si="47"/>
        <v>0.91569498426799856</v>
      </c>
      <c r="K734" s="12" t="str">
        <f t="shared" si="44"/>
        <v/>
      </c>
      <c r="L734" s="12" t="str">
        <f t="shared" si="46"/>
        <v>Y</v>
      </c>
    </row>
    <row r="735" spans="1:12" x14ac:dyDescent="0.25">
      <c r="A735" s="12" t="s">
        <v>1328</v>
      </c>
      <c r="B735" s="12" t="s">
        <v>385</v>
      </c>
      <c r="C735" s="12">
        <v>4</v>
      </c>
      <c r="D735" s="12">
        <v>1126</v>
      </c>
      <c r="E735" s="12" t="s">
        <v>96</v>
      </c>
      <c r="F735" s="12" t="s">
        <v>17</v>
      </c>
      <c r="G735" s="12" t="str">
        <f>IF(ISNA(VLOOKUP(E735,'[1]Plan d''adressage'!A:B,2,0)),"aucune",VLOOKUP(E735,'[1]Plan d''adressage'!A:B,2,0))</f>
        <v>aucune</v>
      </c>
      <c r="H735" s="13" t="str">
        <f>IF(ISNA(VLOOKUP(A735,'[1]Famille par article'!A:C,3,0)),IF(AND(ISNUMBER(SEARCH("FIBRE",B735)),ISNUMBER(SEARCH("calage",B735))),"FIBRE DE CALAGE",IF(OR(ISNUMBER(SEARCH("panier",B735)),ISNUMBER(SEARCH("corbeille",B735)),ISNUMBER(SEARCH("banneton",B735)),ISNUMBER(SEARCH("support",B735))),"PANIER/CORBEILLE",IF(ISNUMBER(SEARCH("Bidon",B735)),"BIDON",IF(ISNUMBER(SEARCH("bourriche",B735)),"BOURRICHE",IF(OR(ISNUMBER(SEARCH("coffre",B735)),ISNUMBER(SEARCH("valisette",B735)),ISNUMBER(SEARCH("caisse",B735))),"COFFRET",IF(OR(ISNUMBER(SEARCH("VERRE",B735)),ISNUMBER(SEARCH("carafe",B735))),"VERRERIE",IF(ISNUMBER(SEARCH("BOIS",B735)),"BOIS",IF(OR(ISNUMBER(SEARCH("BOLDUC",B735)),ISNUMBER(SEARCH("RAPHIA",B735)),ISNUMBER(SEARCH("etiquette",B735)),ISNUMBER(SEARCH("Bouchon",B735)),ISNUMBER(SEARCH("tire",B735)),ISNUMBER(SEARCH("decapsuleur",B735)),ISNUMBER(SEARCH("carte",B735)),ISNUMBER(SEARCH("cheque",B735))),"ETAGERES",IF(OR(ISNUMBER(SEARCH("papier",B735)),ISNUMBER(SEARCH("sac",B735)),ISNUMBER(SEARCH("carton",B735)),ISNUMBER(SEARCH("pochette",B735)),ISNUMBER(SEARCH("polypr",B735)),ISNUMBER(SEARCH("FIBRE",B735))),"CARTONNAGE","AUTRES"))))))))),VLOOKUP(A735,'[1]Famille par article'!A:C,3,0))</f>
        <v>CARTONNAGE</v>
      </c>
      <c r="I735" s="14">
        <f t="shared" si="45"/>
        <v>3.7016472330186933E-4</v>
      </c>
      <c r="J735" s="14">
        <f t="shared" si="47"/>
        <v>0.91606514899130043</v>
      </c>
      <c r="K735" s="12" t="str">
        <f t="shared" si="44"/>
        <v/>
      </c>
      <c r="L735" s="12" t="str">
        <f t="shared" si="46"/>
        <v>Y</v>
      </c>
    </row>
    <row r="736" spans="1:12" x14ac:dyDescent="0.25">
      <c r="A736" s="12" t="s">
        <v>1329</v>
      </c>
      <c r="B736" s="12" t="s">
        <v>854</v>
      </c>
      <c r="C736" s="12">
        <v>4</v>
      </c>
      <c r="D736" s="12">
        <v>1126</v>
      </c>
      <c r="E736" s="12" t="s">
        <v>810</v>
      </c>
      <c r="F736" s="12" t="s">
        <v>17</v>
      </c>
      <c r="G736" s="12" t="str">
        <f>IF(ISNA(VLOOKUP(E736,'[1]Plan d''adressage'!A:B,2,0)),"aucune",VLOOKUP(E736,'[1]Plan d''adressage'!A:B,2,0))</f>
        <v>VERRERIE</v>
      </c>
      <c r="H736" s="13" t="str">
        <f>IF(ISNA(VLOOKUP(A736,'[1]Famille par article'!A:C,3,0)),IF(AND(ISNUMBER(SEARCH("FIBRE",B736)),ISNUMBER(SEARCH("calage",B736))),"FIBRE DE CALAGE",IF(OR(ISNUMBER(SEARCH("panier",B736)),ISNUMBER(SEARCH("corbeille",B736)),ISNUMBER(SEARCH("banneton",B736)),ISNUMBER(SEARCH("support",B736))),"PANIER/CORBEILLE",IF(ISNUMBER(SEARCH("Bidon",B736)),"BIDON",IF(ISNUMBER(SEARCH("bourriche",B736)),"BOURRICHE",IF(OR(ISNUMBER(SEARCH("coffre",B736)),ISNUMBER(SEARCH("valisette",B736)),ISNUMBER(SEARCH("caisse",B736))),"COFFRET",IF(OR(ISNUMBER(SEARCH("VERRE",B736)),ISNUMBER(SEARCH("carafe",B736))),"VERRERIE",IF(ISNUMBER(SEARCH("BOIS",B736)),"BOIS",IF(OR(ISNUMBER(SEARCH("BOLDUC",B736)),ISNUMBER(SEARCH("RAPHIA",B736)),ISNUMBER(SEARCH("etiquette",B736)),ISNUMBER(SEARCH("Bouchon",B736)),ISNUMBER(SEARCH("tire",B736)),ISNUMBER(SEARCH("decapsuleur",B736)),ISNUMBER(SEARCH("carte",B736)),ISNUMBER(SEARCH("cheque",B736))),"ETAGERES",IF(OR(ISNUMBER(SEARCH("papier",B736)),ISNUMBER(SEARCH("sac",B736)),ISNUMBER(SEARCH("carton",B736)),ISNUMBER(SEARCH("pochette",B736)),ISNUMBER(SEARCH("polypr",B736)),ISNUMBER(SEARCH("FIBRE",B736))),"CARTONNAGE","AUTRES"))))))))),VLOOKUP(A736,'[1]Famille par article'!A:C,3,0))</f>
        <v>CARTONNAGE</v>
      </c>
      <c r="I736" s="14">
        <f t="shared" si="45"/>
        <v>3.7016472330186933E-4</v>
      </c>
      <c r="J736" s="14">
        <f t="shared" si="47"/>
        <v>0.9164353137146023</v>
      </c>
      <c r="K736" s="12" t="str">
        <f t="shared" si="44"/>
        <v/>
      </c>
      <c r="L736" s="12" t="str">
        <f t="shared" si="46"/>
        <v>Y</v>
      </c>
    </row>
    <row r="737" spans="1:12" x14ac:dyDescent="0.25">
      <c r="A737" s="12" t="s">
        <v>1330</v>
      </c>
      <c r="B737" s="12" t="s">
        <v>1331</v>
      </c>
      <c r="C737" s="12">
        <v>4</v>
      </c>
      <c r="D737" s="12">
        <v>1126</v>
      </c>
      <c r="E737" s="12" t="s">
        <v>848</v>
      </c>
      <c r="F737" s="12" t="s">
        <v>17</v>
      </c>
      <c r="G737" s="12" t="str">
        <f>IF(ISNA(VLOOKUP(E737,'[1]Plan d''adressage'!A:B,2,0)),"aucune",VLOOKUP(E737,'[1]Plan d''adressage'!A:B,2,0))</f>
        <v>PANIER/CORBEILLE</v>
      </c>
      <c r="H737" s="13" t="str">
        <f>IF(ISNA(VLOOKUP(A737,'[1]Famille par article'!A:C,3,0)),IF(AND(ISNUMBER(SEARCH("FIBRE",B737)),ISNUMBER(SEARCH("calage",B737))),"FIBRE DE CALAGE",IF(OR(ISNUMBER(SEARCH("panier",B737)),ISNUMBER(SEARCH("corbeille",B737)),ISNUMBER(SEARCH("banneton",B737)),ISNUMBER(SEARCH("support",B737))),"PANIER/CORBEILLE",IF(ISNUMBER(SEARCH("Bidon",B737)),"BIDON",IF(ISNUMBER(SEARCH("bourriche",B737)),"BOURRICHE",IF(OR(ISNUMBER(SEARCH("coffre",B737)),ISNUMBER(SEARCH("valisette",B737)),ISNUMBER(SEARCH("caisse",B737))),"COFFRET",IF(OR(ISNUMBER(SEARCH("VERRE",B737)),ISNUMBER(SEARCH("carafe",B737))),"VERRERIE",IF(ISNUMBER(SEARCH("BOIS",B737)),"BOIS",IF(OR(ISNUMBER(SEARCH("BOLDUC",B737)),ISNUMBER(SEARCH("RAPHIA",B737)),ISNUMBER(SEARCH("etiquette",B737)),ISNUMBER(SEARCH("Bouchon",B737)),ISNUMBER(SEARCH("tire",B737)),ISNUMBER(SEARCH("decapsuleur",B737)),ISNUMBER(SEARCH("carte",B737)),ISNUMBER(SEARCH("cheque",B737))),"ETAGERES",IF(OR(ISNUMBER(SEARCH("papier",B737)),ISNUMBER(SEARCH("sac",B737)),ISNUMBER(SEARCH("carton",B737)),ISNUMBER(SEARCH("pochette",B737)),ISNUMBER(SEARCH("polypr",B737)),ISNUMBER(SEARCH("FIBRE",B737))),"CARTONNAGE","AUTRES"))))))))),VLOOKUP(A737,'[1]Famille par article'!A:C,3,0))</f>
        <v>PANIER/CORBEILLE</v>
      </c>
      <c r="I737" s="14">
        <f t="shared" si="45"/>
        <v>3.7016472330186933E-4</v>
      </c>
      <c r="J737" s="14">
        <f t="shared" si="47"/>
        <v>0.91680547843790416</v>
      </c>
      <c r="K737" s="12" t="str">
        <f t="shared" si="44"/>
        <v/>
      </c>
      <c r="L737" s="12" t="str">
        <f t="shared" si="46"/>
        <v>N</v>
      </c>
    </row>
    <row r="738" spans="1:12" x14ac:dyDescent="0.25">
      <c r="A738" s="12" t="s">
        <v>1332</v>
      </c>
      <c r="B738" s="12" t="s">
        <v>1333</v>
      </c>
      <c r="C738" s="12">
        <v>4</v>
      </c>
      <c r="D738" s="12">
        <v>1126</v>
      </c>
      <c r="E738" s="12" t="s">
        <v>96</v>
      </c>
      <c r="F738" s="12" t="s">
        <v>17</v>
      </c>
      <c r="G738" s="12" t="str">
        <f>IF(ISNA(VLOOKUP(E738,'[1]Plan d''adressage'!A:B,2,0)),"aucune",VLOOKUP(E738,'[1]Plan d''adressage'!A:B,2,0))</f>
        <v>aucune</v>
      </c>
      <c r="H738" s="13" t="str">
        <f>IF(ISNA(VLOOKUP(A738,'[1]Famille par article'!A:C,3,0)),IF(AND(ISNUMBER(SEARCH("FIBRE",B738)),ISNUMBER(SEARCH("calage",B738))),"FIBRE DE CALAGE",IF(OR(ISNUMBER(SEARCH("panier",B738)),ISNUMBER(SEARCH("corbeille",B738)),ISNUMBER(SEARCH("banneton",B738)),ISNUMBER(SEARCH("support",B738))),"PANIER/CORBEILLE",IF(ISNUMBER(SEARCH("Bidon",B738)),"BIDON",IF(ISNUMBER(SEARCH("bourriche",B738)),"BOURRICHE",IF(OR(ISNUMBER(SEARCH("coffre",B738)),ISNUMBER(SEARCH("valisette",B738)),ISNUMBER(SEARCH("caisse",B738))),"COFFRET",IF(OR(ISNUMBER(SEARCH("VERRE",B738)),ISNUMBER(SEARCH("carafe",B738))),"VERRERIE",IF(ISNUMBER(SEARCH("BOIS",B738)),"BOIS",IF(OR(ISNUMBER(SEARCH("BOLDUC",B738)),ISNUMBER(SEARCH("RAPHIA",B738)),ISNUMBER(SEARCH("etiquette",B738)),ISNUMBER(SEARCH("Bouchon",B738)),ISNUMBER(SEARCH("tire",B738)),ISNUMBER(SEARCH("decapsuleur",B738)),ISNUMBER(SEARCH("carte",B738)),ISNUMBER(SEARCH("cheque",B738))),"ETAGERES",IF(OR(ISNUMBER(SEARCH("papier",B738)),ISNUMBER(SEARCH("sac",B738)),ISNUMBER(SEARCH("carton",B738)),ISNUMBER(SEARCH("pochette",B738)),ISNUMBER(SEARCH("polypr",B738)),ISNUMBER(SEARCH("FIBRE",B738))),"CARTONNAGE","AUTRES"))))))))),VLOOKUP(A738,'[1]Famille par article'!A:C,3,0))</f>
        <v>PANIER/CORBEILLE</v>
      </c>
      <c r="I738" s="14">
        <f t="shared" si="45"/>
        <v>3.7016472330186933E-4</v>
      </c>
      <c r="J738" s="14">
        <f t="shared" si="47"/>
        <v>0.91717564316120603</v>
      </c>
      <c r="K738" s="12" t="str">
        <f t="shared" si="44"/>
        <v/>
      </c>
      <c r="L738" s="12" t="str">
        <f t="shared" si="46"/>
        <v>Y</v>
      </c>
    </row>
    <row r="739" spans="1:12" x14ac:dyDescent="0.25">
      <c r="A739" s="12" t="s">
        <v>1334</v>
      </c>
      <c r="B739" s="12" t="s">
        <v>1335</v>
      </c>
      <c r="C739" s="12">
        <v>4</v>
      </c>
      <c r="D739" s="12">
        <v>1126</v>
      </c>
      <c r="E739" s="12" t="s">
        <v>961</v>
      </c>
      <c r="F739" s="12" t="s">
        <v>17</v>
      </c>
      <c r="G739" s="12" t="str">
        <f>IF(ISNA(VLOOKUP(E739,'[1]Plan d''adressage'!A:B,2,0)),"aucune",VLOOKUP(E739,'[1]Plan d''adressage'!A:B,2,0))</f>
        <v>PANIER/CORBEILLE</v>
      </c>
      <c r="H739" s="13" t="str">
        <f>IF(ISNA(VLOOKUP(A739,'[1]Famille par article'!A:C,3,0)),IF(AND(ISNUMBER(SEARCH("FIBRE",B739)),ISNUMBER(SEARCH("calage",B739))),"FIBRE DE CALAGE",IF(OR(ISNUMBER(SEARCH("panier",B739)),ISNUMBER(SEARCH("corbeille",B739)),ISNUMBER(SEARCH("banneton",B739)),ISNUMBER(SEARCH("support",B739))),"PANIER/CORBEILLE",IF(ISNUMBER(SEARCH("Bidon",B739)),"BIDON",IF(ISNUMBER(SEARCH("bourriche",B739)),"BOURRICHE",IF(OR(ISNUMBER(SEARCH("coffre",B739)),ISNUMBER(SEARCH("valisette",B739)),ISNUMBER(SEARCH("caisse",B739))),"COFFRET",IF(OR(ISNUMBER(SEARCH("VERRE",B739)),ISNUMBER(SEARCH("carafe",B739))),"VERRERIE",IF(ISNUMBER(SEARCH("BOIS",B739)),"BOIS",IF(OR(ISNUMBER(SEARCH("BOLDUC",B739)),ISNUMBER(SEARCH("RAPHIA",B739)),ISNUMBER(SEARCH("etiquette",B739)),ISNUMBER(SEARCH("Bouchon",B739)),ISNUMBER(SEARCH("tire",B739)),ISNUMBER(SEARCH("decapsuleur",B739)),ISNUMBER(SEARCH("carte",B739)),ISNUMBER(SEARCH("cheque",B739))),"ETAGERES",IF(OR(ISNUMBER(SEARCH("papier",B739)),ISNUMBER(SEARCH("sac",B739)),ISNUMBER(SEARCH("carton",B739)),ISNUMBER(SEARCH("pochette",B739)),ISNUMBER(SEARCH("polypr",B739)),ISNUMBER(SEARCH("FIBRE",B739))),"CARTONNAGE","AUTRES"))))))))),VLOOKUP(A739,'[1]Famille par article'!A:C,3,0))</f>
        <v>PANIER/CORBEILLE</v>
      </c>
      <c r="I739" s="14">
        <f t="shared" si="45"/>
        <v>3.7016472330186933E-4</v>
      </c>
      <c r="J739" s="14">
        <f t="shared" si="47"/>
        <v>0.9175458078845079</v>
      </c>
      <c r="K739" s="12" t="str">
        <f t="shared" si="44"/>
        <v/>
      </c>
      <c r="L739" s="12" t="str">
        <f t="shared" si="46"/>
        <v>N</v>
      </c>
    </row>
    <row r="740" spans="1:12" x14ac:dyDescent="0.25">
      <c r="A740" s="12" t="s">
        <v>1336</v>
      </c>
      <c r="B740" s="12" t="s">
        <v>1335</v>
      </c>
      <c r="C740" s="12">
        <v>4</v>
      </c>
      <c r="D740" s="12">
        <v>1126</v>
      </c>
      <c r="E740" s="12" t="s">
        <v>965</v>
      </c>
      <c r="F740" s="12" t="s">
        <v>17</v>
      </c>
      <c r="G740" s="12" t="str">
        <f>IF(ISNA(VLOOKUP(E740,'[1]Plan d''adressage'!A:B,2,0)),"aucune",VLOOKUP(E740,'[1]Plan d''adressage'!A:B,2,0))</f>
        <v>PANIER/CORBEILLE</v>
      </c>
      <c r="H740" s="13" t="str">
        <f>IF(ISNA(VLOOKUP(A740,'[1]Famille par article'!A:C,3,0)),IF(AND(ISNUMBER(SEARCH("FIBRE",B740)),ISNUMBER(SEARCH("calage",B740))),"FIBRE DE CALAGE",IF(OR(ISNUMBER(SEARCH("panier",B740)),ISNUMBER(SEARCH("corbeille",B740)),ISNUMBER(SEARCH("banneton",B740)),ISNUMBER(SEARCH("support",B740))),"PANIER/CORBEILLE",IF(ISNUMBER(SEARCH("Bidon",B740)),"BIDON",IF(ISNUMBER(SEARCH("bourriche",B740)),"BOURRICHE",IF(OR(ISNUMBER(SEARCH("coffre",B740)),ISNUMBER(SEARCH("valisette",B740)),ISNUMBER(SEARCH("caisse",B740))),"COFFRET",IF(OR(ISNUMBER(SEARCH("VERRE",B740)),ISNUMBER(SEARCH("carafe",B740))),"VERRERIE",IF(ISNUMBER(SEARCH("BOIS",B740)),"BOIS",IF(OR(ISNUMBER(SEARCH("BOLDUC",B740)),ISNUMBER(SEARCH("RAPHIA",B740)),ISNUMBER(SEARCH("etiquette",B740)),ISNUMBER(SEARCH("Bouchon",B740)),ISNUMBER(SEARCH("tire",B740)),ISNUMBER(SEARCH("decapsuleur",B740)),ISNUMBER(SEARCH("carte",B740)),ISNUMBER(SEARCH("cheque",B740))),"ETAGERES",IF(OR(ISNUMBER(SEARCH("papier",B740)),ISNUMBER(SEARCH("sac",B740)),ISNUMBER(SEARCH("carton",B740)),ISNUMBER(SEARCH("pochette",B740)),ISNUMBER(SEARCH("polypr",B740)),ISNUMBER(SEARCH("FIBRE",B740))),"CARTONNAGE","AUTRES"))))))))),VLOOKUP(A740,'[1]Famille par article'!A:C,3,0))</f>
        <v>PANIER/CORBEILLE</v>
      </c>
      <c r="I740" s="14">
        <f t="shared" si="45"/>
        <v>3.7016472330186933E-4</v>
      </c>
      <c r="J740" s="14">
        <f t="shared" si="47"/>
        <v>0.91791597260780977</v>
      </c>
      <c r="K740" s="12" t="str">
        <f t="shared" si="44"/>
        <v/>
      </c>
      <c r="L740" s="12" t="str">
        <f t="shared" si="46"/>
        <v>N</v>
      </c>
    </row>
    <row r="741" spans="1:12" x14ac:dyDescent="0.25">
      <c r="A741" s="12" t="s">
        <v>1337</v>
      </c>
      <c r="B741" s="12" t="s">
        <v>1338</v>
      </c>
      <c r="C741" s="12">
        <v>4</v>
      </c>
      <c r="D741" s="12">
        <v>1126</v>
      </c>
      <c r="E741" s="12" t="s">
        <v>96</v>
      </c>
      <c r="F741" s="12" t="s">
        <v>17</v>
      </c>
      <c r="G741" s="12" t="str">
        <f>IF(ISNA(VLOOKUP(E741,'[1]Plan d''adressage'!A:B,2,0)),"aucune",VLOOKUP(E741,'[1]Plan d''adressage'!A:B,2,0))</f>
        <v>aucune</v>
      </c>
      <c r="H741" s="13" t="str">
        <f>IF(ISNA(VLOOKUP(A741,'[1]Famille par article'!A:C,3,0)),IF(AND(ISNUMBER(SEARCH("FIBRE",B741)),ISNUMBER(SEARCH("calage",B741))),"FIBRE DE CALAGE",IF(OR(ISNUMBER(SEARCH("panier",B741)),ISNUMBER(SEARCH("corbeille",B741)),ISNUMBER(SEARCH("banneton",B741)),ISNUMBER(SEARCH("support",B741))),"PANIER/CORBEILLE",IF(ISNUMBER(SEARCH("Bidon",B741)),"BIDON",IF(ISNUMBER(SEARCH("bourriche",B741)),"BOURRICHE",IF(OR(ISNUMBER(SEARCH("coffre",B741)),ISNUMBER(SEARCH("valisette",B741)),ISNUMBER(SEARCH("caisse",B741))),"COFFRET",IF(OR(ISNUMBER(SEARCH("VERRE",B741)),ISNUMBER(SEARCH("carafe",B741))),"VERRERIE",IF(ISNUMBER(SEARCH("BOIS",B741)),"BOIS",IF(OR(ISNUMBER(SEARCH("BOLDUC",B741)),ISNUMBER(SEARCH("RAPHIA",B741)),ISNUMBER(SEARCH("etiquette",B741)),ISNUMBER(SEARCH("Bouchon",B741)),ISNUMBER(SEARCH("tire",B741)),ISNUMBER(SEARCH("decapsuleur",B741)),ISNUMBER(SEARCH("carte",B741)),ISNUMBER(SEARCH("cheque",B741))),"ETAGERES",IF(OR(ISNUMBER(SEARCH("papier",B741)),ISNUMBER(SEARCH("sac",B741)),ISNUMBER(SEARCH("carton",B741)),ISNUMBER(SEARCH("pochette",B741)),ISNUMBER(SEARCH("polypr",B741)),ISNUMBER(SEARCH("FIBRE",B741))),"CARTONNAGE","AUTRES"))))))))),VLOOKUP(A741,'[1]Famille par article'!A:C,3,0))</f>
        <v>PANIER/CORBEILLE</v>
      </c>
      <c r="I741" s="14">
        <f t="shared" si="45"/>
        <v>3.7016472330186933E-4</v>
      </c>
      <c r="J741" s="14">
        <f t="shared" si="47"/>
        <v>0.91828613733111164</v>
      </c>
      <c r="K741" s="12" t="str">
        <f t="shared" si="44"/>
        <v/>
      </c>
      <c r="L741" s="12" t="str">
        <f t="shared" si="46"/>
        <v>Y</v>
      </c>
    </row>
    <row r="742" spans="1:12" x14ac:dyDescent="0.25">
      <c r="A742" s="12" t="s">
        <v>1339</v>
      </c>
      <c r="B742" s="12" t="s">
        <v>1174</v>
      </c>
      <c r="C742" s="12">
        <v>4</v>
      </c>
      <c r="D742" s="12">
        <v>1126</v>
      </c>
      <c r="E742" s="12" t="s">
        <v>96</v>
      </c>
      <c r="F742" s="12" t="s">
        <v>17</v>
      </c>
      <c r="G742" s="12" t="str">
        <f>IF(ISNA(VLOOKUP(E742,'[1]Plan d''adressage'!A:B,2,0)),"aucune",VLOOKUP(E742,'[1]Plan d''adressage'!A:B,2,0))</f>
        <v>aucune</v>
      </c>
      <c r="H742" s="13" t="str">
        <f>IF(ISNA(VLOOKUP(A742,'[1]Famille par article'!A:C,3,0)),IF(AND(ISNUMBER(SEARCH("FIBRE",B742)),ISNUMBER(SEARCH("calage",B742))),"FIBRE DE CALAGE",IF(OR(ISNUMBER(SEARCH("panier",B742)),ISNUMBER(SEARCH("corbeille",B742)),ISNUMBER(SEARCH("banneton",B742)),ISNUMBER(SEARCH("support",B742))),"PANIER/CORBEILLE",IF(ISNUMBER(SEARCH("Bidon",B742)),"BIDON",IF(ISNUMBER(SEARCH("bourriche",B742)),"BOURRICHE",IF(OR(ISNUMBER(SEARCH("coffre",B742)),ISNUMBER(SEARCH("valisette",B742)),ISNUMBER(SEARCH("caisse",B742))),"COFFRET",IF(OR(ISNUMBER(SEARCH("VERRE",B742)),ISNUMBER(SEARCH("carafe",B742))),"VERRERIE",IF(ISNUMBER(SEARCH("BOIS",B742)),"BOIS",IF(OR(ISNUMBER(SEARCH("BOLDUC",B742)),ISNUMBER(SEARCH("RAPHIA",B742)),ISNUMBER(SEARCH("etiquette",B742)),ISNUMBER(SEARCH("Bouchon",B742)),ISNUMBER(SEARCH("tire",B742)),ISNUMBER(SEARCH("decapsuleur",B742)),ISNUMBER(SEARCH("carte",B742)),ISNUMBER(SEARCH("cheque",B742))),"ETAGERES",IF(OR(ISNUMBER(SEARCH("papier",B742)),ISNUMBER(SEARCH("sac",B742)),ISNUMBER(SEARCH("carton",B742)),ISNUMBER(SEARCH("pochette",B742)),ISNUMBER(SEARCH("polypr",B742)),ISNUMBER(SEARCH("FIBRE",B742))),"CARTONNAGE","AUTRES"))))))))),VLOOKUP(A742,'[1]Famille par article'!A:C,3,0))</f>
        <v>CARTONNAGE</v>
      </c>
      <c r="I742" s="14">
        <f t="shared" si="45"/>
        <v>3.7016472330186933E-4</v>
      </c>
      <c r="J742" s="14">
        <f t="shared" si="47"/>
        <v>0.91865630205441351</v>
      </c>
      <c r="K742" s="12" t="str">
        <f t="shared" si="44"/>
        <v/>
      </c>
      <c r="L742" s="12" t="str">
        <f t="shared" si="46"/>
        <v>Y</v>
      </c>
    </row>
    <row r="743" spans="1:12" x14ac:dyDescent="0.25">
      <c r="A743" s="12" t="s">
        <v>1340</v>
      </c>
      <c r="B743" s="12" t="s">
        <v>1174</v>
      </c>
      <c r="C743" s="12">
        <v>4</v>
      </c>
      <c r="D743" s="12">
        <v>1126</v>
      </c>
      <c r="E743" s="12" t="s">
        <v>96</v>
      </c>
      <c r="F743" s="12" t="s">
        <v>17</v>
      </c>
      <c r="G743" s="12" t="str">
        <f>IF(ISNA(VLOOKUP(E743,'[1]Plan d''adressage'!A:B,2,0)),"aucune",VLOOKUP(E743,'[1]Plan d''adressage'!A:B,2,0))</f>
        <v>aucune</v>
      </c>
      <c r="H743" s="13" t="str">
        <f>IF(ISNA(VLOOKUP(A743,'[1]Famille par article'!A:C,3,0)),IF(AND(ISNUMBER(SEARCH("FIBRE",B743)),ISNUMBER(SEARCH("calage",B743))),"FIBRE DE CALAGE",IF(OR(ISNUMBER(SEARCH("panier",B743)),ISNUMBER(SEARCH("corbeille",B743)),ISNUMBER(SEARCH("banneton",B743)),ISNUMBER(SEARCH("support",B743))),"PANIER/CORBEILLE",IF(ISNUMBER(SEARCH("Bidon",B743)),"BIDON",IF(ISNUMBER(SEARCH("bourriche",B743)),"BOURRICHE",IF(OR(ISNUMBER(SEARCH("coffre",B743)),ISNUMBER(SEARCH("valisette",B743)),ISNUMBER(SEARCH("caisse",B743))),"COFFRET",IF(OR(ISNUMBER(SEARCH("VERRE",B743)),ISNUMBER(SEARCH("carafe",B743))),"VERRERIE",IF(ISNUMBER(SEARCH("BOIS",B743)),"BOIS",IF(OR(ISNUMBER(SEARCH("BOLDUC",B743)),ISNUMBER(SEARCH("RAPHIA",B743)),ISNUMBER(SEARCH("etiquette",B743)),ISNUMBER(SEARCH("Bouchon",B743)),ISNUMBER(SEARCH("tire",B743)),ISNUMBER(SEARCH("decapsuleur",B743)),ISNUMBER(SEARCH("carte",B743)),ISNUMBER(SEARCH("cheque",B743))),"ETAGERES",IF(OR(ISNUMBER(SEARCH("papier",B743)),ISNUMBER(SEARCH("sac",B743)),ISNUMBER(SEARCH("carton",B743)),ISNUMBER(SEARCH("pochette",B743)),ISNUMBER(SEARCH("polypr",B743)),ISNUMBER(SEARCH("FIBRE",B743))),"CARTONNAGE","AUTRES"))))))))),VLOOKUP(A743,'[1]Famille par article'!A:C,3,0))</f>
        <v>CARTONNAGE</v>
      </c>
      <c r="I743" s="14">
        <f t="shared" si="45"/>
        <v>3.7016472330186933E-4</v>
      </c>
      <c r="J743" s="14">
        <f t="shared" si="47"/>
        <v>0.91902646677771538</v>
      </c>
      <c r="K743" s="12" t="str">
        <f t="shared" si="44"/>
        <v/>
      </c>
      <c r="L743" s="12" t="str">
        <f t="shared" si="46"/>
        <v>Y</v>
      </c>
    </row>
    <row r="744" spans="1:12" x14ac:dyDescent="0.25">
      <c r="A744" s="12" t="s">
        <v>1341</v>
      </c>
      <c r="B744" s="12" t="s">
        <v>817</v>
      </c>
      <c r="C744" s="12">
        <v>4</v>
      </c>
      <c r="D744" s="12">
        <v>1126</v>
      </c>
      <c r="E744" s="12" t="s">
        <v>96</v>
      </c>
      <c r="F744" s="12" t="s">
        <v>17</v>
      </c>
      <c r="G744" s="12" t="str">
        <f>IF(ISNA(VLOOKUP(E744,'[1]Plan d''adressage'!A:B,2,0)),"aucune",VLOOKUP(E744,'[1]Plan d''adressage'!A:B,2,0))</f>
        <v>aucune</v>
      </c>
      <c r="H744" s="13" t="str">
        <f>IF(ISNA(VLOOKUP(A744,'[1]Famille par article'!A:C,3,0)),IF(AND(ISNUMBER(SEARCH("FIBRE",B744)),ISNUMBER(SEARCH("calage",B744))),"FIBRE DE CALAGE",IF(OR(ISNUMBER(SEARCH("panier",B744)),ISNUMBER(SEARCH("corbeille",B744)),ISNUMBER(SEARCH("banneton",B744)),ISNUMBER(SEARCH("support",B744))),"PANIER/CORBEILLE",IF(ISNUMBER(SEARCH("Bidon",B744)),"BIDON",IF(ISNUMBER(SEARCH("bourriche",B744)),"BOURRICHE",IF(OR(ISNUMBER(SEARCH("coffre",B744)),ISNUMBER(SEARCH("valisette",B744)),ISNUMBER(SEARCH("caisse",B744))),"COFFRET",IF(OR(ISNUMBER(SEARCH("VERRE",B744)),ISNUMBER(SEARCH("carafe",B744))),"VERRERIE",IF(ISNUMBER(SEARCH("BOIS",B744)),"BOIS",IF(OR(ISNUMBER(SEARCH("BOLDUC",B744)),ISNUMBER(SEARCH("RAPHIA",B744)),ISNUMBER(SEARCH("etiquette",B744)),ISNUMBER(SEARCH("Bouchon",B744)),ISNUMBER(SEARCH("tire",B744)),ISNUMBER(SEARCH("decapsuleur",B744)),ISNUMBER(SEARCH("carte",B744)),ISNUMBER(SEARCH("cheque",B744))),"ETAGERES",IF(OR(ISNUMBER(SEARCH("papier",B744)),ISNUMBER(SEARCH("sac",B744)),ISNUMBER(SEARCH("carton",B744)),ISNUMBER(SEARCH("pochette",B744)),ISNUMBER(SEARCH("polypr",B744)),ISNUMBER(SEARCH("FIBRE",B744))),"CARTONNAGE","AUTRES"))))))))),VLOOKUP(A744,'[1]Famille par article'!A:C,3,0))</f>
        <v>CARTONNAGE</v>
      </c>
      <c r="I744" s="14">
        <f t="shared" si="45"/>
        <v>3.7016472330186933E-4</v>
      </c>
      <c r="J744" s="14">
        <f t="shared" si="47"/>
        <v>0.91939663150101725</v>
      </c>
      <c r="K744" s="12" t="str">
        <f t="shared" si="44"/>
        <v/>
      </c>
      <c r="L744" s="12" t="str">
        <f t="shared" si="46"/>
        <v>Y</v>
      </c>
    </row>
    <row r="745" spans="1:12" x14ac:dyDescent="0.25">
      <c r="A745" s="12" t="s">
        <v>1342</v>
      </c>
      <c r="B745" s="12" t="s">
        <v>434</v>
      </c>
      <c r="C745" s="12">
        <v>4</v>
      </c>
      <c r="D745" s="12">
        <v>1126</v>
      </c>
      <c r="E745" s="12" t="s">
        <v>96</v>
      </c>
      <c r="F745" s="12" t="s">
        <v>17</v>
      </c>
      <c r="G745" s="12" t="str">
        <f>IF(ISNA(VLOOKUP(E745,'[1]Plan d''adressage'!A:B,2,0)),"aucune",VLOOKUP(E745,'[1]Plan d''adressage'!A:B,2,0))</f>
        <v>aucune</v>
      </c>
      <c r="H745" s="13" t="str">
        <f>IF(ISNA(VLOOKUP(A745,'[1]Famille par article'!A:C,3,0)),IF(AND(ISNUMBER(SEARCH("FIBRE",B745)),ISNUMBER(SEARCH("calage",B745))),"FIBRE DE CALAGE",IF(OR(ISNUMBER(SEARCH("panier",B745)),ISNUMBER(SEARCH("corbeille",B745)),ISNUMBER(SEARCH("banneton",B745)),ISNUMBER(SEARCH("support",B745))),"PANIER/CORBEILLE",IF(ISNUMBER(SEARCH("Bidon",B745)),"BIDON",IF(ISNUMBER(SEARCH("bourriche",B745)),"BOURRICHE",IF(OR(ISNUMBER(SEARCH("coffre",B745)),ISNUMBER(SEARCH("valisette",B745)),ISNUMBER(SEARCH("caisse",B745))),"COFFRET",IF(OR(ISNUMBER(SEARCH("VERRE",B745)),ISNUMBER(SEARCH("carafe",B745))),"VERRERIE",IF(ISNUMBER(SEARCH("BOIS",B745)),"BOIS",IF(OR(ISNUMBER(SEARCH("BOLDUC",B745)),ISNUMBER(SEARCH("RAPHIA",B745)),ISNUMBER(SEARCH("etiquette",B745)),ISNUMBER(SEARCH("Bouchon",B745)),ISNUMBER(SEARCH("tire",B745)),ISNUMBER(SEARCH("decapsuleur",B745)),ISNUMBER(SEARCH("carte",B745)),ISNUMBER(SEARCH("cheque",B745))),"ETAGERES",IF(OR(ISNUMBER(SEARCH("papier",B745)),ISNUMBER(SEARCH("sac",B745)),ISNUMBER(SEARCH("carton",B745)),ISNUMBER(SEARCH("pochette",B745)),ISNUMBER(SEARCH("polypr",B745)),ISNUMBER(SEARCH("FIBRE",B745))),"CARTONNAGE","AUTRES"))))))))),VLOOKUP(A745,'[1]Famille par article'!A:C,3,0))</f>
        <v>AUTRES</v>
      </c>
      <c r="I745" s="14">
        <f t="shared" si="45"/>
        <v>3.7016472330186933E-4</v>
      </c>
      <c r="J745" s="14">
        <f t="shared" si="47"/>
        <v>0.91976679622431912</v>
      </c>
      <c r="K745" s="12" t="str">
        <f t="shared" si="44"/>
        <v/>
      </c>
      <c r="L745" s="12" t="str">
        <f t="shared" si="46"/>
        <v>Y</v>
      </c>
    </row>
    <row r="746" spans="1:12" x14ac:dyDescent="0.25">
      <c r="A746" s="12" t="s">
        <v>1343</v>
      </c>
      <c r="B746" s="12" t="s">
        <v>1344</v>
      </c>
      <c r="C746" s="12">
        <v>4</v>
      </c>
      <c r="D746" s="12">
        <v>1126</v>
      </c>
      <c r="E746" s="12" t="s">
        <v>1345</v>
      </c>
      <c r="F746" s="12" t="s">
        <v>17</v>
      </c>
      <c r="G746" s="12" t="str">
        <f>IF(ISNA(VLOOKUP(E746,'[1]Plan d''adressage'!A:B,2,0)),"aucune",VLOOKUP(E746,'[1]Plan d''adressage'!A:B,2,0))</f>
        <v>PANIER/CORBEILLE</v>
      </c>
      <c r="H746" s="13" t="str">
        <f>IF(ISNA(VLOOKUP(A746,'[1]Famille par article'!A:C,3,0)),IF(AND(ISNUMBER(SEARCH("FIBRE",B746)),ISNUMBER(SEARCH("calage",B746))),"FIBRE DE CALAGE",IF(OR(ISNUMBER(SEARCH("panier",B746)),ISNUMBER(SEARCH("corbeille",B746)),ISNUMBER(SEARCH("banneton",B746)),ISNUMBER(SEARCH("support",B746))),"PANIER/CORBEILLE",IF(ISNUMBER(SEARCH("Bidon",B746)),"BIDON",IF(ISNUMBER(SEARCH("bourriche",B746)),"BOURRICHE",IF(OR(ISNUMBER(SEARCH("coffre",B746)),ISNUMBER(SEARCH("valisette",B746)),ISNUMBER(SEARCH("caisse",B746))),"COFFRET",IF(OR(ISNUMBER(SEARCH("VERRE",B746)),ISNUMBER(SEARCH("carafe",B746))),"VERRERIE",IF(ISNUMBER(SEARCH("BOIS",B746)),"BOIS",IF(OR(ISNUMBER(SEARCH("BOLDUC",B746)),ISNUMBER(SEARCH("RAPHIA",B746)),ISNUMBER(SEARCH("etiquette",B746)),ISNUMBER(SEARCH("Bouchon",B746)),ISNUMBER(SEARCH("tire",B746)),ISNUMBER(SEARCH("decapsuleur",B746)),ISNUMBER(SEARCH("carte",B746)),ISNUMBER(SEARCH("cheque",B746))),"ETAGERES",IF(OR(ISNUMBER(SEARCH("papier",B746)),ISNUMBER(SEARCH("sac",B746)),ISNUMBER(SEARCH("carton",B746)),ISNUMBER(SEARCH("pochette",B746)),ISNUMBER(SEARCH("polypr",B746)),ISNUMBER(SEARCH("FIBRE",B746))),"CARTONNAGE","AUTRES"))))))))),VLOOKUP(A746,'[1]Famille par article'!A:C,3,0))</f>
        <v>ETAGERES</v>
      </c>
      <c r="I746" s="14">
        <f t="shared" si="45"/>
        <v>3.7016472330186933E-4</v>
      </c>
      <c r="J746" s="14">
        <f t="shared" si="47"/>
        <v>0.92013696094762099</v>
      </c>
      <c r="K746" s="12" t="str">
        <f t="shared" si="44"/>
        <v/>
      </c>
      <c r="L746" s="12" t="str">
        <f t="shared" si="46"/>
        <v>Y</v>
      </c>
    </row>
    <row r="747" spans="1:12" x14ac:dyDescent="0.25">
      <c r="A747" s="12" t="s">
        <v>1346</v>
      </c>
      <c r="B747" s="12" t="s">
        <v>1347</v>
      </c>
      <c r="C747" s="12">
        <v>4</v>
      </c>
      <c r="D747" s="12">
        <v>1126</v>
      </c>
      <c r="E747" s="12" t="s">
        <v>1345</v>
      </c>
      <c r="F747" s="12" t="s">
        <v>17</v>
      </c>
      <c r="G747" s="12" t="str">
        <f>IF(ISNA(VLOOKUP(E747,'[1]Plan d''adressage'!A:B,2,0)),"aucune",VLOOKUP(E747,'[1]Plan d''adressage'!A:B,2,0))</f>
        <v>PANIER/CORBEILLE</v>
      </c>
      <c r="H747" s="13" t="str">
        <f>IF(ISNA(VLOOKUP(A747,'[1]Famille par article'!A:C,3,0)),IF(AND(ISNUMBER(SEARCH("FIBRE",B747)),ISNUMBER(SEARCH("calage",B747))),"FIBRE DE CALAGE",IF(OR(ISNUMBER(SEARCH("panier",B747)),ISNUMBER(SEARCH("corbeille",B747)),ISNUMBER(SEARCH("banneton",B747)),ISNUMBER(SEARCH("support",B747))),"PANIER/CORBEILLE",IF(ISNUMBER(SEARCH("Bidon",B747)),"BIDON",IF(ISNUMBER(SEARCH("bourriche",B747)),"BOURRICHE",IF(OR(ISNUMBER(SEARCH("coffre",B747)),ISNUMBER(SEARCH("valisette",B747)),ISNUMBER(SEARCH("caisse",B747))),"COFFRET",IF(OR(ISNUMBER(SEARCH("VERRE",B747)),ISNUMBER(SEARCH("carafe",B747))),"VERRERIE",IF(ISNUMBER(SEARCH("BOIS",B747)),"BOIS",IF(OR(ISNUMBER(SEARCH("BOLDUC",B747)),ISNUMBER(SEARCH("RAPHIA",B747)),ISNUMBER(SEARCH("etiquette",B747)),ISNUMBER(SEARCH("Bouchon",B747)),ISNUMBER(SEARCH("tire",B747)),ISNUMBER(SEARCH("decapsuleur",B747)),ISNUMBER(SEARCH("carte",B747)),ISNUMBER(SEARCH("cheque",B747))),"ETAGERES",IF(OR(ISNUMBER(SEARCH("papier",B747)),ISNUMBER(SEARCH("sac",B747)),ISNUMBER(SEARCH("carton",B747)),ISNUMBER(SEARCH("pochette",B747)),ISNUMBER(SEARCH("polypr",B747)),ISNUMBER(SEARCH("FIBRE",B747))),"CARTONNAGE","AUTRES"))))))))),VLOOKUP(A747,'[1]Famille par article'!A:C,3,0))</f>
        <v>VERRERIE</v>
      </c>
      <c r="I747" s="14">
        <f t="shared" si="45"/>
        <v>3.7016472330186933E-4</v>
      </c>
      <c r="J747" s="14">
        <f t="shared" si="47"/>
        <v>0.92050712567092285</v>
      </c>
      <c r="K747" s="12" t="str">
        <f t="shared" si="44"/>
        <v/>
      </c>
      <c r="L747" s="12" t="str">
        <f t="shared" si="46"/>
        <v>Y</v>
      </c>
    </row>
    <row r="748" spans="1:12" x14ac:dyDescent="0.25">
      <c r="A748" s="12" t="s">
        <v>1348</v>
      </c>
      <c r="B748" s="12" t="s">
        <v>48</v>
      </c>
      <c r="C748" s="12">
        <v>4</v>
      </c>
      <c r="D748" s="12">
        <v>1126</v>
      </c>
      <c r="E748" s="12" t="s">
        <v>859</v>
      </c>
      <c r="F748" s="12" t="s">
        <v>17</v>
      </c>
      <c r="G748" s="12" t="str">
        <f>IF(ISNA(VLOOKUP(E748,'[1]Plan d''adressage'!A:B,2,0)),"aucune",VLOOKUP(E748,'[1]Plan d''adressage'!A:B,2,0))</f>
        <v>PANIER/CORBEILLE</v>
      </c>
      <c r="H748" s="13" t="str">
        <f>IF(ISNA(VLOOKUP(A748,'[1]Famille par article'!A:C,3,0)),IF(AND(ISNUMBER(SEARCH("FIBRE",B748)),ISNUMBER(SEARCH("calage",B748))),"FIBRE DE CALAGE",IF(OR(ISNUMBER(SEARCH("panier",B748)),ISNUMBER(SEARCH("corbeille",B748)),ISNUMBER(SEARCH("banneton",B748)),ISNUMBER(SEARCH("support",B748))),"PANIER/CORBEILLE",IF(ISNUMBER(SEARCH("Bidon",B748)),"BIDON",IF(ISNUMBER(SEARCH("bourriche",B748)),"BOURRICHE",IF(OR(ISNUMBER(SEARCH("coffre",B748)),ISNUMBER(SEARCH("valisette",B748)),ISNUMBER(SEARCH("caisse",B748))),"COFFRET",IF(OR(ISNUMBER(SEARCH("VERRE",B748)),ISNUMBER(SEARCH("carafe",B748))),"VERRERIE",IF(ISNUMBER(SEARCH("BOIS",B748)),"BOIS",IF(OR(ISNUMBER(SEARCH("BOLDUC",B748)),ISNUMBER(SEARCH("RAPHIA",B748)),ISNUMBER(SEARCH("etiquette",B748)),ISNUMBER(SEARCH("Bouchon",B748)),ISNUMBER(SEARCH("tire",B748)),ISNUMBER(SEARCH("decapsuleur",B748)),ISNUMBER(SEARCH("carte",B748)),ISNUMBER(SEARCH("cheque",B748))),"ETAGERES",IF(OR(ISNUMBER(SEARCH("papier",B748)),ISNUMBER(SEARCH("sac",B748)),ISNUMBER(SEARCH("carton",B748)),ISNUMBER(SEARCH("pochette",B748)),ISNUMBER(SEARCH("polypr",B748)),ISNUMBER(SEARCH("FIBRE",B748))),"CARTONNAGE","AUTRES"))))))))),VLOOKUP(A748,'[1]Famille par article'!A:C,3,0))</f>
        <v>AUTRES</v>
      </c>
      <c r="I748" s="14">
        <f t="shared" si="45"/>
        <v>3.7016472330186933E-4</v>
      </c>
      <c r="J748" s="14">
        <f t="shared" si="47"/>
        <v>0.92087729039422472</v>
      </c>
      <c r="K748" s="12" t="str">
        <f t="shared" si="44"/>
        <v/>
      </c>
      <c r="L748" s="12" t="str">
        <f t="shared" si="46"/>
        <v>Y</v>
      </c>
    </row>
    <row r="749" spans="1:12" x14ac:dyDescent="0.25">
      <c r="A749" s="12" t="s">
        <v>1349</v>
      </c>
      <c r="B749" s="12" t="s">
        <v>1350</v>
      </c>
      <c r="C749" s="12">
        <v>4</v>
      </c>
      <c r="D749" s="12">
        <v>1126</v>
      </c>
      <c r="E749" s="12" t="s">
        <v>46</v>
      </c>
      <c r="F749" s="12" t="s">
        <v>17</v>
      </c>
      <c r="G749" s="12" t="str">
        <f>IF(ISNA(VLOOKUP(E749,'[1]Plan d''adressage'!A:B,2,0)),"aucune",VLOOKUP(E749,'[1]Plan d''adressage'!A:B,2,0))</f>
        <v>aucune</v>
      </c>
      <c r="H749" s="13" t="str">
        <f>IF(ISNA(VLOOKUP(A749,'[1]Famille par article'!A:C,3,0)),IF(AND(ISNUMBER(SEARCH("FIBRE",B749)),ISNUMBER(SEARCH("calage",B749))),"FIBRE DE CALAGE",IF(OR(ISNUMBER(SEARCH("panier",B749)),ISNUMBER(SEARCH("corbeille",B749)),ISNUMBER(SEARCH("banneton",B749)),ISNUMBER(SEARCH("support",B749))),"PANIER/CORBEILLE",IF(ISNUMBER(SEARCH("Bidon",B749)),"BIDON",IF(ISNUMBER(SEARCH("bourriche",B749)),"BOURRICHE",IF(OR(ISNUMBER(SEARCH("coffre",B749)),ISNUMBER(SEARCH("valisette",B749)),ISNUMBER(SEARCH("caisse",B749))),"COFFRET",IF(OR(ISNUMBER(SEARCH("VERRE",B749)),ISNUMBER(SEARCH("carafe",B749))),"VERRERIE",IF(ISNUMBER(SEARCH("BOIS",B749)),"BOIS",IF(OR(ISNUMBER(SEARCH("BOLDUC",B749)),ISNUMBER(SEARCH("RAPHIA",B749)),ISNUMBER(SEARCH("etiquette",B749)),ISNUMBER(SEARCH("Bouchon",B749)),ISNUMBER(SEARCH("tire",B749)),ISNUMBER(SEARCH("decapsuleur",B749)),ISNUMBER(SEARCH("carte",B749)),ISNUMBER(SEARCH("cheque",B749))),"ETAGERES",IF(OR(ISNUMBER(SEARCH("papier",B749)),ISNUMBER(SEARCH("sac",B749)),ISNUMBER(SEARCH("carton",B749)),ISNUMBER(SEARCH("pochette",B749)),ISNUMBER(SEARCH("polypr",B749)),ISNUMBER(SEARCH("FIBRE",B749))),"CARTONNAGE","AUTRES"))))))))),VLOOKUP(A749,'[1]Famille par article'!A:C,3,0))</f>
        <v>ETAGERES</v>
      </c>
      <c r="I749" s="14">
        <f t="shared" si="45"/>
        <v>3.7016472330186933E-4</v>
      </c>
      <c r="J749" s="14">
        <f t="shared" si="47"/>
        <v>0.92124745511752659</v>
      </c>
      <c r="K749" s="12" t="str">
        <f t="shared" si="44"/>
        <v/>
      </c>
      <c r="L749" s="12" t="str">
        <f t="shared" si="46"/>
        <v>Y</v>
      </c>
    </row>
    <row r="750" spans="1:12" x14ac:dyDescent="0.25">
      <c r="A750" s="12" t="s">
        <v>1351</v>
      </c>
      <c r="B750" s="12" t="s">
        <v>753</v>
      </c>
      <c r="C750" s="12">
        <v>4</v>
      </c>
      <c r="D750" s="12">
        <v>1126</v>
      </c>
      <c r="E750" s="12" t="s">
        <v>96</v>
      </c>
      <c r="F750" s="12" t="s">
        <v>17</v>
      </c>
      <c r="G750" s="12" t="str">
        <f>IF(ISNA(VLOOKUP(E750,'[1]Plan d''adressage'!A:B,2,0)),"aucune",VLOOKUP(E750,'[1]Plan d''adressage'!A:B,2,0))</f>
        <v>aucune</v>
      </c>
      <c r="H750" s="13" t="str">
        <f>IF(ISNA(VLOOKUP(A750,'[1]Famille par article'!A:C,3,0)),IF(AND(ISNUMBER(SEARCH("FIBRE",B750)),ISNUMBER(SEARCH("calage",B750))),"FIBRE DE CALAGE",IF(OR(ISNUMBER(SEARCH("panier",B750)),ISNUMBER(SEARCH("corbeille",B750)),ISNUMBER(SEARCH("banneton",B750)),ISNUMBER(SEARCH("support",B750))),"PANIER/CORBEILLE",IF(ISNUMBER(SEARCH("Bidon",B750)),"BIDON",IF(ISNUMBER(SEARCH("bourriche",B750)),"BOURRICHE",IF(OR(ISNUMBER(SEARCH("coffre",B750)),ISNUMBER(SEARCH("valisette",B750)),ISNUMBER(SEARCH("caisse",B750))),"COFFRET",IF(OR(ISNUMBER(SEARCH("VERRE",B750)),ISNUMBER(SEARCH("carafe",B750))),"VERRERIE",IF(ISNUMBER(SEARCH("BOIS",B750)),"BOIS",IF(OR(ISNUMBER(SEARCH("BOLDUC",B750)),ISNUMBER(SEARCH("RAPHIA",B750)),ISNUMBER(SEARCH("etiquette",B750)),ISNUMBER(SEARCH("Bouchon",B750)),ISNUMBER(SEARCH("tire",B750)),ISNUMBER(SEARCH("decapsuleur",B750)),ISNUMBER(SEARCH("carte",B750)),ISNUMBER(SEARCH("cheque",B750))),"ETAGERES",IF(OR(ISNUMBER(SEARCH("papier",B750)),ISNUMBER(SEARCH("sac",B750)),ISNUMBER(SEARCH("carton",B750)),ISNUMBER(SEARCH("pochette",B750)),ISNUMBER(SEARCH("polypr",B750)),ISNUMBER(SEARCH("FIBRE",B750))),"CARTONNAGE","AUTRES"))))))))),VLOOKUP(A750,'[1]Famille par article'!A:C,3,0))</f>
        <v>COFFRET</v>
      </c>
      <c r="I750" s="14">
        <f t="shared" si="45"/>
        <v>3.7016472330186933E-4</v>
      </c>
      <c r="J750" s="14">
        <f t="shared" si="47"/>
        <v>0.92161761984082846</v>
      </c>
      <c r="K750" s="12" t="str">
        <f t="shared" si="44"/>
        <v/>
      </c>
      <c r="L750" s="12" t="str">
        <f t="shared" si="46"/>
        <v>Y</v>
      </c>
    </row>
    <row r="751" spans="1:12" x14ac:dyDescent="0.25">
      <c r="A751" s="12" t="s">
        <v>1352</v>
      </c>
      <c r="B751" s="12" t="s">
        <v>1353</v>
      </c>
      <c r="C751" s="12">
        <v>4</v>
      </c>
      <c r="D751" s="12">
        <v>1126</v>
      </c>
      <c r="E751" s="12" t="s">
        <v>53</v>
      </c>
      <c r="F751" s="12" t="s">
        <v>17</v>
      </c>
      <c r="G751" s="12" t="str">
        <f>IF(ISNA(VLOOKUP(E751,'[1]Plan d''adressage'!A:B,2,0)),"aucune",VLOOKUP(E751,'[1]Plan d''adressage'!A:B,2,0))</f>
        <v>AUTRES</v>
      </c>
      <c r="H751" s="13" t="str">
        <f>IF(ISNA(VLOOKUP(A751,'[1]Famille par article'!A:C,3,0)),IF(AND(ISNUMBER(SEARCH("FIBRE",B751)),ISNUMBER(SEARCH("calage",B751))),"FIBRE DE CALAGE",IF(OR(ISNUMBER(SEARCH("panier",B751)),ISNUMBER(SEARCH("corbeille",B751)),ISNUMBER(SEARCH("banneton",B751)),ISNUMBER(SEARCH("support",B751))),"PANIER/CORBEILLE",IF(ISNUMBER(SEARCH("Bidon",B751)),"BIDON",IF(ISNUMBER(SEARCH("bourriche",B751)),"BOURRICHE",IF(OR(ISNUMBER(SEARCH("coffre",B751)),ISNUMBER(SEARCH("valisette",B751)),ISNUMBER(SEARCH("caisse",B751))),"COFFRET",IF(OR(ISNUMBER(SEARCH("VERRE",B751)),ISNUMBER(SEARCH("carafe",B751))),"VERRERIE",IF(ISNUMBER(SEARCH("BOIS",B751)),"BOIS",IF(OR(ISNUMBER(SEARCH("BOLDUC",B751)),ISNUMBER(SEARCH("RAPHIA",B751)),ISNUMBER(SEARCH("etiquette",B751)),ISNUMBER(SEARCH("Bouchon",B751)),ISNUMBER(SEARCH("tire",B751)),ISNUMBER(SEARCH("decapsuleur",B751)),ISNUMBER(SEARCH("carte",B751)),ISNUMBER(SEARCH("cheque",B751))),"ETAGERES",IF(OR(ISNUMBER(SEARCH("papier",B751)),ISNUMBER(SEARCH("sac",B751)),ISNUMBER(SEARCH("carton",B751)),ISNUMBER(SEARCH("pochette",B751)),ISNUMBER(SEARCH("polypr",B751)),ISNUMBER(SEARCH("FIBRE",B751))),"CARTONNAGE","AUTRES"))))))))),VLOOKUP(A751,'[1]Famille par article'!A:C,3,0))</f>
        <v>AUTRES</v>
      </c>
      <c r="I751" s="14">
        <f t="shared" si="45"/>
        <v>3.7016472330186933E-4</v>
      </c>
      <c r="J751" s="14">
        <f t="shared" si="47"/>
        <v>0.92198778456413033</v>
      </c>
      <c r="K751" s="12" t="str">
        <f t="shared" si="44"/>
        <v/>
      </c>
      <c r="L751" s="12" t="str">
        <f t="shared" si="46"/>
        <v>N</v>
      </c>
    </row>
    <row r="752" spans="1:12" x14ac:dyDescent="0.25">
      <c r="A752" s="12" t="s">
        <v>1354</v>
      </c>
      <c r="B752" s="12" t="s">
        <v>1355</v>
      </c>
      <c r="C752" s="12">
        <v>4</v>
      </c>
      <c r="D752" s="12">
        <v>1126</v>
      </c>
      <c r="E752" s="12" t="s">
        <v>96</v>
      </c>
      <c r="F752" s="12" t="s">
        <v>17</v>
      </c>
      <c r="G752" s="12" t="str">
        <f>IF(ISNA(VLOOKUP(E752,'[1]Plan d''adressage'!A:B,2,0)),"aucune",VLOOKUP(E752,'[1]Plan d''adressage'!A:B,2,0))</f>
        <v>aucune</v>
      </c>
      <c r="H752" s="13" t="str">
        <f>IF(ISNA(VLOOKUP(A752,'[1]Famille par article'!A:C,3,0)),IF(AND(ISNUMBER(SEARCH("FIBRE",B752)),ISNUMBER(SEARCH("calage",B752))),"FIBRE DE CALAGE",IF(OR(ISNUMBER(SEARCH("panier",B752)),ISNUMBER(SEARCH("corbeille",B752)),ISNUMBER(SEARCH("banneton",B752)),ISNUMBER(SEARCH("support",B752))),"PANIER/CORBEILLE",IF(ISNUMBER(SEARCH("Bidon",B752)),"BIDON",IF(ISNUMBER(SEARCH("bourriche",B752)),"BOURRICHE",IF(OR(ISNUMBER(SEARCH("coffre",B752)),ISNUMBER(SEARCH("valisette",B752)),ISNUMBER(SEARCH("caisse",B752))),"COFFRET",IF(OR(ISNUMBER(SEARCH("VERRE",B752)),ISNUMBER(SEARCH("carafe",B752))),"VERRERIE",IF(ISNUMBER(SEARCH("BOIS",B752)),"BOIS",IF(OR(ISNUMBER(SEARCH("BOLDUC",B752)),ISNUMBER(SEARCH("RAPHIA",B752)),ISNUMBER(SEARCH("etiquette",B752)),ISNUMBER(SEARCH("Bouchon",B752)),ISNUMBER(SEARCH("tire",B752)),ISNUMBER(SEARCH("decapsuleur",B752)),ISNUMBER(SEARCH("carte",B752)),ISNUMBER(SEARCH("cheque",B752))),"ETAGERES",IF(OR(ISNUMBER(SEARCH("papier",B752)),ISNUMBER(SEARCH("sac",B752)),ISNUMBER(SEARCH("carton",B752)),ISNUMBER(SEARCH("pochette",B752)),ISNUMBER(SEARCH("polypr",B752)),ISNUMBER(SEARCH("FIBRE",B752))),"CARTONNAGE","AUTRES"))))))))),VLOOKUP(A752,'[1]Famille par article'!A:C,3,0))</f>
        <v>AUTRES</v>
      </c>
      <c r="I752" s="14">
        <f t="shared" si="45"/>
        <v>3.7016472330186933E-4</v>
      </c>
      <c r="J752" s="14">
        <f t="shared" si="47"/>
        <v>0.9223579492874322</v>
      </c>
      <c r="K752" s="12" t="str">
        <f t="shared" si="44"/>
        <v/>
      </c>
      <c r="L752" s="12" t="str">
        <f t="shared" si="46"/>
        <v>Y</v>
      </c>
    </row>
    <row r="753" spans="1:12" x14ac:dyDescent="0.25">
      <c r="A753" s="12" t="s">
        <v>1356</v>
      </c>
      <c r="B753" s="12" t="s">
        <v>1357</v>
      </c>
      <c r="C753" s="12">
        <v>4</v>
      </c>
      <c r="D753" s="12">
        <v>1126</v>
      </c>
      <c r="E753" s="12" t="s">
        <v>96</v>
      </c>
      <c r="F753" s="12" t="s">
        <v>17</v>
      </c>
      <c r="G753" s="12" t="str">
        <f>IF(ISNA(VLOOKUP(E753,'[1]Plan d''adressage'!A:B,2,0)),"aucune",VLOOKUP(E753,'[1]Plan d''adressage'!A:B,2,0))</f>
        <v>aucune</v>
      </c>
      <c r="H753" s="13" t="str">
        <f>IF(ISNA(VLOOKUP(A753,'[1]Famille par article'!A:C,3,0)),IF(AND(ISNUMBER(SEARCH("FIBRE",B753)),ISNUMBER(SEARCH("calage",B753))),"FIBRE DE CALAGE",IF(OR(ISNUMBER(SEARCH("panier",B753)),ISNUMBER(SEARCH("corbeille",B753)),ISNUMBER(SEARCH("banneton",B753)),ISNUMBER(SEARCH("support",B753))),"PANIER/CORBEILLE",IF(ISNUMBER(SEARCH("Bidon",B753)),"BIDON",IF(ISNUMBER(SEARCH("bourriche",B753)),"BOURRICHE",IF(OR(ISNUMBER(SEARCH("coffre",B753)),ISNUMBER(SEARCH("valisette",B753)),ISNUMBER(SEARCH("caisse",B753))),"COFFRET",IF(OR(ISNUMBER(SEARCH("VERRE",B753)),ISNUMBER(SEARCH("carafe",B753))),"VERRERIE",IF(ISNUMBER(SEARCH("BOIS",B753)),"BOIS",IF(OR(ISNUMBER(SEARCH("BOLDUC",B753)),ISNUMBER(SEARCH("RAPHIA",B753)),ISNUMBER(SEARCH("etiquette",B753)),ISNUMBER(SEARCH("Bouchon",B753)),ISNUMBER(SEARCH("tire",B753)),ISNUMBER(SEARCH("decapsuleur",B753)),ISNUMBER(SEARCH("carte",B753)),ISNUMBER(SEARCH("cheque",B753))),"ETAGERES",IF(OR(ISNUMBER(SEARCH("papier",B753)),ISNUMBER(SEARCH("sac",B753)),ISNUMBER(SEARCH("carton",B753)),ISNUMBER(SEARCH("pochette",B753)),ISNUMBER(SEARCH("polypr",B753)),ISNUMBER(SEARCH("FIBRE",B753))),"CARTONNAGE","AUTRES"))))))))),VLOOKUP(A753,'[1]Famille par article'!A:C,3,0))</f>
        <v>COFFRET</v>
      </c>
      <c r="I753" s="14">
        <f t="shared" si="45"/>
        <v>3.7016472330186933E-4</v>
      </c>
      <c r="J753" s="14">
        <f t="shared" si="47"/>
        <v>0.92272811401073407</v>
      </c>
      <c r="K753" s="12" t="str">
        <f t="shared" si="44"/>
        <v/>
      </c>
      <c r="L753" s="12" t="str">
        <f t="shared" si="46"/>
        <v>Y</v>
      </c>
    </row>
    <row r="754" spans="1:12" x14ac:dyDescent="0.25">
      <c r="A754" s="12" t="s">
        <v>1358</v>
      </c>
      <c r="B754" s="12" t="s">
        <v>432</v>
      </c>
      <c r="C754" s="12">
        <v>4</v>
      </c>
      <c r="D754" s="12">
        <v>1126</v>
      </c>
      <c r="E754" s="12" t="s">
        <v>96</v>
      </c>
      <c r="F754" s="12" t="s">
        <v>17</v>
      </c>
      <c r="G754" s="12" t="str">
        <f>IF(ISNA(VLOOKUP(E754,'[1]Plan d''adressage'!A:B,2,0)),"aucune",VLOOKUP(E754,'[1]Plan d''adressage'!A:B,2,0))</f>
        <v>aucune</v>
      </c>
      <c r="H754" s="13" t="str">
        <f>IF(ISNA(VLOOKUP(A754,'[1]Famille par article'!A:C,3,0)),IF(AND(ISNUMBER(SEARCH("FIBRE",B754)),ISNUMBER(SEARCH("calage",B754))),"FIBRE DE CALAGE",IF(OR(ISNUMBER(SEARCH("panier",B754)),ISNUMBER(SEARCH("corbeille",B754)),ISNUMBER(SEARCH("banneton",B754)),ISNUMBER(SEARCH("support",B754))),"PANIER/CORBEILLE",IF(ISNUMBER(SEARCH("Bidon",B754)),"BIDON",IF(ISNUMBER(SEARCH("bourriche",B754)),"BOURRICHE",IF(OR(ISNUMBER(SEARCH("coffre",B754)),ISNUMBER(SEARCH("valisette",B754)),ISNUMBER(SEARCH("caisse",B754))),"COFFRET",IF(OR(ISNUMBER(SEARCH("VERRE",B754)),ISNUMBER(SEARCH("carafe",B754))),"VERRERIE",IF(ISNUMBER(SEARCH("BOIS",B754)),"BOIS",IF(OR(ISNUMBER(SEARCH("BOLDUC",B754)),ISNUMBER(SEARCH("RAPHIA",B754)),ISNUMBER(SEARCH("etiquette",B754)),ISNUMBER(SEARCH("Bouchon",B754)),ISNUMBER(SEARCH("tire",B754)),ISNUMBER(SEARCH("decapsuleur",B754)),ISNUMBER(SEARCH("carte",B754)),ISNUMBER(SEARCH("cheque",B754))),"ETAGERES",IF(OR(ISNUMBER(SEARCH("papier",B754)),ISNUMBER(SEARCH("sac",B754)),ISNUMBER(SEARCH("carton",B754)),ISNUMBER(SEARCH("pochette",B754)),ISNUMBER(SEARCH("polypr",B754)),ISNUMBER(SEARCH("FIBRE",B754))),"CARTONNAGE","AUTRES"))))))))),VLOOKUP(A754,'[1]Famille par article'!A:C,3,0))</f>
        <v>AUTRES</v>
      </c>
      <c r="I754" s="14">
        <f t="shared" si="45"/>
        <v>3.7016472330186933E-4</v>
      </c>
      <c r="J754" s="14">
        <f t="shared" si="47"/>
        <v>0.92309827873403594</v>
      </c>
      <c r="K754" s="12" t="str">
        <f t="shared" si="44"/>
        <v/>
      </c>
      <c r="L754" s="12" t="str">
        <f t="shared" si="46"/>
        <v>Y</v>
      </c>
    </row>
    <row r="755" spans="1:12" x14ac:dyDescent="0.25">
      <c r="A755" s="12" t="s">
        <v>1359</v>
      </c>
      <c r="B755" s="12" t="s">
        <v>52</v>
      </c>
      <c r="C755" s="12">
        <v>4</v>
      </c>
      <c r="D755" s="12">
        <v>1126</v>
      </c>
      <c r="E755" s="12" t="s">
        <v>96</v>
      </c>
      <c r="F755" s="12" t="s">
        <v>17</v>
      </c>
      <c r="G755" s="12" t="str">
        <f>IF(ISNA(VLOOKUP(E755,'[1]Plan d''adressage'!A:B,2,0)),"aucune",VLOOKUP(E755,'[1]Plan d''adressage'!A:B,2,0))</f>
        <v>aucune</v>
      </c>
      <c r="H755" s="13" t="str">
        <f>IF(ISNA(VLOOKUP(A755,'[1]Famille par article'!A:C,3,0)),IF(AND(ISNUMBER(SEARCH("FIBRE",B755)),ISNUMBER(SEARCH("calage",B755))),"FIBRE DE CALAGE",IF(OR(ISNUMBER(SEARCH("panier",B755)),ISNUMBER(SEARCH("corbeille",B755)),ISNUMBER(SEARCH("banneton",B755)),ISNUMBER(SEARCH("support",B755))),"PANIER/CORBEILLE",IF(ISNUMBER(SEARCH("Bidon",B755)),"BIDON",IF(ISNUMBER(SEARCH("bourriche",B755)),"BOURRICHE",IF(OR(ISNUMBER(SEARCH("coffre",B755)),ISNUMBER(SEARCH("valisette",B755)),ISNUMBER(SEARCH("caisse",B755))),"COFFRET",IF(OR(ISNUMBER(SEARCH("VERRE",B755)),ISNUMBER(SEARCH("carafe",B755))),"VERRERIE",IF(ISNUMBER(SEARCH("BOIS",B755)),"BOIS",IF(OR(ISNUMBER(SEARCH("BOLDUC",B755)),ISNUMBER(SEARCH("RAPHIA",B755)),ISNUMBER(SEARCH("etiquette",B755)),ISNUMBER(SEARCH("Bouchon",B755)),ISNUMBER(SEARCH("tire",B755)),ISNUMBER(SEARCH("decapsuleur",B755)),ISNUMBER(SEARCH("carte",B755)),ISNUMBER(SEARCH("cheque",B755))),"ETAGERES",IF(OR(ISNUMBER(SEARCH("papier",B755)),ISNUMBER(SEARCH("sac",B755)),ISNUMBER(SEARCH("carton",B755)),ISNUMBER(SEARCH("pochette",B755)),ISNUMBER(SEARCH("polypr",B755)),ISNUMBER(SEARCH("FIBRE",B755))),"CARTONNAGE","AUTRES"))))))))),VLOOKUP(A755,'[1]Famille par article'!A:C,3,0))</f>
        <v>PANIER/CORBEILLE</v>
      </c>
      <c r="I755" s="14">
        <f t="shared" si="45"/>
        <v>3.7016472330186933E-4</v>
      </c>
      <c r="J755" s="14">
        <f t="shared" si="47"/>
        <v>0.92346844345733781</v>
      </c>
      <c r="K755" s="12" t="str">
        <f t="shared" si="44"/>
        <v/>
      </c>
      <c r="L755" s="12" t="str">
        <f t="shared" si="46"/>
        <v>Y</v>
      </c>
    </row>
    <row r="756" spans="1:12" x14ac:dyDescent="0.25">
      <c r="A756" s="12" t="s">
        <v>1360</v>
      </c>
      <c r="B756" s="12" t="s">
        <v>1361</v>
      </c>
      <c r="C756" s="12">
        <v>4</v>
      </c>
      <c r="D756" s="12">
        <v>1126</v>
      </c>
      <c r="E756" s="12" t="s">
        <v>316</v>
      </c>
      <c r="F756" s="12" t="s">
        <v>17</v>
      </c>
      <c r="G756" s="12" t="str">
        <f>IF(ISNA(VLOOKUP(E756,'[1]Plan d''adressage'!A:B,2,0)),"aucune",VLOOKUP(E756,'[1]Plan d''adressage'!A:B,2,0))</f>
        <v>AUTRES</v>
      </c>
      <c r="H756" s="13" t="str">
        <f>IF(ISNA(VLOOKUP(A756,'[1]Famille par article'!A:C,3,0)),IF(AND(ISNUMBER(SEARCH("FIBRE",B756)),ISNUMBER(SEARCH("calage",B756))),"FIBRE DE CALAGE",IF(OR(ISNUMBER(SEARCH("panier",B756)),ISNUMBER(SEARCH("corbeille",B756)),ISNUMBER(SEARCH("banneton",B756)),ISNUMBER(SEARCH("support",B756))),"PANIER/CORBEILLE",IF(ISNUMBER(SEARCH("Bidon",B756)),"BIDON",IF(ISNUMBER(SEARCH("bourriche",B756)),"BOURRICHE",IF(OR(ISNUMBER(SEARCH("coffre",B756)),ISNUMBER(SEARCH("valisette",B756)),ISNUMBER(SEARCH("caisse",B756))),"COFFRET",IF(OR(ISNUMBER(SEARCH("VERRE",B756)),ISNUMBER(SEARCH("carafe",B756))),"VERRERIE",IF(ISNUMBER(SEARCH("BOIS",B756)),"BOIS",IF(OR(ISNUMBER(SEARCH("BOLDUC",B756)),ISNUMBER(SEARCH("RAPHIA",B756)),ISNUMBER(SEARCH("etiquette",B756)),ISNUMBER(SEARCH("Bouchon",B756)),ISNUMBER(SEARCH("tire",B756)),ISNUMBER(SEARCH("decapsuleur",B756)),ISNUMBER(SEARCH("carte",B756)),ISNUMBER(SEARCH("cheque",B756))),"ETAGERES",IF(OR(ISNUMBER(SEARCH("papier",B756)),ISNUMBER(SEARCH("sac",B756)),ISNUMBER(SEARCH("carton",B756)),ISNUMBER(SEARCH("pochette",B756)),ISNUMBER(SEARCH("polypr",B756)),ISNUMBER(SEARCH("FIBRE",B756))),"CARTONNAGE","AUTRES"))))))))),VLOOKUP(A756,'[1]Famille par article'!A:C,3,0))</f>
        <v>VERRERIE</v>
      </c>
      <c r="I756" s="14">
        <f t="shared" si="45"/>
        <v>3.7016472330186933E-4</v>
      </c>
      <c r="J756" s="14">
        <f t="shared" si="47"/>
        <v>0.92383860818063968</v>
      </c>
      <c r="K756" s="12" t="str">
        <f t="shared" si="44"/>
        <v/>
      </c>
      <c r="L756" s="12" t="str">
        <f t="shared" si="46"/>
        <v>Y</v>
      </c>
    </row>
    <row r="757" spans="1:12" x14ac:dyDescent="0.25">
      <c r="A757" s="12" t="s">
        <v>1362</v>
      </c>
      <c r="B757" s="12" t="s">
        <v>1363</v>
      </c>
      <c r="C757" s="12">
        <v>4</v>
      </c>
      <c r="D757" s="12">
        <v>1126</v>
      </c>
      <c r="E757" s="12" t="s">
        <v>96</v>
      </c>
      <c r="F757" s="12" t="s">
        <v>17</v>
      </c>
      <c r="G757" s="12" t="str">
        <f>IF(ISNA(VLOOKUP(E757,'[1]Plan d''adressage'!A:B,2,0)),"aucune",VLOOKUP(E757,'[1]Plan d''adressage'!A:B,2,0))</f>
        <v>aucune</v>
      </c>
      <c r="H757" s="13" t="str">
        <f>IF(ISNA(VLOOKUP(A757,'[1]Famille par article'!A:C,3,0)),IF(AND(ISNUMBER(SEARCH("FIBRE",B757)),ISNUMBER(SEARCH("calage",B757))),"FIBRE DE CALAGE",IF(OR(ISNUMBER(SEARCH("panier",B757)),ISNUMBER(SEARCH("corbeille",B757)),ISNUMBER(SEARCH("banneton",B757)),ISNUMBER(SEARCH("support",B757))),"PANIER/CORBEILLE",IF(ISNUMBER(SEARCH("Bidon",B757)),"BIDON",IF(ISNUMBER(SEARCH("bourriche",B757)),"BOURRICHE",IF(OR(ISNUMBER(SEARCH("coffre",B757)),ISNUMBER(SEARCH("valisette",B757)),ISNUMBER(SEARCH("caisse",B757))),"COFFRET",IF(OR(ISNUMBER(SEARCH("VERRE",B757)),ISNUMBER(SEARCH("carafe",B757))),"VERRERIE",IF(ISNUMBER(SEARCH("BOIS",B757)),"BOIS",IF(OR(ISNUMBER(SEARCH("BOLDUC",B757)),ISNUMBER(SEARCH("RAPHIA",B757)),ISNUMBER(SEARCH("etiquette",B757)),ISNUMBER(SEARCH("Bouchon",B757)),ISNUMBER(SEARCH("tire",B757)),ISNUMBER(SEARCH("decapsuleur",B757)),ISNUMBER(SEARCH("carte",B757)),ISNUMBER(SEARCH("cheque",B757))),"ETAGERES",IF(OR(ISNUMBER(SEARCH("papier",B757)),ISNUMBER(SEARCH("sac",B757)),ISNUMBER(SEARCH("carton",B757)),ISNUMBER(SEARCH("pochette",B757)),ISNUMBER(SEARCH("polypr",B757)),ISNUMBER(SEARCH("FIBRE",B757))),"CARTONNAGE","AUTRES"))))))))),VLOOKUP(A757,'[1]Famille par article'!A:C,3,0))</f>
        <v>AUTRES</v>
      </c>
      <c r="I757" s="14">
        <f t="shared" si="45"/>
        <v>3.7016472330186933E-4</v>
      </c>
      <c r="J757" s="14">
        <f t="shared" si="47"/>
        <v>0.92420877290394154</v>
      </c>
      <c r="K757" s="12" t="str">
        <f t="shared" ref="K757:K820" si="48">IF(J757&lt;95%,"","NPPEC")</f>
        <v/>
      </c>
      <c r="L757" s="12" t="str">
        <f t="shared" si="46"/>
        <v>Y</v>
      </c>
    </row>
    <row r="758" spans="1:12" x14ac:dyDescent="0.25">
      <c r="A758" s="12" t="s">
        <v>1364</v>
      </c>
      <c r="B758" s="12" t="s">
        <v>1365</v>
      </c>
      <c r="C758" s="12">
        <v>4</v>
      </c>
      <c r="D758" s="12">
        <v>1126</v>
      </c>
      <c r="E758" s="12" t="s">
        <v>268</v>
      </c>
      <c r="F758" s="12" t="s">
        <v>17</v>
      </c>
      <c r="G758" s="12" t="str">
        <f>IF(ISNA(VLOOKUP(E758,'[1]Plan d''adressage'!A:B,2,0)),"aucune",VLOOKUP(E758,'[1]Plan d''adressage'!A:B,2,0))</f>
        <v>aucune</v>
      </c>
      <c r="H758" s="13" t="str">
        <f>IF(ISNA(VLOOKUP(A758,'[1]Famille par article'!A:C,3,0)),IF(AND(ISNUMBER(SEARCH("FIBRE",B758)),ISNUMBER(SEARCH("calage",B758))),"FIBRE DE CALAGE",IF(OR(ISNUMBER(SEARCH("panier",B758)),ISNUMBER(SEARCH("corbeille",B758)),ISNUMBER(SEARCH("banneton",B758)),ISNUMBER(SEARCH("support",B758))),"PANIER/CORBEILLE",IF(ISNUMBER(SEARCH("Bidon",B758)),"BIDON",IF(ISNUMBER(SEARCH("bourriche",B758)),"BOURRICHE",IF(OR(ISNUMBER(SEARCH("coffre",B758)),ISNUMBER(SEARCH("valisette",B758)),ISNUMBER(SEARCH("caisse",B758))),"COFFRET",IF(OR(ISNUMBER(SEARCH("VERRE",B758)),ISNUMBER(SEARCH("carafe",B758))),"VERRERIE",IF(ISNUMBER(SEARCH("BOIS",B758)),"BOIS",IF(OR(ISNUMBER(SEARCH("BOLDUC",B758)),ISNUMBER(SEARCH("RAPHIA",B758)),ISNUMBER(SEARCH("etiquette",B758)),ISNUMBER(SEARCH("Bouchon",B758)),ISNUMBER(SEARCH("tire",B758)),ISNUMBER(SEARCH("decapsuleur",B758)),ISNUMBER(SEARCH("carte",B758)),ISNUMBER(SEARCH("cheque",B758))),"ETAGERES",IF(OR(ISNUMBER(SEARCH("papier",B758)),ISNUMBER(SEARCH("sac",B758)),ISNUMBER(SEARCH("carton",B758)),ISNUMBER(SEARCH("pochette",B758)),ISNUMBER(SEARCH("polypr",B758)),ISNUMBER(SEARCH("FIBRE",B758))),"CARTONNAGE","AUTRES"))))))))),VLOOKUP(A758,'[1]Famille par article'!A:C,3,0))</f>
        <v>ETAGERES</v>
      </c>
      <c r="I758" s="14">
        <f t="shared" si="45"/>
        <v>3.7016472330186933E-4</v>
      </c>
      <c r="J758" s="14">
        <f t="shared" si="47"/>
        <v>0.92457893762724341</v>
      </c>
      <c r="K758" s="12" t="str">
        <f t="shared" si="48"/>
        <v/>
      </c>
      <c r="L758" s="12" t="str">
        <f t="shared" si="46"/>
        <v>Y</v>
      </c>
    </row>
    <row r="759" spans="1:12" x14ac:dyDescent="0.25">
      <c r="A759" s="12" t="s">
        <v>1366</v>
      </c>
      <c r="B759" s="12" t="s">
        <v>1199</v>
      </c>
      <c r="C759" s="12">
        <v>4</v>
      </c>
      <c r="D759" s="12">
        <v>1126</v>
      </c>
      <c r="E759" s="12" t="s">
        <v>96</v>
      </c>
      <c r="F759" s="12" t="s">
        <v>17</v>
      </c>
      <c r="G759" s="12" t="str">
        <f>IF(ISNA(VLOOKUP(E759,'[1]Plan d''adressage'!A:B,2,0)),"aucune",VLOOKUP(E759,'[1]Plan d''adressage'!A:B,2,0))</f>
        <v>aucune</v>
      </c>
      <c r="H759" s="13" t="str">
        <f>IF(ISNA(VLOOKUP(A759,'[1]Famille par article'!A:C,3,0)),IF(AND(ISNUMBER(SEARCH("FIBRE",B759)),ISNUMBER(SEARCH("calage",B759))),"FIBRE DE CALAGE",IF(OR(ISNUMBER(SEARCH("panier",B759)),ISNUMBER(SEARCH("corbeille",B759)),ISNUMBER(SEARCH("banneton",B759)),ISNUMBER(SEARCH("support",B759))),"PANIER/CORBEILLE",IF(ISNUMBER(SEARCH("Bidon",B759)),"BIDON",IF(ISNUMBER(SEARCH("bourriche",B759)),"BOURRICHE",IF(OR(ISNUMBER(SEARCH("coffre",B759)),ISNUMBER(SEARCH("valisette",B759)),ISNUMBER(SEARCH("caisse",B759))),"COFFRET",IF(OR(ISNUMBER(SEARCH("VERRE",B759)),ISNUMBER(SEARCH("carafe",B759))),"VERRERIE",IF(ISNUMBER(SEARCH("BOIS",B759)),"BOIS",IF(OR(ISNUMBER(SEARCH("BOLDUC",B759)),ISNUMBER(SEARCH("RAPHIA",B759)),ISNUMBER(SEARCH("etiquette",B759)),ISNUMBER(SEARCH("Bouchon",B759)),ISNUMBER(SEARCH("tire",B759)),ISNUMBER(SEARCH("decapsuleur",B759)),ISNUMBER(SEARCH("carte",B759)),ISNUMBER(SEARCH("cheque",B759))),"ETAGERES",IF(OR(ISNUMBER(SEARCH("papier",B759)),ISNUMBER(SEARCH("sac",B759)),ISNUMBER(SEARCH("carton",B759)),ISNUMBER(SEARCH("pochette",B759)),ISNUMBER(SEARCH("polypr",B759)),ISNUMBER(SEARCH("FIBRE",B759))),"CARTONNAGE","AUTRES"))))))))),VLOOKUP(A759,'[1]Famille par article'!A:C,3,0))</f>
        <v>PANIER/CORBEILLE</v>
      </c>
      <c r="I759" s="14">
        <f t="shared" si="45"/>
        <v>3.7016472330186933E-4</v>
      </c>
      <c r="J759" s="14">
        <f t="shared" si="47"/>
        <v>0.92494910235054528</v>
      </c>
      <c r="K759" s="12" t="str">
        <f t="shared" si="48"/>
        <v/>
      </c>
      <c r="L759" s="12" t="str">
        <f t="shared" si="46"/>
        <v>Y</v>
      </c>
    </row>
    <row r="760" spans="1:12" x14ac:dyDescent="0.25">
      <c r="A760" s="12" t="s">
        <v>1367</v>
      </c>
      <c r="B760" s="12" t="s">
        <v>70</v>
      </c>
      <c r="C760" s="12">
        <v>4</v>
      </c>
      <c r="D760" s="12">
        <v>1126</v>
      </c>
      <c r="E760" s="12" t="s">
        <v>268</v>
      </c>
      <c r="F760" s="12" t="s">
        <v>17</v>
      </c>
      <c r="G760" s="12" t="str">
        <f>IF(ISNA(VLOOKUP(E760,'[1]Plan d''adressage'!A:B,2,0)),"aucune",VLOOKUP(E760,'[1]Plan d''adressage'!A:B,2,0))</f>
        <v>aucune</v>
      </c>
      <c r="H760" s="13" t="str">
        <f>IF(ISNA(VLOOKUP(A760,'[1]Famille par article'!A:C,3,0)),IF(AND(ISNUMBER(SEARCH("FIBRE",B760)),ISNUMBER(SEARCH("calage",B760))),"FIBRE DE CALAGE",IF(OR(ISNUMBER(SEARCH("panier",B760)),ISNUMBER(SEARCH("corbeille",B760)),ISNUMBER(SEARCH("banneton",B760)),ISNUMBER(SEARCH("support",B760))),"PANIER/CORBEILLE",IF(ISNUMBER(SEARCH("Bidon",B760)),"BIDON",IF(ISNUMBER(SEARCH("bourriche",B760)),"BOURRICHE",IF(OR(ISNUMBER(SEARCH("coffre",B760)),ISNUMBER(SEARCH("valisette",B760)),ISNUMBER(SEARCH("caisse",B760))),"COFFRET",IF(OR(ISNUMBER(SEARCH("VERRE",B760)),ISNUMBER(SEARCH("carafe",B760))),"VERRERIE",IF(ISNUMBER(SEARCH("BOIS",B760)),"BOIS",IF(OR(ISNUMBER(SEARCH("BOLDUC",B760)),ISNUMBER(SEARCH("RAPHIA",B760)),ISNUMBER(SEARCH("etiquette",B760)),ISNUMBER(SEARCH("Bouchon",B760)),ISNUMBER(SEARCH("tire",B760)),ISNUMBER(SEARCH("decapsuleur",B760)),ISNUMBER(SEARCH("carte",B760)),ISNUMBER(SEARCH("cheque",B760))),"ETAGERES",IF(OR(ISNUMBER(SEARCH("papier",B760)),ISNUMBER(SEARCH("sac",B760)),ISNUMBER(SEARCH("carton",B760)),ISNUMBER(SEARCH("pochette",B760)),ISNUMBER(SEARCH("polypr",B760)),ISNUMBER(SEARCH("FIBRE",B760))),"CARTONNAGE","AUTRES"))))))))),VLOOKUP(A760,'[1]Famille par article'!A:C,3,0))</f>
        <v>ETAGERES</v>
      </c>
      <c r="I760" s="14">
        <f t="shared" si="45"/>
        <v>3.7016472330186933E-4</v>
      </c>
      <c r="J760" s="14">
        <f t="shared" si="47"/>
        <v>0.92531926707384715</v>
      </c>
      <c r="K760" s="12" t="str">
        <f t="shared" si="48"/>
        <v/>
      </c>
      <c r="L760" s="12" t="str">
        <f t="shared" si="46"/>
        <v>Y</v>
      </c>
    </row>
    <row r="761" spans="1:12" x14ac:dyDescent="0.25">
      <c r="A761" s="12" t="s">
        <v>1368</v>
      </c>
      <c r="B761" s="12" t="s">
        <v>1369</v>
      </c>
      <c r="C761" s="12">
        <v>4</v>
      </c>
      <c r="D761" s="12">
        <v>1126</v>
      </c>
      <c r="E761" s="12" t="s">
        <v>936</v>
      </c>
      <c r="F761" s="12" t="s">
        <v>17</v>
      </c>
      <c r="G761" s="12" t="str">
        <f>IF(ISNA(VLOOKUP(E761,'[1]Plan d''adressage'!A:B,2,0)),"aucune",VLOOKUP(E761,'[1]Plan d''adressage'!A:B,2,0))</f>
        <v>PANIER/CORBEILLE</v>
      </c>
      <c r="H761" s="13" t="str">
        <f>IF(ISNA(VLOOKUP(A761,'[1]Famille par article'!A:C,3,0)),IF(AND(ISNUMBER(SEARCH("FIBRE",B761)),ISNUMBER(SEARCH("calage",B761))),"FIBRE DE CALAGE",IF(OR(ISNUMBER(SEARCH("panier",B761)),ISNUMBER(SEARCH("corbeille",B761)),ISNUMBER(SEARCH("banneton",B761)),ISNUMBER(SEARCH("support",B761))),"PANIER/CORBEILLE",IF(ISNUMBER(SEARCH("Bidon",B761)),"BIDON",IF(ISNUMBER(SEARCH("bourriche",B761)),"BOURRICHE",IF(OR(ISNUMBER(SEARCH("coffre",B761)),ISNUMBER(SEARCH("valisette",B761)),ISNUMBER(SEARCH("caisse",B761))),"COFFRET",IF(OR(ISNUMBER(SEARCH("VERRE",B761)),ISNUMBER(SEARCH("carafe",B761))),"VERRERIE",IF(ISNUMBER(SEARCH("BOIS",B761)),"BOIS",IF(OR(ISNUMBER(SEARCH("BOLDUC",B761)),ISNUMBER(SEARCH("RAPHIA",B761)),ISNUMBER(SEARCH("etiquette",B761)),ISNUMBER(SEARCH("Bouchon",B761)),ISNUMBER(SEARCH("tire",B761)),ISNUMBER(SEARCH("decapsuleur",B761)),ISNUMBER(SEARCH("carte",B761)),ISNUMBER(SEARCH("cheque",B761))),"ETAGERES",IF(OR(ISNUMBER(SEARCH("papier",B761)),ISNUMBER(SEARCH("sac",B761)),ISNUMBER(SEARCH("carton",B761)),ISNUMBER(SEARCH("pochette",B761)),ISNUMBER(SEARCH("polypr",B761)),ISNUMBER(SEARCH("FIBRE",B761))),"CARTONNAGE","AUTRES"))))))))),VLOOKUP(A761,'[1]Famille par article'!A:C,3,0))</f>
        <v>COFFRET</v>
      </c>
      <c r="I761" s="14">
        <f t="shared" si="45"/>
        <v>3.7016472330186933E-4</v>
      </c>
      <c r="J761" s="14">
        <f t="shared" si="47"/>
        <v>0.92568943179714902</v>
      </c>
      <c r="K761" s="12" t="str">
        <f t="shared" si="48"/>
        <v/>
      </c>
      <c r="L761" s="12" t="str">
        <f t="shared" si="46"/>
        <v>Y</v>
      </c>
    </row>
    <row r="762" spans="1:12" x14ac:dyDescent="0.25">
      <c r="A762" s="12" t="s">
        <v>1370</v>
      </c>
      <c r="B762" s="12" t="s">
        <v>1203</v>
      </c>
      <c r="C762" s="12">
        <v>4</v>
      </c>
      <c r="D762" s="12">
        <v>1126</v>
      </c>
      <c r="E762" s="12" t="s">
        <v>1204</v>
      </c>
      <c r="F762" s="12" t="s">
        <v>17</v>
      </c>
      <c r="G762" s="12" t="str">
        <f>IF(ISNA(VLOOKUP(E762,'[1]Plan d''adressage'!A:B,2,0)),"aucune",VLOOKUP(E762,'[1]Plan d''adressage'!A:B,2,0))</f>
        <v>AUTRES</v>
      </c>
      <c r="H762" s="13" t="str">
        <f>IF(ISNA(VLOOKUP(A762,'[1]Famille par article'!A:C,3,0)),IF(AND(ISNUMBER(SEARCH("FIBRE",B762)),ISNUMBER(SEARCH("calage",B762))),"FIBRE DE CALAGE",IF(OR(ISNUMBER(SEARCH("panier",B762)),ISNUMBER(SEARCH("corbeille",B762)),ISNUMBER(SEARCH("banneton",B762)),ISNUMBER(SEARCH("support",B762))),"PANIER/CORBEILLE",IF(ISNUMBER(SEARCH("Bidon",B762)),"BIDON",IF(ISNUMBER(SEARCH("bourriche",B762)),"BOURRICHE",IF(OR(ISNUMBER(SEARCH("coffre",B762)),ISNUMBER(SEARCH("valisette",B762)),ISNUMBER(SEARCH("caisse",B762))),"COFFRET",IF(OR(ISNUMBER(SEARCH("VERRE",B762)),ISNUMBER(SEARCH("carafe",B762))),"VERRERIE",IF(ISNUMBER(SEARCH("BOIS",B762)),"BOIS",IF(OR(ISNUMBER(SEARCH("BOLDUC",B762)),ISNUMBER(SEARCH("RAPHIA",B762)),ISNUMBER(SEARCH("etiquette",B762)),ISNUMBER(SEARCH("Bouchon",B762)),ISNUMBER(SEARCH("tire",B762)),ISNUMBER(SEARCH("decapsuleur",B762)),ISNUMBER(SEARCH("carte",B762)),ISNUMBER(SEARCH("cheque",B762))),"ETAGERES",IF(OR(ISNUMBER(SEARCH("papier",B762)),ISNUMBER(SEARCH("sac",B762)),ISNUMBER(SEARCH("carton",B762)),ISNUMBER(SEARCH("pochette",B762)),ISNUMBER(SEARCH("polypr",B762)),ISNUMBER(SEARCH("FIBRE",B762))),"CARTONNAGE","AUTRES"))))))))),VLOOKUP(A762,'[1]Famille par article'!A:C,3,0))</f>
        <v>AUTRES</v>
      </c>
      <c r="I762" s="14">
        <f t="shared" si="45"/>
        <v>3.7016472330186933E-4</v>
      </c>
      <c r="J762" s="14">
        <f t="shared" si="47"/>
        <v>0.92605959652045089</v>
      </c>
      <c r="K762" s="12" t="str">
        <f t="shared" si="48"/>
        <v/>
      </c>
      <c r="L762" s="12" t="str">
        <f t="shared" si="46"/>
        <v>N</v>
      </c>
    </row>
    <row r="763" spans="1:12" x14ac:dyDescent="0.25">
      <c r="A763" s="12" t="s">
        <v>1371</v>
      </c>
      <c r="B763" s="12" t="s">
        <v>1372</v>
      </c>
      <c r="C763" s="12">
        <v>4</v>
      </c>
      <c r="D763" s="12">
        <v>1126</v>
      </c>
      <c r="E763" s="12" t="s">
        <v>96</v>
      </c>
      <c r="F763" s="12" t="s">
        <v>17</v>
      </c>
      <c r="G763" s="12" t="str">
        <f>IF(ISNA(VLOOKUP(E763,'[1]Plan d''adressage'!A:B,2,0)),"aucune",VLOOKUP(E763,'[1]Plan d''adressage'!A:B,2,0))</f>
        <v>aucune</v>
      </c>
      <c r="H763" s="13" t="str">
        <f>IF(ISNA(VLOOKUP(A763,'[1]Famille par article'!A:C,3,0)),IF(AND(ISNUMBER(SEARCH("FIBRE",B763)),ISNUMBER(SEARCH("calage",B763))),"FIBRE DE CALAGE",IF(OR(ISNUMBER(SEARCH("panier",B763)),ISNUMBER(SEARCH("corbeille",B763)),ISNUMBER(SEARCH("banneton",B763)),ISNUMBER(SEARCH("support",B763))),"PANIER/CORBEILLE",IF(ISNUMBER(SEARCH("Bidon",B763)),"BIDON",IF(ISNUMBER(SEARCH("bourriche",B763)),"BOURRICHE",IF(OR(ISNUMBER(SEARCH("coffre",B763)),ISNUMBER(SEARCH("valisette",B763)),ISNUMBER(SEARCH("caisse",B763))),"COFFRET",IF(OR(ISNUMBER(SEARCH("VERRE",B763)),ISNUMBER(SEARCH("carafe",B763))),"VERRERIE",IF(ISNUMBER(SEARCH("BOIS",B763)),"BOIS",IF(OR(ISNUMBER(SEARCH("BOLDUC",B763)),ISNUMBER(SEARCH("RAPHIA",B763)),ISNUMBER(SEARCH("etiquette",B763)),ISNUMBER(SEARCH("Bouchon",B763)),ISNUMBER(SEARCH("tire",B763)),ISNUMBER(SEARCH("decapsuleur",B763)),ISNUMBER(SEARCH("carte",B763)),ISNUMBER(SEARCH("cheque",B763))),"ETAGERES",IF(OR(ISNUMBER(SEARCH("papier",B763)),ISNUMBER(SEARCH("sac",B763)),ISNUMBER(SEARCH("carton",B763)),ISNUMBER(SEARCH("pochette",B763)),ISNUMBER(SEARCH("polypr",B763)),ISNUMBER(SEARCH("FIBRE",B763))),"CARTONNAGE","AUTRES"))))))))),VLOOKUP(A763,'[1]Famille par article'!A:C,3,0))</f>
        <v>AUTRES</v>
      </c>
      <c r="I763" s="14">
        <f t="shared" si="45"/>
        <v>3.7016472330186933E-4</v>
      </c>
      <c r="J763" s="14">
        <f t="shared" si="47"/>
        <v>0.92642976124375276</v>
      </c>
      <c r="K763" s="12" t="str">
        <f t="shared" si="48"/>
        <v/>
      </c>
      <c r="L763" s="12" t="str">
        <f t="shared" si="46"/>
        <v>Y</v>
      </c>
    </row>
    <row r="764" spans="1:12" x14ac:dyDescent="0.25">
      <c r="A764" s="12" t="s">
        <v>1373</v>
      </c>
      <c r="B764" s="12" t="s">
        <v>1374</v>
      </c>
      <c r="C764" s="12">
        <v>4</v>
      </c>
      <c r="D764" s="12">
        <v>1126</v>
      </c>
      <c r="E764" s="12" t="s">
        <v>316</v>
      </c>
      <c r="F764" s="12" t="s">
        <v>17</v>
      </c>
      <c r="G764" s="12" t="str">
        <f>IF(ISNA(VLOOKUP(E764,'[1]Plan d''adressage'!A:B,2,0)),"aucune",VLOOKUP(E764,'[1]Plan d''adressage'!A:B,2,0))</f>
        <v>AUTRES</v>
      </c>
      <c r="H764" s="13" t="str">
        <f>IF(ISNA(VLOOKUP(A764,'[1]Famille par article'!A:C,3,0)),IF(AND(ISNUMBER(SEARCH("FIBRE",B764)),ISNUMBER(SEARCH("calage",B764))),"FIBRE DE CALAGE",IF(OR(ISNUMBER(SEARCH("panier",B764)),ISNUMBER(SEARCH("corbeille",B764)),ISNUMBER(SEARCH("banneton",B764)),ISNUMBER(SEARCH("support",B764))),"PANIER/CORBEILLE",IF(ISNUMBER(SEARCH("Bidon",B764)),"BIDON",IF(ISNUMBER(SEARCH("bourriche",B764)),"BOURRICHE",IF(OR(ISNUMBER(SEARCH("coffre",B764)),ISNUMBER(SEARCH("valisette",B764)),ISNUMBER(SEARCH("caisse",B764))),"COFFRET",IF(OR(ISNUMBER(SEARCH("VERRE",B764)),ISNUMBER(SEARCH("carafe",B764))),"VERRERIE",IF(ISNUMBER(SEARCH("BOIS",B764)),"BOIS",IF(OR(ISNUMBER(SEARCH("BOLDUC",B764)),ISNUMBER(SEARCH("RAPHIA",B764)),ISNUMBER(SEARCH("etiquette",B764)),ISNUMBER(SEARCH("Bouchon",B764)),ISNUMBER(SEARCH("tire",B764)),ISNUMBER(SEARCH("decapsuleur",B764)),ISNUMBER(SEARCH("carte",B764)),ISNUMBER(SEARCH("cheque",B764))),"ETAGERES",IF(OR(ISNUMBER(SEARCH("papier",B764)),ISNUMBER(SEARCH("sac",B764)),ISNUMBER(SEARCH("carton",B764)),ISNUMBER(SEARCH("pochette",B764)),ISNUMBER(SEARCH("polypr",B764)),ISNUMBER(SEARCH("FIBRE",B764))),"CARTONNAGE","AUTRES"))))))))),VLOOKUP(A764,'[1]Famille par article'!A:C,3,0))</f>
        <v>VERRERIE</v>
      </c>
      <c r="I764" s="14">
        <f t="shared" si="45"/>
        <v>3.7016472330186933E-4</v>
      </c>
      <c r="J764" s="14">
        <f t="shared" si="47"/>
        <v>0.92679992596705463</v>
      </c>
      <c r="K764" s="12" t="str">
        <f t="shared" si="48"/>
        <v/>
      </c>
      <c r="L764" s="12" t="str">
        <f t="shared" si="46"/>
        <v>Y</v>
      </c>
    </row>
    <row r="765" spans="1:12" x14ac:dyDescent="0.25">
      <c r="A765" s="12" t="s">
        <v>1375</v>
      </c>
      <c r="B765" s="12" t="s">
        <v>100</v>
      </c>
      <c r="C765" s="12">
        <v>4</v>
      </c>
      <c r="D765" s="12">
        <v>1126</v>
      </c>
      <c r="E765" s="12" t="s">
        <v>46</v>
      </c>
      <c r="F765" s="12" t="s">
        <v>17</v>
      </c>
      <c r="G765" s="12" t="str">
        <f>IF(ISNA(VLOOKUP(E765,'[1]Plan d''adressage'!A:B,2,0)),"aucune",VLOOKUP(E765,'[1]Plan d''adressage'!A:B,2,0))</f>
        <v>aucune</v>
      </c>
      <c r="H765" s="13" t="str">
        <f>IF(ISNA(VLOOKUP(A765,'[1]Famille par article'!A:C,3,0)),IF(AND(ISNUMBER(SEARCH("FIBRE",B765)),ISNUMBER(SEARCH("calage",B765))),"FIBRE DE CALAGE",IF(OR(ISNUMBER(SEARCH("panier",B765)),ISNUMBER(SEARCH("corbeille",B765)),ISNUMBER(SEARCH("banneton",B765)),ISNUMBER(SEARCH("support",B765))),"PANIER/CORBEILLE",IF(ISNUMBER(SEARCH("Bidon",B765)),"BIDON",IF(ISNUMBER(SEARCH("bourriche",B765)),"BOURRICHE",IF(OR(ISNUMBER(SEARCH("coffre",B765)),ISNUMBER(SEARCH("valisette",B765)),ISNUMBER(SEARCH("caisse",B765))),"COFFRET",IF(OR(ISNUMBER(SEARCH("VERRE",B765)),ISNUMBER(SEARCH("carafe",B765))),"VERRERIE",IF(ISNUMBER(SEARCH("BOIS",B765)),"BOIS",IF(OR(ISNUMBER(SEARCH("BOLDUC",B765)),ISNUMBER(SEARCH("RAPHIA",B765)),ISNUMBER(SEARCH("etiquette",B765)),ISNUMBER(SEARCH("Bouchon",B765)),ISNUMBER(SEARCH("tire",B765)),ISNUMBER(SEARCH("decapsuleur",B765)),ISNUMBER(SEARCH("carte",B765)),ISNUMBER(SEARCH("cheque",B765))),"ETAGERES",IF(OR(ISNUMBER(SEARCH("papier",B765)),ISNUMBER(SEARCH("sac",B765)),ISNUMBER(SEARCH("carton",B765)),ISNUMBER(SEARCH("pochette",B765)),ISNUMBER(SEARCH("polypr",B765)),ISNUMBER(SEARCH("FIBRE",B765))),"CARTONNAGE","AUTRES"))))))))),VLOOKUP(A765,'[1]Famille par article'!A:C,3,0))</f>
        <v>ETAGERES</v>
      </c>
      <c r="I765" s="14">
        <f t="shared" si="45"/>
        <v>3.7016472330186933E-4</v>
      </c>
      <c r="J765" s="14">
        <f t="shared" si="47"/>
        <v>0.9271700906903565</v>
      </c>
      <c r="K765" s="12" t="str">
        <f t="shared" si="48"/>
        <v/>
      </c>
      <c r="L765" s="12" t="str">
        <f t="shared" si="46"/>
        <v>Y</v>
      </c>
    </row>
    <row r="766" spans="1:12" x14ac:dyDescent="0.25">
      <c r="A766" s="12" t="s">
        <v>1376</v>
      </c>
      <c r="B766" s="12" t="s">
        <v>835</v>
      </c>
      <c r="C766" s="12">
        <v>4</v>
      </c>
      <c r="D766" s="12">
        <v>1126</v>
      </c>
      <c r="E766" s="12" t="s">
        <v>595</v>
      </c>
      <c r="F766" s="12" t="s">
        <v>17</v>
      </c>
      <c r="G766" s="12" t="str">
        <f>IF(ISNA(VLOOKUP(E766,'[1]Plan d''adressage'!A:B,2,0)),"aucune",VLOOKUP(E766,'[1]Plan d''adressage'!A:B,2,0))</f>
        <v>AUTRES</v>
      </c>
      <c r="H766" s="13" t="str">
        <f>IF(ISNA(VLOOKUP(A766,'[1]Famille par article'!A:C,3,0)),IF(AND(ISNUMBER(SEARCH("FIBRE",B766)),ISNUMBER(SEARCH("calage",B766))),"FIBRE DE CALAGE",IF(OR(ISNUMBER(SEARCH("panier",B766)),ISNUMBER(SEARCH("corbeille",B766)),ISNUMBER(SEARCH("banneton",B766)),ISNUMBER(SEARCH("support",B766))),"PANIER/CORBEILLE",IF(ISNUMBER(SEARCH("Bidon",B766)),"BIDON",IF(ISNUMBER(SEARCH("bourriche",B766)),"BOURRICHE",IF(OR(ISNUMBER(SEARCH("coffre",B766)),ISNUMBER(SEARCH("valisette",B766)),ISNUMBER(SEARCH("caisse",B766))),"COFFRET",IF(OR(ISNUMBER(SEARCH("VERRE",B766)),ISNUMBER(SEARCH("carafe",B766))),"VERRERIE",IF(ISNUMBER(SEARCH("BOIS",B766)),"BOIS",IF(OR(ISNUMBER(SEARCH("BOLDUC",B766)),ISNUMBER(SEARCH("RAPHIA",B766)),ISNUMBER(SEARCH("etiquette",B766)),ISNUMBER(SEARCH("Bouchon",B766)),ISNUMBER(SEARCH("tire",B766)),ISNUMBER(SEARCH("decapsuleur",B766)),ISNUMBER(SEARCH("carte",B766)),ISNUMBER(SEARCH("cheque",B766))),"ETAGERES",IF(OR(ISNUMBER(SEARCH("papier",B766)),ISNUMBER(SEARCH("sac",B766)),ISNUMBER(SEARCH("carton",B766)),ISNUMBER(SEARCH("pochette",B766)),ISNUMBER(SEARCH("polypr",B766)),ISNUMBER(SEARCH("FIBRE",B766))),"CARTONNAGE","AUTRES"))))))))),VLOOKUP(A766,'[1]Famille par article'!A:C,3,0))</f>
        <v>VERRERIE</v>
      </c>
      <c r="I766" s="14">
        <f t="shared" si="45"/>
        <v>3.7016472330186933E-4</v>
      </c>
      <c r="J766" s="14">
        <f t="shared" si="47"/>
        <v>0.92754025541365837</v>
      </c>
      <c r="K766" s="12" t="str">
        <f t="shared" si="48"/>
        <v/>
      </c>
      <c r="L766" s="12" t="str">
        <f t="shared" si="46"/>
        <v>Y</v>
      </c>
    </row>
    <row r="767" spans="1:12" x14ac:dyDescent="0.25">
      <c r="A767" s="12" t="s">
        <v>1377</v>
      </c>
      <c r="B767" s="12" t="s">
        <v>1378</v>
      </c>
      <c r="C767" s="12">
        <v>4</v>
      </c>
      <c r="D767" s="12">
        <v>1126</v>
      </c>
      <c r="E767" s="12" t="s">
        <v>96</v>
      </c>
      <c r="F767" s="12" t="s">
        <v>17</v>
      </c>
      <c r="G767" s="12" t="str">
        <f>IF(ISNA(VLOOKUP(E767,'[1]Plan d''adressage'!A:B,2,0)),"aucune",VLOOKUP(E767,'[1]Plan d''adressage'!A:B,2,0))</f>
        <v>aucune</v>
      </c>
      <c r="H767" s="13" t="str">
        <f>IF(ISNA(VLOOKUP(A767,'[1]Famille par article'!A:C,3,0)),IF(AND(ISNUMBER(SEARCH("FIBRE",B767)),ISNUMBER(SEARCH("calage",B767))),"FIBRE DE CALAGE",IF(OR(ISNUMBER(SEARCH("panier",B767)),ISNUMBER(SEARCH("corbeille",B767)),ISNUMBER(SEARCH("banneton",B767)),ISNUMBER(SEARCH("support",B767))),"PANIER/CORBEILLE",IF(ISNUMBER(SEARCH("Bidon",B767)),"BIDON",IF(ISNUMBER(SEARCH("bourriche",B767)),"BOURRICHE",IF(OR(ISNUMBER(SEARCH("coffre",B767)),ISNUMBER(SEARCH("valisette",B767)),ISNUMBER(SEARCH("caisse",B767))),"COFFRET",IF(OR(ISNUMBER(SEARCH("VERRE",B767)),ISNUMBER(SEARCH("carafe",B767))),"VERRERIE",IF(ISNUMBER(SEARCH("BOIS",B767)),"BOIS",IF(OR(ISNUMBER(SEARCH("BOLDUC",B767)),ISNUMBER(SEARCH("RAPHIA",B767)),ISNUMBER(SEARCH("etiquette",B767)),ISNUMBER(SEARCH("Bouchon",B767)),ISNUMBER(SEARCH("tire",B767)),ISNUMBER(SEARCH("decapsuleur",B767)),ISNUMBER(SEARCH("carte",B767)),ISNUMBER(SEARCH("cheque",B767))),"ETAGERES",IF(OR(ISNUMBER(SEARCH("papier",B767)),ISNUMBER(SEARCH("sac",B767)),ISNUMBER(SEARCH("carton",B767)),ISNUMBER(SEARCH("pochette",B767)),ISNUMBER(SEARCH("polypr",B767)),ISNUMBER(SEARCH("FIBRE",B767))),"CARTONNAGE","AUTRES"))))))))),VLOOKUP(A767,'[1]Famille par article'!A:C,3,0))</f>
        <v>BOIS</v>
      </c>
      <c r="I767" s="14">
        <f t="shared" si="45"/>
        <v>3.7016472330186933E-4</v>
      </c>
      <c r="J767" s="14">
        <f t="shared" si="47"/>
        <v>0.92791042013696023</v>
      </c>
      <c r="K767" s="12" t="str">
        <f t="shared" si="48"/>
        <v/>
      </c>
      <c r="L767" s="12" t="str">
        <f t="shared" si="46"/>
        <v>Y</v>
      </c>
    </row>
    <row r="768" spans="1:12" x14ac:dyDescent="0.25">
      <c r="A768" s="12" t="s">
        <v>1379</v>
      </c>
      <c r="B768" s="12" t="s">
        <v>413</v>
      </c>
      <c r="C768" s="12">
        <v>4</v>
      </c>
      <c r="D768" s="12">
        <v>1126</v>
      </c>
      <c r="E768" s="12" t="s">
        <v>96</v>
      </c>
      <c r="F768" s="12" t="s">
        <v>17</v>
      </c>
      <c r="G768" s="12" t="str">
        <f>IF(ISNA(VLOOKUP(E768,'[1]Plan d''adressage'!A:B,2,0)),"aucune",VLOOKUP(E768,'[1]Plan d''adressage'!A:B,2,0))</f>
        <v>aucune</v>
      </c>
      <c r="H768" s="13" t="str">
        <f>IF(ISNA(VLOOKUP(A768,'[1]Famille par article'!A:C,3,0)),IF(AND(ISNUMBER(SEARCH("FIBRE",B768)),ISNUMBER(SEARCH("calage",B768))),"FIBRE DE CALAGE",IF(OR(ISNUMBER(SEARCH("panier",B768)),ISNUMBER(SEARCH("corbeille",B768)),ISNUMBER(SEARCH("banneton",B768)),ISNUMBER(SEARCH("support",B768))),"PANIER/CORBEILLE",IF(ISNUMBER(SEARCH("Bidon",B768)),"BIDON",IF(ISNUMBER(SEARCH("bourriche",B768)),"BOURRICHE",IF(OR(ISNUMBER(SEARCH("coffre",B768)),ISNUMBER(SEARCH("valisette",B768)),ISNUMBER(SEARCH("caisse",B768))),"COFFRET",IF(OR(ISNUMBER(SEARCH("VERRE",B768)),ISNUMBER(SEARCH("carafe",B768))),"VERRERIE",IF(ISNUMBER(SEARCH("BOIS",B768)),"BOIS",IF(OR(ISNUMBER(SEARCH("BOLDUC",B768)),ISNUMBER(SEARCH("RAPHIA",B768)),ISNUMBER(SEARCH("etiquette",B768)),ISNUMBER(SEARCH("Bouchon",B768)),ISNUMBER(SEARCH("tire",B768)),ISNUMBER(SEARCH("decapsuleur",B768)),ISNUMBER(SEARCH("carte",B768)),ISNUMBER(SEARCH("cheque",B768))),"ETAGERES",IF(OR(ISNUMBER(SEARCH("papier",B768)),ISNUMBER(SEARCH("sac",B768)),ISNUMBER(SEARCH("carton",B768)),ISNUMBER(SEARCH("pochette",B768)),ISNUMBER(SEARCH("polypr",B768)),ISNUMBER(SEARCH("FIBRE",B768))),"CARTONNAGE","AUTRES"))))))))),VLOOKUP(A768,'[1]Famille par article'!A:C,3,0))</f>
        <v>COFFRET</v>
      </c>
      <c r="I768" s="14">
        <f t="shared" si="45"/>
        <v>3.7016472330186933E-4</v>
      </c>
      <c r="J768" s="14">
        <f t="shared" si="47"/>
        <v>0.9282805848602621</v>
      </c>
      <c r="K768" s="12" t="str">
        <f t="shared" si="48"/>
        <v/>
      </c>
      <c r="L768" s="12" t="str">
        <f t="shared" si="46"/>
        <v>Y</v>
      </c>
    </row>
    <row r="769" spans="1:12" x14ac:dyDescent="0.25">
      <c r="A769" s="12" t="s">
        <v>1380</v>
      </c>
      <c r="B769" s="12" t="s">
        <v>1344</v>
      </c>
      <c r="C769" s="12">
        <v>4</v>
      </c>
      <c r="D769" s="12">
        <v>1126</v>
      </c>
      <c r="E769" s="12" t="s">
        <v>600</v>
      </c>
      <c r="F769" s="12" t="s">
        <v>17</v>
      </c>
      <c r="G769" s="12" t="str">
        <f>IF(ISNA(VLOOKUP(E769,'[1]Plan d''adressage'!A:B,2,0)),"aucune",VLOOKUP(E769,'[1]Plan d''adressage'!A:B,2,0))</f>
        <v>CARTONNAGE</v>
      </c>
      <c r="H769" s="13" t="str">
        <f>IF(ISNA(VLOOKUP(A769,'[1]Famille par article'!A:C,3,0)),IF(AND(ISNUMBER(SEARCH("FIBRE",B769)),ISNUMBER(SEARCH("calage",B769))),"FIBRE DE CALAGE",IF(OR(ISNUMBER(SEARCH("panier",B769)),ISNUMBER(SEARCH("corbeille",B769)),ISNUMBER(SEARCH("banneton",B769)),ISNUMBER(SEARCH("support",B769))),"PANIER/CORBEILLE",IF(ISNUMBER(SEARCH("Bidon",B769)),"BIDON",IF(ISNUMBER(SEARCH("bourriche",B769)),"BOURRICHE",IF(OR(ISNUMBER(SEARCH("coffre",B769)),ISNUMBER(SEARCH("valisette",B769)),ISNUMBER(SEARCH("caisse",B769))),"COFFRET",IF(OR(ISNUMBER(SEARCH("VERRE",B769)),ISNUMBER(SEARCH("carafe",B769))),"VERRERIE",IF(ISNUMBER(SEARCH("BOIS",B769)),"BOIS",IF(OR(ISNUMBER(SEARCH("BOLDUC",B769)),ISNUMBER(SEARCH("RAPHIA",B769)),ISNUMBER(SEARCH("etiquette",B769)),ISNUMBER(SEARCH("Bouchon",B769)),ISNUMBER(SEARCH("tire",B769)),ISNUMBER(SEARCH("decapsuleur",B769)),ISNUMBER(SEARCH("carte",B769)),ISNUMBER(SEARCH("cheque",B769))),"ETAGERES",IF(OR(ISNUMBER(SEARCH("papier",B769)),ISNUMBER(SEARCH("sac",B769)),ISNUMBER(SEARCH("carton",B769)),ISNUMBER(SEARCH("pochette",B769)),ISNUMBER(SEARCH("polypr",B769)),ISNUMBER(SEARCH("FIBRE",B769))),"CARTONNAGE","AUTRES"))))))))),VLOOKUP(A769,'[1]Famille par article'!A:C,3,0))</f>
        <v>ETAGERES</v>
      </c>
      <c r="I769" s="14">
        <f t="shared" si="45"/>
        <v>3.7016472330186933E-4</v>
      </c>
      <c r="J769" s="14">
        <f t="shared" si="47"/>
        <v>0.92865074958356397</v>
      </c>
      <c r="K769" s="12" t="str">
        <f t="shared" si="48"/>
        <v/>
      </c>
      <c r="L769" s="12" t="str">
        <f t="shared" si="46"/>
        <v>Y</v>
      </c>
    </row>
    <row r="770" spans="1:12" x14ac:dyDescent="0.25">
      <c r="A770" s="12" t="s">
        <v>1381</v>
      </c>
      <c r="B770" s="12" t="s">
        <v>156</v>
      </c>
      <c r="C770" s="12">
        <v>4</v>
      </c>
      <c r="D770" s="12">
        <v>1126</v>
      </c>
      <c r="E770" s="12" t="s">
        <v>268</v>
      </c>
      <c r="F770" s="12" t="s">
        <v>17</v>
      </c>
      <c r="G770" s="12" t="str">
        <f>IF(ISNA(VLOOKUP(E770,'[1]Plan d''adressage'!A:B,2,0)),"aucune",VLOOKUP(E770,'[1]Plan d''adressage'!A:B,2,0))</f>
        <v>aucune</v>
      </c>
      <c r="H770" s="13" t="str">
        <f>IF(ISNA(VLOOKUP(A770,'[1]Famille par article'!A:C,3,0)),IF(AND(ISNUMBER(SEARCH("FIBRE",B770)),ISNUMBER(SEARCH("calage",B770))),"FIBRE DE CALAGE",IF(OR(ISNUMBER(SEARCH("panier",B770)),ISNUMBER(SEARCH("corbeille",B770)),ISNUMBER(SEARCH("banneton",B770)),ISNUMBER(SEARCH("support",B770))),"PANIER/CORBEILLE",IF(ISNUMBER(SEARCH("Bidon",B770)),"BIDON",IF(ISNUMBER(SEARCH("bourriche",B770)),"BOURRICHE",IF(OR(ISNUMBER(SEARCH("coffre",B770)),ISNUMBER(SEARCH("valisette",B770)),ISNUMBER(SEARCH("caisse",B770))),"COFFRET",IF(OR(ISNUMBER(SEARCH("VERRE",B770)),ISNUMBER(SEARCH("carafe",B770))),"VERRERIE",IF(ISNUMBER(SEARCH("BOIS",B770)),"BOIS",IF(OR(ISNUMBER(SEARCH("BOLDUC",B770)),ISNUMBER(SEARCH("RAPHIA",B770)),ISNUMBER(SEARCH("etiquette",B770)),ISNUMBER(SEARCH("Bouchon",B770)),ISNUMBER(SEARCH("tire",B770)),ISNUMBER(SEARCH("decapsuleur",B770)),ISNUMBER(SEARCH("carte",B770)),ISNUMBER(SEARCH("cheque",B770))),"ETAGERES",IF(OR(ISNUMBER(SEARCH("papier",B770)),ISNUMBER(SEARCH("sac",B770)),ISNUMBER(SEARCH("carton",B770)),ISNUMBER(SEARCH("pochette",B770)),ISNUMBER(SEARCH("polypr",B770)),ISNUMBER(SEARCH("FIBRE",B770))),"CARTONNAGE","AUTRES"))))))))),VLOOKUP(A770,'[1]Famille par article'!A:C,3,0))</f>
        <v>ETAGERES</v>
      </c>
      <c r="I770" s="14">
        <f t="shared" si="45"/>
        <v>3.7016472330186933E-4</v>
      </c>
      <c r="J770" s="14">
        <f t="shared" si="47"/>
        <v>0.92902091430686584</v>
      </c>
      <c r="K770" s="12" t="str">
        <f t="shared" si="48"/>
        <v/>
      </c>
      <c r="L770" s="12" t="str">
        <f t="shared" si="46"/>
        <v>Y</v>
      </c>
    </row>
    <row r="771" spans="1:12" x14ac:dyDescent="0.25">
      <c r="A771" s="12" t="s">
        <v>1382</v>
      </c>
      <c r="B771" s="12" t="s">
        <v>70</v>
      </c>
      <c r="C771" s="12">
        <v>4</v>
      </c>
      <c r="D771" s="12">
        <v>1126</v>
      </c>
      <c r="E771" s="12" t="s">
        <v>268</v>
      </c>
      <c r="F771" s="12" t="s">
        <v>17</v>
      </c>
      <c r="G771" s="12" t="str">
        <f>IF(ISNA(VLOOKUP(E771,'[1]Plan d''adressage'!A:B,2,0)),"aucune",VLOOKUP(E771,'[1]Plan d''adressage'!A:B,2,0))</f>
        <v>aucune</v>
      </c>
      <c r="H771" s="13" t="str">
        <f>IF(ISNA(VLOOKUP(A771,'[1]Famille par article'!A:C,3,0)),IF(AND(ISNUMBER(SEARCH("FIBRE",B771)),ISNUMBER(SEARCH("calage",B771))),"FIBRE DE CALAGE",IF(OR(ISNUMBER(SEARCH("panier",B771)),ISNUMBER(SEARCH("corbeille",B771)),ISNUMBER(SEARCH("banneton",B771)),ISNUMBER(SEARCH("support",B771))),"PANIER/CORBEILLE",IF(ISNUMBER(SEARCH("Bidon",B771)),"BIDON",IF(ISNUMBER(SEARCH("bourriche",B771)),"BOURRICHE",IF(OR(ISNUMBER(SEARCH("coffre",B771)),ISNUMBER(SEARCH("valisette",B771)),ISNUMBER(SEARCH("caisse",B771))),"COFFRET",IF(OR(ISNUMBER(SEARCH("VERRE",B771)),ISNUMBER(SEARCH("carafe",B771))),"VERRERIE",IF(ISNUMBER(SEARCH("BOIS",B771)),"BOIS",IF(OR(ISNUMBER(SEARCH("BOLDUC",B771)),ISNUMBER(SEARCH("RAPHIA",B771)),ISNUMBER(SEARCH("etiquette",B771)),ISNUMBER(SEARCH("Bouchon",B771)),ISNUMBER(SEARCH("tire",B771)),ISNUMBER(SEARCH("decapsuleur",B771)),ISNUMBER(SEARCH("carte",B771)),ISNUMBER(SEARCH("cheque",B771))),"ETAGERES",IF(OR(ISNUMBER(SEARCH("papier",B771)),ISNUMBER(SEARCH("sac",B771)),ISNUMBER(SEARCH("carton",B771)),ISNUMBER(SEARCH("pochette",B771)),ISNUMBER(SEARCH("polypr",B771)),ISNUMBER(SEARCH("FIBRE",B771))),"CARTONNAGE","AUTRES"))))))))),VLOOKUP(A771,'[1]Famille par article'!A:C,3,0))</f>
        <v>ETAGERES</v>
      </c>
      <c r="I771" s="14">
        <f t="shared" ref="I771:I834" si="49">C771/SUM(C$3:C$1048576)</f>
        <v>3.7016472330186933E-4</v>
      </c>
      <c r="J771" s="14">
        <f t="shared" si="47"/>
        <v>0.92939107903016771</v>
      </c>
      <c r="K771" s="12" t="str">
        <f t="shared" si="48"/>
        <v/>
      </c>
      <c r="L771" s="12" t="str">
        <f t="shared" si="46"/>
        <v>Y</v>
      </c>
    </row>
    <row r="772" spans="1:12" x14ac:dyDescent="0.25">
      <c r="A772" s="12" t="s">
        <v>1383</v>
      </c>
      <c r="B772" s="12" t="s">
        <v>1384</v>
      </c>
      <c r="C772" s="12">
        <v>4</v>
      </c>
      <c r="D772" s="12">
        <v>1126</v>
      </c>
      <c r="E772" s="12" t="s">
        <v>71</v>
      </c>
      <c r="F772" s="12" t="s">
        <v>17</v>
      </c>
      <c r="G772" s="12" t="str">
        <f>IF(ISNA(VLOOKUP(E772,'[1]Plan d''adressage'!A:B,2,0)),"aucune",VLOOKUP(E772,'[1]Plan d''adressage'!A:B,2,0))</f>
        <v>aucune</v>
      </c>
      <c r="H772" s="13" t="str">
        <f>IF(ISNA(VLOOKUP(A772,'[1]Famille par article'!A:C,3,0)),IF(AND(ISNUMBER(SEARCH("FIBRE",B772)),ISNUMBER(SEARCH("calage",B772))),"FIBRE DE CALAGE",IF(OR(ISNUMBER(SEARCH("panier",B772)),ISNUMBER(SEARCH("corbeille",B772)),ISNUMBER(SEARCH("banneton",B772)),ISNUMBER(SEARCH("support",B772))),"PANIER/CORBEILLE",IF(ISNUMBER(SEARCH("Bidon",B772)),"BIDON",IF(ISNUMBER(SEARCH("bourriche",B772)),"BOURRICHE",IF(OR(ISNUMBER(SEARCH("coffre",B772)),ISNUMBER(SEARCH("valisette",B772)),ISNUMBER(SEARCH("caisse",B772))),"COFFRET",IF(OR(ISNUMBER(SEARCH("VERRE",B772)),ISNUMBER(SEARCH("carafe",B772))),"VERRERIE",IF(ISNUMBER(SEARCH("BOIS",B772)),"BOIS",IF(OR(ISNUMBER(SEARCH("BOLDUC",B772)),ISNUMBER(SEARCH("RAPHIA",B772)),ISNUMBER(SEARCH("etiquette",B772)),ISNUMBER(SEARCH("Bouchon",B772)),ISNUMBER(SEARCH("tire",B772)),ISNUMBER(SEARCH("decapsuleur",B772)),ISNUMBER(SEARCH("carte",B772)),ISNUMBER(SEARCH("cheque",B772))),"ETAGERES",IF(OR(ISNUMBER(SEARCH("papier",B772)),ISNUMBER(SEARCH("sac",B772)),ISNUMBER(SEARCH("carton",B772)),ISNUMBER(SEARCH("pochette",B772)),ISNUMBER(SEARCH("polypr",B772)),ISNUMBER(SEARCH("FIBRE",B772))),"CARTONNAGE","AUTRES"))))))))),VLOOKUP(A772,'[1]Famille par article'!A:C,3,0))</f>
        <v>ETAGERES</v>
      </c>
      <c r="I772" s="14">
        <f t="shared" si="49"/>
        <v>3.7016472330186933E-4</v>
      </c>
      <c r="J772" s="14">
        <f t="shared" si="47"/>
        <v>0.92976124375346958</v>
      </c>
      <c r="K772" s="12" t="str">
        <f t="shared" si="48"/>
        <v/>
      </c>
      <c r="L772" s="12" t="str">
        <f t="shared" ref="L772:L835" si="50">IF(AND(G772&lt;&gt;H772,K772=""),"Y","N")</f>
        <v>Y</v>
      </c>
    </row>
    <row r="773" spans="1:12" x14ac:dyDescent="0.25">
      <c r="A773" s="12" t="s">
        <v>1385</v>
      </c>
      <c r="B773" s="12" t="s">
        <v>210</v>
      </c>
      <c r="C773" s="12">
        <v>3</v>
      </c>
      <c r="D773" s="12">
        <v>1126</v>
      </c>
      <c r="E773" s="12" t="s">
        <v>96</v>
      </c>
      <c r="F773" s="12" t="s">
        <v>17</v>
      </c>
      <c r="G773" s="12" t="str">
        <f>IF(ISNA(VLOOKUP(E773,'[1]Plan d''adressage'!A:B,2,0)),"aucune",VLOOKUP(E773,'[1]Plan d''adressage'!A:B,2,0))</f>
        <v>aucune</v>
      </c>
      <c r="H773" s="13" t="str">
        <f>IF(ISNA(VLOOKUP(A773,'[1]Famille par article'!A:C,3,0)),IF(AND(ISNUMBER(SEARCH("FIBRE",B773)),ISNUMBER(SEARCH("calage",B773))),"FIBRE DE CALAGE",IF(OR(ISNUMBER(SEARCH("panier",B773)),ISNUMBER(SEARCH("corbeille",B773)),ISNUMBER(SEARCH("banneton",B773)),ISNUMBER(SEARCH("support",B773))),"PANIER/CORBEILLE",IF(ISNUMBER(SEARCH("Bidon",B773)),"BIDON",IF(ISNUMBER(SEARCH("bourriche",B773)),"BOURRICHE",IF(OR(ISNUMBER(SEARCH("coffre",B773)),ISNUMBER(SEARCH("valisette",B773)),ISNUMBER(SEARCH("caisse",B773))),"COFFRET",IF(OR(ISNUMBER(SEARCH("VERRE",B773)),ISNUMBER(SEARCH("carafe",B773))),"VERRERIE",IF(ISNUMBER(SEARCH("BOIS",B773)),"BOIS",IF(OR(ISNUMBER(SEARCH("BOLDUC",B773)),ISNUMBER(SEARCH("RAPHIA",B773)),ISNUMBER(SEARCH("etiquette",B773)),ISNUMBER(SEARCH("Bouchon",B773)),ISNUMBER(SEARCH("tire",B773)),ISNUMBER(SEARCH("decapsuleur",B773)),ISNUMBER(SEARCH("carte",B773)),ISNUMBER(SEARCH("cheque",B773))),"ETAGERES",IF(OR(ISNUMBER(SEARCH("papier",B773)),ISNUMBER(SEARCH("sac",B773)),ISNUMBER(SEARCH("carton",B773)),ISNUMBER(SEARCH("pochette",B773)),ISNUMBER(SEARCH("polypr",B773)),ISNUMBER(SEARCH("FIBRE",B773))),"CARTONNAGE","AUTRES"))))))))),VLOOKUP(A773,'[1]Famille par article'!A:C,3,0))</f>
        <v>PANIER/CORBEILLE</v>
      </c>
      <c r="I773" s="14">
        <f t="shared" si="49"/>
        <v>2.7762354247640202E-4</v>
      </c>
      <c r="J773" s="14">
        <f t="shared" ref="J773:J836" si="51">I773+J772</f>
        <v>0.93003886729594598</v>
      </c>
      <c r="K773" s="12" t="str">
        <f t="shared" si="48"/>
        <v/>
      </c>
      <c r="L773" s="12" t="str">
        <f t="shared" si="50"/>
        <v>Y</v>
      </c>
    </row>
    <row r="774" spans="1:12" x14ac:dyDescent="0.25">
      <c r="A774" s="12" t="s">
        <v>1386</v>
      </c>
      <c r="B774" s="12" t="s">
        <v>368</v>
      </c>
      <c r="C774" s="12">
        <v>3</v>
      </c>
      <c r="D774" s="12">
        <v>1126</v>
      </c>
      <c r="E774" s="12" t="s">
        <v>1087</v>
      </c>
      <c r="F774" s="12" t="s">
        <v>17</v>
      </c>
      <c r="G774" s="12" t="str">
        <f>IF(ISNA(VLOOKUP(E774,'[1]Plan d''adressage'!A:B,2,0)),"aucune",VLOOKUP(E774,'[1]Plan d''adressage'!A:B,2,0))</f>
        <v>PANIER/CORBEILLE</v>
      </c>
      <c r="H774" s="13" t="str">
        <f>IF(ISNA(VLOOKUP(A774,'[1]Famille par article'!A:C,3,0)),IF(AND(ISNUMBER(SEARCH("FIBRE",B774)),ISNUMBER(SEARCH("calage",B774))),"FIBRE DE CALAGE",IF(OR(ISNUMBER(SEARCH("panier",B774)),ISNUMBER(SEARCH("corbeille",B774)),ISNUMBER(SEARCH("banneton",B774)),ISNUMBER(SEARCH("support",B774))),"PANIER/CORBEILLE",IF(ISNUMBER(SEARCH("Bidon",B774)),"BIDON",IF(ISNUMBER(SEARCH("bourriche",B774)),"BOURRICHE",IF(OR(ISNUMBER(SEARCH("coffre",B774)),ISNUMBER(SEARCH("valisette",B774)),ISNUMBER(SEARCH("caisse",B774))),"COFFRET",IF(OR(ISNUMBER(SEARCH("VERRE",B774)),ISNUMBER(SEARCH("carafe",B774))),"VERRERIE",IF(ISNUMBER(SEARCH("BOIS",B774)),"BOIS",IF(OR(ISNUMBER(SEARCH("BOLDUC",B774)),ISNUMBER(SEARCH("RAPHIA",B774)),ISNUMBER(SEARCH("etiquette",B774)),ISNUMBER(SEARCH("Bouchon",B774)),ISNUMBER(SEARCH("tire",B774)),ISNUMBER(SEARCH("decapsuleur",B774)),ISNUMBER(SEARCH("carte",B774)),ISNUMBER(SEARCH("cheque",B774))),"ETAGERES",IF(OR(ISNUMBER(SEARCH("papier",B774)),ISNUMBER(SEARCH("sac",B774)),ISNUMBER(SEARCH("carton",B774)),ISNUMBER(SEARCH("pochette",B774)),ISNUMBER(SEARCH("polypr",B774)),ISNUMBER(SEARCH("FIBRE",B774))),"CARTONNAGE","AUTRES"))))))))),VLOOKUP(A774,'[1]Famille par article'!A:C,3,0))</f>
        <v>ETAGERES</v>
      </c>
      <c r="I774" s="14">
        <f t="shared" si="49"/>
        <v>2.7762354247640202E-4</v>
      </c>
      <c r="J774" s="14">
        <f t="shared" si="51"/>
        <v>0.93031649083842238</v>
      </c>
      <c r="K774" s="12" t="str">
        <f t="shared" si="48"/>
        <v/>
      </c>
      <c r="L774" s="12" t="str">
        <f t="shared" si="50"/>
        <v>Y</v>
      </c>
    </row>
    <row r="775" spans="1:12" x14ac:dyDescent="0.25">
      <c r="A775" s="12" t="s">
        <v>1387</v>
      </c>
      <c r="B775" s="12" t="s">
        <v>1388</v>
      </c>
      <c r="C775" s="12">
        <v>3</v>
      </c>
      <c r="D775" s="12">
        <v>1126</v>
      </c>
      <c r="E775" s="12" t="s">
        <v>96</v>
      </c>
      <c r="F775" s="12" t="s">
        <v>17</v>
      </c>
      <c r="G775" s="12" t="str">
        <f>IF(ISNA(VLOOKUP(E775,'[1]Plan d''adressage'!A:B,2,0)),"aucune",VLOOKUP(E775,'[1]Plan d''adressage'!A:B,2,0))</f>
        <v>aucune</v>
      </c>
      <c r="H775" s="13" t="str">
        <f>IF(ISNA(VLOOKUP(A775,'[1]Famille par article'!A:C,3,0)),IF(AND(ISNUMBER(SEARCH("FIBRE",B775)),ISNUMBER(SEARCH("calage",B775))),"FIBRE DE CALAGE",IF(OR(ISNUMBER(SEARCH("panier",B775)),ISNUMBER(SEARCH("corbeille",B775)),ISNUMBER(SEARCH("banneton",B775)),ISNUMBER(SEARCH("support",B775))),"PANIER/CORBEILLE",IF(ISNUMBER(SEARCH("Bidon",B775)),"BIDON",IF(ISNUMBER(SEARCH("bourriche",B775)),"BOURRICHE",IF(OR(ISNUMBER(SEARCH("coffre",B775)),ISNUMBER(SEARCH("valisette",B775)),ISNUMBER(SEARCH("caisse",B775))),"COFFRET",IF(OR(ISNUMBER(SEARCH("VERRE",B775)),ISNUMBER(SEARCH("carafe",B775))),"VERRERIE",IF(ISNUMBER(SEARCH("BOIS",B775)),"BOIS",IF(OR(ISNUMBER(SEARCH("BOLDUC",B775)),ISNUMBER(SEARCH("RAPHIA",B775)),ISNUMBER(SEARCH("etiquette",B775)),ISNUMBER(SEARCH("Bouchon",B775)),ISNUMBER(SEARCH("tire",B775)),ISNUMBER(SEARCH("decapsuleur",B775)),ISNUMBER(SEARCH("carte",B775)),ISNUMBER(SEARCH("cheque",B775))),"ETAGERES",IF(OR(ISNUMBER(SEARCH("papier",B775)),ISNUMBER(SEARCH("sac",B775)),ISNUMBER(SEARCH("carton",B775)),ISNUMBER(SEARCH("pochette",B775)),ISNUMBER(SEARCH("polypr",B775)),ISNUMBER(SEARCH("FIBRE",B775))),"CARTONNAGE","AUTRES"))))))))),VLOOKUP(A775,'[1]Famille par article'!A:C,3,0))</f>
        <v>COFFRET</v>
      </c>
      <c r="I775" s="14">
        <f t="shared" si="49"/>
        <v>2.7762354247640202E-4</v>
      </c>
      <c r="J775" s="14">
        <f t="shared" si="51"/>
        <v>0.93059411438089878</v>
      </c>
      <c r="K775" s="12" t="str">
        <f t="shared" si="48"/>
        <v/>
      </c>
      <c r="L775" s="12" t="str">
        <f t="shared" si="50"/>
        <v>Y</v>
      </c>
    </row>
    <row r="776" spans="1:12" x14ac:dyDescent="0.25">
      <c r="A776" s="12" t="s">
        <v>1389</v>
      </c>
      <c r="B776" s="12" t="s">
        <v>1390</v>
      </c>
      <c r="C776" s="12">
        <v>3</v>
      </c>
      <c r="D776" s="12">
        <v>1126</v>
      </c>
      <c r="E776" s="12" t="s">
        <v>96</v>
      </c>
      <c r="F776" s="12" t="s">
        <v>17</v>
      </c>
      <c r="G776" s="12" t="str">
        <f>IF(ISNA(VLOOKUP(E776,'[1]Plan d''adressage'!A:B,2,0)),"aucune",VLOOKUP(E776,'[1]Plan d''adressage'!A:B,2,0))</f>
        <v>aucune</v>
      </c>
      <c r="H776" s="13" t="str">
        <f>IF(ISNA(VLOOKUP(A776,'[1]Famille par article'!A:C,3,0)),IF(AND(ISNUMBER(SEARCH("FIBRE",B776)),ISNUMBER(SEARCH("calage",B776))),"FIBRE DE CALAGE",IF(OR(ISNUMBER(SEARCH("panier",B776)),ISNUMBER(SEARCH("corbeille",B776)),ISNUMBER(SEARCH("banneton",B776)),ISNUMBER(SEARCH("support",B776))),"PANIER/CORBEILLE",IF(ISNUMBER(SEARCH("Bidon",B776)),"BIDON",IF(ISNUMBER(SEARCH("bourriche",B776)),"BOURRICHE",IF(OR(ISNUMBER(SEARCH("coffre",B776)),ISNUMBER(SEARCH("valisette",B776)),ISNUMBER(SEARCH("caisse",B776))),"COFFRET",IF(OR(ISNUMBER(SEARCH("VERRE",B776)),ISNUMBER(SEARCH("carafe",B776))),"VERRERIE",IF(ISNUMBER(SEARCH("BOIS",B776)),"BOIS",IF(OR(ISNUMBER(SEARCH("BOLDUC",B776)),ISNUMBER(SEARCH("RAPHIA",B776)),ISNUMBER(SEARCH("etiquette",B776)),ISNUMBER(SEARCH("Bouchon",B776)),ISNUMBER(SEARCH("tire",B776)),ISNUMBER(SEARCH("decapsuleur",B776)),ISNUMBER(SEARCH("carte",B776)),ISNUMBER(SEARCH("cheque",B776))),"ETAGERES",IF(OR(ISNUMBER(SEARCH("papier",B776)),ISNUMBER(SEARCH("sac",B776)),ISNUMBER(SEARCH("carton",B776)),ISNUMBER(SEARCH("pochette",B776)),ISNUMBER(SEARCH("polypr",B776)),ISNUMBER(SEARCH("FIBRE",B776))),"CARTONNAGE","AUTRES"))))))))),VLOOKUP(A776,'[1]Famille par article'!A:C,3,0))</f>
        <v>CARTONNAGE</v>
      </c>
      <c r="I776" s="14">
        <f t="shared" si="49"/>
        <v>2.7762354247640202E-4</v>
      </c>
      <c r="J776" s="14">
        <f t="shared" si="51"/>
        <v>0.93087173792337519</v>
      </c>
      <c r="K776" s="12" t="str">
        <f t="shared" si="48"/>
        <v/>
      </c>
      <c r="L776" s="12" t="str">
        <f t="shared" si="50"/>
        <v>Y</v>
      </c>
    </row>
    <row r="777" spans="1:12" x14ac:dyDescent="0.25">
      <c r="A777" s="12" t="s">
        <v>1391</v>
      </c>
      <c r="B777" s="12" t="s">
        <v>1350</v>
      </c>
      <c r="C777" s="12">
        <v>3</v>
      </c>
      <c r="D777" s="12">
        <v>1126</v>
      </c>
      <c r="E777" s="12" t="s">
        <v>46</v>
      </c>
      <c r="F777" s="12" t="s">
        <v>17</v>
      </c>
      <c r="G777" s="12" t="str">
        <f>IF(ISNA(VLOOKUP(E777,'[1]Plan d''adressage'!A:B,2,0)),"aucune",VLOOKUP(E777,'[1]Plan d''adressage'!A:B,2,0))</f>
        <v>aucune</v>
      </c>
      <c r="H777" s="13" t="str">
        <f>IF(ISNA(VLOOKUP(A777,'[1]Famille par article'!A:C,3,0)),IF(AND(ISNUMBER(SEARCH("FIBRE",B777)),ISNUMBER(SEARCH("calage",B777))),"FIBRE DE CALAGE",IF(OR(ISNUMBER(SEARCH("panier",B777)),ISNUMBER(SEARCH("corbeille",B777)),ISNUMBER(SEARCH("banneton",B777)),ISNUMBER(SEARCH("support",B777))),"PANIER/CORBEILLE",IF(ISNUMBER(SEARCH("Bidon",B777)),"BIDON",IF(ISNUMBER(SEARCH("bourriche",B777)),"BOURRICHE",IF(OR(ISNUMBER(SEARCH("coffre",B777)),ISNUMBER(SEARCH("valisette",B777)),ISNUMBER(SEARCH("caisse",B777))),"COFFRET",IF(OR(ISNUMBER(SEARCH("VERRE",B777)),ISNUMBER(SEARCH("carafe",B777))),"VERRERIE",IF(ISNUMBER(SEARCH("BOIS",B777)),"BOIS",IF(OR(ISNUMBER(SEARCH("BOLDUC",B777)),ISNUMBER(SEARCH("RAPHIA",B777)),ISNUMBER(SEARCH("etiquette",B777)),ISNUMBER(SEARCH("Bouchon",B777)),ISNUMBER(SEARCH("tire",B777)),ISNUMBER(SEARCH("decapsuleur",B777)),ISNUMBER(SEARCH("carte",B777)),ISNUMBER(SEARCH("cheque",B777))),"ETAGERES",IF(OR(ISNUMBER(SEARCH("papier",B777)),ISNUMBER(SEARCH("sac",B777)),ISNUMBER(SEARCH("carton",B777)),ISNUMBER(SEARCH("pochette",B777)),ISNUMBER(SEARCH("polypr",B777)),ISNUMBER(SEARCH("FIBRE",B777))),"CARTONNAGE","AUTRES"))))))))),VLOOKUP(A777,'[1]Famille par article'!A:C,3,0))</f>
        <v>ETAGERES</v>
      </c>
      <c r="I777" s="14">
        <f t="shared" si="49"/>
        <v>2.7762354247640202E-4</v>
      </c>
      <c r="J777" s="14">
        <f t="shared" si="51"/>
        <v>0.93114936146585159</v>
      </c>
      <c r="K777" s="12" t="str">
        <f t="shared" si="48"/>
        <v/>
      </c>
      <c r="L777" s="12" t="str">
        <f t="shared" si="50"/>
        <v>Y</v>
      </c>
    </row>
    <row r="778" spans="1:12" x14ac:dyDescent="0.25">
      <c r="A778" s="12" t="s">
        <v>1392</v>
      </c>
      <c r="B778" s="12" t="s">
        <v>100</v>
      </c>
      <c r="C778" s="12">
        <v>3</v>
      </c>
      <c r="D778" s="12">
        <v>1126</v>
      </c>
      <c r="E778" s="12" t="s">
        <v>46</v>
      </c>
      <c r="F778" s="12" t="s">
        <v>17</v>
      </c>
      <c r="G778" s="12" t="str">
        <f>IF(ISNA(VLOOKUP(E778,'[1]Plan d''adressage'!A:B,2,0)),"aucune",VLOOKUP(E778,'[1]Plan d''adressage'!A:B,2,0))</f>
        <v>aucune</v>
      </c>
      <c r="H778" s="13" t="str">
        <f>IF(ISNA(VLOOKUP(A778,'[1]Famille par article'!A:C,3,0)),IF(AND(ISNUMBER(SEARCH("FIBRE",B778)),ISNUMBER(SEARCH("calage",B778))),"FIBRE DE CALAGE",IF(OR(ISNUMBER(SEARCH("panier",B778)),ISNUMBER(SEARCH("corbeille",B778)),ISNUMBER(SEARCH("banneton",B778)),ISNUMBER(SEARCH("support",B778))),"PANIER/CORBEILLE",IF(ISNUMBER(SEARCH("Bidon",B778)),"BIDON",IF(ISNUMBER(SEARCH("bourriche",B778)),"BOURRICHE",IF(OR(ISNUMBER(SEARCH("coffre",B778)),ISNUMBER(SEARCH("valisette",B778)),ISNUMBER(SEARCH("caisse",B778))),"COFFRET",IF(OR(ISNUMBER(SEARCH("VERRE",B778)),ISNUMBER(SEARCH("carafe",B778))),"VERRERIE",IF(ISNUMBER(SEARCH("BOIS",B778)),"BOIS",IF(OR(ISNUMBER(SEARCH("BOLDUC",B778)),ISNUMBER(SEARCH("RAPHIA",B778)),ISNUMBER(SEARCH("etiquette",B778)),ISNUMBER(SEARCH("Bouchon",B778)),ISNUMBER(SEARCH("tire",B778)),ISNUMBER(SEARCH("decapsuleur",B778)),ISNUMBER(SEARCH("carte",B778)),ISNUMBER(SEARCH("cheque",B778))),"ETAGERES",IF(OR(ISNUMBER(SEARCH("papier",B778)),ISNUMBER(SEARCH("sac",B778)),ISNUMBER(SEARCH("carton",B778)),ISNUMBER(SEARCH("pochette",B778)),ISNUMBER(SEARCH("polypr",B778)),ISNUMBER(SEARCH("FIBRE",B778))),"CARTONNAGE","AUTRES"))))))))),VLOOKUP(A778,'[1]Famille par article'!A:C,3,0))</f>
        <v>ETAGERES</v>
      </c>
      <c r="I778" s="14">
        <f t="shared" si="49"/>
        <v>2.7762354247640202E-4</v>
      </c>
      <c r="J778" s="14">
        <f t="shared" si="51"/>
        <v>0.93142698500832799</v>
      </c>
      <c r="K778" s="12" t="str">
        <f t="shared" si="48"/>
        <v/>
      </c>
      <c r="L778" s="12" t="str">
        <f t="shared" si="50"/>
        <v>Y</v>
      </c>
    </row>
    <row r="779" spans="1:12" x14ac:dyDescent="0.25">
      <c r="A779" s="12" t="s">
        <v>1393</v>
      </c>
      <c r="B779" s="12" t="s">
        <v>432</v>
      </c>
      <c r="C779" s="12">
        <v>3</v>
      </c>
      <c r="D779" s="12">
        <v>1126</v>
      </c>
      <c r="E779" s="12" t="s">
        <v>936</v>
      </c>
      <c r="F779" s="12" t="s">
        <v>17</v>
      </c>
      <c r="G779" s="12" t="str">
        <f>IF(ISNA(VLOOKUP(E779,'[1]Plan d''adressage'!A:B,2,0)),"aucune",VLOOKUP(E779,'[1]Plan d''adressage'!A:B,2,0))</f>
        <v>PANIER/CORBEILLE</v>
      </c>
      <c r="H779" s="13" t="str">
        <f>IF(ISNA(VLOOKUP(A779,'[1]Famille par article'!A:C,3,0)),IF(AND(ISNUMBER(SEARCH("FIBRE",B779)),ISNUMBER(SEARCH("calage",B779))),"FIBRE DE CALAGE",IF(OR(ISNUMBER(SEARCH("panier",B779)),ISNUMBER(SEARCH("corbeille",B779)),ISNUMBER(SEARCH("banneton",B779)),ISNUMBER(SEARCH("support",B779))),"PANIER/CORBEILLE",IF(ISNUMBER(SEARCH("Bidon",B779)),"BIDON",IF(ISNUMBER(SEARCH("bourriche",B779)),"BOURRICHE",IF(OR(ISNUMBER(SEARCH("coffre",B779)),ISNUMBER(SEARCH("valisette",B779)),ISNUMBER(SEARCH("caisse",B779))),"COFFRET",IF(OR(ISNUMBER(SEARCH("VERRE",B779)),ISNUMBER(SEARCH("carafe",B779))),"VERRERIE",IF(ISNUMBER(SEARCH("BOIS",B779)),"BOIS",IF(OR(ISNUMBER(SEARCH("BOLDUC",B779)),ISNUMBER(SEARCH("RAPHIA",B779)),ISNUMBER(SEARCH("etiquette",B779)),ISNUMBER(SEARCH("Bouchon",B779)),ISNUMBER(SEARCH("tire",B779)),ISNUMBER(SEARCH("decapsuleur",B779)),ISNUMBER(SEARCH("carte",B779)),ISNUMBER(SEARCH("cheque",B779))),"ETAGERES",IF(OR(ISNUMBER(SEARCH("papier",B779)),ISNUMBER(SEARCH("sac",B779)),ISNUMBER(SEARCH("carton",B779)),ISNUMBER(SEARCH("pochette",B779)),ISNUMBER(SEARCH("polypr",B779)),ISNUMBER(SEARCH("FIBRE",B779))),"CARTONNAGE","AUTRES"))))))))),VLOOKUP(A779,'[1]Famille par article'!A:C,3,0))</f>
        <v>AUTRES</v>
      </c>
      <c r="I779" s="14">
        <f t="shared" si="49"/>
        <v>2.7762354247640202E-4</v>
      </c>
      <c r="J779" s="14">
        <f t="shared" si="51"/>
        <v>0.93170460855080439</v>
      </c>
      <c r="K779" s="12" t="str">
        <f t="shared" si="48"/>
        <v/>
      </c>
      <c r="L779" s="12" t="str">
        <f t="shared" si="50"/>
        <v>Y</v>
      </c>
    </row>
    <row r="780" spans="1:12" x14ac:dyDescent="0.25">
      <c r="A780" s="12" t="s">
        <v>1394</v>
      </c>
      <c r="B780" s="12" t="s">
        <v>1378</v>
      </c>
      <c r="C780" s="12">
        <v>3</v>
      </c>
      <c r="D780" s="12">
        <v>1126</v>
      </c>
      <c r="E780" s="12" t="s">
        <v>96</v>
      </c>
      <c r="F780" s="12" t="s">
        <v>17</v>
      </c>
      <c r="G780" s="12" t="str">
        <f>IF(ISNA(VLOOKUP(E780,'[1]Plan d''adressage'!A:B,2,0)),"aucune",VLOOKUP(E780,'[1]Plan d''adressage'!A:B,2,0))</f>
        <v>aucune</v>
      </c>
      <c r="H780" s="13" t="str">
        <f>IF(ISNA(VLOOKUP(A780,'[1]Famille par article'!A:C,3,0)),IF(AND(ISNUMBER(SEARCH("FIBRE",B780)),ISNUMBER(SEARCH("calage",B780))),"FIBRE DE CALAGE",IF(OR(ISNUMBER(SEARCH("panier",B780)),ISNUMBER(SEARCH("corbeille",B780)),ISNUMBER(SEARCH("banneton",B780)),ISNUMBER(SEARCH("support",B780))),"PANIER/CORBEILLE",IF(ISNUMBER(SEARCH("Bidon",B780)),"BIDON",IF(ISNUMBER(SEARCH("bourriche",B780)),"BOURRICHE",IF(OR(ISNUMBER(SEARCH("coffre",B780)),ISNUMBER(SEARCH("valisette",B780)),ISNUMBER(SEARCH("caisse",B780))),"COFFRET",IF(OR(ISNUMBER(SEARCH("VERRE",B780)),ISNUMBER(SEARCH("carafe",B780))),"VERRERIE",IF(ISNUMBER(SEARCH("BOIS",B780)),"BOIS",IF(OR(ISNUMBER(SEARCH("BOLDUC",B780)),ISNUMBER(SEARCH("RAPHIA",B780)),ISNUMBER(SEARCH("etiquette",B780)),ISNUMBER(SEARCH("Bouchon",B780)),ISNUMBER(SEARCH("tire",B780)),ISNUMBER(SEARCH("decapsuleur",B780)),ISNUMBER(SEARCH("carte",B780)),ISNUMBER(SEARCH("cheque",B780))),"ETAGERES",IF(OR(ISNUMBER(SEARCH("papier",B780)),ISNUMBER(SEARCH("sac",B780)),ISNUMBER(SEARCH("carton",B780)),ISNUMBER(SEARCH("pochette",B780)),ISNUMBER(SEARCH("polypr",B780)),ISNUMBER(SEARCH("FIBRE",B780))),"CARTONNAGE","AUTRES"))))))))),VLOOKUP(A780,'[1]Famille par article'!A:C,3,0))</f>
        <v>BOIS</v>
      </c>
      <c r="I780" s="14">
        <f t="shared" si="49"/>
        <v>2.7762354247640202E-4</v>
      </c>
      <c r="J780" s="14">
        <f t="shared" si="51"/>
        <v>0.93198223209328079</v>
      </c>
      <c r="K780" s="12" t="str">
        <f t="shared" si="48"/>
        <v/>
      </c>
      <c r="L780" s="12" t="str">
        <f t="shared" si="50"/>
        <v>Y</v>
      </c>
    </row>
    <row r="781" spans="1:12" x14ac:dyDescent="0.25">
      <c r="A781" s="12" t="s">
        <v>1395</v>
      </c>
      <c r="B781" s="12" t="s">
        <v>52</v>
      </c>
      <c r="C781" s="12">
        <v>3</v>
      </c>
      <c r="D781" s="12">
        <v>1126</v>
      </c>
      <c r="E781" s="12" t="s">
        <v>96</v>
      </c>
      <c r="F781" s="12" t="s">
        <v>17</v>
      </c>
      <c r="G781" s="12" t="str">
        <f>IF(ISNA(VLOOKUP(E781,'[1]Plan d''adressage'!A:B,2,0)),"aucune",VLOOKUP(E781,'[1]Plan d''adressage'!A:B,2,0))</f>
        <v>aucune</v>
      </c>
      <c r="H781" s="13" t="str">
        <f>IF(ISNA(VLOOKUP(A781,'[1]Famille par article'!A:C,3,0)),IF(AND(ISNUMBER(SEARCH("FIBRE",B781)),ISNUMBER(SEARCH("calage",B781))),"FIBRE DE CALAGE",IF(OR(ISNUMBER(SEARCH("panier",B781)),ISNUMBER(SEARCH("corbeille",B781)),ISNUMBER(SEARCH("banneton",B781)),ISNUMBER(SEARCH("support",B781))),"PANIER/CORBEILLE",IF(ISNUMBER(SEARCH("Bidon",B781)),"BIDON",IF(ISNUMBER(SEARCH("bourriche",B781)),"BOURRICHE",IF(OR(ISNUMBER(SEARCH("coffre",B781)),ISNUMBER(SEARCH("valisette",B781)),ISNUMBER(SEARCH("caisse",B781))),"COFFRET",IF(OR(ISNUMBER(SEARCH("VERRE",B781)),ISNUMBER(SEARCH("carafe",B781))),"VERRERIE",IF(ISNUMBER(SEARCH("BOIS",B781)),"BOIS",IF(OR(ISNUMBER(SEARCH("BOLDUC",B781)),ISNUMBER(SEARCH("RAPHIA",B781)),ISNUMBER(SEARCH("etiquette",B781)),ISNUMBER(SEARCH("Bouchon",B781)),ISNUMBER(SEARCH("tire",B781)),ISNUMBER(SEARCH("decapsuleur",B781)),ISNUMBER(SEARCH("carte",B781)),ISNUMBER(SEARCH("cheque",B781))),"ETAGERES",IF(OR(ISNUMBER(SEARCH("papier",B781)),ISNUMBER(SEARCH("sac",B781)),ISNUMBER(SEARCH("carton",B781)),ISNUMBER(SEARCH("pochette",B781)),ISNUMBER(SEARCH("polypr",B781)),ISNUMBER(SEARCH("FIBRE",B781))),"CARTONNAGE","AUTRES"))))))))),VLOOKUP(A781,'[1]Famille par article'!A:C,3,0))</f>
        <v>PANIER/CORBEILLE</v>
      </c>
      <c r="I781" s="14">
        <f t="shared" si="49"/>
        <v>2.7762354247640202E-4</v>
      </c>
      <c r="J781" s="14">
        <f t="shared" si="51"/>
        <v>0.9322598556357572</v>
      </c>
      <c r="K781" s="12" t="str">
        <f t="shared" si="48"/>
        <v/>
      </c>
      <c r="L781" s="12" t="str">
        <f t="shared" si="50"/>
        <v>Y</v>
      </c>
    </row>
    <row r="782" spans="1:12" x14ac:dyDescent="0.25">
      <c r="A782" s="12" t="s">
        <v>1396</v>
      </c>
      <c r="B782" s="12" t="s">
        <v>1353</v>
      </c>
      <c r="C782" s="12">
        <v>3</v>
      </c>
      <c r="D782" s="12">
        <v>1126</v>
      </c>
      <c r="E782" s="12" t="s">
        <v>96</v>
      </c>
      <c r="F782" s="12" t="s">
        <v>17</v>
      </c>
      <c r="G782" s="12" t="str">
        <f>IF(ISNA(VLOOKUP(E782,'[1]Plan d''adressage'!A:B,2,0)),"aucune",VLOOKUP(E782,'[1]Plan d''adressage'!A:B,2,0))</f>
        <v>aucune</v>
      </c>
      <c r="H782" s="13" t="str">
        <f>IF(ISNA(VLOOKUP(A782,'[1]Famille par article'!A:C,3,0)),IF(AND(ISNUMBER(SEARCH("FIBRE",B782)),ISNUMBER(SEARCH("calage",B782))),"FIBRE DE CALAGE",IF(OR(ISNUMBER(SEARCH("panier",B782)),ISNUMBER(SEARCH("corbeille",B782)),ISNUMBER(SEARCH("banneton",B782)),ISNUMBER(SEARCH("support",B782))),"PANIER/CORBEILLE",IF(ISNUMBER(SEARCH("Bidon",B782)),"BIDON",IF(ISNUMBER(SEARCH("bourriche",B782)),"BOURRICHE",IF(OR(ISNUMBER(SEARCH("coffre",B782)),ISNUMBER(SEARCH("valisette",B782)),ISNUMBER(SEARCH("caisse",B782))),"COFFRET",IF(OR(ISNUMBER(SEARCH("VERRE",B782)),ISNUMBER(SEARCH("carafe",B782))),"VERRERIE",IF(ISNUMBER(SEARCH("BOIS",B782)),"BOIS",IF(OR(ISNUMBER(SEARCH("BOLDUC",B782)),ISNUMBER(SEARCH("RAPHIA",B782)),ISNUMBER(SEARCH("etiquette",B782)),ISNUMBER(SEARCH("Bouchon",B782)),ISNUMBER(SEARCH("tire",B782)),ISNUMBER(SEARCH("decapsuleur",B782)),ISNUMBER(SEARCH("carte",B782)),ISNUMBER(SEARCH("cheque",B782))),"ETAGERES",IF(OR(ISNUMBER(SEARCH("papier",B782)),ISNUMBER(SEARCH("sac",B782)),ISNUMBER(SEARCH("carton",B782)),ISNUMBER(SEARCH("pochette",B782)),ISNUMBER(SEARCH("polypr",B782)),ISNUMBER(SEARCH("FIBRE",B782))),"CARTONNAGE","AUTRES"))))))))),VLOOKUP(A782,'[1]Famille par article'!A:C,3,0))</f>
        <v>AUTRES</v>
      </c>
      <c r="I782" s="14">
        <f t="shared" si="49"/>
        <v>2.7762354247640202E-4</v>
      </c>
      <c r="J782" s="14">
        <f t="shared" si="51"/>
        <v>0.9325374791782336</v>
      </c>
      <c r="K782" s="12" t="str">
        <f t="shared" si="48"/>
        <v/>
      </c>
      <c r="L782" s="12" t="str">
        <f t="shared" si="50"/>
        <v>Y</v>
      </c>
    </row>
    <row r="783" spans="1:12" x14ac:dyDescent="0.25">
      <c r="A783" s="12" t="s">
        <v>1397</v>
      </c>
      <c r="B783" s="12" t="s">
        <v>1398</v>
      </c>
      <c r="C783" s="12">
        <v>3</v>
      </c>
      <c r="D783" s="12">
        <v>1126</v>
      </c>
      <c r="E783" s="12" t="s">
        <v>96</v>
      </c>
      <c r="F783" s="12" t="s">
        <v>17</v>
      </c>
      <c r="G783" s="12" t="str">
        <f>IF(ISNA(VLOOKUP(E783,'[1]Plan d''adressage'!A:B,2,0)),"aucune",VLOOKUP(E783,'[1]Plan d''adressage'!A:B,2,0))</f>
        <v>aucune</v>
      </c>
      <c r="H783" s="13" t="str">
        <f>IF(ISNA(VLOOKUP(A783,'[1]Famille par article'!A:C,3,0)),IF(AND(ISNUMBER(SEARCH("FIBRE",B783)),ISNUMBER(SEARCH("calage",B783))),"FIBRE DE CALAGE",IF(OR(ISNUMBER(SEARCH("panier",B783)),ISNUMBER(SEARCH("corbeille",B783)),ISNUMBER(SEARCH("banneton",B783)),ISNUMBER(SEARCH("support",B783))),"PANIER/CORBEILLE",IF(ISNUMBER(SEARCH("Bidon",B783)),"BIDON",IF(ISNUMBER(SEARCH("bourriche",B783)),"BOURRICHE",IF(OR(ISNUMBER(SEARCH("coffre",B783)),ISNUMBER(SEARCH("valisette",B783)),ISNUMBER(SEARCH("caisse",B783))),"COFFRET",IF(OR(ISNUMBER(SEARCH("VERRE",B783)),ISNUMBER(SEARCH("carafe",B783))),"VERRERIE",IF(ISNUMBER(SEARCH("BOIS",B783)),"BOIS",IF(OR(ISNUMBER(SEARCH("BOLDUC",B783)),ISNUMBER(SEARCH("RAPHIA",B783)),ISNUMBER(SEARCH("etiquette",B783)),ISNUMBER(SEARCH("Bouchon",B783)),ISNUMBER(SEARCH("tire",B783)),ISNUMBER(SEARCH("decapsuleur",B783)),ISNUMBER(SEARCH("carte",B783)),ISNUMBER(SEARCH("cheque",B783))),"ETAGERES",IF(OR(ISNUMBER(SEARCH("papier",B783)),ISNUMBER(SEARCH("sac",B783)),ISNUMBER(SEARCH("carton",B783)),ISNUMBER(SEARCH("pochette",B783)),ISNUMBER(SEARCH("polypr",B783)),ISNUMBER(SEARCH("FIBRE",B783))),"CARTONNAGE","AUTRES"))))))))),VLOOKUP(A783,'[1]Famille par article'!A:C,3,0))</f>
        <v>ETAGERES</v>
      </c>
      <c r="I783" s="14">
        <f t="shared" si="49"/>
        <v>2.7762354247640202E-4</v>
      </c>
      <c r="J783" s="14">
        <f t="shared" si="51"/>
        <v>0.93281510272071</v>
      </c>
      <c r="K783" s="12" t="str">
        <f t="shared" si="48"/>
        <v/>
      </c>
      <c r="L783" s="12" t="str">
        <f t="shared" si="50"/>
        <v>Y</v>
      </c>
    </row>
    <row r="784" spans="1:12" x14ac:dyDescent="0.25">
      <c r="A784" s="12" t="s">
        <v>1399</v>
      </c>
      <c r="B784" s="12" t="s">
        <v>1400</v>
      </c>
      <c r="C784" s="12">
        <v>3</v>
      </c>
      <c r="D784" s="12">
        <v>1126</v>
      </c>
      <c r="E784" s="12" t="s">
        <v>105</v>
      </c>
      <c r="F784" s="12" t="s">
        <v>17</v>
      </c>
      <c r="G784" s="12" t="str">
        <f>IF(ISNA(VLOOKUP(E784,'[1]Plan d''adressage'!A:B,2,0)),"aucune",VLOOKUP(E784,'[1]Plan d''adressage'!A:B,2,0))</f>
        <v>aucune</v>
      </c>
      <c r="H784" s="13" t="str">
        <f>IF(ISNA(VLOOKUP(A784,'[1]Famille par article'!A:C,3,0)),IF(AND(ISNUMBER(SEARCH("FIBRE",B784)),ISNUMBER(SEARCH("calage",B784))),"FIBRE DE CALAGE",IF(OR(ISNUMBER(SEARCH("panier",B784)),ISNUMBER(SEARCH("corbeille",B784)),ISNUMBER(SEARCH("banneton",B784)),ISNUMBER(SEARCH("support",B784))),"PANIER/CORBEILLE",IF(ISNUMBER(SEARCH("Bidon",B784)),"BIDON",IF(ISNUMBER(SEARCH("bourriche",B784)),"BOURRICHE",IF(OR(ISNUMBER(SEARCH("coffre",B784)),ISNUMBER(SEARCH("valisette",B784)),ISNUMBER(SEARCH("caisse",B784))),"COFFRET",IF(OR(ISNUMBER(SEARCH("VERRE",B784)),ISNUMBER(SEARCH("carafe",B784))),"VERRERIE",IF(ISNUMBER(SEARCH("BOIS",B784)),"BOIS",IF(OR(ISNUMBER(SEARCH("BOLDUC",B784)),ISNUMBER(SEARCH("RAPHIA",B784)),ISNUMBER(SEARCH("etiquette",B784)),ISNUMBER(SEARCH("Bouchon",B784)),ISNUMBER(SEARCH("tire",B784)),ISNUMBER(SEARCH("decapsuleur",B784)),ISNUMBER(SEARCH("carte",B784)),ISNUMBER(SEARCH("cheque",B784))),"ETAGERES",IF(OR(ISNUMBER(SEARCH("papier",B784)),ISNUMBER(SEARCH("sac",B784)),ISNUMBER(SEARCH("carton",B784)),ISNUMBER(SEARCH("pochette",B784)),ISNUMBER(SEARCH("polypr",B784)),ISNUMBER(SEARCH("FIBRE",B784))),"CARTONNAGE","AUTRES"))))))))),VLOOKUP(A784,'[1]Famille par article'!A:C,3,0))</f>
        <v>ETAGERES</v>
      </c>
      <c r="I784" s="14">
        <f t="shared" si="49"/>
        <v>2.7762354247640202E-4</v>
      </c>
      <c r="J784" s="14">
        <f t="shared" si="51"/>
        <v>0.9330927262631864</v>
      </c>
      <c r="K784" s="12" t="str">
        <f t="shared" si="48"/>
        <v/>
      </c>
      <c r="L784" s="12" t="str">
        <f t="shared" si="50"/>
        <v>Y</v>
      </c>
    </row>
    <row r="785" spans="1:12" x14ac:dyDescent="0.25">
      <c r="A785" s="12" t="s">
        <v>1401</v>
      </c>
      <c r="B785" s="12" t="s">
        <v>413</v>
      </c>
      <c r="C785" s="12">
        <v>3</v>
      </c>
      <c r="D785" s="12">
        <v>1126</v>
      </c>
      <c r="E785" s="12" t="s">
        <v>96</v>
      </c>
      <c r="F785" s="12" t="s">
        <v>17</v>
      </c>
      <c r="G785" s="12" t="str">
        <f>IF(ISNA(VLOOKUP(E785,'[1]Plan d''adressage'!A:B,2,0)),"aucune",VLOOKUP(E785,'[1]Plan d''adressage'!A:B,2,0))</f>
        <v>aucune</v>
      </c>
      <c r="H785" s="13" t="str">
        <f>IF(ISNA(VLOOKUP(A785,'[1]Famille par article'!A:C,3,0)),IF(AND(ISNUMBER(SEARCH("FIBRE",B785)),ISNUMBER(SEARCH("calage",B785))),"FIBRE DE CALAGE",IF(OR(ISNUMBER(SEARCH("panier",B785)),ISNUMBER(SEARCH("corbeille",B785)),ISNUMBER(SEARCH("banneton",B785)),ISNUMBER(SEARCH("support",B785))),"PANIER/CORBEILLE",IF(ISNUMBER(SEARCH("Bidon",B785)),"BIDON",IF(ISNUMBER(SEARCH("bourriche",B785)),"BOURRICHE",IF(OR(ISNUMBER(SEARCH("coffre",B785)),ISNUMBER(SEARCH("valisette",B785)),ISNUMBER(SEARCH("caisse",B785))),"COFFRET",IF(OR(ISNUMBER(SEARCH("VERRE",B785)),ISNUMBER(SEARCH("carafe",B785))),"VERRERIE",IF(ISNUMBER(SEARCH("BOIS",B785)),"BOIS",IF(OR(ISNUMBER(SEARCH("BOLDUC",B785)),ISNUMBER(SEARCH("RAPHIA",B785)),ISNUMBER(SEARCH("etiquette",B785)),ISNUMBER(SEARCH("Bouchon",B785)),ISNUMBER(SEARCH("tire",B785)),ISNUMBER(SEARCH("decapsuleur",B785)),ISNUMBER(SEARCH("carte",B785)),ISNUMBER(SEARCH("cheque",B785))),"ETAGERES",IF(OR(ISNUMBER(SEARCH("papier",B785)),ISNUMBER(SEARCH("sac",B785)),ISNUMBER(SEARCH("carton",B785)),ISNUMBER(SEARCH("pochette",B785)),ISNUMBER(SEARCH("polypr",B785)),ISNUMBER(SEARCH("FIBRE",B785))),"CARTONNAGE","AUTRES"))))))))),VLOOKUP(A785,'[1]Famille par article'!A:C,3,0))</f>
        <v>COFFRET</v>
      </c>
      <c r="I785" s="14">
        <f t="shared" si="49"/>
        <v>2.7762354247640202E-4</v>
      </c>
      <c r="J785" s="14">
        <f t="shared" si="51"/>
        <v>0.9333703498056628</v>
      </c>
      <c r="K785" s="12" t="str">
        <f t="shared" si="48"/>
        <v/>
      </c>
      <c r="L785" s="12" t="str">
        <f t="shared" si="50"/>
        <v>Y</v>
      </c>
    </row>
    <row r="786" spans="1:12" x14ac:dyDescent="0.25">
      <c r="A786" s="12" t="s">
        <v>1402</v>
      </c>
      <c r="B786" s="12" t="s">
        <v>1403</v>
      </c>
      <c r="C786" s="12">
        <v>3</v>
      </c>
      <c r="D786" s="12">
        <v>1126</v>
      </c>
      <c r="E786" s="12" t="s">
        <v>268</v>
      </c>
      <c r="F786" s="12" t="s">
        <v>17</v>
      </c>
      <c r="G786" s="12" t="str">
        <f>IF(ISNA(VLOOKUP(E786,'[1]Plan d''adressage'!A:B,2,0)),"aucune",VLOOKUP(E786,'[1]Plan d''adressage'!A:B,2,0))</f>
        <v>aucune</v>
      </c>
      <c r="H786" s="13" t="str">
        <f>IF(ISNA(VLOOKUP(A786,'[1]Famille par article'!A:C,3,0)),IF(AND(ISNUMBER(SEARCH("FIBRE",B786)),ISNUMBER(SEARCH("calage",B786))),"FIBRE DE CALAGE",IF(OR(ISNUMBER(SEARCH("panier",B786)),ISNUMBER(SEARCH("corbeille",B786)),ISNUMBER(SEARCH("banneton",B786)),ISNUMBER(SEARCH("support",B786))),"PANIER/CORBEILLE",IF(ISNUMBER(SEARCH("Bidon",B786)),"BIDON",IF(ISNUMBER(SEARCH("bourriche",B786)),"BOURRICHE",IF(OR(ISNUMBER(SEARCH("coffre",B786)),ISNUMBER(SEARCH("valisette",B786)),ISNUMBER(SEARCH("caisse",B786))),"COFFRET",IF(OR(ISNUMBER(SEARCH("VERRE",B786)),ISNUMBER(SEARCH("carafe",B786))),"VERRERIE",IF(ISNUMBER(SEARCH("BOIS",B786)),"BOIS",IF(OR(ISNUMBER(SEARCH("BOLDUC",B786)),ISNUMBER(SEARCH("RAPHIA",B786)),ISNUMBER(SEARCH("etiquette",B786)),ISNUMBER(SEARCH("Bouchon",B786)),ISNUMBER(SEARCH("tire",B786)),ISNUMBER(SEARCH("decapsuleur",B786)),ISNUMBER(SEARCH("carte",B786)),ISNUMBER(SEARCH("cheque",B786))),"ETAGERES",IF(OR(ISNUMBER(SEARCH("papier",B786)),ISNUMBER(SEARCH("sac",B786)),ISNUMBER(SEARCH("carton",B786)),ISNUMBER(SEARCH("pochette",B786)),ISNUMBER(SEARCH("polypr",B786)),ISNUMBER(SEARCH("FIBRE",B786))),"CARTONNAGE","AUTRES"))))))))),VLOOKUP(A786,'[1]Famille par article'!A:C,3,0))</f>
        <v>AUTRES</v>
      </c>
      <c r="I786" s="14">
        <f t="shared" si="49"/>
        <v>2.7762354247640202E-4</v>
      </c>
      <c r="J786" s="14">
        <f t="shared" si="51"/>
        <v>0.9336479733481392</v>
      </c>
      <c r="K786" s="12" t="str">
        <f t="shared" si="48"/>
        <v/>
      </c>
      <c r="L786" s="12" t="str">
        <f t="shared" si="50"/>
        <v>Y</v>
      </c>
    </row>
    <row r="787" spans="1:12" x14ac:dyDescent="0.25">
      <c r="A787" s="12" t="s">
        <v>1404</v>
      </c>
      <c r="B787" s="12" t="s">
        <v>1405</v>
      </c>
      <c r="C787" s="12">
        <v>3</v>
      </c>
      <c r="D787" s="12">
        <v>1126</v>
      </c>
      <c r="E787" s="12" t="s">
        <v>96</v>
      </c>
      <c r="F787" s="12" t="s">
        <v>17</v>
      </c>
      <c r="G787" s="12" t="str">
        <f>IF(ISNA(VLOOKUP(E787,'[1]Plan d''adressage'!A:B,2,0)),"aucune",VLOOKUP(E787,'[1]Plan d''adressage'!A:B,2,0))</f>
        <v>aucune</v>
      </c>
      <c r="H787" s="13" t="str">
        <f>IF(ISNA(VLOOKUP(A787,'[1]Famille par article'!A:C,3,0)),IF(AND(ISNUMBER(SEARCH("FIBRE",B787)),ISNUMBER(SEARCH("calage",B787))),"FIBRE DE CALAGE",IF(OR(ISNUMBER(SEARCH("panier",B787)),ISNUMBER(SEARCH("corbeille",B787)),ISNUMBER(SEARCH("banneton",B787)),ISNUMBER(SEARCH("support",B787))),"PANIER/CORBEILLE",IF(ISNUMBER(SEARCH("Bidon",B787)),"BIDON",IF(ISNUMBER(SEARCH("bourriche",B787)),"BOURRICHE",IF(OR(ISNUMBER(SEARCH("coffre",B787)),ISNUMBER(SEARCH("valisette",B787)),ISNUMBER(SEARCH("caisse",B787))),"COFFRET",IF(OR(ISNUMBER(SEARCH("VERRE",B787)),ISNUMBER(SEARCH("carafe",B787))),"VERRERIE",IF(ISNUMBER(SEARCH("BOIS",B787)),"BOIS",IF(OR(ISNUMBER(SEARCH("BOLDUC",B787)),ISNUMBER(SEARCH("RAPHIA",B787)),ISNUMBER(SEARCH("etiquette",B787)),ISNUMBER(SEARCH("Bouchon",B787)),ISNUMBER(SEARCH("tire",B787)),ISNUMBER(SEARCH("decapsuleur",B787)),ISNUMBER(SEARCH("carte",B787)),ISNUMBER(SEARCH("cheque",B787))),"ETAGERES",IF(OR(ISNUMBER(SEARCH("papier",B787)),ISNUMBER(SEARCH("sac",B787)),ISNUMBER(SEARCH("carton",B787)),ISNUMBER(SEARCH("pochette",B787)),ISNUMBER(SEARCH("polypr",B787)),ISNUMBER(SEARCH("FIBRE",B787))),"CARTONNAGE","AUTRES"))))))))),VLOOKUP(A787,'[1]Famille par article'!A:C,3,0))</f>
        <v>AUTRES</v>
      </c>
      <c r="I787" s="14">
        <f t="shared" si="49"/>
        <v>2.7762354247640202E-4</v>
      </c>
      <c r="J787" s="14">
        <f t="shared" si="51"/>
        <v>0.93392559689061561</v>
      </c>
      <c r="K787" s="12" t="str">
        <f t="shared" si="48"/>
        <v/>
      </c>
      <c r="L787" s="12" t="str">
        <f t="shared" si="50"/>
        <v>Y</v>
      </c>
    </row>
    <row r="788" spans="1:12" x14ac:dyDescent="0.25">
      <c r="A788" s="12" t="s">
        <v>1406</v>
      </c>
      <c r="B788" s="12" t="s">
        <v>1407</v>
      </c>
      <c r="C788" s="12">
        <v>3</v>
      </c>
      <c r="D788" s="12">
        <v>1126</v>
      </c>
      <c r="E788" s="12" t="s">
        <v>96</v>
      </c>
      <c r="F788" s="12" t="s">
        <v>17</v>
      </c>
      <c r="G788" s="12" t="str">
        <f>IF(ISNA(VLOOKUP(E788,'[1]Plan d''adressage'!A:B,2,0)),"aucune",VLOOKUP(E788,'[1]Plan d''adressage'!A:B,2,0))</f>
        <v>aucune</v>
      </c>
      <c r="H788" s="13" t="str">
        <f>IF(ISNA(VLOOKUP(A788,'[1]Famille par article'!A:C,3,0)),IF(AND(ISNUMBER(SEARCH("FIBRE",B788)),ISNUMBER(SEARCH("calage",B788))),"FIBRE DE CALAGE",IF(OR(ISNUMBER(SEARCH("panier",B788)),ISNUMBER(SEARCH("corbeille",B788)),ISNUMBER(SEARCH("banneton",B788)),ISNUMBER(SEARCH("support",B788))),"PANIER/CORBEILLE",IF(ISNUMBER(SEARCH("Bidon",B788)),"BIDON",IF(ISNUMBER(SEARCH("bourriche",B788)),"BOURRICHE",IF(OR(ISNUMBER(SEARCH("coffre",B788)),ISNUMBER(SEARCH("valisette",B788)),ISNUMBER(SEARCH("caisse",B788))),"COFFRET",IF(OR(ISNUMBER(SEARCH("VERRE",B788)),ISNUMBER(SEARCH("carafe",B788))),"VERRERIE",IF(ISNUMBER(SEARCH("BOIS",B788)),"BOIS",IF(OR(ISNUMBER(SEARCH("BOLDUC",B788)),ISNUMBER(SEARCH("RAPHIA",B788)),ISNUMBER(SEARCH("etiquette",B788)),ISNUMBER(SEARCH("Bouchon",B788)),ISNUMBER(SEARCH("tire",B788)),ISNUMBER(SEARCH("decapsuleur",B788)),ISNUMBER(SEARCH("carte",B788)),ISNUMBER(SEARCH("cheque",B788))),"ETAGERES",IF(OR(ISNUMBER(SEARCH("papier",B788)),ISNUMBER(SEARCH("sac",B788)),ISNUMBER(SEARCH("carton",B788)),ISNUMBER(SEARCH("pochette",B788)),ISNUMBER(SEARCH("polypr",B788)),ISNUMBER(SEARCH("FIBRE",B788))),"CARTONNAGE","AUTRES"))))))))),VLOOKUP(A788,'[1]Famille par article'!A:C,3,0))</f>
        <v>VERRERIE</v>
      </c>
      <c r="I788" s="14">
        <f t="shared" si="49"/>
        <v>2.7762354247640202E-4</v>
      </c>
      <c r="J788" s="14">
        <f t="shared" si="51"/>
        <v>0.93420322043309201</v>
      </c>
      <c r="K788" s="12" t="str">
        <f t="shared" si="48"/>
        <v/>
      </c>
      <c r="L788" s="12" t="str">
        <f t="shared" si="50"/>
        <v>Y</v>
      </c>
    </row>
    <row r="789" spans="1:12" x14ac:dyDescent="0.25">
      <c r="A789" s="12" t="s">
        <v>1408</v>
      </c>
      <c r="B789" s="12" t="s">
        <v>1409</v>
      </c>
      <c r="C789" s="12">
        <v>3</v>
      </c>
      <c r="D789" s="12">
        <v>1126</v>
      </c>
      <c r="E789" s="12" t="s">
        <v>96</v>
      </c>
      <c r="F789" s="12" t="s">
        <v>17</v>
      </c>
      <c r="G789" s="12" t="str">
        <f>IF(ISNA(VLOOKUP(E789,'[1]Plan d''adressage'!A:B,2,0)),"aucune",VLOOKUP(E789,'[1]Plan d''adressage'!A:B,2,0))</f>
        <v>aucune</v>
      </c>
      <c r="H789" s="13" t="str">
        <f>IF(ISNA(VLOOKUP(A789,'[1]Famille par article'!A:C,3,0)),IF(AND(ISNUMBER(SEARCH("FIBRE",B789)),ISNUMBER(SEARCH("calage",B789))),"FIBRE DE CALAGE",IF(OR(ISNUMBER(SEARCH("panier",B789)),ISNUMBER(SEARCH("corbeille",B789)),ISNUMBER(SEARCH("banneton",B789)),ISNUMBER(SEARCH("support",B789))),"PANIER/CORBEILLE",IF(ISNUMBER(SEARCH("Bidon",B789)),"BIDON",IF(ISNUMBER(SEARCH("bourriche",B789)),"BOURRICHE",IF(OR(ISNUMBER(SEARCH("coffre",B789)),ISNUMBER(SEARCH("valisette",B789)),ISNUMBER(SEARCH("caisse",B789))),"COFFRET",IF(OR(ISNUMBER(SEARCH("VERRE",B789)),ISNUMBER(SEARCH("carafe",B789))),"VERRERIE",IF(ISNUMBER(SEARCH("BOIS",B789)),"BOIS",IF(OR(ISNUMBER(SEARCH("BOLDUC",B789)),ISNUMBER(SEARCH("RAPHIA",B789)),ISNUMBER(SEARCH("etiquette",B789)),ISNUMBER(SEARCH("Bouchon",B789)),ISNUMBER(SEARCH("tire",B789)),ISNUMBER(SEARCH("decapsuleur",B789)),ISNUMBER(SEARCH("carte",B789)),ISNUMBER(SEARCH("cheque",B789))),"ETAGERES",IF(OR(ISNUMBER(SEARCH("papier",B789)),ISNUMBER(SEARCH("sac",B789)),ISNUMBER(SEARCH("carton",B789)),ISNUMBER(SEARCH("pochette",B789)),ISNUMBER(SEARCH("polypr",B789)),ISNUMBER(SEARCH("FIBRE",B789))),"CARTONNAGE","AUTRES"))))))))),VLOOKUP(A789,'[1]Famille par article'!A:C,3,0))</f>
        <v>AUTRES</v>
      </c>
      <c r="I789" s="14">
        <f t="shared" si="49"/>
        <v>2.7762354247640202E-4</v>
      </c>
      <c r="J789" s="14">
        <f t="shared" si="51"/>
        <v>0.93448084397556841</v>
      </c>
      <c r="K789" s="12" t="str">
        <f t="shared" si="48"/>
        <v/>
      </c>
      <c r="L789" s="12" t="str">
        <f t="shared" si="50"/>
        <v>Y</v>
      </c>
    </row>
    <row r="790" spans="1:12" x14ac:dyDescent="0.25">
      <c r="A790" s="12" t="s">
        <v>1410</v>
      </c>
      <c r="B790" s="12" t="s">
        <v>52</v>
      </c>
      <c r="C790" s="12">
        <v>3</v>
      </c>
      <c r="D790" s="12">
        <v>1126</v>
      </c>
      <c r="E790" s="12" t="s">
        <v>96</v>
      </c>
      <c r="F790" s="12" t="s">
        <v>17</v>
      </c>
      <c r="G790" s="12" t="str">
        <f>IF(ISNA(VLOOKUP(E790,'[1]Plan d''adressage'!A:B,2,0)),"aucune",VLOOKUP(E790,'[1]Plan d''adressage'!A:B,2,0))</f>
        <v>aucune</v>
      </c>
      <c r="H790" s="13" t="str">
        <f>IF(ISNA(VLOOKUP(A790,'[1]Famille par article'!A:C,3,0)),IF(AND(ISNUMBER(SEARCH("FIBRE",B790)),ISNUMBER(SEARCH("calage",B790))),"FIBRE DE CALAGE",IF(OR(ISNUMBER(SEARCH("panier",B790)),ISNUMBER(SEARCH("corbeille",B790)),ISNUMBER(SEARCH("banneton",B790)),ISNUMBER(SEARCH("support",B790))),"PANIER/CORBEILLE",IF(ISNUMBER(SEARCH("Bidon",B790)),"BIDON",IF(ISNUMBER(SEARCH("bourriche",B790)),"BOURRICHE",IF(OR(ISNUMBER(SEARCH("coffre",B790)),ISNUMBER(SEARCH("valisette",B790)),ISNUMBER(SEARCH("caisse",B790))),"COFFRET",IF(OR(ISNUMBER(SEARCH("VERRE",B790)),ISNUMBER(SEARCH("carafe",B790))),"VERRERIE",IF(ISNUMBER(SEARCH("BOIS",B790)),"BOIS",IF(OR(ISNUMBER(SEARCH("BOLDUC",B790)),ISNUMBER(SEARCH("RAPHIA",B790)),ISNUMBER(SEARCH("etiquette",B790)),ISNUMBER(SEARCH("Bouchon",B790)),ISNUMBER(SEARCH("tire",B790)),ISNUMBER(SEARCH("decapsuleur",B790)),ISNUMBER(SEARCH("carte",B790)),ISNUMBER(SEARCH("cheque",B790))),"ETAGERES",IF(OR(ISNUMBER(SEARCH("papier",B790)),ISNUMBER(SEARCH("sac",B790)),ISNUMBER(SEARCH("carton",B790)),ISNUMBER(SEARCH("pochette",B790)),ISNUMBER(SEARCH("polypr",B790)),ISNUMBER(SEARCH("FIBRE",B790))),"CARTONNAGE","AUTRES"))))))))),VLOOKUP(A790,'[1]Famille par article'!A:C,3,0))</f>
        <v>PANIER/CORBEILLE</v>
      </c>
      <c r="I790" s="14">
        <f t="shared" si="49"/>
        <v>2.7762354247640202E-4</v>
      </c>
      <c r="J790" s="14">
        <f t="shared" si="51"/>
        <v>0.93475846751804481</v>
      </c>
      <c r="K790" s="12" t="str">
        <f t="shared" si="48"/>
        <v/>
      </c>
      <c r="L790" s="12" t="str">
        <f t="shared" si="50"/>
        <v>Y</v>
      </c>
    </row>
    <row r="791" spans="1:12" x14ac:dyDescent="0.25">
      <c r="A791" s="12" t="s">
        <v>1411</v>
      </c>
      <c r="B791" s="12" t="s">
        <v>52</v>
      </c>
      <c r="C791" s="12">
        <v>3</v>
      </c>
      <c r="D791" s="12">
        <v>1126</v>
      </c>
      <c r="E791" s="12" t="s">
        <v>584</v>
      </c>
      <c r="F791" s="12" t="s">
        <v>17</v>
      </c>
      <c r="G791" s="12" t="str">
        <f>IF(ISNA(VLOOKUP(E791,'[1]Plan d''adressage'!A:B,2,0)),"aucune",VLOOKUP(E791,'[1]Plan d''adressage'!A:B,2,0))</f>
        <v>PANIER/CORBEILLE</v>
      </c>
      <c r="H791" s="13" t="str">
        <f>IF(ISNA(VLOOKUP(A791,'[1]Famille par article'!A:C,3,0)),IF(AND(ISNUMBER(SEARCH("FIBRE",B791)),ISNUMBER(SEARCH("calage",B791))),"FIBRE DE CALAGE",IF(OR(ISNUMBER(SEARCH("panier",B791)),ISNUMBER(SEARCH("corbeille",B791)),ISNUMBER(SEARCH("banneton",B791)),ISNUMBER(SEARCH("support",B791))),"PANIER/CORBEILLE",IF(ISNUMBER(SEARCH("Bidon",B791)),"BIDON",IF(ISNUMBER(SEARCH("bourriche",B791)),"BOURRICHE",IF(OR(ISNUMBER(SEARCH("coffre",B791)),ISNUMBER(SEARCH("valisette",B791)),ISNUMBER(SEARCH("caisse",B791))),"COFFRET",IF(OR(ISNUMBER(SEARCH("VERRE",B791)),ISNUMBER(SEARCH("carafe",B791))),"VERRERIE",IF(ISNUMBER(SEARCH("BOIS",B791)),"BOIS",IF(OR(ISNUMBER(SEARCH("BOLDUC",B791)),ISNUMBER(SEARCH("RAPHIA",B791)),ISNUMBER(SEARCH("etiquette",B791)),ISNUMBER(SEARCH("Bouchon",B791)),ISNUMBER(SEARCH("tire",B791)),ISNUMBER(SEARCH("decapsuleur",B791)),ISNUMBER(SEARCH("carte",B791)),ISNUMBER(SEARCH("cheque",B791))),"ETAGERES",IF(OR(ISNUMBER(SEARCH("papier",B791)),ISNUMBER(SEARCH("sac",B791)),ISNUMBER(SEARCH("carton",B791)),ISNUMBER(SEARCH("pochette",B791)),ISNUMBER(SEARCH("polypr",B791)),ISNUMBER(SEARCH("FIBRE",B791))),"CARTONNAGE","AUTRES"))))))))),VLOOKUP(A791,'[1]Famille par article'!A:C,3,0))</f>
        <v>PANIER/CORBEILLE</v>
      </c>
      <c r="I791" s="14">
        <f t="shared" si="49"/>
        <v>2.7762354247640202E-4</v>
      </c>
      <c r="J791" s="14">
        <f t="shared" si="51"/>
        <v>0.93503609106052121</v>
      </c>
      <c r="K791" s="12" t="str">
        <f t="shared" si="48"/>
        <v/>
      </c>
      <c r="L791" s="12" t="str">
        <f t="shared" si="50"/>
        <v>N</v>
      </c>
    </row>
    <row r="792" spans="1:12" x14ac:dyDescent="0.25">
      <c r="A792" s="12" t="s">
        <v>1412</v>
      </c>
      <c r="B792" s="12" t="s">
        <v>1413</v>
      </c>
      <c r="C792" s="12">
        <v>3</v>
      </c>
      <c r="D792" s="12">
        <v>1126</v>
      </c>
      <c r="E792" s="12" t="s">
        <v>96</v>
      </c>
      <c r="F792" s="12" t="s">
        <v>17</v>
      </c>
      <c r="G792" s="12" t="str">
        <f>IF(ISNA(VLOOKUP(E792,'[1]Plan d''adressage'!A:B,2,0)),"aucune",VLOOKUP(E792,'[1]Plan d''adressage'!A:B,2,0))</f>
        <v>aucune</v>
      </c>
      <c r="H792" s="13" t="str">
        <f>IF(ISNA(VLOOKUP(A792,'[1]Famille par article'!A:C,3,0)),IF(AND(ISNUMBER(SEARCH("FIBRE",B792)),ISNUMBER(SEARCH("calage",B792))),"FIBRE DE CALAGE",IF(OR(ISNUMBER(SEARCH("panier",B792)),ISNUMBER(SEARCH("corbeille",B792)),ISNUMBER(SEARCH("banneton",B792)),ISNUMBER(SEARCH("support",B792))),"PANIER/CORBEILLE",IF(ISNUMBER(SEARCH("Bidon",B792)),"BIDON",IF(ISNUMBER(SEARCH("bourriche",B792)),"BOURRICHE",IF(OR(ISNUMBER(SEARCH("coffre",B792)),ISNUMBER(SEARCH("valisette",B792)),ISNUMBER(SEARCH("caisse",B792))),"COFFRET",IF(OR(ISNUMBER(SEARCH("VERRE",B792)),ISNUMBER(SEARCH("carafe",B792))),"VERRERIE",IF(ISNUMBER(SEARCH("BOIS",B792)),"BOIS",IF(OR(ISNUMBER(SEARCH("BOLDUC",B792)),ISNUMBER(SEARCH("RAPHIA",B792)),ISNUMBER(SEARCH("etiquette",B792)),ISNUMBER(SEARCH("Bouchon",B792)),ISNUMBER(SEARCH("tire",B792)),ISNUMBER(SEARCH("decapsuleur",B792)),ISNUMBER(SEARCH("carte",B792)),ISNUMBER(SEARCH("cheque",B792))),"ETAGERES",IF(OR(ISNUMBER(SEARCH("papier",B792)),ISNUMBER(SEARCH("sac",B792)),ISNUMBER(SEARCH("carton",B792)),ISNUMBER(SEARCH("pochette",B792)),ISNUMBER(SEARCH("polypr",B792)),ISNUMBER(SEARCH("FIBRE",B792))),"CARTONNAGE","AUTRES"))))))))),VLOOKUP(A792,'[1]Famille par article'!A:C,3,0))</f>
        <v>VERRERIE</v>
      </c>
      <c r="I792" s="14">
        <f t="shared" si="49"/>
        <v>2.7762354247640202E-4</v>
      </c>
      <c r="J792" s="14">
        <f t="shared" si="51"/>
        <v>0.93531371460299761</v>
      </c>
      <c r="K792" s="12" t="str">
        <f t="shared" si="48"/>
        <v/>
      </c>
      <c r="L792" s="12" t="str">
        <f t="shared" si="50"/>
        <v>Y</v>
      </c>
    </row>
    <row r="793" spans="1:12" x14ac:dyDescent="0.25">
      <c r="A793" s="12" t="s">
        <v>1414</v>
      </c>
      <c r="B793" s="12" t="s">
        <v>1415</v>
      </c>
      <c r="C793" s="12">
        <v>3</v>
      </c>
      <c r="D793" s="12">
        <v>1126</v>
      </c>
      <c r="E793" s="12" t="s">
        <v>1049</v>
      </c>
      <c r="F793" s="12" t="s">
        <v>17</v>
      </c>
      <c r="G793" s="12" t="str">
        <f>IF(ISNA(VLOOKUP(E793,'[1]Plan d''adressage'!A:B,2,0)),"aucune",VLOOKUP(E793,'[1]Plan d''adressage'!A:B,2,0))</f>
        <v>PANIER/CORBEILLE</v>
      </c>
      <c r="H793" s="13" t="str">
        <f>IF(ISNA(VLOOKUP(A793,'[1]Famille par article'!A:C,3,0)),IF(AND(ISNUMBER(SEARCH("FIBRE",B793)),ISNUMBER(SEARCH("calage",B793))),"FIBRE DE CALAGE",IF(OR(ISNUMBER(SEARCH("panier",B793)),ISNUMBER(SEARCH("corbeille",B793)),ISNUMBER(SEARCH("banneton",B793)),ISNUMBER(SEARCH("support",B793))),"PANIER/CORBEILLE",IF(ISNUMBER(SEARCH("Bidon",B793)),"BIDON",IF(ISNUMBER(SEARCH("bourriche",B793)),"BOURRICHE",IF(OR(ISNUMBER(SEARCH("coffre",B793)),ISNUMBER(SEARCH("valisette",B793)),ISNUMBER(SEARCH("caisse",B793))),"COFFRET",IF(OR(ISNUMBER(SEARCH("VERRE",B793)),ISNUMBER(SEARCH("carafe",B793))),"VERRERIE",IF(ISNUMBER(SEARCH("BOIS",B793)),"BOIS",IF(OR(ISNUMBER(SEARCH("BOLDUC",B793)),ISNUMBER(SEARCH("RAPHIA",B793)),ISNUMBER(SEARCH("etiquette",B793)),ISNUMBER(SEARCH("Bouchon",B793)),ISNUMBER(SEARCH("tire",B793)),ISNUMBER(SEARCH("decapsuleur",B793)),ISNUMBER(SEARCH("carte",B793)),ISNUMBER(SEARCH("cheque",B793))),"ETAGERES",IF(OR(ISNUMBER(SEARCH("papier",B793)),ISNUMBER(SEARCH("sac",B793)),ISNUMBER(SEARCH("carton",B793)),ISNUMBER(SEARCH("pochette",B793)),ISNUMBER(SEARCH("polypr",B793)),ISNUMBER(SEARCH("FIBRE",B793))),"CARTONNAGE","AUTRES"))))))))),VLOOKUP(A793,'[1]Famille par article'!A:C,3,0))</f>
        <v>AUTRES</v>
      </c>
      <c r="I793" s="14">
        <f t="shared" si="49"/>
        <v>2.7762354247640202E-4</v>
      </c>
      <c r="J793" s="14">
        <f t="shared" si="51"/>
        <v>0.93559133814547402</v>
      </c>
      <c r="K793" s="12" t="str">
        <f t="shared" si="48"/>
        <v/>
      </c>
      <c r="L793" s="12" t="str">
        <f t="shared" si="50"/>
        <v>Y</v>
      </c>
    </row>
    <row r="794" spans="1:12" x14ac:dyDescent="0.25">
      <c r="A794" s="12" t="s">
        <v>1416</v>
      </c>
      <c r="B794" s="12" t="s">
        <v>156</v>
      </c>
      <c r="C794" s="12">
        <v>3</v>
      </c>
      <c r="D794" s="12">
        <v>1126</v>
      </c>
      <c r="E794" s="12" t="s">
        <v>222</v>
      </c>
      <c r="F794" s="12" t="s">
        <v>17</v>
      </c>
      <c r="G794" s="12" t="str">
        <f>IF(ISNA(VLOOKUP(E794,'[1]Plan d''adressage'!A:B,2,0)),"aucune",VLOOKUP(E794,'[1]Plan d''adressage'!A:B,2,0))</f>
        <v>AUTRES</v>
      </c>
      <c r="H794" s="13" t="str">
        <f>IF(ISNA(VLOOKUP(A794,'[1]Famille par article'!A:C,3,0)),IF(AND(ISNUMBER(SEARCH("FIBRE",B794)),ISNUMBER(SEARCH("calage",B794))),"FIBRE DE CALAGE",IF(OR(ISNUMBER(SEARCH("panier",B794)),ISNUMBER(SEARCH("corbeille",B794)),ISNUMBER(SEARCH("banneton",B794)),ISNUMBER(SEARCH("support",B794))),"PANIER/CORBEILLE",IF(ISNUMBER(SEARCH("Bidon",B794)),"BIDON",IF(ISNUMBER(SEARCH("bourriche",B794)),"BOURRICHE",IF(OR(ISNUMBER(SEARCH("coffre",B794)),ISNUMBER(SEARCH("valisette",B794)),ISNUMBER(SEARCH("caisse",B794))),"COFFRET",IF(OR(ISNUMBER(SEARCH("VERRE",B794)),ISNUMBER(SEARCH("carafe",B794))),"VERRERIE",IF(ISNUMBER(SEARCH("BOIS",B794)),"BOIS",IF(OR(ISNUMBER(SEARCH("BOLDUC",B794)),ISNUMBER(SEARCH("RAPHIA",B794)),ISNUMBER(SEARCH("etiquette",B794)),ISNUMBER(SEARCH("Bouchon",B794)),ISNUMBER(SEARCH("tire",B794)),ISNUMBER(SEARCH("decapsuleur",B794)),ISNUMBER(SEARCH("carte",B794)),ISNUMBER(SEARCH("cheque",B794))),"ETAGERES",IF(OR(ISNUMBER(SEARCH("papier",B794)),ISNUMBER(SEARCH("sac",B794)),ISNUMBER(SEARCH("carton",B794)),ISNUMBER(SEARCH("pochette",B794)),ISNUMBER(SEARCH("polypr",B794)),ISNUMBER(SEARCH("FIBRE",B794))),"CARTONNAGE","AUTRES"))))))))),VLOOKUP(A794,'[1]Famille par article'!A:C,3,0))</f>
        <v>ETAGERES</v>
      </c>
      <c r="I794" s="14">
        <f t="shared" si="49"/>
        <v>2.7762354247640202E-4</v>
      </c>
      <c r="J794" s="14">
        <f t="shared" si="51"/>
        <v>0.93586896168795042</v>
      </c>
      <c r="K794" s="12" t="str">
        <f t="shared" si="48"/>
        <v/>
      </c>
      <c r="L794" s="12" t="str">
        <f t="shared" si="50"/>
        <v>Y</v>
      </c>
    </row>
    <row r="795" spans="1:12" x14ac:dyDescent="0.25">
      <c r="A795" s="12" t="s">
        <v>1417</v>
      </c>
      <c r="B795" s="12" t="s">
        <v>1228</v>
      </c>
      <c r="C795" s="12">
        <v>3</v>
      </c>
      <c r="D795" s="12">
        <v>1126</v>
      </c>
      <c r="E795" s="12" t="s">
        <v>730</v>
      </c>
      <c r="F795" s="12" t="s">
        <v>17</v>
      </c>
      <c r="G795" s="12" t="str">
        <f>IF(ISNA(VLOOKUP(E795,'[1]Plan d''adressage'!A:B,2,0)),"aucune",VLOOKUP(E795,'[1]Plan d''adressage'!A:B,2,0))</f>
        <v>AUTRES</v>
      </c>
      <c r="H795" s="13" t="str">
        <f>IF(ISNA(VLOOKUP(A795,'[1]Famille par article'!A:C,3,0)),IF(AND(ISNUMBER(SEARCH("FIBRE",B795)),ISNUMBER(SEARCH("calage",B795))),"FIBRE DE CALAGE",IF(OR(ISNUMBER(SEARCH("panier",B795)),ISNUMBER(SEARCH("corbeille",B795)),ISNUMBER(SEARCH("banneton",B795)),ISNUMBER(SEARCH("support",B795))),"PANIER/CORBEILLE",IF(ISNUMBER(SEARCH("Bidon",B795)),"BIDON",IF(ISNUMBER(SEARCH("bourriche",B795)),"BOURRICHE",IF(OR(ISNUMBER(SEARCH("coffre",B795)),ISNUMBER(SEARCH("valisette",B795)),ISNUMBER(SEARCH("caisse",B795))),"COFFRET",IF(OR(ISNUMBER(SEARCH("VERRE",B795)),ISNUMBER(SEARCH("carafe",B795))),"VERRERIE",IF(ISNUMBER(SEARCH("BOIS",B795)),"BOIS",IF(OR(ISNUMBER(SEARCH("BOLDUC",B795)),ISNUMBER(SEARCH("RAPHIA",B795)),ISNUMBER(SEARCH("etiquette",B795)),ISNUMBER(SEARCH("Bouchon",B795)),ISNUMBER(SEARCH("tire",B795)),ISNUMBER(SEARCH("decapsuleur",B795)),ISNUMBER(SEARCH("carte",B795)),ISNUMBER(SEARCH("cheque",B795))),"ETAGERES",IF(OR(ISNUMBER(SEARCH("papier",B795)),ISNUMBER(SEARCH("sac",B795)),ISNUMBER(SEARCH("carton",B795)),ISNUMBER(SEARCH("pochette",B795)),ISNUMBER(SEARCH("polypr",B795)),ISNUMBER(SEARCH("FIBRE",B795))),"CARTONNAGE","AUTRES"))))))))),VLOOKUP(A795,'[1]Famille par article'!A:C,3,0))</f>
        <v>ETAGERES</v>
      </c>
      <c r="I795" s="14">
        <f t="shared" si="49"/>
        <v>2.7762354247640202E-4</v>
      </c>
      <c r="J795" s="14">
        <f t="shared" si="51"/>
        <v>0.93614658523042682</v>
      </c>
      <c r="K795" s="12" t="str">
        <f t="shared" si="48"/>
        <v/>
      </c>
      <c r="L795" s="12" t="str">
        <f t="shared" si="50"/>
        <v>Y</v>
      </c>
    </row>
    <row r="796" spans="1:12" x14ac:dyDescent="0.25">
      <c r="A796" s="12" t="s">
        <v>1418</v>
      </c>
      <c r="B796" s="12" t="s">
        <v>1419</v>
      </c>
      <c r="C796" s="12">
        <v>3</v>
      </c>
      <c r="D796" s="12">
        <v>1126</v>
      </c>
      <c r="E796" s="12" t="s">
        <v>96</v>
      </c>
      <c r="F796" s="12" t="s">
        <v>17</v>
      </c>
      <c r="G796" s="12" t="str">
        <f>IF(ISNA(VLOOKUP(E796,'[1]Plan d''adressage'!A:B,2,0)),"aucune",VLOOKUP(E796,'[1]Plan d''adressage'!A:B,2,0))</f>
        <v>aucune</v>
      </c>
      <c r="H796" s="13" t="str">
        <f>IF(ISNA(VLOOKUP(A796,'[1]Famille par article'!A:C,3,0)),IF(AND(ISNUMBER(SEARCH("FIBRE",B796)),ISNUMBER(SEARCH("calage",B796))),"FIBRE DE CALAGE",IF(OR(ISNUMBER(SEARCH("panier",B796)),ISNUMBER(SEARCH("corbeille",B796)),ISNUMBER(SEARCH("banneton",B796)),ISNUMBER(SEARCH("support",B796))),"PANIER/CORBEILLE",IF(ISNUMBER(SEARCH("Bidon",B796)),"BIDON",IF(ISNUMBER(SEARCH("bourriche",B796)),"BOURRICHE",IF(OR(ISNUMBER(SEARCH("coffre",B796)),ISNUMBER(SEARCH("valisette",B796)),ISNUMBER(SEARCH("caisse",B796))),"COFFRET",IF(OR(ISNUMBER(SEARCH("VERRE",B796)),ISNUMBER(SEARCH("carafe",B796))),"VERRERIE",IF(ISNUMBER(SEARCH("BOIS",B796)),"BOIS",IF(OR(ISNUMBER(SEARCH("BOLDUC",B796)),ISNUMBER(SEARCH("RAPHIA",B796)),ISNUMBER(SEARCH("etiquette",B796)),ISNUMBER(SEARCH("Bouchon",B796)),ISNUMBER(SEARCH("tire",B796)),ISNUMBER(SEARCH("decapsuleur",B796)),ISNUMBER(SEARCH("carte",B796)),ISNUMBER(SEARCH("cheque",B796))),"ETAGERES",IF(OR(ISNUMBER(SEARCH("papier",B796)),ISNUMBER(SEARCH("sac",B796)),ISNUMBER(SEARCH("carton",B796)),ISNUMBER(SEARCH("pochette",B796)),ISNUMBER(SEARCH("polypr",B796)),ISNUMBER(SEARCH("FIBRE",B796))),"CARTONNAGE","AUTRES"))))))))),VLOOKUP(A796,'[1]Famille par article'!A:C,3,0))</f>
        <v>ETAGERES</v>
      </c>
      <c r="I796" s="14">
        <f t="shared" si="49"/>
        <v>2.7762354247640202E-4</v>
      </c>
      <c r="J796" s="14">
        <f t="shared" si="51"/>
        <v>0.93642420877290322</v>
      </c>
      <c r="K796" s="12" t="str">
        <f t="shared" si="48"/>
        <v/>
      </c>
      <c r="L796" s="12" t="str">
        <f t="shared" si="50"/>
        <v>Y</v>
      </c>
    </row>
    <row r="797" spans="1:12" x14ac:dyDescent="0.25">
      <c r="A797" s="12" t="s">
        <v>1420</v>
      </c>
      <c r="B797" s="12" t="s">
        <v>1421</v>
      </c>
      <c r="C797" s="12">
        <v>3</v>
      </c>
      <c r="D797" s="12">
        <v>1126</v>
      </c>
      <c r="E797" s="12" t="s">
        <v>96</v>
      </c>
      <c r="F797" s="12" t="s">
        <v>17</v>
      </c>
      <c r="G797" s="12" t="str">
        <f>IF(ISNA(VLOOKUP(E797,'[1]Plan d''adressage'!A:B,2,0)),"aucune",VLOOKUP(E797,'[1]Plan d''adressage'!A:B,2,0))</f>
        <v>aucune</v>
      </c>
      <c r="H797" s="13" t="str">
        <f>IF(ISNA(VLOOKUP(A797,'[1]Famille par article'!A:C,3,0)),IF(AND(ISNUMBER(SEARCH("FIBRE",B797)),ISNUMBER(SEARCH("calage",B797))),"FIBRE DE CALAGE",IF(OR(ISNUMBER(SEARCH("panier",B797)),ISNUMBER(SEARCH("corbeille",B797)),ISNUMBER(SEARCH("banneton",B797)),ISNUMBER(SEARCH("support",B797))),"PANIER/CORBEILLE",IF(ISNUMBER(SEARCH("Bidon",B797)),"BIDON",IF(ISNUMBER(SEARCH("bourriche",B797)),"BOURRICHE",IF(OR(ISNUMBER(SEARCH("coffre",B797)),ISNUMBER(SEARCH("valisette",B797)),ISNUMBER(SEARCH("caisse",B797))),"COFFRET",IF(OR(ISNUMBER(SEARCH("VERRE",B797)),ISNUMBER(SEARCH("carafe",B797))),"VERRERIE",IF(ISNUMBER(SEARCH("BOIS",B797)),"BOIS",IF(OR(ISNUMBER(SEARCH("BOLDUC",B797)),ISNUMBER(SEARCH("RAPHIA",B797)),ISNUMBER(SEARCH("etiquette",B797)),ISNUMBER(SEARCH("Bouchon",B797)),ISNUMBER(SEARCH("tire",B797)),ISNUMBER(SEARCH("decapsuleur",B797)),ISNUMBER(SEARCH("carte",B797)),ISNUMBER(SEARCH("cheque",B797))),"ETAGERES",IF(OR(ISNUMBER(SEARCH("papier",B797)),ISNUMBER(SEARCH("sac",B797)),ISNUMBER(SEARCH("carton",B797)),ISNUMBER(SEARCH("pochette",B797)),ISNUMBER(SEARCH("polypr",B797)),ISNUMBER(SEARCH("FIBRE",B797))),"CARTONNAGE","AUTRES"))))))))),VLOOKUP(A797,'[1]Famille par article'!A:C,3,0))</f>
        <v>AUTRES</v>
      </c>
      <c r="I797" s="14">
        <f t="shared" si="49"/>
        <v>2.7762354247640202E-4</v>
      </c>
      <c r="J797" s="14">
        <f t="shared" si="51"/>
        <v>0.93670183231537962</v>
      </c>
      <c r="K797" s="12" t="str">
        <f t="shared" si="48"/>
        <v/>
      </c>
      <c r="L797" s="12" t="str">
        <f t="shared" si="50"/>
        <v>Y</v>
      </c>
    </row>
    <row r="798" spans="1:12" x14ac:dyDescent="0.25">
      <c r="A798" s="12" t="s">
        <v>1422</v>
      </c>
      <c r="B798" s="12" t="s">
        <v>1405</v>
      </c>
      <c r="C798" s="12">
        <v>3</v>
      </c>
      <c r="D798" s="12">
        <v>1126</v>
      </c>
      <c r="E798" s="12" t="s">
        <v>96</v>
      </c>
      <c r="F798" s="12" t="s">
        <v>17</v>
      </c>
      <c r="G798" s="12" t="str">
        <f>IF(ISNA(VLOOKUP(E798,'[1]Plan d''adressage'!A:B,2,0)),"aucune",VLOOKUP(E798,'[1]Plan d''adressage'!A:B,2,0))</f>
        <v>aucune</v>
      </c>
      <c r="H798" s="13" t="str">
        <f>IF(ISNA(VLOOKUP(A798,'[1]Famille par article'!A:C,3,0)),IF(AND(ISNUMBER(SEARCH("FIBRE",B798)),ISNUMBER(SEARCH("calage",B798))),"FIBRE DE CALAGE",IF(OR(ISNUMBER(SEARCH("panier",B798)),ISNUMBER(SEARCH("corbeille",B798)),ISNUMBER(SEARCH("banneton",B798)),ISNUMBER(SEARCH("support",B798))),"PANIER/CORBEILLE",IF(ISNUMBER(SEARCH("Bidon",B798)),"BIDON",IF(ISNUMBER(SEARCH("bourriche",B798)),"BOURRICHE",IF(OR(ISNUMBER(SEARCH("coffre",B798)),ISNUMBER(SEARCH("valisette",B798)),ISNUMBER(SEARCH("caisse",B798))),"COFFRET",IF(OR(ISNUMBER(SEARCH("VERRE",B798)),ISNUMBER(SEARCH("carafe",B798))),"VERRERIE",IF(ISNUMBER(SEARCH("BOIS",B798)),"BOIS",IF(OR(ISNUMBER(SEARCH("BOLDUC",B798)),ISNUMBER(SEARCH("RAPHIA",B798)),ISNUMBER(SEARCH("etiquette",B798)),ISNUMBER(SEARCH("Bouchon",B798)),ISNUMBER(SEARCH("tire",B798)),ISNUMBER(SEARCH("decapsuleur",B798)),ISNUMBER(SEARCH("carte",B798)),ISNUMBER(SEARCH("cheque",B798))),"ETAGERES",IF(OR(ISNUMBER(SEARCH("papier",B798)),ISNUMBER(SEARCH("sac",B798)),ISNUMBER(SEARCH("carton",B798)),ISNUMBER(SEARCH("pochette",B798)),ISNUMBER(SEARCH("polypr",B798)),ISNUMBER(SEARCH("FIBRE",B798))),"CARTONNAGE","AUTRES"))))))))),VLOOKUP(A798,'[1]Famille par article'!A:C,3,0))</f>
        <v>AUTRES</v>
      </c>
      <c r="I798" s="14">
        <f t="shared" si="49"/>
        <v>2.7762354247640202E-4</v>
      </c>
      <c r="J798" s="14">
        <f t="shared" si="51"/>
        <v>0.93697945585785603</v>
      </c>
      <c r="K798" s="12" t="str">
        <f t="shared" si="48"/>
        <v/>
      </c>
      <c r="L798" s="12" t="str">
        <f t="shared" si="50"/>
        <v>Y</v>
      </c>
    </row>
    <row r="799" spans="1:12" x14ac:dyDescent="0.25">
      <c r="A799" s="12" t="s">
        <v>1423</v>
      </c>
      <c r="B799" s="12" t="s">
        <v>1424</v>
      </c>
      <c r="C799" s="12">
        <v>3</v>
      </c>
      <c r="D799" s="12">
        <v>1126</v>
      </c>
      <c r="E799" s="12" t="s">
        <v>96</v>
      </c>
      <c r="F799" s="12" t="s">
        <v>17</v>
      </c>
      <c r="G799" s="12" t="str">
        <f>IF(ISNA(VLOOKUP(E799,'[1]Plan d''adressage'!A:B,2,0)),"aucune",VLOOKUP(E799,'[1]Plan d''adressage'!A:B,2,0))</f>
        <v>aucune</v>
      </c>
      <c r="H799" s="13" t="str">
        <f>IF(ISNA(VLOOKUP(A799,'[1]Famille par article'!A:C,3,0)),IF(AND(ISNUMBER(SEARCH("FIBRE",B799)),ISNUMBER(SEARCH("calage",B799))),"FIBRE DE CALAGE",IF(OR(ISNUMBER(SEARCH("panier",B799)),ISNUMBER(SEARCH("corbeille",B799)),ISNUMBER(SEARCH("banneton",B799)),ISNUMBER(SEARCH("support",B799))),"PANIER/CORBEILLE",IF(ISNUMBER(SEARCH("Bidon",B799)),"BIDON",IF(ISNUMBER(SEARCH("bourriche",B799)),"BOURRICHE",IF(OR(ISNUMBER(SEARCH("coffre",B799)),ISNUMBER(SEARCH("valisette",B799)),ISNUMBER(SEARCH("caisse",B799))),"COFFRET",IF(OR(ISNUMBER(SEARCH("VERRE",B799)),ISNUMBER(SEARCH("carafe",B799))),"VERRERIE",IF(ISNUMBER(SEARCH("BOIS",B799)),"BOIS",IF(OR(ISNUMBER(SEARCH("BOLDUC",B799)),ISNUMBER(SEARCH("RAPHIA",B799)),ISNUMBER(SEARCH("etiquette",B799)),ISNUMBER(SEARCH("Bouchon",B799)),ISNUMBER(SEARCH("tire",B799)),ISNUMBER(SEARCH("decapsuleur",B799)),ISNUMBER(SEARCH("carte",B799)),ISNUMBER(SEARCH("cheque",B799))),"ETAGERES",IF(OR(ISNUMBER(SEARCH("papier",B799)),ISNUMBER(SEARCH("sac",B799)),ISNUMBER(SEARCH("carton",B799)),ISNUMBER(SEARCH("pochette",B799)),ISNUMBER(SEARCH("polypr",B799)),ISNUMBER(SEARCH("FIBRE",B799))),"CARTONNAGE","AUTRES"))))))))),VLOOKUP(A799,'[1]Famille par article'!A:C,3,0))</f>
        <v>COFFRET</v>
      </c>
      <c r="I799" s="14">
        <f t="shared" si="49"/>
        <v>2.7762354247640202E-4</v>
      </c>
      <c r="J799" s="14">
        <f t="shared" si="51"/>
        <v>0.93725707940033243</v>
      </c>
      <c r="K799" s="12" t="str">
        <f t="shared" si="48"/>
        <v/>
      </c>
      <c r="L799" s="12" t="str">
        <f t="shared" si="50"/>
        <v>Y</v>
      </c>
    </row>
    <row r="800" spans="1:12" x14ac:dyDescent="0.25">
      <c r="A800" s="12" t="s">
        <v>1425</v>
      </c>
      <c r="B800" s="12" t="s">
        <v>1424</v>
      </c>
      <c r="C800" s="12">
        <v>3</v>
      </c>
      <c r="D800" s="12">
        <v>1126</v>
      </c>
      <c r="E800" s="12" t="s">
        <v>96</v>
      </c>
      <c r="F800" s="12" t="s">
        <v>17</v>
      </c>
      <c r="G800" s="12" t="str">
        <f>IF(ISNA(VLOOKUP(E800,'[1]Plan d''adressage'!A:B,2,0)),"aucune",VLOOKUP(E800,'[1]Plan d''adressage'!A:B,2,0))</f>
        <v>aucune</v>
      </c>
      <c r="H800" s="13" t="str">
        <f>IF(ISNA(VLOOKUP(A800,'[1]Famille par article'!A:C,3,0)),IF(AND(ISNUMBER(SEARCH("FIBRE",B800)),ISNUMBER(SEARCH("calage",B800))),"FIBRE DE CALAGE",IF(OR(ISNUMBER(SEARCH("panier",B800)),ISNUMBER(SEARCH("corbeille",B800)),ISNUMBER(SEARCH("banneton",B800)),ISNUMBER(SEARCH("support",B800))),"PANIER/CORBEILLE",IF(ISNUMBER(SEARCH("Bidon",B800)),"BIDON",IF(ISNUMBER(SEARCH("bourriche",B800)),"BOURRICHE",IF(OR(ISNUMBER(SEARCH("coffre",B800)),ISNUMBER(SEARCH("valisette",B800)),ISNUMBER(SEARCH("caisse",B800))),"COFFRET",IF(OR(ISNUMBER(SEARCH("VERRE",B800)),ISNUMBER(SEARCH("carafe",B800))),"VERRERIE",IF(ISNUMBER(SEARCH("BOIS",B800)),"BOIS",IF(OR(ISNUMBER(SEARCH("BOLDUC",B800)),ISNUMBER(SEARCH("RAPHIA",B800)),ISNUMBER(SEARCH("etiquette",B800)),ISNUMBER(SEARCH("Bouchon",B800)),ISNUMBER(SEARCH("tire",B800)),ISNUMBER(SEARCH("decapsuleur",B800)),ISNUMBER(SEARCH("carte",B800)),ISNUMBER(SEARCH("cheque",B800))),"ETAGERES",IF(OR(ISNUMBER(SEARCH("papier",B800)),ISNUMBER(SEARCH("sac",B800)),ISNUMBER(SEARCH("carton",B800)),ISNUMBER(SEARCH("pochette",B800)),ISNUMBER(SEARCH("polypr",B800)),ISNUMBER(SEARCH("FIBRE",B800))),"CARTONNAGE","AUTRES"))))))))),VLOOKUP(A800,'[1]Famille par article'!A:C,3,0))</f>
        <v>COFFRET</v>
      </c>
      <c r="I800" s="14">
        <f t="shared" si="49"/>
        <v>2.7762354247640202E-4</v>
      </c>
      <c r="J800" s="14">
        <f t="shared" si="51"/>
        <v>0.93753470294280883</v>
      </c>
      <c r="K800" s="12" t="str">
        <f t="shared" si="48"/>
        <v/>
      </c>
      <c r="L800" s="12" t="str">
        <f t="shared" si="50"/>
        <v>Y</v>
      </c>
    </row>
    <row r="801" spans="1:12" x14ac:dyDescent="0.25">
      <c r="A801" s="12" t="s">
        <v>1426</v>
      </c>
      <c r="B801" s="12" t="s">
        <v>1424</v>
      </c>
      <c r="C801" s="12">
        <v>3</v>
      </c>
      <c r="D801" s="12">
        <v>1126</v>
      </c>
      <c r="E801" s="12" t="s">
        <v>96</v>
      </c>
      <c r="F801" s="12" t="s">
        <v>17</v>
      </c>
      <c r="G801" s="12" t="str">
        <f>IF(ISNA(VLOOKUP(E801,'[1]Plan d''adressage'!A:B,2,0)),"aucune",VLOOKUP(E801,'[1]Plan d''adressage'!A:B,2,0))</f>
        <v>aucune</v>
      </c>
      <c r="H801" s="13" t="str">
        <f>IF(ISNA(VLOOKUP(A801,'[1]Famille par article'!A:C,3,0)),IF(AND(ISNUMBER(SEARCH("FIBRE",B801)),ISNUMBER(SEARCH("calage",B801))),"FIBRE DE CALAGE",IF(OR(ISNUMBER(SEARCH("panier",B801)),ISNUMBER(SEARCH("corbeille",B801)),ISNUMBER(SEARCH("banneton",B801)),ISNUMBER(SEARCH("support",B801))),"PANIER/CORBEILLE",IF(ISNUMBER(SEARCH("Bidon",B801)),"BIDON",IF(ISNUMBER(SEARCH("bourriche",B801)),"BOURRICHE",IF(OR(ISNUMBER(SEARCH("coffre",B801)),ISNUMBER(SEARCH("valisette",B801)),ISNUMBER(SEARCH("caisse",B801))),"COFFRET",IF(OR(ISNUMBER(SEARCH("VERRE",B801)),ISNUMBER(SEARCH("carafe",B801))),"VERRERIE",IF(ISNUMBER(SEARCH("BOIS",B801)),"BOIS",IF(OR(ISNUMBER(SEARCH("BOLDUC",B801)),ISNUMBER(SEARCH("RAPHIA",B801)),ISNUMBER(SEARCH("etiquette",B801)),ISNUMBER(SEARCH("Bouchon",B801)),ISNUMBER(SEARCH("tire",B801)),ISNUMBER(SEARCH("decapsuleur",B801)),ISNUMBER(SEARCH("carte",B801)),ISNUMBER(SEARCH("cheque",B801))),"ETAGERES",IF(OR(ISNUMBER(SEARCH("papier",B801)),ISNUMBER(SEARCH("sac",B801)),ISNUMBER(SEARCH("carton",B801)),ISNUMBER(SEARCH("pochette",B801)),ISNUMBER(SEARCH("polypr",B801)),ISNUMBER(SEARCH("FIBRE",B801))),"CARTONNAGE","AUTRES"))))))))),VLOOKUP(A801,'[1]Famille par article'!A:C,3,0))</f>
        <v>COFFRET</v>
      </c>
      <c r="I801" s="14">
        <f t="shared" si="49"/>
        <v>2.7762354247640202E-4</v>
      </c>
      <c r="J801" s="14">
        <f t="shared" si="51"/>
        <v>0.93781232648528523</v>
      </c>
      <c r="K801" s="12" t="str">
        <f t="shared" si="48"/>
        <v/>
      </c>
      <c r="L801" s="12" t="str">
        <f t="shared" si="50"/>
        <v>Y</v>
      </c>
    </row>
    <row r="802" spans="1:12" x14ac:dyDescent="0.25">
      <c r="A802" s="12" t="s">
        <v>1427</v>
      </c>
      <c r="B802" s="12" t="s">
        <v>904</v>
      </c>
      <c r="C802" s="12">
        <v>3</v>
      </c>
      <c r="D802" s="12">
        <v>1126</v>
      </c>
      <c r="E802" s="12" t="s">
        <v>421</v>
      </c>
      <c r="F802" s="12" t="s">
        <v>17</v>
      </c>
      <c r="G802" s="12" t="str">
        <f>IF(ISNA(VLOOKUP(E802,'[1]Plan d''adressage'!A:B,2,0)),"aucune",VLOOKUP(E802,'[1]Plan d''adressage'!A:B,2,0))</f>
        <v>AUTRES</v>
      </c>
      <c r="H802" s="13" t="str">
        <f>IF(ISNA(VLOOKUP(A802,'[1]Famille par article'!A:C,3,0)),IF(AND(ISNUMBER(SEARCH("FIBRE",B802)),ISNUMBER(SEARCH("calage",B802))),"FIBRE DE CALAGE",IF(OR(ISNUMBER(SEARCH("panier",B802)),ISNUMBER(SEARCH("corbeille",B802)),ISNUMBER(SEARCH("banneton",B802)),ISNUMBER(SEARCH("support",B802))),"PANIER/CORBEILLE",IF(ISNUMBER(SEARCH("Bidon",B802)),"BIDON",IF(ISNUMBER(SEARCH("bourriche",B802)),"BOURRICHE",IF(OR(ISNUMBER(SEARCH("coffre",B802)),ISNUMBER(SEARCH("valisette",B802)),ISNUMBER(SEARCH("caisse",B802))),"COFFRET",IF(OR(ISNUMBER(SEARCH("VERRE",B802)),ISNUMBER(SEARCH("carafe",B802))),"VERRERIE",IF(ISNUMBER(SEARCH("BOIS",B802)),"BOIS",IF(OR(ISNUMBER(SEARCH("BOLDUC",B802)),ISNUMBER(SEARCH("RAPHIA",B802)),ISNUMBER(SEARCH("etiquette",B802)),ISNUMBER(SEARCH("Bouchon",B802)),ISNUMBER(SEARCH("tire",B802)),ISNUMBER(SEARCH("decapsuleur",B802)),ISNUMBER(SEARCH("carte",B802)),ISNUMBER(SEARCH("cheque",B802))),"ETAGERES",IF(OR(ISNUMBER(SEARCH("papier",B802)),ISNUMBER(SEARCH("sac",B802)),ISNUMBER(SEARCH("carton",B802)),ISNUMBER(SEARCH("pochette",B802)),ISNUMBER(SEARCH("polypr",B802)),ISNUMBER(SEARCH("FIBRE",B802))),"CARTONNAGE","AUTRES"))))))))),VLOOKUP(A802,'[1]Famille par article'!A:C,3,0))</f>
        <v>COFFRET</v>
      </c>
      <c r="I802" s="14">
        <f t="shared" si="49"/>
        <v>2.7762354247640202E-4</v>
      </c>
      <c r="J802" s="14">
        <f t="shared" si="51"/>
        <v>0.93808995002776163</v>
      </c>
      <c r="K802" s="12" t="str">
        <f t="shared" si="48"/>
        <v/>
      </c>
      <c r="L802" s="12" t="str">
        <f t="shared" si="50"/>
        <v>Y</v>
      </c>
    </row>
    <row r="803" spans="1:12" x14ac:dyDescent="0.25">
      <c r="A803" s="12" t="s">
        <v>1428</v>
      </c>
      <c r="B803" s="12" t="s">
        <v>1061</v>
      </c>
      <c r="C803" s="12">
        <v>3</v>
      </c>
      <c r="D803" s="12">
        <v>1126</v>
      </c>
      <c r="E803" s="12" t="s">
        <v>1079</v>
      </c>
      <c r="F803" s="12" t="s">
        <v>17</v>
      </c>
      <c r="G803" s="12" t="str">
        <f>IF(ISNA(VLOOKUP(E803,'[1]Plan d''adressage'!A:B,2,0)),"aucune",VLOOKUP(E803,'[1]Plan d''adressage'!A:B,2,0))</f>
        <v>AUTRES</v>
      </c>
      <c r="H803" s="13" t="str">
        <f>IF(ISNA(VLOOKUP(A803,'[1]Famille par article'!A:C,3,0)),IF(AND(ISNUMBER(SEARCH("FIBRE",B803)),ISNUMBER(SEARCH("calage",B803))),"FIBRE DE CALAGE",IF(OR(ISNUMBER(SEARCH("panier",B803)),ISNUMBER(SEARCH("corbeille",B803)),ISNUMBER(SEARCH("banneton",B803)),ISNUMBER(SEARCH("support",B803))),"PANIER/CORBEILLE",IF(ISNUMBER(SEARCH("Bidon",B803)),"BIDON",IF(ISNUMBER(SEARCH("bourriche",B803)),"BOURRICHE",IF(OR(ISNUMBER(SEARCH("coffre",B803)),ISNUMBER(SEARCH("valisette",B803)),ISNUMBER(SEARCH("caisse",B803))),"COFFRET",IF(OR(ISNUMBER(SEARCH("VERRE",B803)),ISNUMBER(SEARCH("carafe",B803))),"VERRERIE",IF(ISNUMBER(SEARCH("BOIS",B803)),"BOIS",IF(OR(ISNUMBER(SEARCH("BOLDUC",B803)),ISNUMBER(SEARCH("RAPHIA",B803)),ISNUMBER(SEARCH("etiquette",B803)),ISNUMBER(SEARCH("Bouchon",B803)),ISNUMBER(SEARCH("tire",B803)),ISNUMBER(SEARCH("decapsuleur",B803)),ISNUMBER(SEARCH("carte",B803)),ISNUMBER(SEARCH("cheque",B803))),"ETAGERES",IF(OR(ISNUMBER(SEARCH("papier",B803)),ISNUMBER(SEARCH("sac",B803)),ISNUMBER(SEARCH("carton",B803)),ISNUMBER(SEARCH("pochette",B803)),ISNUMBER(SEARCH("polypr",B803)),ISNUMBER(SEARCH("FIBRE",B803))),"CARTONNAGE","AUTRES"))))))))),VLOOKUP(A803,'[1]Famille par article'!A:C,3,0))</f>
        <v>CARTONNAGE</v>
      </c>
      <c r="I803" s="14">
        <f t="shared" si="49"/>
        <v>2.7762354247640202E-4</v>
      </c>
      <c r="J803" s="14">
        <f t="shared" si="51"/>
        <v>0.93836757357023803</v>
      </c>
      <c r="K803" s="12" t="str">
        <f t="shared" si="48"/>
        <v/>
      </c>
      <c r="L803" s="12" t="str">
        <f t="shared" si="50"/>
        <v>Y</v>
      </c>
    </row>
    <row r="804" spans="1:12" x14ac:dyDescent="0.25">
      <c r="A804" s="12" t="s">
        <v>1429</v>
      </c>
      <c r="B804" s="12" t="s">
        <v>366</v>
      </c>
      <c r="C804" s="12">
        <v>3</v>
      </c>
      <c r="D804" s="12">
        <v>1126</v>
      </c>
      <c r="E804" s="12" t="s">
        <v>1100</v>
      </c>
      <c r="F804" s="12" t="s">
        <v>17</v>
      </c>
      <c r="G804" s="12" t="str">
        <f>IF(ISNA(VLOOKUP(E804,'[1]Plan d''adressage'!A:B,2,0)),"aucune",VLOOKUP(E804,'[1]Plan d''adressage'!A:B,2,0))</f>
        <v>PANIER/CORBEILLE</v>
      </c>
      <c r="H804" s="13" t="str">
        <f>IF(ISNA(VLOOKUP(A804,'[1]Famille par article'!A:C,3,0)),IF(AND(ISNUMBER(SEARCH("FIBRE",B804)),ISNUMBER(SEARCH("calage",B804))),"FIBRE DE CALAGE",IF(OR(ISNUMBER(SEARCH("panier",B804)),ISNUMBER(SEARCH("corbeille",B804)),ISNUMBER(SEARCH("banneton",B804)),ISNUMBER(SEARCH("support",B804))),"PANIER/CORBEILLE",IF(ISNUMBER(SEARCH("Bidon",B804)),"BIDON",IF(ISNUMBER(SEARCH("bourriche",B804)),"BOURRICHE",IF(OR(ISNUMBER(SEARCH("coffre",B804)),ISNUMBER(SEARCH("valisette",B804)),ISNUMBER(SEARCH("caisse",B804))),"COFFRET",IF(OR(ISNUMBER(SEARCH("VERRE",B804)),ISNUMBER(SEARCH("carafe",B804))),"VERRERIE",IF(ISNUMBER(SEARCH("BOIS",B804)),"BOIS",IF(OR(ISNUMBER(SEARCH("BOLDUC",B804)),ISNUMBER(SEARCH("RAPHIA",B804)),ISNUMBER(SEARCH("etiquette",B804)),ISNUMBER(SEARCH("Bouchon",B804)),ISNUMBER(SEARCH("tire",B804)),ISNUMBER(SEARCH("decapsuleur",B804)),ISNUMBER(SEARCH("carte",B804)),ISNUMBER(SEARCH("cheque",B804))),"ETAGERES",IF(OR(ISNUMBER(SEARCH("papier",B804)),ISNUMBER(SEARCH("sac",B804)),ISNUMBER(SEARCH("carton",B804)),ISNUMBER(SEARCH("pochette",B804)),ISNUMBER(SEARCH("polypr",B804)),ISNUMBER(SEARCH("FIBRE",B804))),"CARTONNAGE","AUTRES"))))))))),VLOOKUP(A804,'[1]Famille par article'!A:C,3,0))</f>
        <v>CARTONNAGE</v>
      </c>
      <c r="I804" s="14">
        <f t="shared" si="49"/>
        <v>2.7762354247640202E-4</v>
      </c>
      <c r="J804" s="14">
        <f t="shared" si="51"/>
        <v>0.93864519711271444</v>
      </c>
      <c r="K804" s="12" t="str">
        <f t="shared" si="48"/>
        <v/>
      </c>
      <c r="L804" s="12" t="str">
        <f t="shared" si="50"/>
        <v>Y</v>
      </c>
    </row>
    <row r="805" spans="1:12" x14ac:dyDescent="0.25">
      <c r="A805" s="12" t="s">
        <v>1430</v>
      </c>
      <c r="B805" s="12" t="s">
        <v>717</v>
      </c>
      <c r="C805" s="12">
        <v>3</v>
      </c>
      <c r="D805" s="12">
        <v>1126</v>
      </c>
      <c r="E805" s="12" t="s">
        <v>96</v>
      </c>
      <c r="F805" s="12" t="s">
        <v>17</v>
      </c>
      <c r="G805" s="12" t="str">
        <f>IF(ISNA(VLOOKUP(E805,'[1]Plan d''adressage'!A:B,2,0)),"aucune",VLOOKUP(E805,'[1]Plan d''adressage'!A:B,2,0))</f>
        <v>aucune</v>
      </c>
      <c r="H805" s="13" t="str">
        <f>IF(ISNA(VLOOKUP(A805,'[1]Famille par article'!A:C,3,0)),IF(AND(ISNUMBER(SEARCH("FIBRE",B805)),ISNUMBER(SEARCH("calage",B805))),"FIBRE DE CALAGE",IF(OR(ISNUMBER(SEARCH("panier",B805)),ISNUMBER(SEARCH("corbeille",B805)),ISNUMBER(SEARCH("banneton",B805)),ISNUMBER(SEARCH("support",B805))),"PANIER/CORBEILLE",IF(ISNUMBER(SEARCH("Bidon",B805)),"BIDON",IF(ISNUMBER(SEARCH("bourriche",B805)),"BOURRICHE",IF(OR(ISNUMBER(SEARCH("coffre",B805)),ISNUMBER(SEARCH("valisette",B805)),ISNUMBER(SEARCH("caisse",B805))),"COFFRET",IF(OR(ISNUMBER(SEARCH("VERRE",B805)),ISNUMBER(SEARCH("carafe",B805))),"VERRERIE",IF(ISNUMBER(SEARCH("BOIS",B805)),"BOIS",IF(OR(ISNUMBER(SEARCH("BOLDUC",B805)),ISNUMBER(SEARCH("RAPHIA",B805)),ISNUMBER(SEARCH("etiquette",B805)),ISNUMBER(SEARCH("Bouchon",B805)),ISNUMBER(SEARCH("tire",B805)),ISNUMBER(SEARCH("decapsuleur",B805)),ISNUMBER(SEARCH("carte",B805)),ISNUMBER(SEARCH("cheque",B805))),"ETAGERES",IF(OR(ISNUMBER(SEARCH("papier",B805)),ISNUMBER(SEARCH("sac",B805)),ISNUMBER(SEARCH("carton",B805)),ISNUMBER(SEARCH("pochette",B805)),ISNUMBER(SEARCH("polypr",B805)),ISNUMBER(SEARCH("FIBRE",B805))),"CARTONNAGE","AUTRES"))))))))),VLOOKUP(A805,'[1]Famille par article'!A:C,3,0))</f>
        <v>CARTONNAGE</v>
      </c>
      <c r="I805" s="14">
        <f t="shared" si="49"/>
        <v>2.7762354247640202E-4</v>
      </c>
      <c r="J805" s="14">
        <f t="shared" si="51"/>
        <v>0.93892282065519084</v>
      </c>
      <c r="K805" s="12" t="str">
        <f t="shared" si="48"/>
        <v/>
      </c>
      <c r="L805" s="12" t="str">
        <f t="shared" si="50"/>
        <v>Y</v>
      </c>
    </row>
    <row r="806" spans="1:12" x14ac:dyDescent="0.25">
      <c r="A806" s="12" t="s">
        <v>1431</v>
      </c>
      <c r="B806" s="12" t="s">
        <v>368</v>
      </c>
      <c r="C806" s="12">
        <v>3</v>
      </c>
      <c r="D806" s="12">
        <v>1126</v>
      </c>
      <c r="E806" s="12" t="s">
        <v>369</v>
      </c>
      <c r="F806" s="12" t="s">
        <v>17</v>
      </c>
      <c r="G806" s="12" t="str">
        <f>IF(ISNA(VLOOKUP(E806,'[1]Plan d''adressage'!A:B,2,0)),"aucune",VLOOKUP(E806,'[1]Plan d''adressage'!A:B,2,0))</f>
        <v>aucune</v>
      </c>
      <c r="H806" s="13" t="str">
        <f>IF(ISNA(VLOOKUP(A806,'[1]Famille par article'!A:C,3,0)),IF(AND(ISNUMBER(SEARCH("FIBRE",B806)),ISNUMBER(SEARCH("calage",B806))),"FIBRE DE CALAGE",IF(OR(ISNUMBER(SEARCH("panier",B806)),ISNUMBER(SEARCH("corbeille",B806)),ISNUMBER(SEARCH("banneton",B806)),ISNUMBER(SEARCH("support",B806))),"PANIER/CORBEILLE",IF(ISNUMBER(SEARCH("Bidon",B806)),"BIDON",IF(ISNUMBER(SEARCH("bourriche",B806)),"BOURRICHE",IF(OR(ISNUMBER(SEARCH("coffre",B806)),ISNUMBER(SEARCH("valisette",B806)),ISNUMBER(SEARCH("caisse",B806))),"COFFRET",IF(OR(ISNUMBER(SEARCH("VERRE",B806)),ISNUMBER(SEARCH("carafe",B806))),"VERRERIE",IF(ISNUMBER(SEARCH("BOIS",B806)),"BOIS",IF(OR(ISNUMBER(SEARCH("BOLDUC",B806)),ISNUMBER(SEARCH("RAPHIA",B806)),ISNUMBER(SEARCH("etiquette",B806)),ISNUMBER(SEARCH("Bouchon",B806)),ISNUMBER(SEARCH("tire",B806)),ISNUMBER(SEARCH("decapsuleur",B806)),ISNUMBER(SEARCH("carte",B806)),ISNUMBER(SEARCH("cheque",B806))),"ETAGERES",IF(OR(ISNUMBER(SEARCH("papier",B806)),ISNUMBER(SEARCH("sac",B806)),ISNUMBER(SEARCH("carton",B806)),ISNUMBER(SEARCH("pochette",B806)),ISNUMBER(SEARCH("polypr",B806)),ISNUMBER(SEARCH("FIBRE",B806))),"CARTONNAGE","AUTRES"))))))))),VLOOKUP(A806,'[1]Famille par article'!A:C,3,0))</f>
        <v>ETAGERES</v>
      </c>
      <c r="I806" s="14">
        <f t="shared" si="49"/>
        <v>2.7762354247640202E-4</v>
      </c>
      <c r="J806" s="14">
        <f t="shared" si="51"/>
        <v>0.93920044419766724</v>
      </c>
      <c r="K806" s="12" t="str">
        <f t="shared" si="48"/>
        <v/>
      </c>
      <c r="L806" s="12" t="str">
        <f t="shared" si="50"/>
        <v>Y</v>
      </c>
    </row>
    <row r="807" spans="1:12" x14ac:dyDescent="0.25">
      <c r="A807" s="12" t="s">
        <v>1432</v>
      </c>
      <c r="B807" s="12" t="s">
        <v>1433</v>
      </c>
      <c r="C807" s="12">
        <v>3</v>
      </c>
      <c r="D807" s="12">
        <v>1126</v>
      </c>
      <c r="E807" s="12" t="s">
        <v>369</v>
      </c>
      <c r="F807" s="12" t="s">
        <v>17</v>
      </c>
      <c r="G807" s="12" t="str">
        <f>IF(ISNA(VLOOKUP(E807,'[1]Plan d''adressage'!A:B,2,0)),"aucune",VLOOKUP(E807,'[1]Plan d''adressage'!A:B,2,0))</f>
        <v>aucune</v>
      </c>
      <c r="H807" s="13" t="str">
        <f>IF(ISNA(VLOOKUP(A807,'[1]Famille par article'!A:C,3,0)),IF(AND(ISNUMBER(SEARCH("FIBRE",B807)),ISNUMBER(SEARCH("calage",B807))),"FIBRE DE CALAGE",IF(OR(ISNUMBER(SEARCH("panier",B807)),ISNUMBER(SEARCH("corbeille",B807)),ISNUMBER(SEARCH("banneton",B807)),ISNUMBER(SEARCH("support",B807))),"PANIER/CORBEILLE",IF(ISNUMBER(SEARCH("Bidon",B807)),"BIDON",IF(ISNUMBER(SEARCH("bourriche",B807)),"BOURRICHE",IF(OR(ISNUMBER(SEARCH("coffre",B807)),ISNUMBER(SEARCH("valisette",B807)),ISNUMBER(SEARCH("caisse",B807))),"COFFRET",IF(OR(ISNUMBER(SEARCH("VERRE",B807)),ISNUMBER(SEARCH("carafe",B807))),"VERRERIE",IF(ISNUMBER(SEARCH("BOIS",B807)),"BOIS",IF(OR(ISNUMBER(SEARCH("BOLDUC",B807)),ISNUMBER(SEARCH("RAPHIA",B807)),ISNUMBER(SEARCH("etiquette",B807)),ISNUMBER(SEARCH("Bouchon",B807)),ISNUMBER(SEARCH("tire",B807)),ISNUMBER(SEARCH("decapsuleur",B807)),ISNUMBER(SEARCH("carte",B807)),ISNUMBER(SEARCH("cheque",B807))),"ETAGERES",IF(OR(ISNUMBER(SEARCH("papier",B807)),ISNUMBER(SEARCH("sac",B807)),ISNUMBER(SEARCH("carton",B807)),ISNUMBER(SEARCH("pochette",B807)),ISNUMBER(SEARCH("polypr",B807)),ISNUMBER(SEARCH("FIBRE",B807))),"CARTONNAGE","AUTRES"))))))))),VLOOKUP(A807,'[1]Famille par article'!A:C,3,0))</f>
        <v>ETAGERES</v>
      </c>
      <c r="I807" s="14">
        <f t="shared" si="49"/>
        <v>2.7762354247640202E-4</v>
      </c>
      <c r="J807" s="14">
        <f t="shared" si="51"/>
        <v>0.93947806774014364</v>
      </c>
      <c r="K807" s="12" t="str">
        <f t="shared" si="48"/>
        <v/>
      </c>
      <c r="L807" s="12" t="str">
        <f t="shared" si="50"/>
        <v>Y</v>
      </c>
    </row>
    <row r="808" spans="1:12" x14ac:dyDescent="0.25">
      <c r="A808" s="12" t="s">
        <v>1434</v>
      </c>
      <c r="B808" s="12" t="s">
        <v>636</v>
      </c>
      <c r="C808" s="12">
        <v>3</v>
      </c>
      <c r="D808" s="12">
        <v>1126</v>
      </c>
      <c r="E808" s="12" t="s">
        <v>369</v>
      </c>
      <c r="F808" s="12" t="s">
        <v>17</v>
      </c>
      <c r="G808" s="12" t="str">
        <f>IF(ISNA(VLOOKUP(E808,'[1]Plan d''adressage'!A:B,2,0)),"aucune",VLOOKUP(E808,'[1]Plan d''adressage'!A:B,2,0))</f>
        <v>aucune</v>
      </c>
      <c r="H808" s="13" t="str">
        <f>IF(ISNA(VLOOKUP(A808,'[1]Famille par article'!A:C,3,0)),IF(AND(ISNUMBER(SEARCH("FIBRE",B808)),ISNUMBER(SEARCH("calage",B808))),"FIBRE DE CALAGE",IF(OR(ISNUMBER(SEARCH("panier",B808)),ISNUMBER(SEARCH("corbeille",B808)),ISNUMBER(SEARCH("banneton",B808)),ISNUMBER(SEARCH("support",B808))),"PANIER/CORBEILLE",IF(ISNUMBER(SEARCH("Bidon",B808)),"BIDON",IF(ISNUMBER(SEARCH("bourriche",B808)),"BOURRICHE",IF(OR(ISNUMBER(SEARCH("coffre",B808)),ISNUMBER(SEARCH("valisette",B808)),ISNUMBER(SEARCH("caisse",B808))),"COFFRET",IF(OR(ISNUMBER(SEARCH("VERRE",B808)),ISNUMBER(SEARCH("carafe",B808))),"VERRERIE",IF(ISNUMBER(SEARCH("BOIS",B808)),"BOIS",IF(OR(ISNUMBER(SEARCH("BOLDUC",B808)),ISNUMBER(SEARCH("RAPHIA",B808)),ISNUMBER(SEARCH("etiquette",B808)),ISNUMBER(SEARCH("Bouchon",B808)),ISNUMBER(SEARCH("tire",B808)),ISNUMBER(SEARCH("decapsuleur",B808)),ISNUMBER(SEARCH("carte",B808)),ISNUMBER(SEARCH("cheque",B808))),"ETAGERES",IF(OR(ISNUMBER(SEARCH("papier",B808)),ISNUMBER(SEARCH("sac",B808)),ISNUMBER(SEARCH("carton",B808)),ISNUMBER(SEARCH("pochette",B808)),ISNUMBER(SEARCH("polypr",B808)),ISNUMBER(SEARCH("FIBRE",B808))),"CARTONNAGE","AUTRES"))))))))),VLOOKUP(A808,'[1]Famille par article'!A:C,3,0))</f>
        <v>ETAGERES</v>
      </c>
      <c r="I808" s="14">
        <f t="shared" si="49"/>
        <v>2.7762354247640202E-4</v>
      </c>
      <c r="J808" s="14">
        <f t="shared" si="51"/>
        <v>0.93975569128262004</v>
      </c>
      <c r="K808" s="12" t="str">
        <f t="shared" si="48"/>
        <v/>
      </c>
      <c r="L808" s="12" t="str">
        <f t="shared" si="50"/>
        <v>Y</v>
      </c>
    </row>
    <row r="809" spans="1:12" x14ac:dyDescent="0.25">
      <c r="A809" s="12" t="s">
        <v>1435</v>
      </c>
      <c r="B809" s="12" t="s">
        <v>636</v>
      </c>
      <c r="C809" s="12">
        <v>3</v>
      </c>
      <c r="D809" s="12">
        <v>1126</v>
      </c>
      <c r="E809" s="12" t="s">
        <v>369</v>
      </c>
      <c r="F809" s="12" t="s">
        <v>17</v>
      </c>
      <c r="G809" s="12" t="str">
        <f>IF(ISNA(VLOOKUP(E809,'[1]Plan d''adressage'!A:B,2,0)),"aucune",VLOOKUP(E809,'[1]Plan d''adressage'!A:B,2,0))</f>
        <v>aucune</v>
      </c>
      <c r="H809" s="13" t="str">
        <f>IF(ISNA(VLOOKUP(A809,'[1]Famille par article'!A:C,3,0)),IF(AND(ISNUMBER(SEARCH("FIBRE",B809)),ISNUMBER(SEARCH("calage",B809))),"FIBRE DE CALAGE",IF(OR(ISNUMBER(SEARCH("panier",B809)),ISNUMBER(SEARCH("corbeille",B809)),ISNUMBER(SEARCH("banneton",B809)),ISNUMBER(SEARCH("support",B809))),"PANIER/CORBEILLE",IF(ISNUMBER(SEARCH("Bidon",B809)),"BIDON",IF(ISNUMBER(SEARCH("bourriche",B809)),"BOURRICHE",IF(OR(ISNUMBER(SEARCH("coffre",B809)),ISNUMBER(SEARCH("valisette",B809)),ISNUMBER(SEARCH("caisse",B809))),"COFFRET",IF(OR(ISNUMBER(SEARCH("VERRE",B809)),ISNUMBER(SEARCH("carafe",B809))),"VERRERIE",IF(ISNUMBER(SEARCH("BOIS",B809)),"BOIS",IF(OR(ISNUMBER(SEARCH("BOLDUC",B809)),ISNUMBER(SEARCH("RAPHIA",B809)),ISNUMBER(SEARCH("etiquette",B809)),ISNUMBER(SEARCH("Bouchon",B809)),ISNUMBER(SEARCH("tire",B809)),ISNUMBER(SEARCH("decapsuleur",B809)),ISNUMBER(SEARCH("carte",B809)),ISNUMBER(SEARCH("cheque",B809))),"ETAGERES",IF(OR(ISNUMBER(SEARCH("papier",B809)),ISNUMBER(SEARCH("sac",B809)),ISNUMBER(SEARCH("carton",B809)),ISNUMBER(SEARCH("pochette",B809)),ISNUMBER(SEARCH("polypr",B809)),ISNUMBER(SEARCH("FIBRE",B809))),"CARTONNAGE","AUTRES"))))))))),VLOOKUP(A809,'[1]Famille par article'!A:C,3,0))</f>
        <v>ETAGERES</v>
      </c>
      <c r="I809" s="14">
        <f t="shared" si="49"/>
        <v>2.7762354247640202E-4</v>
      </c>
      <c r="J809" s="14">
        <f t="shared" si="51"/>
        <v>0.94003331482509644</v>
      </c>
      <c r="K809" s="12" t="str">
        <f t="shared" si="48"/>
        <v/>
      </c>
      <c r="L809" s="12" t="str">
        <f t="shared" si="50"/>
        <v>Y</v>
      </c>
    </row>
    <row r="810" spans="1:12" x14ac:dyDescent="0.25">
      <c r="A810" s="12" t="s">
        <v>1436</v>
      </c>
      <c r="B810" s="12" t="s">
        <v>812</v>
      </c>
      <c r="C810" s="12">
        <v>3</v>
      </c>
      <c r="D810" s="12">
        <v>1126</v>
      </c>
      <c r="E810" s="12" t="s">
        <v>435</v>
      </c>
      <c r="F810" s="12" t="s">
        <v>17</v>
      </c>
      <c r="G810" s="12" t="str">
        <f>IF(ISNA(VLOOKUP(E810,'[1]Plan d''adressage'!A:B,2,0)),"aucune",VLOOKUP(E810,'[1]Plan d''adressage'!A:B,2,0))</f>
        <v>AUTRES</v>
      </c>
      <c r="H810" s="13" t="str">
        <f>IF(ISNA(VLOOKUP(A810,'[1]Famille par article'!A:C,3,0)),IF(AND(ISNUMBER(SEARCH("FIBRE",B810)),ISNUMBER(SEARCH("calage",B810))),"FIBRE DE CALAGE",IF(OR(ISNUMBER(SEARCH("panier",B810)),ISNUMBER(SEARCH("corbeille",B810)),ISNUMBER(SEARCH("banneton",B810)),ISNUMBER(SEARCH("support",B810))),"PANIER/CORBEILLE",IF(ISNUMBER(SEARCH("Bidon",B810)),"BIDON",IF(ISNUMBER(SEARCH("bourriche",B810)),"BOURRICHE",IF(OR(ISNUMBER(SEARCH("coffre",B810)),ISNUMBER(SEARCH("valisette",B810)),ISNUMBER(SEARCH("caisse",B810))),"COFFRET",IF(OR(ISNUMBER(SEARCH("VERRE",B810)),ISNUMBER(SEARCH("carafe",B810))),"VERRERIE",IF(ISNUMBER(SEARCH("BOIS",B810)),"BOIS",IF(OR(ISNUMBER(SEARCH("BOLDUC",B810)),ISNUMBER(SEARCH("RAPHIA",B810)),ISNUMBER(SEARCH("etiquette",B810)),ISNUMBER(SEARCH("Bouchon",B810)),ISNUMBER(SEARCH("tire",B810)),ISNUMBER(SEARCH("decapsuleur",B810)),ISNUMBER(SEARCH("carte",B810)),ISNUMBER(SEARCH("cheque",B810))),"ETAGERES",IF(OR(ISNUMBER(SEARCH("papier",B810)),ISNUMBER(SEARCH("sac",B810)),ISNUMBER(SEARCH("carton",B810)),ISNUMBER(SEARCH("pochette",B810)),ISNUMBER(SEARCH("polypr",B810)),ISNUMBER(SEARCH("FIBRE",B810))),"CARTONNAGE","AUTRES"))))))))),VLOOKUP(A810,'[1]Famille par article'!A:C,3,0))</f>
        <v>ETAGERES</v>
      </c>
      <c r="I810" s="14">
        <f t="shared" si="49"/>
        <v>2.7762354247640202E-4</v>
      </c>
      <c r="J810" s="14">
        <f t="shared" si="51"/>
        <v>0.94031093836757285</v>
      </c>
      <c r="K810" s="12" t="str">
        <f t="shared" si="48"/>
        <v/>
      </c>
      <c r="L810" s="12" t="str">
        <f t="shared" si="50"/>
        <v>Y</v>
      </c>
    </row>
    <row r="811" spans="1:12" x14ac:dyDescent="0.25">
      <c r="A811" s="12" t="s">
        <v>1437</v>
      </c>
      <c r="B811" s="12" t="s">
        <v>812</v>
      </c>
      <c r="C811" s="12">
        <v>3</v>
      </c>
      <c r="D811" s="12">
        <v>1126</v>
      </c>
      <c r="E811" s="12" t="s">
        <v>435</v>
      </c>
      <c r="F811" s="12" t="s">
        <v>17</v>
      </c>
      <c r="G811" s="12" t="str">
        <f>IF(ISNA(VLOOKUP(E811,'[1]Plan d''adressage'!A:B,2,0)),"aucune",VLOOKUP(E811,'[1]Plan d''adressage'!A:B,2,0))</f>
        <v>AUTRES</v>
      </c>
      <c r="H811" s="13" t="str">
        <f>IF(ISNA(VLOOKUP(A811,'[1]Famille par article'!A:C,3,0)),IF(AND(ISNUMBER(SEARCH("FIBRE",B811)),ISNUMBER(SEARCH("calage",B811))),"FIBRE DE CALAGE",IF(OR(ISNUMBER(SEARCH("panier",B811)),ISNUMBER(SEARCH("corbeille",B811)),ISNUMBER(SEARCH("banneton",B811)),ISNUMBER(SEARCH("support",B811))),"PANIER/CORBEILLE",IF(ISNUMBER(SEARCH("Bidon",B811)),"BIDON",IF(ISNUMBER(SEARCH("bourriche",B811)),"BOURRICHE",IF(OR(ISNUMBER(SEARCH("coffre",B811)),ISNUMBER(SEARCH("valisette",B811)),ISNUMBER(SEARCH("caisse",B811))),"COFFRET",IF(OR(ISNUMBER(SEARCH("VERRE",B811)),ISNUMBER(SEARCH("carafe",B811))),"VERRERIE",IF(ISNUMBER(SEARCH("BOIS",B811)),"BOIS",IF(OR(ISNUMBER(SEARCH("BOLDUC",B811)),ISNUMBER(SEARCH("RAPHIA",B811)),ISNUMBER(SEARCH("etiquette",B811)),ISNUMBER(SEARCH("Bouchon",B811)),ISNUMBER(SEARCH("tire",B811)),ISNUMBER(SEARCH("decapsuleur",B811)),ISNUMBER(SEARCH("carte",B811)),ISNUMBER(SEARCH("cheque",B811))),"ETAGERES",IF(OR(ISNUMBER(SEARCH("papier",B811)),ISNUMBER(SEARCH("sac",B811)),ISNUMBER(SEARCH("carton",B811)),ISNUMBER(SEARCH("pochette",B811)),ISNUMBER(SEARCH("polypr",B811)),ISNUMBER(SEARCH("FIBRE",B811))),"CARTONNAGE","AUTRES"))))))))),VLOOKUP(A811,'[1]Famille par article'!A:C,3,0))</f>
        <v>ETAGERES</v>
      </c>
      <c r="I811" s="14">
        <f t="shared" si="49"/>
        <v>2.7762354247640202E-4</v>
      </c>
      <c r="J811" s="14">
        <f t="shared" si="51"/>
        <v>0.94058856191004925</v>
      </c>
      <c r="K811" s="12" t="str">
        <f t="shared" si="48"/>
        <v/>
      </c>
      <c r="L811" s="12" t="str">
        <f t="shared" si="50"/>
        <v>Y</v>
      </c>
    </row>
    <row r="812" spans="1:12" x14ac:dyDescent="0.25">
      <c r="A812" s="12" t="s">
        <v>1438</v>
      </c>
      <c r="B812" s="12" t="s">
        <v>812</v>
      </c>
      <c r="C812" s="12">
        <v>3</v>
      </c>
      <c r="D812" s="12">
        <v>1126</v>
      </c>
      <c r="E812" s="12" t="s">
        <v>435</v>
      </c>
      <c r="F812" s="12" t="s">
        <v>17</v>
      </c>
      <c r="G812" s="12" t="str">
        <f>IF(ISNA(VLOOKUP(E812,'[1]Plan d''adressage'!A:B,2,0)),"aucune",VLOOKUP(E812,'[1]Plan d''adressage'!A:B,2,0))</f>
        <v>AUTRES</v>
      </c>
      <c r="H812" s="13" t="str">
        <f>IF(ISNA(VLOOKUP(A812,'[1]Famille par article'!A:C,3,0)),IF(AND(ISNUMBER(SEARCH("FIBRE",B812)),ISNUMBER(SEARCH("calage",B812))),"FIBRE DE CALAGE",IF(OR(ISNUMBER(SEARCH("panier",B812)),ISNUMBER(SEARCH("corbeille",B812)),ISNUMBER(SEARCH("banneton",B812)),ISNUMBER(SEARCH("support",B812))),"PANIER/CORBEILLE",IF(ISNUMBER(SEARCH("Bidon",B812)),"BIDON",IF(ISNUMBER(SEARCH("bourriche",B812)),"BOURRICHE",IF(OR(ISNUMBER(SEARCH("coffre",B812)),ISNUMBER(SEARCH("valisette",B812)),ISNUMBER(SEARCH("caisse",B812))),"COFFRET",IF(OR(ISNUMBER(SEARCH("VERRE",B812)),ISNUMBER(SEARCH("carafe",B812))),"VERRERIE",IF(ISNUMBER(SEARCH("BOIS",B812)),"BOIS",IF(OR(ISNUMBER(SEARCH("BOLDUC",B812)),ISNUMBER(SEARCH("RAPHIA",B812)),ISNUMBER(SEARCH("etiquette",B812)),ISNUMBER(SEARCH("Bouchon",B812)),ISNUMBER(SEARCH("tire",B812)),ISNUMBER(SEARCH("decapsuleur",B812)),ISNUMBER(SEARCH("carte",B812)),ISNUMBER(SEARCH("cheque",B812))),"ETAGERES",IF(OR(ISNUMBER(SEARCH("papier",B812)),ISNUMBER(SEARCH("sac",B812)),ISNUMBER(SEARCH("carton",B812)),ISNUMBER(SEARCH("pochette",B812)),ISNUMBER(SEARCH("polypr",B812)),ISNUMBER(SEARCH("FIBRE",B812))),"CARTONNAGE","AUTRES"))))))))),VLOOKUP(A812,'[1]Famille par article'!A:C,3,0))</f>
        <v>ETAGERES</v>
      </c>
      <c r="I812" s="14">
        <f t="shared" si="49"/>
        <v>2.7762354247640202E-4</v>
      </c>
      <c r="J812" s="14">
        <f t="shared" si="51"/>
        <v>0.94086618545252565</v>
      </c>
      <c r="K812" s="12" t="str">
        <f t="shared" si="48"/>
        <v/>
      </c>
      <c r="L812" s="12" t="str">
        <f t="shared" si="50"/>
        <v>Y</v>
      </c>
    </row>
    <row r="813" spans="1:12" x14ac:dyDescent="0.25">
      <c r="A813" s="12" t="s">
        <v>1439</v>
      </c>
      <c r="B813" s="12" t="s">
        <v>812</v>
      </c>
      <c r="C813" s="12">
        <v>3</v>
      </c>
      <c r="D813" s="12">
        <v>1126</v>
      </c>
      <c r="E813" s="12" t="s">
        <v>710</v>
      </c>
      <c r="F813" s="12" t="s">
        <v>17</v>
      </c>
      <c r="G813" s="12" t="str">
        <f>IF(ISNA(VLOOKUP(E813,'[1]Plan d''adressage'!A:B,2,0)),"aucune",VLOOKUP(E813,'[1]Plan d''adressage'!A:B,2,0))</f>
        <v>aucune</v>
      </c>
      <c r="H813" s="13" t="str">
        <f>IF(ISNA(VLOOKUP(A813,'[1]Famille par article'!A:C,3,0)),IF(AND(ISNUMBER(SEARCH("FIBRE",B813)),ISNUMBER(SEARCH("calage",B813))),"FIBRE DE CALAGE",IF(OR(ISNUMBER(SEARCH("panier",B813)),ISNUMBER(SEARCH("corbeille",B813)),ISNUMBER(SEARCH("banneton",B813)),ISNUMBER(SEARCH("support",B813))),"PANIER/CORBEILLE",IF(ISNUMBER(SEARCH("Bidon",B813)),"BIDON",IF(ISNUMBER(SEARCH("bourriche",B813)),"BOURRICHE",IF(OR(ISNUMBER(SEARCH("coffre",B813)),ISNUMBER(SEARCH("valisette",B813)),ISNUMBER(SEARCH("caisse",B813))),"COFFRET",IF(OR(ISNUMBER(SEARCH("VERRE",B813)),ISNUMBER(SEARCH("carafe",B813))),"VERRERIE",IF(ISNUMBER(SEARCH("BOIS",B813)),"BOIS",IF(OR(ISNUMBER(SEARCH("BOLDUC",B813)),ISNUMBER(SEARCH("RAPHIA",B813)),ISNUMBER(SEARCH("etiquette",B813)),ISNUMBER(SEARCH("Bouchon",B813)),ISNUMBER(SEARCH("tire",B813)),ISNUMBER(SEARCH("decapsuleur",B813)),ISNUMBER(SEARCH("carte",B813)),ISNUMBER(SEARCH("cheque",B813))),"ETAGERES",IF(OR(ISNUMBER(SEARCH("papier",B813)),ISNUMBER(SEARCH("sac",B813)),ISNUMBER(SEARCH("carton",B813)),ISNUMBER(SEARCH("pochette",B813)),ISNUMBER(SEARCH("polypr",B813)),ISNUMBER(SEARCH("FIBRE",B813))),"CARTONNAGE","AUTRES"))))))))),VLOOKUP(A813,'[1]Famille par article'!A:C,3,0))</f>
        <v>ETAGERES</v>
      </c>
      <c r="I813" s="14">
        <f t="shared" si="49"/>
        <v>2.7762354247640202E-4</v>
      </c>
      <c r="J813" s="14">
        <f t="shared" si="51"/>
        <v>0.94114380899500205</v>
      </c>
      <c r="K813" s="12" t="str">
        <f t="shared" si="48"/>
        <v/>
      </c>
      <c r="L813" s="12" t="str">
        <f t="shared" si="50"/>
        <v>Y</v>
      </c>
    </row>
    <row r="814" spans="1:12" x14ac:dyDescent="0.25">
      <c r="A814" s="12" t="s">
        <v>1440</v>
      </c>
      <c r="B814" s="12" t="s">
        <v>27</v>
      </c>
      <c r="C814" s="12">
        <v>3</v>
      </c>
      <c r="D814" s="12">
        <v>1126</v>
      </c>
      <c r="E814" s="12" t="s">
        <v>96</v>
      </c>
      <c r="F814" s="12" t="s">
        <v>17</v>
      </c>
      <c r="G814" s="12" t="str">
        <f>IF(ISNA(VLOOKUP(E814,'[1]Plan d''adressage'!A:B,2,0)),"aucune",VLOOKUP(E814,'[1]Plan d''adressage'!A:B,2,0))</f>
        <v>aucune</v>
      </c>
      <c r="H814" s="13" t="str">
        <f>IF(ISNA(VLOOKUP(A814,'[1]Famille par article'!A:C,3,0)),IF(AND(ISNUMBER(SEARCH("FIBRE",B814)),ISNUMBER(SEARCH("calage",B814))),"FIBRE DE CALAGE",IF(OR(ISNUMBER(SEARCH("panier",B814)),ISNUMBER(SEARCH("corbeille",B814)),ISNUMBER(SEARCH("banneton",B814)),ISNUMBER(SEARCH("support",B814))),"PANIER/CORBEILLE",IF(ISNUMBER(SEARCH("Bidon",B814)),"BIDON",IF(ISNUMBER(SEARCH("bourriche",B814)),"BOURRICHE",IF(OR(ISNUMBER(SEARCH("coffre",B814)),ISNUMBER(SEARCH("valisette",B814)),ISNUMBER(SEARCH("caisse",B814))),"COFFRET",IF(OR(ISNUMBER(SEARCH("VERRE",B814)),ISNUMBER(SEARCH("carafe",B814))),"VERRERIE",IF(ISNUMBER(SEARCH("BOIS",B814)),"BOIS",IF(OR(ISNUMBER(SEARCH("BOLDUC",B814)),ISNUMBER(SEARCH("RAPHIA",B814)),ISNUMBER(SEARCH("etiquette",B814)),ISNUMBER(SEARCH("Bouchon",B814)),ISNUMBER(SEARCH("tire",B814)),ISNUMBER(SEARCH("decapsuleur",B814)),ISNUMBER(SEARCH("carte",B814)),ISNUMBER(SEARCH("cheque",B814))),"ETAGERES",IF(OR(ISNUMBER(SEARCH("papier",B814)),ISNUMBER(SEARCH("sac",B814)),ISNUMBER(SEARCH("carton",B814)),ISNUMBER(SEARCH("pochette",B814)),ISNUMBER(SEARCH("polypr",B814)),ISNUMBER(SEARCH("FIBRE",B814))),"CARTONNAGE","AUTRES"))))))))),VLOOKUP(A814,'[1]Famille par article'!A:C,3,0))</f>
        <v>COFFRET</v>
      </c>
      <c r="I814" s="14">
        <f t="shared" si="49"/>
        <v>2.7762354247640202E-4</v>
      </c>
      <c r="J814" s="14">
        <f t="shared" si="51"/>
        <v>0.94142143253747845</v>
      </c>
      <c r="K814" s="12" t="str">
        <f t="shared" si="48"/>
        <v/>
      </c>
      <c r="L814" s="12" t="str">
        <f t="shared" si="50"/>
        <v>Y</v>
      </c>
    </row>
    <row r="815" spans="1:12" x14ac:dyDescent="0.25">
      <c r="A815" s="12" t="s">
        <v>1441</v>
      </c>
      <c r="B815" s="12" t="s">
        <v>1070</v>
      </c>
      <c r="C815" s="12">
        <v>3</v>
      </c>
      <c r="D815" s="12">
        <v>1126</v>
      </c>
      <c r="E815" s="12" t="s">
        <v>96</v>
      </c>
      <c r="F815" s="12" t="s">
        <v>17</v>
      </c>
      <c r="G815" s="12" t="str">
        <f>IF(ISNA(VLOOKUP(E815,'[1]Plan d''adressage'!A:B,2,0)),"aucune",VLOOKUP(E815,'[1]Plan d''adressage'!A:B,2,0))</f>
        <v>aucune</v>
      </c>
      <c r="H815" s="13" t="str">
        <f>IF(ISNA(VLOOKUP(A815,'[1]Famille par article'!A:C,3,0)),IF(AND(ISNUMBER(SEARCH("FIBRE",B815)),ISNUMBER(SEARCH("calage",B815))),"FIBRE DE CALAGE",IF(OR(ISNUMBER(SEARCH("panier",B815)),ISNUMBER(SEARCH("corbeille",B815)),ISNUMBER(SEARCH("banneton",B815)),ISNUMBER(SEARCH("support",B815))),"PANIER/CORBEILLE",IF(ISNUMBER(SEARCH("Bidon",B815)),"BIDON",IF(ISNUMBER(SEARCH("bourriche",B815)),"BOURRICHE",IF(OR(ISNUMBER(SEARCH("coffre",B815)),ISNUMBER(SEARCH("valisette",B815)),ISNUMBER(SEARCH("caisse",B815))),"COFFRET",IF(OR(ISNUMBER(SEARCH("VERRE",B815)),ISNUMBER(SEARCH("carafe",B815))),"VERRERIE",IF(ISNUMBER(SEARCH("BOIS",B815)),"BOIS",IF(OR(ISNUMBER(SEARCH("BOLDUC",B815)),ISNUMBER(SEARCH("RAPHIA",B815)),ISNUMBER(SEARCH("etiquette",B815)),ISNUMBER(SEARCH("Bouchon",B815)),ISNUMBER(SEARCH("tire",B815)),ISNUMBER(SEARCH("decapsuleur",B815)),ISNUMBER(SEARCH("carte",B815)),ISNUMBER(SEARCH("cheque",B815))),"ETAGERES",IF(OR(ISNUMBER(SEARCH("papier",B815)),ISNUMBER(SEARCH("sac",B815)),ISNUMBER(SEARCH("carton",B815)),ISNUMBER(SEARCH("pochette",B815)),ISNUMBER(SEARCH("polypr",B815)),ISNUMBER(SEARCH("FIBRE",B815))),"CARTONNAGE","AUTRES"))))))))),VLOOKUP(A815,'[1]Famille par article'!A:C,3,0))</f>
        <v>PANIER/CORBEILLE</v>
      </c>
      <c r="I815" s="14">
        <f t="shared" si="49"/>
        <v>2.7762354247640202E-4</v>
      </c>
      <c r="J815" s="14">
        <f t="shared" si="51"/>
        <v>0.94169905607995485</v>
      </c>
      <c r="K815" s="12" t="str">
        <f t="shared" si="48"/>
        <v/>
      </c>
      <c r="L815" s="12" t="str">
        <f t="shared" si="50"/>
        <v>Y</v>
      </c>
    </row>
    <row r="816" spans="1:12" x14ac:dyDescent="0.25">
      <c r="A816" s="12" t="s">
        <v>1442</v>
      </c>
      <c r="B816" s="12" t="s">
        <v>1070</v>
      </c>
      <c r="C816" s="12">
        <v>3</v>
      </c>
      <c r="D816" s="12">
        <v>1126</v>
      </c>
      <c r="E816" s="12" t="s">
        <v>96</v>
      </c>
      <c r="F816" s="12" t="s">
        <v>17</v>
      </c>
      <c r="G816" s="12" t="str">
        <f>IF(ISNA(VLOOKUP(E816,'[1]Plan d''adressage'!A:B,2,0)),"aucune",VLOOKUP(E816,'[1]Plan d''adressage'!A:B,2,0))</f>
        <v>aucune</v>
      </c>
      <c r="H816" s="13" t="str">
        <f>IF(ISNA(VLOOKUP(A816,'[1]Famille par article'!A:C,3,0)),IF(AND(ISNUMBER(SEARCH("FIBRE",B816)),ISNUMBER(SEARCH("calage",B816))),"FIBRE DE CALAGE",IF(OR(ISNUMBER(SEARCH("panier",B816)),ISNUMBER(SEARCH("corbeille",B816)),ISNUMBER(SEARCH("banneton",B816)),ISNUMBER(SEARCH("support",B816))),"PANIER/CORBEILLE",IF(ISNUMBER(SEARCH("Bidon",B816)),"BIDON",IF(ISNUMBER(SEARCH("bourriche",B816)),"BOURRICHE",IF(OR(ISNUMBER(SEARCH("coffre",B816)),ISNUMBER(SEARCH("valisette",B816)),ISNUMBER(SEARCH("caisse",B816))),"COFFRET",IF(OR(ISNUMBER(SEARCH("VERRE",B816)),ISNUMBER(SEARCH("carafe",B816))),"VERRERIE",IF(ISNUMBER(SEARCH("BOIS",B816)),"BOIS",IF(OR(ISNUMBER(SEARCH("BOLDUC",B816)),ISNUMBER(SEARCH("RAPHIA",B816)),ISNUMBER(SEARCH("etiquette",B816)),ISNUMBER(SEARCH("Bouchon",B816)),ISNUMBER(SEARCH("tire",B816)),ISNUMBER(SEARCH("decapsuleur",B816)),ISNUMBER(SEARCH("carte",B816)),ISNUMBER(SEARCH("cheque",B816))),"ETAGERES",IF(OR(ISNUMBER(SEARCH("papier",B816)),ISNUMBER(SEARCH("sac",B816)),ISNUMBER(SEARCH("carton",B816)),ISNUMBER(SEARCH("pochette",B816)),ISNUMBER(SEARCH("polypr",B816)),ISNUMBER(SEARCH("FIBRE",B816))),"CARTONNAGE","AUTRES"))))))))),VLOOKUP(A816,'[1]Famille par article'!A:C,3,0))</f>
        <v>PANIER/CORBEILLE</v>
      </c>
      <c r="I816" s="14">
        <f t="shared" si="49"/>
        <v>2.7762354247640202E-4</v>
      </c>
      <c r="J816" s="14">
        <f t="shared" si="51"/>
        <v>0.94197667962243126</v>
      </c>
      <c r="K816" s="12" t="str">
        <f t="shared" si="48"/>
        <v/>
      </c>
      <c r="L816" s="12" t="str">
        <f t="shared" si="50"/>
        <v>Y</v>
      </c>
    </row>
    <row r="817" spans="1:12" x14ac:dyDescent="0.25">
      <c r="A817" s="12" t="s">
        <v>1443</v>
      </c>
      <c r="B817" s="12" t="s">
        <v>1070</v>
      </c>
      <c r="C817" s="12">
        <v>3</v>
      </c>
      <c r="D817" s="12">
        <v>1126</v>
      </c>
      <c r="E817" s="12" t="s">
        <v>96</v>
      </c>
      <c r="F817" s="12" t="s">
        <v>17</v>
      </c>
      <c r="G817" s="12" t="str">
        <f>IF(ISNA(VLOOKUP(E817,'[1]Plan d''adressage'!A:B,2,0)),"aucune",VLOOKUP(E817,'[1]Plan d''adressage'!A:B,2,0))</f>
        <v>aucune</v>
      </c>
      <c r="H817" s="13" t="str">
        <f>IF(ISNA(VLOOKUP(A817,'[1]Famille par article'!A:C,3,0)),IF(AND(ISNUMBER(SEARCH("FIBRE",B817)),ISNUMBER(SEARCH("calage",B817))),"FIBRE DE CALAGE",IF(OR(ISNUMBER(SEARCH("panier",B817)),ISNUMBER(SEARCH("corbeille",B817)),ISNUMBER(SEARCH("banneton",B817)),ISNUMBER(SEARCH("support",B817))),"PANIER/CORBEILLE",IF(ISNUMBER(SEARCH("Bidon",B817)),"BIDON",IF(ISNUMBER(SEARCH("bourriche",B817)),"BOURRICHE",IF(OR(ISNUMBER(SEARCH("coffre",B817)),ISNUMBER(SEARCH("valisette",B817)),ISNUMBER(SEARCH("caisse",B817))),"COFFRET",IF(OR(ISNUMBER(SEARCH("VERRE",B817)),ISNUMBER(SEARCH("carafe",B817))),"VERRERIE",IF(ISNUMBER(SEARCH("BOIS",B817)),"BOIS",IF(OR(ISNUMBER(SEARCH("BOLDUC",B817)),ISNUMBER(SEARCH("RAPHIA",B817)),ISNUMBER(SEARCH("etiquette",B817)),ISNUMBER(SEARCH("Bouchon",B817)),ISNUMBER(SEARCH("tire",B817)),ISNUMBER(SEARCH("decapsuleur",B817)),ISNUMBER(SEARCH("carte",B817)),ISNUMBER(SEARCH("cheque",B817))),"ETAGERES",IF(OR(ISNUMBER(SEARCH("papier",B817)),ISNUMBER(SEARCH("sac",B817)),ISNUMBER(SEARCH("carton",B817)),ISNUMBER(SEARCH("pochette",B817)),ISNUMBER(SEARCH("polypr",B817)),ISNUMBER(SEARCH("FIBRE",B817))),"CARTONNAGE","AUTRES"))))))))),VLOOKUP(A817,'[1]Famille par article'!A:C,3,0))</f>
        <v>PANIER/CORBEILLE</v>
      </c>
      <c r="I817" s="14">
        <f t="shared" si="49"/>
        <v>2.7762354247640202E-4</v>
      </c>
      <c r="J817" s="14">
        <f t="shared" si="51"/>
        <v>0.94225430316490766</v>
      </c>
      <c r="K817" s="12" t="str">
        <f t="shared" si="48"/>
        <v/>
      </c>
      <c r="L817" s="12" t="str">
        <f t="shared" si="50"/>
        <v>Y</v>
      </c>
    </row>
    <row r="818" spans="1:12" x14ac:dyDescent="0.25">
      <c r="A818" s="12" t="s">
        <v>1444</v>
      </c>
      <c r="B818" s="12" t="s">
        <v>1261</v>
      </c>
      <c r="C818" s="12">
        <v>3</v>
      </c>
      <c r="D818" s="12">
        <v>1126</v>
      </c>
      <c r="E818" s="12" t="s">
        <v>1259</v>
      </c>
      <c r="F818" s="12" t="s">
        <v>17</v>
      </c>
      <c r="G818" s="12" t="str">
        <f>IF(ISNA(VLOOKUP(E818,'[1]Plan d''adressage'!A:B,2,0)),"aucune",VLOOKUP(E818,'[1]Plan d''adressage'!A:B,2,0))</f>
        <v>PANIER/CORBEILLE</v>
      </c>
      <c r="H818" s="13" t="str">
        <f>IF(ISNA(VLOOKUP(A818,'[1]Famille par article'!A:C,3,0)),IF(AND(ISNUMBER(SEARCH("FIBRE",B818)),ISNUMBER(SEARCH("calage",B818))),"FIBRE DE CALAGE",IF(OR(ISNUMBER(SEARCH("panier",B818)),ISNUMBER(SEARCH("corbeille",B818)),ISNUMBER(SEARCH("banneton",B818)),ISNUMBER(SEARCH("support",B818))),"PANIER/CORBEILLE",IF(ISNUMBER(SEARCH("Bidon",B818)),"BIDON",IF(ISNUMBER(SEARCH("bourriche",B818)),"BOURRICHE",IF(OR(ISNUMBER(SEARCH("coffre",B818)),ISNUMBER(SEARCH("valisette",B818)),ISNUMBER(SEARCH("caisse",B818))),"COFFRET",IF(OR(ISNUMBER(SEARCH("VERRE",B818)),ISNUMBER(SEARCH("carafe",B818))),"VERRERIE",IF(ISNUMBER(SEARCH("BOIS",B818)),"BOIS",IF(OR(ISNUMBER(SEARCH("BOLDUC",B818)),ISNUMBER(SEARCH("RAPHIA",B818)),ISNUMBER(SEARCH("etiquette",B818)),ISNUMBER(SEARCH("Bouchon",B818)),ISNUMBER(SEARCH("tire",B818)),ISNUMBER(SEARCH("decapsuleur",B818)),ISNUMBER(SEARCH("carte",B818)),ISNUMBER(SEARCH("cheque",B818))),"ETAGERES",IF(OR(ISNUMBER(SEARCH("papier",B818)),ISNUMBER(SEARCH("sac",B818)),ISNUMBER(SEARCH("carton",B818)),ISNUMBER(SEARCH("pochette",B818)),ISNUMBER(SEARCH("polypr",B818)),ISNUMBER(SEARCH("FIBRE",B818))),"CARTONNAGE","AUTRES"))))))))),VLOOKUP(A818,'[1]Famille par article'!A:C,3,0))</f>
        <v>PANIER/CORBEILLE</v>
      </c>
      <c r="I818" s="14">
        <f t="shared" si="49"/>
        <v>2.7762354247640202E-4</v>
      </c>
      <c r="J818" s="14">
        <f t="shared" si="51"/>
        <v>0.94253192670738406</v>
      </c>
      <c r="K818" s="12" t="str">
        <f t="shared" si="48"/>
        <v/>
      </c>
      <c r="L818" s="12" t="str">
        <f t="shared" si="50"/>
        <v>N</v>
      </c>
    </row>
    <row r="819" spans="1:12" x14ac:dyDescent="0.25">
      <c r="A819" s="12" t="s">
        <v>1445</v>
      </c>
      <c r="B819" s="12" t="s">
        <v>1072</v>
      </c>
      <c r="C819" s="12">
        <v>3</v>
      </c>
      <c r="D819" s="12">
        <v>1126</v>
      </c>
      <c r="E819" s="12" t="s">
        <v>418</v>
      </c>
      <c r="F819" s="12" t="s">
        <v>17</v>
      </c>
      <c r="G819" s="12" t="str">
        <f>IF(ISNA(VLOOKUP(E819,'[1]Plan d''adressage'!A:B,2,0)),"aucune",VLOOKUP(E819,'[1]Plan d''adressage'!A:B,2,0))</f>
        <v>PANIER/CORBEILLE</v>
      </c>
      <c r="H819" s="13" t="str">
        <f>IF(ISNA(VLOOKUP(A819,'[1]Famille par article'!A:C,3,0)),IF(AND(ISNUMBER(SEARCH("FIBRE",B819)),ISNUMBER(SEARCH("calage",B819))),"FIBRE DE CALAGE",IF(OR(ISNUMBER(SEARCH("panier",B819)),ISNUMBER(SEARCH("corbeille",B819)),ISNUMBER(SEARCH("banneton",B819)),ISNUMBER(SEARCH("support",B819))),"PANIER/CORBEILLE",IF(ISNUMBER(SEARCH("Bidon",B819)),"BIDON",IF(ISNUMBER(SEARCH("bourriche",B819)),"BOURRICHE",IF(OR(ISNUMBER(SEARCH("coffre",B819)),ISNUMBER(SEARCH("valisette",B819)),ISNUMBER(SEARCH("caisse",B819))),"COFFRET",IF(OR(ISNUMBER(SEARCH("VERRE",B819)),ISNUMBER(SEARCH("carafe",B819))),"VERRERIE",IF(ISNUMBER(SEARCH("BOIS",B819)),"BOIS",IF(OR(ISNUMBER(SEARCH("BOLDUC",B819)),ISNUMBER(SEARCH("RAPHIA",B819)),ISNUMBER(SEARCH("etiquette",B819)),ISNUMBER(SEARCH("Bouchon",B819)),ISNUMBER(SEARCH("tire",B819)),ISNUMBER(SEARCH("decapsuleur",B819)),ISNUMBER(SEARCH("carte",B819)),ISNUMBER(SEARCH("cheque",B819))),"ETAGERES",IF(OR(ISNUMBER(SEARCH("papier",B819)),ISNUMBER(SEARCH("sac",B819)),ISNUMBER(SEARCH("carton",B819)),ISNUMBER(SEARCH("pochette",B819)),ISNUMBER(SEARCH("polypr",B819)),ISNUMBER(SEARCH("FIBRE",B819))),"CARTONNAGE","AUTRES"))))))))),VLOOKUP(A819,'[1]Famille par article'!A:C,3,0))</f>
        <v>PANIER/CORBEILLE</v>
      </c>
      <c r="I819" s="14">
        <f t="shared" si="49"/>
        <v>2.7762354247640202E-4</v>
      </c>
      <c r="J819" s="14">
        <f t="shared" si="51"/>
        <v>0.94280955024986046</v>
      </c>
      <c r="K819" s="12" t="str">
        <f t="shared" si="48"/>
        <v/>
      </c>
      <c r="L819" s="12" t="str">
        <f t="shared" si="50"/>
        <v>N</v>
      </c>
    </row>
    <row r="820" spans="1:12" x14ac:dyDescent="0.25">
      <c r="A820" s="12" t="s">
        <v>1446</v>
      </c>
      <c r="B820" s="12" t="s">
        <v>1447</v>
      </c>
      <c r="C820" s="12">
        <v>3</v>
      </c>
      <c r="D820" s="12">
        <v>1126</v>
      </c>
      <c r="E820" s="12" t="s">
        <v>96</v>
      </c>
      <c r="F820" s="12" t="s">
        <v>17</v>
      </c>
      <c r="G820" s="12" t="str">
        <f>IF(ISNA(VLOOKUP(E820,'[1]Plan d''adressage'!A:B,2,0)),"aucune",VLOOKUP(E820,'[1]Plan d''adressage'!A:B,2,0))</f>
        <v>aucune</v>
      </c>
      <c r="H820" s="13" t="str">
        <f>IF(ISNA(VLOOKUP(A820,'[1]Famille par article'!A:C,3,0)),IF(AND(ISNUMBER(SEARCH("FIBRE",B820)),ISNUMBER(SEARCH("calage",B820))),"FIBRE DE CALAGE",IF(OR(ISNUMBER(SEARCH("panier",B820)),ISNUMBER(SEARCH("corbeille",B820)),ISNUMBER(SEARCH("banneton",B820)),ISNUMBER(SEARCH("support",B820))),"PANIER/CORBEILLE",IF(ISNUMBER(SEARCH("Bidon",B820)),"BIDON",IF(ISNUMBER(SEARCH("bourriche",B820)),"BOURRICHE",IF(OR(ISNUMBER(SEARCH("coffre",B820)),ISNUMBER(SEARCH("valisette",B820)),ISNUMBER(SEARCH("caisse",B820))),"COFFRET",IF(OR(ISNUMBER(SEARCH("VERRE",B820)),ISNUMBER(SEARCH("carafe",B820))),"VERRERIE",IF(ISNUMBER(SEARCH("BOIS",B820)),"BOIS",IF(OR(ISNUMBER(SEARCH("BOLDUC",B820)),ISNUMBER(SEARCH("RAPHIA",B820)),ISNUMBER(SEARCH("etiquette",B820)),ISNUMBER(SEARCH("Bouchon",B820)),ISNUMBER(SEARCH("tire",B820)),ISNUMBER(SEARCH("decapsuleur",B820)),ISNUMBER(SEARCH("carte",B820)),ISNUMBER(SEARCH("cheque",B820))),"ETAGERES",IF(OR(ISNUMBER(SEARCH("papier",B820)),ISNUMBER(SEARCH("sac",B820)),ISNUMBER(SEARCH("carton",B820)),ISNUMBER(SEARCH("pochette",B820)),ISNUMBER(SEARCH("polypr",B820)),ISNUMBER(SEARCH("FIBRE",B820))),"CARTONNAGE","AUTRES"))))))))),VLOOKUP(A820,'[1]Famille par article'!A:C,3,0))</f>
        <v>CARTONNAGE</v>
      </c>
      <c r="I820" s="14">
        <f t="shared" si="49"/>
        <v>2.7762354247640202E-4</v>
      </c>
      <c r="J820" s="14">
        <f t="shared" si="51"/>
        <v>0.94308717379233686</v>
      </c>
      <c r="K820" s="12" t="str">
        <f t="shared" si="48"/>
        <v/>
      </c>
      <c r="L820" s="12" t="str">
        <f t="shared" si="50"/>
        <v>Y</v>
      </c>
    </row>
    <row r="821" spans="1:12" x14ac:dyDescent="0.25">
      <c r="A821" s="12" t="s">
        <v>1448</v>
      </c>
      <c r="B821" s="12" t="s">
        <v>1449</v>
      </c>
      <c r="C821" s="12">
        <v>3</v>
      </c>
      <c r="D821" s="12">
        <v>1126</v>
      </c>
      <c r="E821" s="12" t="s">
        <v>915</v>
      </c>
      <c r="F821" s="12" t="s">
        <v>17</v>
      </c>
      <c r="G821" s="12" t="str">
        <f>IF(ISNA(VLOOKUP(E821,'[1]Plan d''adressage'!A:B,2,0)),"aucune",VLOOKUP(E821,'[1]Plan d''adressage'!A:B,2,0))</f>
        <v>PANIER/CORBEILLE</v>
      </c>
      <c r="H821" s="13" t="str">
        <f>IF(ISNA(VLOOKUP(A821,'[1]Famille par article'!A:C,3,0)),IF(AND(ISNUMBER(SEARCH("FIBRE",B821)),ISNUMBER(SEARCH("calage",B821))),"FIBRE DE CALAGE",IF(OR(ISNUMBER(SEARCH("panier",B821)),ISNUMBER(SEARCH("corbeille",B821)),ISNUMBER(SEARCH("banneton",B821)),ISNUMBER(SEARCH("support",B821))),"PANIER/CORBEILLE",IF(ISNUMBER(SEARCH("Bidon",B821)),"BIDON",IF(ISNUMBER(SEARCH("bourriche",B821)),"BOURRICHE",IF(OR(ISNUMBER(SEARCH("coffre",B821)),ISNUMBER(SEARCH("valisette",B821)),ISNUMBER(SEARCH("caisse",B821))),"COFFRET",IF(OR(ISNUMBER(SEARCH("VERRE",B821)),ISNUMBER(SEARCH("carafe",B821))),"VERRERIE",IF(ISNUMBER(SEARCH("BOIS",B821)),"BOIS",IF(OR(ISNUMBER(SEARCH("BOLDUC",B821)),ISNUMBER(SEARCH("RAPHIA",B821)),ISNUMBER(SEARCH("etiquette",B821)),ISNUMBER(SEARCH("Bouchon",B821)),ISNUMBER(SEARCH("tire",B821)),ISNUMBER(SEARCH("decapsuleur",B821)),ISNUMBER(SEARCH("carte",B821)),ISNUMBER(SEARCH("cheque",B821))),"ETAGERES",IF(OR(ISNUMBER(SEARCH("papier",B821)),ISNUMBER(SEARCH("sac",B821)),ISNUMBER(SEARCH("carton",B821)),ISNUMBER(SEARCH("pochette",B821)),ISNUMBER(SEARCH("polypr",B821)),ISNUMBER(SEARCH("FIBRE",B821))),"CARTONNAGE","AUTRES"))))))))),VLOOKUP(A821,'[1]Famille par article'!A:C,3,0))</f>
        <v>CARTONNAGE</v>
      </c>
      <c r="I821" s="14">
        <f t="shared" si="49"/>
        <v>2.7762354247640202E-4</v>
      </c>
      <c r="J821" s="14">
        <f t="shared" si="51"/>
        <v>0.94336479733481327</v>
      </c>
      <c r="K821" s="12" t="str">
        <f t="shared" ref="K821:K884" si="52">IF(J821&lt;95%,"","NPPEC")</f>
        <v/>
      </c>
      <c r="L821" s="12" t="str">
        <f t="shared" si="50"/>
        <v>Y</v>
      </c>
    </row>
    <row r="822" spans="1:12" x14ac:dyDescent="0.25">
      <c r="A822" s="12" t="s">
        <v>1450</v>
      </c>
      <c r="B822" s="12" t="s">
        <v>1451</v>
      </c>
      <c r="C822" s="12">
        <v>3</v>
      </c>
      <c r="D822" s="12">
        <v>1126</v>
      </c>
      <c r="E822" s="12" t="s">
        <v>96</v>
      </c>
      <c r="F822" s="12" t="s">
        <v>17</v>
      </c>
      <c r="G822" s="12" t="str">
        <f>IF(ISNA(VLOOKUP(E822,'[1]Plan d''adressage'!A:B,2,0)),"aucune",VLOOKUP(E822,'[1]Plan d''adressage'!A:B,2,0))</f>
        <v>aucune</v>
      </c>
      <c r="H822" s="13" t="str">
        <f>IF(ISNA(VLOOKUP(A822,'[1]Famille par article'!A:C,3,0)),IF(AND(ISNUMBER(SEARCH("FIBRE",B822)),ISNUMBER(SEARCH("calage",B822))),"FIBRE DE CALAGE",IF(OR(ISNUMBER(SEARCH("panier",B822)),ISNUMBER(SEARCH("corbeille",B822)),ISNUMBER(SEARCH("banneton",B822)),ISNUMBER(SEARCH("support",B822))),"PANIER/CORBEILLE",IF(ISNUMBER(SEARCH("Bidon",B822)),"BIDON",IF(ISNUMBER(SEARCH("bourriche",B822)),"BOURRICHE",IF(OR(ISNUMBER(SEARCH("coffre",B822)),ISNUMBER(SEARCH("valisette",B822)),ISNUMBER(SEARCH("caisse",B822))),"COFFRET",IF(OR(ISNUMBER(SEARCH("VERRE",B822)),ISNUMBER(SEARCH("carafe",B822))),"VERRERIE",IF(ISNUMBER(SEARCH("BOIS",B822)),"BOIS",IF(OR(ISNUMBER(SEARCH("BOLDUC",B822)),ISNUMBER(SEARCH("RAPHIA",B822)),ISNUMBER(SEARCH("etiquette",B822)),ISNUMBER(SEARCH("Bouchon",B822)),ISNUMBER(SEARCH("tire",B822)),ISNUMBER(SEARCH("decapsuleur",B822)),ISNUMBER(SEARCH("carte",B822)),ISNUMBER(SEARCH("cheque",B822))),"ETAGERES",IF(OR(ISNUMBER(SEARCH("papier",B822)),ISNUMBER(SEARCH("sac",B822)),ISNUMBER(SEARCH("carton",B822)),ISNUMBER(SEARCH("pochette",B822)),ISNUMBER(SEARCH("polypr",B822)),ISNUMBER(SEARCH("FIBRE",B822))),"CARTONNAGE","AUTRES"))))))))),VLOOKUP(A822,'[1]Famille par article'!A:C,3,0))</f>
        <v>COFFRET</v>
      </c>
      <c r="I822" s="14">
        <f t="shared" si="49"/>
        <v>2.7762354247640202E-4</v>
      </c>
      <c r="J822" s="14">
        <f t="shared" si="51"/>
        <v>0.94364242087728967</v>
      </c>
      <c r="K822" s="12" t="str">
        <f t="shared" si="52"/>
        <v/>
      </c>
      <c r="L822" s="12" t="str">
        <f t="shared" si="50"/>
        <v>Y</v>
      </c>
    </row>
    <row r="823" spans="1:12" x14ac:dyDescent="0.25">
      <c r="A823" s="12" t="s">
        <v>1452</v>
      </c>
      <c r="B823" s="12" t="s">
        <v>1451</v>
      </c>
      <c r="C823" s="12">
        <v>3</v>
      </c>
      <c r="D823" s="12">
        <v>1126</v>
      </c>
      <c r="E823" s="12" t="s">
        <v>96</v>
      </c>
      <c r="F823" s="12" t="s">
        <v>17</v>
      </c>
      <c r="G823" s="12" t="str">
        <f>IF(ISNA(VLOOKUP(E823,'[1]Plan d''adressage'!A:B,2,0)),"aucune",VLOOKUP(E823,'[1]Plan d''adressage'!A:B,2,0))</f>
        <v>aucune</v>
      </c>
      <c r="H823" s="13" t="str">
        <f>IF(ISNA(VLOOKUP(A823,'[1]Famille par article'!A:C,3,0)),IF(AND(ISNUMBER(SEARCH("FIBRE",B823)),ISNUMBER(SEARCH("calage",B823))),"FIBRE DE CALAGE",IF(OR(ISNUMBER(SEARCH("panier",B823)),ISNUMBER(SEARCH("corbeille",B823)),ISNUMBER(SEARCH("banneton",B823)),ISNUMBER(SEARCH("support",B823))),"PANIER/CORBEILLE",IF(ISNUMBER(SEARCH("Bidon",B823)),"BIDON",IF(ISNUMBER(SEARCH("bourriche",B823)),"BOURRICHE",IF(OR(ISNUMBER(SEARCH("coffre",B823)),ISNUMBER(SEARCH("valisette",B823)),ISNUMBER(SEARCH("caisse",B823))),"COFFRET",IF(OR(ISNUMBER(SEARCH("VERRE",B823)),ISNUMBER(SEARCH("carafe",B823))),"VERRERIE",IF(ISNUMBER(SEARCH("BOIS",B823)),"BOIS",IF(OR(ISNUMBER(SEARCH("BOLDUC",B823)),ISNUMBER(SEARCH("RAPHIA",B823)),ISNUMBER(SEARCH("etiquette",B823)),ISNUMBER(SEARCH("Bouchon",B823)),ISNUMBER(SEARCH("tire",B823)),ISNUMBER(SEARCH("decapsuleur",B823)),ISNUMBER(SEARCH("carte",B823)),ISNUMBER(SEARCH("cheque",B823))),"ETAGERES",IF(OR(ISNUMBER(SEARCH("papier",B823)),ISNUMBER(SEARCH("sac",B823)),ISNUMBER(SEARCH("carton",B823)),ISNUMBER(SEARCH("pochette",B823)),ISNUMBER(SEARCH("polypr",B823)),ISNUMBER(SEARCH("FIBRE",B823))),"CARTONNAGE","AUTRES"))))))))),VLOOKUP(A823,'[1]Famille par article'!A:C,3,0))</f>
        <v>COFFRET</v>
      </c>
      <c r="I823" s="14">
        <f t="shared" si="49"/>
        <v>2.7762354247640202E-4</v>
      </c>
      <c r="J823" s="14">
        <f t="shared" si="51"/>
        <v>0.94392004441976607</v>
      </c>
      <c r="K823" s="12" t="str">
        <f t="shared" si="52"/>
        <v/>
      </c>
      <c r="L823" s="12" t="str">
        <f t="shared" si="50"/>
        <v>Y</v>
      </c>
    </row>
    <row r="824" spans="1:12" x14ac:dyDescent="0.25">
      <c r="A824" s="12" t="s">
        <v>1453</v>
      </c>
      <c r="B824" s="12" t="s">
        <v>1103</v>
      </c>
      <c r="C824" s="12">
        <v>3</v>
      </c>
      <c r="D824" s="12">
        <v>1126</v>
      </c>
      <c r="E824" s="12" t="s">
        <v>326</v>
      </c>
      <c r="F824" s="12" t="s">
        <v>17</v>
      </c>
      <c r="G824" s="12" t="str">
        <f>IF(ISNA(VLOOKUP(E824,'[1]Plan d''adressage'!A:B,2,0)),"aucune",VLOOKUP(E824,'[1]Plan d''adressage'!A:B,2,0))</f>
        <v>CARTONNAGE</v>
      </c>
      <c r="H824" s="13" t="str">
        <f>IF(ISNA(VLOOKUP(A824,'[1]Famille par article'!A:C,3,0)),IF(AND(ISNUMBER(SEARCH("FIBRE",B824)),ISNUMBER(SEARCH("calage",B824))),"FIBRE DE CALAGE",IF(OR(ISNUMBER(SEARCH("panier",B824)),ISNUMBER(SEARCH("corbeille",B824)),ISNUMBER(SEARCH("banneton",B824)),ISNUMBER(SEARCH("support",B824))),"PANIER/CORBEILLE",IF(ISNUMBER(SEARCH("Bidon",B824)),"BIDON",IF(ISNUMBER(SEARCH("bourriche",B824)),"BOURRICHE",IF(OR(ISNUMBER(SEARCH("coffre",B824)),ISNUMBER(SEARCH("valisette",B824)),ISNUMBER(SEARCH("caisse",B824))),"COFFRET",IF(OR(ISNUMBER(SEARCH("VERRE",B824)),ISNUMBER(SEARCH("carafe",B824))),"VERRERIE",IF(ISNUMBER(SEARCH("BOIS",B824)),"BOIS",IF(OR(ISNUMBER(SEARCH("BOLDUC",B824)),ISNUMBER(SEARCH("RAPHIA",B824)),ISNUMBER(SEARCH("etiquette",B824)),ISNUMBER(SEARCH("Bouchon",B824)),ISNUMBER(SEARCH("tire",B824)),ISNUMBER(SEARCH("decapsuleur",B824)),ISNUMBER(SEARCH("carte",B824)),ISNUMBER(SEARCH("cheque",B824))),"ETAGERES",IF(OR(ISNUMBER(SEARCH("papier",B824)),ISNUMBER(SEARCH("sac",B824)),ISNUMBER(SEARCH("carton",B824)),ISNUMBER(SEARCH("pochette",B824)),ISNUMBER(SEARCH("polypr",B824)),ISNUMBER(SEARCH("FIBRE",B824))),"CARTONNAGE","AUTRES"))))))))),VLOOKUP(A824,'[1]Famille par article'!A:C,3,0))</f>
        <v>CARTONNAGE</v>
      </c>
      <c r="I824" s="14">
        <f t="shared" si="49"/>
        <v>2.7762354247640202E-4</v>
      </c>
      <c r="J824" s="14">
        <f t="shared" si="51"/>
        <v>0.94419766796224247</v>
      </c>
      <c r="K824" s="12" t="str">
        <f t="shared" si="52"/>
        <v/>
      </c>
      <c r="L824" s="12" t="str">
        <f t="shared" si="50"/>
        <v>N</v>
      </c>
    </row>
    <row r="825" spans="1:12" x14ac:dyDescent="0.25">
      <c r="A825" s="12" t="s">
        <v>1454</v>
      </c>
      <c r="B825" s="12" t="s">
        <v>1263</v>
      </c>
      <c r="C825" s="12">
        <v>3</v>
      </c>
      <c r="D825" s="12">
        <v>1126</v>
      </c>
      <c r="E825" s="12" t="s">
        <v>814</v>
      </c>
      <c r="F825" s="12" t="s">
        <v>17</v>
      </c>
      <c r="G825" s="12" t="str">
        <f>IF(ISNA(VLOOKUP(E825,'[1]Plan d''adressage'!A:B,2,0)),"aucune",VLOOKUP(E825,'[1]Plan d''adressage'!A:B,2,0))</f>
        <v>AUTRES</v>
      </c>
      <c r="H825" s="13" t="str">
        <f>IF(ISNA(VLOOKUP(A825,'[1]Famille par article'!A:C,3,0)),IF(AND(ISNUMBER(SEARCH("FIBRE",B825)),ISNUMBER(SEARCH("calage",B825))),"FIBRE DE CALAGE",IF(OR(ISNUMBER(SEARCH("panier",B825)),ISNUMBER(SEARCH("corbeille",B825)),ISNUMBER(SEARCH("banneton",B825)),ISNUMBER(SEARCH("support",B825))),"PANIER/CORBEILLE",IF(ISNUMBER(SEARCH("Bidon",B825)),"BIDON",IF(ISNUMBER(SEARCH("bourriche",B825)),"BOURRICHE",IF(OR(ISNUMBER(SEARCH("coffre",B825)),ISNUMBER(SEARCH("valisette",B825)),ISNUMBER(SEARCH("caisse",B825))),"COFFRET",IF(OR(ISNUMBER(SEARCH("VERRE",B825)),ISNUMBER(SEARCH("carafe",B825))),"VERRERIE",IF(ISNUMBER(SEARCH("BOIS",B825)),"BOIS",IF(OR(ISNUMBER(SEARCH("BOLDUC",B825)),ISNUMBER(SEARCH("RAPHIA",B825)),ISNUMBER(SEARCH("etiquette",B825)),ISNUMBER(SEARCH("Bouchon",B825)),ISNUMBER(SEARCH("tire",B825)),ISNUMBER(SEARCH("decapsuleur",B825)),ISNUMBER(SEARCH("carte",B825)),ISNUMBER(SEARCH("cheque",B825))),"ETAGERES",IF(OR(ISNUMBER(SEARCH("papier",B825)),ISNUMBER(SEARCH("sac",B825)),ISNUMBER(SEARCH("carton",B825)),ISNUMBER(SEARCH("pochette",B825)),ISNUMBER(SEARCH("polypr",B825)),ISNUMBER(SEARCH("FIBRE",B825))),"CARTONNAGE","AUTRES"))))))))),VLOOKUP(A825,'[1]Famille par article'!A:C,3,0))</f>
        <v>AUTRES</v>
      </c>
      <c r="I825" s="14">
        <f t="shared" si="49"/>
        <v>2.7762354247640202E-4</v>
      </c>
      <c r="J825" s="14">
        <f t="shared" si="51"/>
        <v>0.94447529150471887</v>
      </c>
      <c r="K825" s="12" t="str">
        <f t="shared" si="52"/>
        <v/>
      </c>
      <c r="L825" s="12" t="str">
        <f t="shared" si="50"/>
        <v>N</v>
      </c>
    </row>
    <row r="826" spans="1:12" x14ac:dyDescent="0.25">
      <c r="A826" s="12" t="s">
        <v>1455</v>
      </c>
      <c r="B826" s="12" t="s">
        <v>1263</v>
      </c>
      <c r="C826" s="12">
        <v>3</v>
      </c>
      <c r="D826" s="12">
        <v>1126</v>
      </c>
      <c r="E826" s="12" t="s">
        <v>236</v>
      </c>
      <c r="F826" s="12" t="s">
        <v>17</v>
      </c>
      <c r="G826" s="12" t="str">
        <f>IF(ISNA(VLOOKUP(E826,'[1]Plan d''adressage'!A:B,2,0)),"aucune",VLOOKUP(E826,'[1]Plan d''adressage'!A:B,2,0))</f>
        <v>COFFRET</v>
      </c>
      <c r="H826" s="13" t="str">
        <f>IF(ISNA(VLOOKUP(A826,'[1]Famille par article'!A:C,3,0)),IF(AND(ISNUMBER(SEARCH("FIBRE",B826)),ISNUMBER(SEARCH("calage",B826))),"FIBRE DE CALAGE",IF(OR(ISNUMBER(SEARCH("panier",B826)),ISNUMBER(SEARCH("corbeille",B826)),ISNUMBER(SEARCH("banneton",B826)),ISNUMBER(SEARCH("support",B826))),"PANIER/CORBEILLE",IF(ISNUMBER(SEARCH("Bidon",B826)),"BIDON",IF(ISNUMBER(SEARCH("bourriche",B826)),"BOURRICHE",IF(OR(ISNUMBER(SEARCH("coffre",B826)),ISNUMBER(SEARCH("valisette",B826)),ISNUMBER(SEARCH("caisse",B826))),"COFFRET",IF(OR(ISNUMBER(SEARCH("VERRE",B826)),ISNUMBER(SEARCH("carafe",B826))),"VERRERIE",IF(ISNUMBER(SEARCH("BOIS",B826)),"BOIS",IF(OR(ISNUMBER(SEARCH("BOLDUC",B826)),ISNUMBER(SEARCH("RAPHIA",B826)),ISNUMBER(SEARCH("etiquette",B826)),ISNUMBER(SEARCH("Bouchon",B826)),ISNUMBER(SEARCH("tire",B826)),ISNUMBER(SEARCH("decapsuleur",B826)),ISNUMBER(SEARCH("carte",B826)),ISNUMBER(SEARCH("cheque",B826))),"ETAGERES",IF(OR(ISNUMBER(SEARCH("papier",B826)),ISNUMBER(SEARCH("sac",B826)),ISNUMBER(SEARCH("carton",B826)),ISNUMBER(SEARCH("pochette",B826)),ISNUMBER(SEARCH("polypr",B826)),ISNUMBER(SEARCH("FIBRE",B826))),"CARTONNAGE","AUTRES"))))))))),VLOOKUP(A826,'[1]Famille par article'!A:C,3,0))</f>
        <v>AUTRES</v>
      </c>
      <c r="I826" s="14">
        <f t="shared" si="49"/>
        <v>2.7762354247640202E-4</v>
      </c>
      <c r="J826" s="14">
        <f t="shared" si="51"/>
        <v>0.94475291504719527</v>
      </c>
      <c r="K826" s="12" t="str">
        <f t="shared" si="52"/>
        <v/>
      </c>
      <c r="L826" s="12" t="str">
        <f t="shared" si="50"/>
        <v>Y</v>
      </c>
    </row>
    <row r="827" spans="1:12" x14ac:dyDescent="0.25">
      <c r="A827" s="12" t="s">
        <v>1456</v>
      </c>
      <c r="B827" s="12" t="s">
        <v>729</v>
      </c>
      <c r="C827" s="12">
        <v>3</v>
      </c>
      <c r="D827" s="12">
        <v>1126</v>
      </c>
      <c r="E827" s="12" t="s">
        <v>493</v>
      </c>
      <c r="F827" s="12" t="s">
        <v>17</v>
      </c>
      <c r="G827" s="12" t="str">
        <f>IF(ISNA(VLOOKUP(E827,'[1]Plan d''adressage'!A:B,2,0)),"aucune",VLOOKUP(E827,'[1]Plan d''adressage'!A:B,2,0))</f>
        <v>AUTRES</v>
      </c>
      <c r="H827" s="13" t="str">
        <f>IF(ISNA(VLOOKUP(A827,'[1]Famille par article'!A:C,3,0)),IF(AND(ISNUMBER(SEARCH("FIBRE",B827)),ISNUMBER(SEARCH("calage",B827))),"FIBRE DE CALAGE",IF(OR(ISNUMBER(SEARCH("panier",B827)),ISNUMBER(SEARCH("corbeille",B827)),ISNUMBER(SEARCH("banneton",B827)),ISNUMBER(SEARCH("support",B827))),"PANIER/CORBEILLE",IF(ISNUMBER(SEARCH("Bidon",B827)),"BIDON",IF(ISNUMBER(SEARCH("bourriche",B827)),"BOURRICHE",IF(OR(ISNUMBER(SEARCH("coffre",B827)),ISNUMBER(SEARCH("valisette",B827)),ISNUMBER(SEARCH("caisse",B827))),"COFFRET",IF(OR(ISNUMBER(SEARCH("VERRE",B827)),ISNUMBER(SEARCH("carafe",B827))),"VERRERIE",IF(ISNUMBER(SEARCH("BOIS",B827)),"BOIS",IF(OR(ISNUMBER(SEARCH("BOLDUC",B827)),ISNUMBER(SEARCH("RAPHIA",B827)),ISNUMBER(SEARCH("etiquette",B827)),ISNUMBER(SEARCH("Bouchon",B827)),ISNUMBER(SEARCH("tire",B827)),ISNUMBER(SEARCH("decapsuleur",B827)),ISNUMBER(SEARCH("carte",B827)),ISNUMBER(SEARCH("cheque",B827))),"ETAGERES",IF(OR(ISNUMBER(SEARCH("papier",B827)),ISNUMBER(SEARCH("sac",B827)),ISNUMBER(SEARCH("carton",B827)),ISNUMBER(SEARCH("pochette",B827)),ISNUMBER(SEARCH("polypr",B827)),ISNUMBER(SEARCH("FIBRE",B827))),"CARTONNAGE","AUTRES"))))))))),VLOOKUP(A827,'[1]Famille par article'!A:C,3,0))</f>
        <v>COFFRET</v>
      </c>
      <c r="I827" s="14">
        <f t="shared" si="49"/>
        <v>2.7762354247640202E-4</v>
      </c>
      <c r="J827" s="14">
        <f t="shared" si="51"/>
        <v>0.94503053858967168</v>
      </c>
      <c r="K827" s="12" t="str">
        <f t="shared" si="52"/>
        <v/>
      </c>
      <c r="L827" s="12" t="str">
        <f t="shared" si="50"/>
        <v>Y</v>
      </c>
    </row>
    <row r="828" spans="1:12" x14ac:dyDescent="0.25">
      <c r="A828" s="12" t="s">
        <v>1457</v>
      </c>
      <c r="B828" s="12" t="s">
        <v>911</v>
      </c>
      <c r="C828" s="12">
        <v>3</v>
      </c>
      <c r="D828" s="12">
        <v>1126</v>
      </c>
      <c r="E828" s="12" t="s">
        <v>96</v>
      </c>
      <c r="F828" s="12" t="s">
        <v>17</v>
      </c>
      <c r="G828" s="12" t="str">
        <f>IF(ISNA(VLOOKUP(E828,'[1]Plan d''adressage'!A:B,2,0)),"aucune",VLOOKUP(E828,'[1]Plan d''adressage'!A:B,2,0))</f>
        <v>aucune</v>
      </c>
      <c r="H828" s="13" t="str">
        <f>IF(ISNA(VLOOKUP(A828,'[1]Famille par article'!A:C,3,0)),IF(AND(ISNUMBER(SEARCH("FIBRE",B828)),ISNUMBER(SEARCH("calage",B828))),"FIBRE DE CALAGE",IF(OR(ISNUMBER(SEARCH("panier",B828)),ISNUMBER(SEARCH("corbeille",B828)),ISNUMBER(SEARCH("banneton",B828)),ISNUMBER(SEARCH("support",B828))),"PANIER/CORBEILLE",IF(ISNUMBER(SEARCH("Bidon",B828)),"BIDON",IF(ISNUMBER(SEARCH("bourriche",B828)),"BOURRICHE",IF(OR(ISNUMBER(SEARCH("coffre",B828)),ISNUMBER(SEARCH("valisette",B828)),ISNUMBER(SEARCH("caisse",B828))),"COFFRET",IF(OR(ISNUMBER(SEARCH("VERRE",B828)),ISNUMBER(SEARCH("carafe",B828))),"VERRERIE",IF(ISNUMBER(SEARCH("BOIS",B828)),"BOIS",IF(OR(ISNUMBER(SEARCH("BOLDUC",B828)),ISNUMBER(SEARCH("RAPHIA",B828)),ISNUMBER(SEARCH("etiquette",B828)),ISNUMBER(SEARCH("Bouchon",B828)),ISNUMBER(SEARCH("tire",B828)),ISNUMBER(SEARCH("decapsuleur",B828)),ISNUMBER(SEARCH("carte",B828)),ISNUMBER(SEARCH("cheque",B828))),"ETAGERES",IF(OR(ISNUMBER(SEARCH("papier",B828)),ISNUMBER(SEARCH("sac",B828)),ISNUMBER(SEARCH("carton",B828)),ISNUMBER(SEARCH("pochette",B828)),ISNUMBER(SEARCH("polypr",B828)),ISNUMBER(SEARCH("FIBRE",B828))),"CARTONNAGE","AUTRES"))))))))),VLOOKUP(A828,'[1]Famille par article'!A:C,3,0))</f>
        <v>PANIER/CORBEILLE</v>
      </c>
      <c r="I828" s="14">
        <f t="shared" si="49"/>
        <v>2.7762354247640202E-4</v>
      </c>
      <c r="J828" s="14">
        <f t="shared" si="51"/>
        <v>0.94530816213214808</v>
      </c>
      <c r="K828" s="12" t="str">
        <f t="shared" si="52"/>
        <v/>
      </c>
      <c r="L828" s="12" t="str">
        <f t="shared" si="50"/>
        <v>Y</v>
      </c>
    </row>
    <row r="829" spans="1:12" x14ac:dyDescent="0.25">
      <c r="A829" s="12" t="s">
        <v>1458</v>
      </c>
      <c r="B829" s="12" t="s">
        <v>1265</v>
      </c>
      <c r="C829" s="12">
        <v>3</v>
      </c>
      <c r="D829" s="12">
        <v>1126</v>
      </c>
      <c r="E829" s="12" t="s">
        <v>284</v>
      </c>
      <c r="F829" s="12" t="s">
        <v>17</v>
      </c>
      <c r="G829" s="12" t="str">
        <f>IF(ISNA(VLOOKUP(E829,'[1]Plan d''adressage'!A:B,2,0)),"aucune",VLOOKUP(E829,'[1]Plan d''adressage'!A:B,2,0))</f>
        <v>aucune</v>
      </c>
      <c r="H829" s="13" t="str">
        <f>IF(ISNA(VLOOKUP(A829,'[1]Famille par article'!A:C,3,0)),IF(AND(ISNUMBER(SEARCH("FIBRE",B829)),ISNUMBER(SEARCH("calage",B829))),"FIBRE DE CALAGE",IF(OR(ISNUMBER(SEARCH("panier",B829)),ISNUMBER(SEARCH("corbeille",B829)),ISNUMBER(SEARCH("banneton",B829)),ISNUMBER(SEARCH("support",B829))),"PANIER/CORBEILLE",IF(ISNUMBER(SEARCH("Bidon",B829)),"BIDON",IF(ISNUMBER(SEARCH("bourriche",B829)),"BOURRICHE",IF(OR(ISNUMBER(SEARCH("coffre",B829)),ISNUMBER(SEARCH("valisette",B829)),ISNUMBER(SEARCH("caisse",B829))),"COFFRET",IF(OR(ISNUMBER(SEARCH("VERRE",B829)),ISNUMBER(SEARCH("carafe",B829))),"VERRERIE",IF(ISNUMBER(SEARCH("BOIS",B829)),"BOIS",IF(OR(ISNUMBER(SEARCH("BOLDUC",B829)),ISNUMBER(SEARCH("RAPHIA",B829)),ISNUMBER(SEARCH("etiquette",B829)),ISNUMBER(SEARCH("Bouchon",B829)),ISNUMBER(SEARCH("tire",B829)),ISNUMBER(SEARCH("decapsuleur",B829)),ISNUMBER(SEARCH("carte",B829)),ISNUMBER(SEARCH("cheque",B829))),"ETAGERES",IF(OR(ISNUMBER(SEARCH("papier",B829)),ISNUMBER(SEARCH("sac",B829)),ISNUMBER(SEARCH("carton",B829)),ISNUMBER(SEARCH("pochette",B829)),ISNUMBER(SEARCH("polypr",B829)),ISNUMBER(SEARCH("FIBRE",B829))),"CARTONNAGE","AUTRES"))))))))),VLOOKUP(A829,'[1]Famille par article'!A:C,3,0))</f>
        <v>ETAGERES</v>
      </c>
      <c r="I829" s="14">
        <f t="shared" si="49"/>
        <v>2.7762354247640202E-4</v>
      </c>
      <c r="J829" s="14">
        <f t="shared" si="51"/>
        <v>0.94558578567462448</v>
      </c>
      <c r="K829" s="12" t="str">
        <f t="shared" si="52"/>
        <v/>
      </c>
      <c r="L829" s="12" t="str">
        <f t="shared" si="50"/>
        <v>Y</v>
      </c>
    </row>
    <row r="830" spans="1:12" x14ac:dyDescent="0.25">
      <c r="A830" s="12" t="s">
        <v>1459</v>
      </c>
      <c r="B830" s="12" t="s">
        <v>817</v>
      </c>
      <c r="C830" s="12">
        <v>3</v>
      </c>
      <c r="D830" s="12">
        <v>1126</v>
      </c>
      <c r="E830" s="12" t="s">
        <v>96</v>
      </c>
      <c r="F830" s="12" t="s">
        <v>17</v>
      </c>
      <c r="G830" s="12" t="str">
        <f>IF(ISNA(VLOOKUP(E830,'[1]Plan d''adressage'!A:B,2,0)),"aucune",VLOOKUP(E830,'[1]Plan d''adressage'!A:B,2,0))</f>
        <v>aucune</v>
      </c>
      <c r="H830" s="13" t="str">
        <f>IF(ISNA(VLOOKUP(A830,'[1]Famille par article'!A:C,3,0)),IF(AND(ISNUMBER(SEARCH("FIBRE",B830)),ISNUMBER(SEARCH("calage",B830))),"FIBRE DE CALAGE",IF(OR(ISNUMBER(SEARCH("panier",B830)),ISNUMBER(SEARCH("corbeille",B830)),ISNUMBER(SEARCH("banneton",B830)),ISNUMBER(SEARCH("support",B830))),"PANIER/CORBEILLE",IF(ISNUMBER(SEARCH("Bidon",B830)),"BIDON",IF(ISNUMBER(SEARCH("bourriche",B830)),"BOURRICHE",IF(OR(ISNUMBER(SEARCH("coffre",B830)),ISNUMBER(SEARCH("valisette",B830)),ISNUMBER(SEARCH("caisse",B830))),"COFFRET",IF(OR(ISNUMBER(SEARCH("VERRE",B830)),ISNUMBER(SEARCH("carafe",B830))),"VERRERIE",IF(ISNUMBER(SEARCH("BOIS",B830)),"BOIS",IF(OR(ISNUMBER(SEARCH("BOLDUC",B830)),ISNUMBER(SEARCH("RAPHIA",B830)),ISNUMBER(SEARCH("etiquette",B830)),ISNUMBER(SEARCH("Bouchon",B830)),ISNUMBER(SEARCH("tire",B830)),ISNUMBER(SEARCH("decapsuleur",B830)),ISNUMBER(SEARCH("carte",B830)),ISNUMBER(SEARCH("cheque",B830))),"ETAGERES",IF(OR(ISNUMBER(SEARCH("papier",B830)),ISNUMBER(SEARCH("sac",B830)),ISNUMBER(SEARCH("carton",B830)),ISNUMBER(SEARCH("pochette",B830)),ISNUMBER(SEARCH("polypr",B830)),ISNUMBER(SEARCH("FIBRE",B830))),"CARTONNAGE","AUTRES"))))))))),VLOOKUP(A830,'[1]Famille par article'!A:C,3,0))</f>
        <v>CARTONNAGE</v>
      </c>
      <c r="I830" s="14">
        <f t="shared" si="49"/>
        <v>2.7762354247640202E-4</v>
      </c>
      <c r="J830" s="14">
        <f t="shared" si="51"/>
        <v>0.94586340921710088</v>
      </c>
      <c r="K830" s="12" t="str">
        <f t="shared" si="52"/>
        <v/>
      </c>
      <c r="L830" s="12" t="str">
        <f t="shared" si="50"/>
        <v>Y</v>
      </c>
    </row>
    <row r="831" spans="1:12" x14ac:dyDescent="0.25">
      <c r="A831" s="12" t="s">
        <v>1460</v>
      </c>
      <c r="B831" s="12" t="s">
        <v>371</v>
      </c>
      <c r="C831" s="12">
        <v>3</v>
      </c>
      <c r="D831" s="12">
        <v>1126</v>
      </c>
      <c r="E831" s="12" t="s">
        <v>710</v>
      </c>
      <c r="F831" s="12" t="s">
        <v>17</v>
      </c>
      <c r="G831" s="12" t="str">
        <f>IF(ISNA(VLOOKUP(E831,'[1]Plan d''adressage'!A:B,2,0)),"aucune",VLOOKUP(E831,'[1]Plan d''adressage'!A:B,2,0))</f>
        <v>aucune</v>
      </c>
      <c r="H831" s="13" t="str">
        <f>IF(ISNA(VLOOKUP(A831,'[1]Famille par article'!A:C,3,0)),IF(AND(ISNUMBER(SEARCH("FIBRE",B831)),ISNUMBER(SEARCH("calage",B831))),"FIBRE DE CALAGE",IF(OR(ISNUMBER(SEARCH("panier",B831)),ISNUMBER(SEARCH("corbeille",B831)),ISNUMBER(SEARCH("banneton",B831)),ISNUMBER(SEARCH("support",B831))),"PANIER/CORBEILLE",IF(ISNUMBER(SEARCH("Bidon",B831)),"BIDON",IF(ISNUMBER(SEARCH("bourriche",B831)),"BOURRICHE",IF(OR(ISNUMBER(SEARCH("coffre",B831)),ISNUMBER(SEARCH("valisette",B831)),ISNUMBER(SEARCH("caisse",B831))),"COFFRET",IF(OR(ISNUMBER(SEARCH("VERRE",B831)),ISNUMBER(SEARCH("carafe",B831))),"VERRERIE",IF(ISNUMBER(SEARCH("BOIS",B831)),"BOIS",IF(OR(ISNUMBER(SEARCH("BOLDUC",B831)),ISNUMBER(SEARCH("RAPHIA",B831)),ISNUMBER(SEARCH("etiquette",B831)),ISNUMBER(SEARCH("Bouchon",B831)),ISNUMBER(SEARCH("tire",B831)),ISNUMBER(SEARCH("decapsuleur",B831)),ISNUMBER(SEARCH("carte",B831)),ISNUMBER(SEARCH("cheque",B831))),"ETAGERES",IF(OR(ISNUMBER(SEARCH("papier",B831)),ISNUMBER(SEARCH("sac",B831)),ISNUMBER(SEARCH("carton",B831)),ISNUMBER(SEARCH("pochette",B831)),ISNUMBER(SEARCH("polypr",B831)),ISNUMBER(SEARCH("FIBRE",B831))),"CARTONNAGE","AUTRES"))))))))),VLOOKUP(A831,'[1]Famille par article'!A:C,3,0))</f>
        <v>ETAGERES</v>
      </c>
      <c r="I831" s="14">
        <f t="shared" si="49"/>
        <v>2.7762354247640202E-4</v>
      </c>
      <c r="J831" s="14">
        <f t="shared" si="51"/>
        <v>0.94614103275957728</v>
      </c>
      <c r="K831" s="12" t="str">
        <f t="shared" si="52"/>
        <v/>
      </c>
      <c r="L831" s="12" t="str">
        <f t="shared" si="50"/>
        <v>Y</v>
      </c>
    </row>
    <row r="832" spans="1:12" x14ac:dyDescent="0.25">
      <c r="A832" s="12" t="s">
        <v>1461</v>
      </c>
      <c r="B832" s="12" t="s">
        <v>875</v>
      </c>
      <c r="C832" s="12">
        <v>3</v>
      </c>
      <c r="D832" s="12">
        <v>1126</v>
      </c>
      <c r="E832" s="12" t="s">
        <v>96</v>
      </c>
      <c r="F832" s="12" t="s">
        <v>17</v>
      </c>
      <c r="G832" s="12" t="str">
        <f>IF(ISNA(VLOOKUP(E832,'[1]Plan d''adressage'!A:B,2,0)),"aucune",VLOOKUP(E832,'[1]Plan d''adressage'!A:B,2,0))</f>
        <v>aucune</v>
      </c>
      <c r="H832" s="13" t="str">
        <f>IF(ISNA(VLOOKUP(A832,'[1]Famille par article'!A:C,3,0)),IF(AND(ISNUMBER(SEARCH("FIBRE",B832)),ISNUMBER(SEARCH("calage",B832))),"FIBRE DE CALAGE",IF(OR(ISNUMBER(SEARCH("panier",B832)),ISNUMBER(SEARCH("corbeille",B832)),ISNUMBER(SEARCH("banneton",B832)),ISNUMBER(SEARCH("support",B832))),"PANIER/CORBEILLE",IF(ISNUMBER(SEARCH("Bidon",B832)),"BIDON",IF(ISNUMBER(SEARCH("bourriche",B832)),"BOURRICHE",IF(OR(ISNUMBER(SEARCH("coffre",B832)),ISNUMBER(SEARCH("valisette",B832)),ISNUMBER(SEARCH("caisse",B832))),"COFFRET",IF(OR(ISNUMBER(SEARCH("VERRE",B832)),ISNUMBER(SEARCH("carafe",B832))),"VERRERIE",IF(ISNUMBER(SEARCH("BOIS",B832)),"BOIS",IF(OR(ISNUMBER(SEARCH("BOLDUC",B832)),ISNUMBER(SEARCH("RAPHIA",B832)),ISNUMBER(SEARCH("etiquette",B832)),ISNUMBER(SEARCH("Bouchon",B832)),ISNUMBER(SEARCH("tire",B832)),ISNUMBER(SEARCH("decapsuleur",B832)),ISNUMBER(SEARCH("carte",B832)),ISNUMBER(SEARCH("cheque",B832))),"ETAGERES",IF(OR(ISNUMBER(SEARCH("papier",B832)),ISNUMBER(SEARCH("sac",B832)),ISNUMBER(SEARCH("carton",B832)),ISNUMBER(SEARCH("pochette",B832)),ISNUMBER(SEARCH("polypr",B832)),ISNUMBER(SEARCH("FIBRE",B832))),"CARTONNAGE","AUTRES"))))))))),VLOOKUP(A832,'[1]Famille par article'!A:C,3,0))</f>
        <v>CARTONNAGE</v>
      </c>
      <c r="I832" s="14">
        <f t="shared" si="49"/>
        <v>2.7762354247640202E-4</v>
      </c>
      <c r="J832" s="14">
        <f t="shared" si="51"/>
        <v>0.94641865630205368</v>
      </c>
      <c r="K832" s="12" t="str">
        <f t="shared" si="52"/>
        <v/>
      </c>
      <c r="L832" s="12" t="str">
        <f t="shared" si="50"/>
        <v>Y</v>
      </c>
    </row>
    <row r="833" spans="1:12" x14ac:dyDescent="0.25">
      <c r="A833" s="12" t="s">
        <v>1462</v>
      </c>
      <c r="B833" s="12" t="s">
        <v>575</v>
      </c>
      <c r="C833" s="12">
        <v>3</v>
      </c>
      <c r="D833" s="12">
        <v>1126</v>
      </c>
      <c r="E833" s="12" t="s">
        <v>1104</v>
      </c>
      <c r="F833" s="12" t="s">
        <v>17</v>
      </c>
      <c r="G833" s="12" t="str">
        <f>IF(ISNA(VLOOKUP(E833,'[1]Plan d''adressage'!A:B,2,0)),"aucune",VLOOKUP(E833,'[1]Plan d''adressage'!A:B,2,0))</f>
        <v>VERRERIE</v>
      </c>
      <c r="H833" s="13" t="str">
        <f>IF(ISNA(VLOOKUP(A833,'[1]Famille par article'!A:C,3,0)),IF(AND(ISNUMBER(SEARCH("FIBRE",B833)),ISNUMBER(SEARCH("calage",B833))),"FIBRE DE CALAGE",IF(OR(ISNUMBER(SEARCH("panier",B833)),ISNUMBER(SEARCH("corbeille",B833)),ISNUMBER(SEARCH("banneton",B833)),ISNUMBER(SEARCH("support",B833))),"PANIER/CORBEILLE",IF(ISNUMBER(SEARCH("Bidon",B833)),"BIDON",IF(ISNUMBER(SEARCH("bourriche",B833)),"BOURRICHE",IF(OR(ISNUMBER(SEARCH("coffre",B833)),ISNUMBER(SEARCH("valisette",B833)),ISNUMBER(SEARCH("caisse",B833))),"COFFRET",IF(OR(ISNUMBER(SEARCH("VERRE",B833)),ISNUMBER(SEARCH("carafe",B833))),"VERRERIE",IF(ISNUMBER(SEARCH("BOIS",B833)),"BOIS",IF(OR(ISNUMBER(SEARCH("BOLDUC",B833)),ISNUMBER(SEARCH("RAPHIA",B833)),ISNUMBER(SEARCH("etiquette",B833)),ISNUMBER(SEARCH("Bouchon",B833)),ISNUMBER(SEARCH("tire",B833)),ISNUMBER(SEARCH("decapsuleur",B833)),ISNUMBER(SEARCH("carte",B833)),ISNUMBER(SEARCH("cheque",B833))),"ETAGERES",IF(OR(ISNUMBER(SEARCH("papier",B833)),ISNUMBER(SEARCH("sac",B833)),ISNUMBER(SEARCH("carton",B833)),ISNUMBER(SEARCH("pochette",B833)),ISNUMBER(SEARCH("polypr",B833)),ISNUMBER(SEARCH("FIBRE",B833))),"CARTONNAGE","AUTRES"))))))))),VLOOKUP(A833,'[1]Famille par article'!A:C,3,0))</f>
        <v>CARTONNAGE</v>
      </c>
      <c r="I833" s="14">
        <f t="shared" si="49"/>
        <v>2.7762354247640202E-4</v>
      </c>
      <c r="J833" s="14">
        <f t="shared" si="51"/>
        <v>0.94669627984453009</v>
      </c>
      <c r="K833" s="12" t="str">
        <f t="shared" si="52"/>
        <v/>
      </c>
      <c r="L833" s="12" t="str">
        <f t="shared" si="50"/>
        <v>Y</v>
      </c>
    </row>
    <row r="834" spans="1:12" x14ac:dyDescent="0.25">
      <c r="A834" s="12" t="s">
        <v>1463</v>
      </c>
      <c r="B834" s="12" t="s">
        <v>224</v>
      </c>
      <c r="C834" s="12">
        <v>3</v>
      </c>
      <c r="D834" s="12">
        <v>1126</v>
      </c>
      <c r="E834" s="12" t="s">
        <v>266</v>
      </c>
      <c r="F834" s="12" t="s">
        <v>17</v>
      </c>
      <c r="G834" s="12" t="str">
        <f>IF(ISNA(VLOOKUP(E834,'[1]Plan d''adressage'!A:B,2,0)),"aucune",VLOOKUP(E834,'[1]Plan d''adressage'!A:B,2,0))</f>
        <v>AUTRES</v>
      </c>
      <c r="H834" s="13" t="str">
        <f>IF(ISNA(VLOOKUP(A834,'[1]Famille par article'!A:C,3,0)),IF(AND(ISNUMBER(SEARCH("FIBRE",B834)),ISNUMBER(SEARCH("calage",B834))),"FIBRE DE CALAGE",IF(OR(ISNUMBER(SEARCH("panier",B834)),ISNUMBER(SEARCH("corbeille",B834)),ISNUMBER(SEARCH("banneton",B834)),ISNUMBER(SEARCH("support",B834))),"PANIER/CORBEILLE",IF(ISNUMBER(SEARCH("Bidon",B834)),"BIDON",IF(ISNUMBER(SEARCH("bourriche",B834)),"BOURRICHE",IF(OR(ISNUMBER(SEARCH("coffre",B834)),ISNUMBER(SEARCH("valisette",B834)),ISNUMBER(SEARCH("caisse",B834))),"COFFRET",IF(OR(ISNUMBER(SEARCH("VERRE",B834)),ISNUMBER(SEARCH("carafe",B834))),"VERRERIE",IF(ISNUMBER(SEARCH("BOIS",B834)),"BOIS",IF(OR(ISNUMBER(SEARCH("BOLDUC",B834)),ISNUMBER(SEARCH("RAPHIA",B834)),ISNUMBER(SEARCH("etiquette",B834)),ISNUMBER(SEARCH("Bouchon",B834)),ISNUMBER(SEARCH("tire",B834)),ISNUMBER(SEARCH("decapsuleur",B834)),ISNUMBER(SEARCH("carte",B834)),ISNUMBER(SEARCH("cheque",B834))),"ETAGERES",IF(OR(ISNUMBER(SEARCH("papier",B834)),ISNUMBER(SEARCH("sac",B834)),ISNUMBER(SEARCH("carton",B834)),ISNUMBER(SEARCH("pochette",B834)),ISNUMBER(SEARCH("polypr",B834)),ISNUMBER(SEARCH("FIBRE",B834))),"CARTONNAGE","AUTRES"))))))))),VLOOKUP(A834,'[1]Famille par article'!A:C,3,0))</f>
        <v>CARTONNAGE</v>
      </c>
      <c r="I834" s="14">
        <f t="shared" si="49"/>
        <v>2.7762354247640202E-4</v>
      </c>
      <c r="J834" s="14">
        <f t="shared" si="51"/>
        <v>0.94697390338700649</v>
      </c>
      <c r="K834" s="12" t="str">
        <f t="shared" si="52"/>
        <v/>
      </c>
      <c r="L834" s="12" t="str">
        <f t="shared" si="50"/>
        <v>Y</v>
      </c>
    </row>
    <row r="835" spans="1:12" x14ac:dyDescent="0.25">
      <c r="A835" s="12" t="s">
        <v>1464</v>
      </c>
      <c r="B835" s="12" t="s">
        <v>1119</v>
      </c>
      <c r="C835" s="12">
        <v>3</v>
      </c>
      <c r="D835" s="12">
        <v>1126</v>
      </c>
      <c r="E835" s="12" t="s">
        <v>1079</v>
      </c>
      <c r="F835" s="12" t="s">
        <v>17</v>
      </c>
      <c r="G835" s="12" t="str">
        <f>IF(ISNA(VLOOKUP(E835,'[1]Plan d''adressage'!A:B,2,0)),"aucune",VLOOKUP(E835,'[1]Plan d''adressage'!A:B,2,0))</f>
        <v>AUTRES</v>
      </c>
      <c r="H835" s="13" t="str">
        <f>IF(ISNA(VLOOKUP(A835,'[1]Famille par article'!A:C,3,0)),IF(AND(ISNUMBER(SEARCH("FIBRE",B835)),ISNUMBER(SEARCH("calage",B835))),"FIBRE DE CALAGE",IF(OR(ISNUMBER(SEARCH("panier",B835)),ISNUMBER(SEARCH("corbeille",B835)),ISNUMBER(SEARCH("banneton",B835)),ISNUMBER(SEARCH("support",B835))),"PANIER/CORBEILLE",IF(ISNUMBER(SEARCH("Bidon",B835)),"BIDON",IF(ISNUMBER(SEARCH("bourriche",B835)),"BOURRICHE",IF(OR(ISNUMBER(SEARCH("coffre",B835)),ISNUMBER(SEARCH("valisette",B835)),ISNUMBER(SEARCH("caisse",B835))),"COFFRET",IF(OR(ISNUMBER(SEARCH("VERRE",B835)),ISNUMBER(SEARCH("carafe",B835))),"VERRERIE",IF(ISNUMBER(SEARCH("BOIS",B835)),"BOIS",IF(OR(ISNUMBER(SEARCH("BOLDUC",B835)),ISNUMBER(SEARCH("RAPHIA",B835)),ISNUMBER(SEARCH("etiquette",B835)),ISNUMBER(SEARCH("Bouchon",B835)),ISNUMBER(SEARCH("tire",B835)),ISNUMBER(SEARCH("decapsuleur",B835)),ISNUMBER(SEARCH("carte",B835)),ISNUMBER(SEARCH("cheque",B835))),"ETAGERES",IF(OR(ISNUMBER(SEARCH("papier",B835)),ISNUMBER(SEARCH("sac",B835)),ISNUMBER(SEARCH("carton",B835)),ISNUMBER(SEARCH("pochette",B835)),ISNUMBER(SEARCH("polypr",B835)),ISNUMBER(SEARCH("FIBRE",B835))),"CARTONNAGE","AUTRES"))))))))),VLOOKUP(A835,'[1]Famille par article'!A:C,3,0))</f>
        <v>CARTONNAGE</v>
      </c>
      <c r="I835" s="14">
        <f t="shared" ref="I835:I898" si="53">C835/SUM(C$3:C$1048576)</f>
        <v>2.7762354247640202E-4</v>
      </c>
      <c r="J835" s="14">
        <f t="shared" si="51"/>
        <v>0.94725152692948289</v>
      </c>
      <c r="K835" s="12" t="str">
        <f t="shared" si="52"/>
        <v/>
      </c>
      <c r="L835" s="12" t="str">
        <f t="shared" si="50"/>
        <v>Y</v>
      </c>
    </row>
    <row r="836" spans="1:12" x14ac:dyDescent="0.25">
      <c r="A836" s="12" t="s">
        <v>1465</v>
      </c>
      <c r="B836" s="12" t="s">
        <v>1121</v>
      </c>
      <c r="C836" s="12">
        <v>3</v>
      </c>
      <c r="D836" s="12">
        <v>1126</v>
      </c>
      <c r="E836" s="12" t="s">
        <v>96</v>
      </c>
      <c r="F836" s="12" t="s">
        <v>17</v>
      </c>
      <c r="G836" s="12" t="str">
        <f>IF(ISNA(VLOOKUP(E836,'[1]Plan d''adressage'!A:B,2,0)),"aucune",VLOOKUP(E836,'[1]Plan d''adressage'!A:B,2,0))</f>
        <v>aucune</v>
      </c>
      <c r="H836" s="13" t="str">
        <f>IF(ISNA(VLOOKUP(A836,'[1]Famille par article'!A:C,3,0)),IF(AND(ISNUMBER(SEARCH("FIBRE",B836)),ISNUMBER(SEARCH("calage",B836))),"FIBRE DE CALAGE",IF(OR(ISNUMBER(SEARCH("panier",B836)),ISNUMBER(SEARCH("corbeille",B836)),ISNUMBER(SEARCH("banneton",B836)),ISNUMBER(SEARCH("support",B836))),"PANIER/CORBEILLE",IF(ISNUMBER(SEARCH("Bidon",B836)),"BIDON",IF(ISNUMBER(SEARCH("bourriche",B836)),"BOURRICHE",IF(OR(ISNUMBER(SEARCH("coffre",B836)),ISNUMBER(SEARCH("valisette",B836)),ISNUMBER(SEARCH("caisse",B836))),"COFFRET",IF(OR(ISNUMBER(SEARCH("VERRE",B836)),ISNUMBER(SEARCH("carafe",B836))),"VERRERIE",IF(ISNUMBER(SEARCH("BOIS",B836)),"BOIS",IF(OR(ISNUMBER(SEARCH("BOLDUC",B836)),ISNUMBER(SEARCH("RAPHIA",B836)),ISNUMBER(SEARCH("etiquette",B836)),ISNUMBER(SEARCH("Bouchon",B836)),ISNUMBER(SEARCH("tire",B836)),ISNUMBER(SEARCH("decapsuleur",B836)),ISNUMBER(SEARCH("carte",B836)),ISNUMBER(SEARCH("cheque",B836))),"ETAGERES",IF(OR(ISNUMBER(SEARCH("papier",B836)),ISNUMBER(SEARCH("sac",B836)),ISNUMBER(SEARCH("carton",B836)),ISNUMBER(SEARCH("pochette",B836)),ISNUMBER(SEARCH("polypr",B836)),ISNUMBER(SEARCH("FIBRE",B836))),"CARTONNAGE","AUTRES"))))))))),VLOOKUP(A836,'[1]Famille par article'!A:C,3,0))</f>
        <v>COFFRET</v>
      </c>
      <c r="I836" s="14">
        <f t="shared" si="53"/>
        <v>2.7762354247640202E-4</v>
      </c>
      <c r="J836" s="14">
        <f t="shared" si="51"/>
        <v>0.94752915047195929</v>
      </c>
      <c r="K836" s="12" t="str">
        <f t="shared" si="52"/>
        <v/>
      </c>
      <c r="L836" s="12" t="str">
        <f t="shared" ref="L836:L899" si="54">IF(AND(G836&lt;&gt;H836,K836=""),"Y","N")</f>
        <v>Y</v>
      </c>
    </row>
    <row r="837" spans="1:12" x14ac:dyDescent="0.25">
      <c r="A837" s="12" t="s">
        <v>1466</v>
      </c>
      <c r="B837" s="12" t="s">
        <v>1025</v>
      </c>
      <c r="C837" s="12">
        <v>3</v>
      </c>
      <c r="D837" s="12">
        <v>1126</v>
      </c>
      <c r="E837" s="12" t="s">
        <v>96</v>
      </c>
      <c r="F837" s="12" t="s">
        <v>17</v>
      </c>
      <c r="G837" s="12" t="str">
        <f>IF(ISNA(VLOOKUP(E837,'[1]Plan d''adressage'!A:B,2,0)),"aucune",VLOOKUP(E837,'[1]Plan d''adressage'!A:B,2,0))</f>
        <v>aucune</v>
      </c>
      <c r="H837" s="13" t="str">
        <f>IF(ISNA(VLOOKUP(A837,'[1]Famille par article'!A:C,3,0)),IF(AND(ISNUMBER(SEARCH("FIBRE",B837)),ISNUMBER(SEARCH("calage",B837))),"FIBRE DE CALAGE",IF(OR(ISNUMBER(SEARCH("panier",B837)),ISNUMBER(SEARCH("corbeille",B837)),ISNUMBER(SEARCH("banneton",B837)),ISNUMBER(SEARCH("support",B837))),"PANIER/CORBEILLE",IF(ISNUMBER(SEARCH("Bidon",B837)),"BIDON",IF(ISNUMBER(SEARCH("bourriche",B837)),"BOURRICHE",IF(OR(ISNUMBER(SEARCH("coffre",B837)),ISNUMBER(SEARCH("valisette",B837)),ISNUMBER(SEARCH("caisse",B837))),"COFFRET",IF(OR(ISNUMBER(SEARCH("VERRE",B837)),ISNUMBER(SEARCH("carafe",B837))),"VERRERIE",IF(ISNUMBER(SEARCH("BOIS",B837)),"BOIS",IF(OR(ISNUMBER(SEARCH("BOLDUC",B837)),ISNUMBER(SEARCH("RAPHIA",B837)),ISNUMBER(SEARCH("etiquette",B837)),ISNUMBER(SEARCH("Bouchon",B837)),ISNUMBER(SEARCH("tire",B837)),ISNUMBER(SEARCH("decapsuleur",B837)),ISNUMBER(SEARCH("carte",B837)),ISNUMBER(SEARCH("cheque",B837))),"ETAGERES",IF(OR(ISNUMBER(SEARCH("papier",B837)),ISNUMBER(SEARCH("sac",B837)),ISNUMBER(SEARCH("carton",B837)),ISNUMBER(SEARCH("pochette",B837)),ISNUMBER(SEARCH("polypr",B837)),ISNUMBER(SEARCH("FIBRE",B837))),"CARTONNAGE","AUTRES"))))))))),VLOOKUP(A837,'[1]Famille par article'!A:C,3,0))</f>
        <v>COFFRET</v>
      </c>
      <c r="I837" s="14">
        <f t="shared" si="53"/>
        <v>2.7762354247640202E-4</v>
      </c>
      <c r="J837" s="14">
        <f t="shared" ref="J837:J900" si="55">I837+J836</f>
        <v>0.94780677401443569</v>
      </c>
      <c r="K837" s="12" t="str">
        <f t="shared" si="52"/>
        <v/>
      </c>
      <c r="L837" s="12" t="str">
        <f t="shared" si="54"/>
        <v>Y</v>
      </c>
    </row>
    <row r="838" spans="1:12" x14ac:dyDescent="0.25">
      <c r="A838" s="12" t="s">
        <v>1467</v>
      </c>
      <c r="B838" s="12" t="s">
        <v>801</v>
      </c>
      <c r="C838" s="12">
        <v>3</v>
      </c>
      <c r="D838" s="12">
        <v>1126</v>
      </c>
      <c r="E838" s="12" t="s">
        <v>96</v>
      </c>
      <c r="F838" s="12" t="s">
        <v>17</v>
      </c>
      <c r="G838" s="12" t="str">
        <f>IF(ISNA(VLOOKUP(E838,'[1]Plan d''adressage'!A:B,2,0)),"aucune",VLOOKUP(E838,'[1]Plan d''adressage'!A:B,2,0))</f>
        <v>aucune</v>
      </c>
      <c r="H838" s="13" t="str">
        <f>IF(ISNA(VLOOKUP(A838,'[1]Famille par article'!A:C,3,0)),IF(AND(ISNUMBER(SEARCH("FIBRE",B838)),ISNUMBER(SEARCH("calage",B838))),"FIBRE DE CALAGE",IF(OR(ISNUMBER(SEARCH("panier",B838)),ISNUMBER(SEARCH("corbeille",B838)),ISNUMBER(SEARCH("banneton",B838)),ISNUMBER(SEARCH("support",B838))),"PANIER/CORBEILLE",IF(ISNUMBER(SEARCH("Bidon",B838)),"BIDON",IF(ISNUMBER(SEARCH("bourriche",B838)),"BOURRICHE",IF(OR(ISNUMBER(SEARCH("coffre",B838)),ISNUMBER(SEARCH("valisette",B838)),ISNUMBER(SEARCH("caisse",B838))),"COFFRET",IF(OR(ISNUMBER(SEARCH("VERRE",B838)),ISNUMBER(SEARCH("carafe",B838))),"VERRERIE",IF(ISNUMBER(SEARCH("BOIS",B838)),"BOIS",IF(OR(ISNUMBER(SEARCH("BOLDUC",B838)),ISNUMBER(SEARCH("RAPHIA",B838)),ISNUMBER(SEARCH("etiquette",B838)),ISNUMBER(SEARCH("Bouchon",B838)),ISNUMBER(SEARCH("tire",B838)),ISNUMBER(SEARCH("decapsuleur",B838)),ISNUMBER(SEARCH("carte",B838)),ISNUMBER(SEARCH("cheque",B838))),"ETAGERES",IF(OR(ISNUMBER(SEARCH("papier",B838)),ISNUMBER(SEARCH("sac",B838)),ISNUMBER(SEARCH("carton",B838)),ISNUMBER(SEARCH("pochette",B838)),ISNUMBER(SEARCH("polypr",B838)),ISNUMBER(SEARCH("FIBRE",B838))),"CARTONNAGE","AUTRES"))))))))),VLOOKUP(A838,'[1]Famille par article'!A:C,3,0))</f>
        <v>PANIER/CORBEILLE</v>
      </c>
      <c r="I838" s="14">
        <f t="shared" si="53"/>
        <v>2.7762354247640202E-4</v>
      </c>
      <c r="J838" s="14">
        <f t="shared" si="55"/>
        <v>0.9480843975569121</v>
      </c>
      <c r="K838" s="12" t="str">
        <f t="shared" si="52"/>
        <v/>
      </c>
      <c r="L838" s="12" t="str">
        <f t="shared" si="54"/>
        <v>Y</v>
      </c>
    </row>
    <row r="839" spans="1:12" x14ac:dyDescent="0.25">
      <c r="A839" s="12" t="s">
        <v>1468</v>
      </c>
      <c r="B839" s="12" t="s">
        <v>219</v>
      </c>
      <c r="C839" s="12">
        <v>3</v>
      </c>
      <c r="D839" s="12">
        <v>1126</v>
      </c>
      <c r="E839" s="12" t="s">
        <v>96</v>
      </c>
      <c r="F839" s="12" t="s">
        <v>17</v>
      </c>
      <c r="G839" s="12" t="str">
        <f>IF(ISNA(VLOOKUP(E839,'[1]Plan d''adressage'!A:B,2,0)),"aucune",VLOOKUP(E839,'[1]Plan d''adressage'!A:B,2,0))</f>
        <v>aucune</v>
      </c>
      <c r="H839" s="13" t="str">
        <f>IF(ISNA(VLOOKUP(A839,'[1]Famille par article'!A:C,3,0)),IF(AND(ISNUMBER(SEARCH("FIBRE",B839)),ISNUMBER(SEARCH("calage",B839))),"FIBRE DE CALAGE",IF(OR(ISNUMBER(SEARCH("panier",B839)),ISNUMBER(SEARCH("corbeille",B839)),ISNUMBER(SEARCH("banneton",B839)),ISNUMBER(SEARCH("support",B839))),"PANIER/CORBEILLE",IF(ISNUMBER(SEARCH("Bidon",B839)),"BIDON",IF(ISNUMBER(SEARCH("bourriche",B839)),"BOURRICHE",IF(OR(ISNUMBER(SEARCH("coffre",B839)),ISNUMBER(SEARCH("valisette",B839)),ISNUMBER(SEARCH("caisse",B839))),"COFFRET",IF(OR(ISNUMBER(SEARCH("VERRE",B839)),ISNUMBER(SEARCH("carafe",B839))),"VERRERIE",IF(ISNUMBER(SEARCH("BOIS",B839)),"BOIS",IF(OR(ISNUMBER(SEARCH("BOLDUC",B839)),ISNUMBER(SEARCH("RAPHIA",B839)),ISNUMBER(SEARCH("etiquette",B839)),ISNUMBER(SEARCH("Bouchon",B839)),ISNUMBER(SEARCH("tire",B839)),ISNUMBER(SEARCH("decapsuleur",B839)),ISNUMBER(SEARCH("carte",B839)),ISNUMBER(SEARCH("cheque",B839))),"ETAGERES",IF(OR(ISNUMBER(SEARCH("papier",B839)),ISNUMBER(SEARCH("sac",B839)),ISNUMBER(SEARCH("carton",B839)),ISNUMBER(SEARCH("pochette",B839)),ISNUMBER(SEARCH("polypr",B839)),ISNUMBER(SEARCH("FIBRE",B839))),"CARTONNAGE","AUTRES"))))))))),VLOOKUP(A839,'[1]Famille par article'!A:C,3,0))</f>
        <v>COFFRET</v>
      </c>
      <c r="I839" s="14">
        <f t="shared" si="53"/>
        <v>2.7762354247640202E-4</v>
      </c>
      <c r="J839" s="14">
        <f t="shared" si="55"/>
        <v>0.9483620210993885</v>
      </c>
      <c r="K839" s="12" t="str">
        <f t="shared" si="52"/>
        <v/>
      </c>
      <c r="L839" s="12" t="str">
        <f t="shared" si="54"/>
        <v>Y</v>
      </c>
    </row>
    <row r="840" spans="1:12" x14ac:dyDescent="0.25">
      <c r="A840" s="12" t="s">
        <v>1469</v>
      </c>
      <c r="B840" s="12" t="s">
        <v>1470</v>
      </c>
      <c r="C840" s="12">
        <v>3</v>
      </c>
      <c r="D840" s="12">
        <v>1126</v>
      </c>
      <c r="E840" s="12" t="s">
        <v>96</v>
      </c>
      <c r="F840" s="12" t="s">
        <v>17</v>
      </c>
      <c r="G840" s="12" t="str">
        <f>IF(ISNA(VLOOKUP(E840,'[1]Plan d''adressage'!A:B,2,0)),"aucune",VLOOKUP(E840,'[1]Plan d''adressage'!A:B,2,0))</f>
        <v>aucune</v>
      </c>
      <c r="H840" s="13" t="str">
        <f>IF(ISNA(VLOOKUP(A840,'[1]Famille par article'!A:C,3,0)),IF(AND(ISNUMBER(SEARCH("FIBRE",B840)),ISNUMBER(SEARCH("calage",B840))),"FIBRE DE CALAGE",IF(OR(ISNUMBER(SEARCH("panier",B840)),ISNUMBER(SEARCH("corbeille",B840)),ISNUMBER(SEARCH("banneton",B840)),ISNUMBER(SEARCH("support",B840))),"PANIER/CORBEILLE",IF(ISNUMBER(SEARCH("Bidon",B840)),"BIDON",IF(ISNUMBER(SEARCH("bourriche",B840)),"BOURRICHE",IF(OR(ISNUMBER(SEARCH("coffre",B840)),ISNUMBER(SEARCH("valisette",B840)),ISNUMBER(SEARCH("caisse",B840))),"COFFRET",IF(OR(ISNUMBER(SEARCH("VERRE",B840)),ISNUMBER(SEARCH("carafe",B840))),"VERRERIE",IF(ISNUMBER(SEARCH("BOIS",B840)),"BOIS",IF(OR(ISNUMBER(SEARCH("BOLDUC",B840)),ISNUMBER(SEARCH("RAPHIA",B840)),ISNUMBER(SEARCH("etiquette",B840)),ISNUMBER(SEARCH("Bouchon",B840)),ISNUMBER(SEARCH("tire",B840)),ISNUMBER(SEARCH("decapsuleur",B840)),ISNUMBER(SEARCH("carte",B840)),ISNUMBER(SEARCH("cheque",B840))),"ETAGERES",IF(OR(ISNUMBER(SEARCH("papier",B840)),ISNUMBER(SEARCH("sac",B840)),ISNUMBER(SEARCH("carton",B840)),ISNUMBER(SEARCH("pochette",B840)),ISNUMBER(SEARCH("polypr",B840)),ISNUMBER(SEARCH("FIBRE",B840))),"CARTONNAGE","AUTRES"))))))))),VLOOKUP(A840,'[1]Famille par article'!A:C,3,0))</f>
        <v>CARTONNAGE</v>
      </c>
      <c r="I840" s="14">
        <f t="shared" si="53"/>
        <v>2.7762354247640202E-4</v>
      </c>
      <c r="J840" s="14">
        <f t="shared" si="55"/>
        <v>0.9486396446418649</v>
      </c>
      <c r="K840" s="12" t="str">
        <f t="shared" si="52"/>
        <v/>
      </c>
      <c r="L840" s="12" t="str">
        <f t="shared" si="54"/>
        <v>Y</v>
      </c>
    </row>
    <row r="841" spans="1:12" x14ac:dyDescent="0.25">
      <c r="A841" s="12" t="s">
        <v>1471</v>
      </c>
      <c r="B841" s="12" t="s">
        <v>325</v>
      </c>
      <c r="C841" s="12">
        <v>3</v>
      </c>
      <c r="D841" s="12">
        <v>1126</v>
      </c>
      <c r="E841" s="12" t="s">
        <v>1081</v>
      </c>
      <c r="F841" s="12" t="s">
        <v>17</v>
      </c>
      <c r="G841" s="12" t="str">
        <f>IF(ISNA(VLOOKUP(E841,'[1]Plan d''adressage'!A:B,2,0)),"aucune",VLOOKUP(E841,'[1]Plan d''adressage'!A:B,2,0))</f>
        <v>AUTRES</v>
      </c>
      <c r="H841" s="13" t="str">
        <f>IF(ISNA(VLOOKUP(A841,'[1]Famille par article'!A:C,3,0)),IF(AND(ISNUMBER(SEARCH("FIBRE",B841)),ISNUMBER(SEARCH("calage",B841))),"FIBRE DE CALAGE",IF(OR(ISNUMBER(SEARCH("panier",B841)),ISNUMBER(SEARCH("corbeille",B841)),ISNUMBER(SEARCH("banneton",B841)),ISNUMBER(SEARCH("support",B841))),"PANIER/CORBEILLE",IF(ISNUMBER(SEARCH("Bidon",B841)),"BIDON",IF(ISNUMBER(SEARCH("bourriche",B841)),"BOURRICHE",IF(OR(ISNUMBER(SEARCH("coffre",B841)),ISNUMBER(SEARCH("valisette",B841)),ISNUMBER(SEARCH("caisse",B841))),"COFFRET",IF(OR(ISNUMBER(SEARCH("VERRE",B841)),ISNUMBER(SEARCH("carafe",B841))),"VERRERIE",IF(ISNUMBER(SEARCH("BOIS",B841)),"BOIS",IF(OR(ISNUMBER(SEARCH("BOLDUC",B841)),ISNUMBER(SEARCH("RAPHIA",B841)),ISNUMBER(SEARCH("etiquette",B841)),ISNUMBER(SEARCH("Bouchon",B841)),ISNUMBER(SEARCH("tire",B841)),ISNUMBER(SEARCH("decapsuleur",B841)),ISNUMBER(SEARCH("carte",B841)),ISNUMBER(SEARCH("cheque",B841))),"ETAGERES",IF(OR(ISNUMBER(SEARCH("papier",B841)),ISNUMBER(SEARCH("sac",B841)),ISNUMBER(SEARCH("carton",B841)),ISNUMBER(SEARCH("pochette",B841)),ISNUMBER(SEARCH("polypr",B841)),ISNUMBER(SEARCH("FIBRE",B841))),"CARTONNAGE","AUTRES"))))))))),VLOOKUP(A841,'[1]Famille par article'!A:C,3,0))</f>
        <v>CARTONNAGE</v>
      </c>
      <c r="I841" s="14">
        <f t="shared" si="53"/>
        <v>2.7762354247640202E-4</v>
      </c>
      <c r="J841" s="14">
        <f t="shared" si="55"/>
        <v>0.9489172681843413</v>
      </c>
      <c r="K841" s="12" t="str">
        <f t="shared" si="52"/>
        <v/>
      </c>
      <c r="L841" s="12" t="str">
        <f t="shared" si="54"/>
        <v>Y</v>
      </c>
    </row>
    <row r="842" spans="1:12" x14ac:dyDescent="0.25">
      <c r="A842" s="12" t="s">
        <v>1472</v>
      </c>
      <c r="B842" s="12" t="s">
        <v>1473</v>
      </c>
      <c r="C842" s="12">
        <v>3</v>
      </c>
      <c r="D842" s="12">
        <v>1126</v>
      </c>
      <c r="E842" s="12" t="s">
        <v>96</v>
      </c>
      <c r="F842" s="12" t="s">
        <v>17</v>
      </c>
      <c r="G842" s="12" t="str">
        <f>IF(ISNA(VLOOKUP(E842,'[1]Plan d''adressage'!A:B,2,0)),"aucune",VLOOKUP(E842,'[1]Plan d''adressage'!A:B,2,0))</f>
        <v>aucune</v>
      </c>
      <c r="H842" s="13" t="str">
        <f>IF(ISNA(VLOOKUP(A842,'[1]Famille par article'!A:C,3,0)),IF(AND(ISNUMBER(SEARCH("FIBRE",B842)),ISNUMBER(SEARCH("calage",B842))),"FIBRE DE CALAGE",IF(OR(ISNUMBER(SEARCH("panier",B842)),ISNUMBER(SEARCH("corbeille",B842)),ISNUMBER(SEARCH("banneton",B842)),ISNUMBER(SEARCH("support",B842))),"PANIER/CORBEILLE",IF(ISNUMBER(SEARCH("Bidon",B842)),"BIDON",IF(ISNUMBER(SEARCH("bourriche",B842)),"BOURRICHE",IF(OR(ISNUMBER(SEARCH("coffre",B842)),ISNUMBER(SEARCH("valisette",B842)),ISNUMBER(SEARCH("caisse",B842))),"COFFRET",IF(OR(ISNUMBER(SEARCH("VERRE",B842)),ISNUMBER(SEARCH("carafe",B842))),"VERRERIE",IF(ISNUMBER(SEARCH("BOIS",B842)),"BOIS",IF(OR(ISNUMBER(SEARCH("BOLDUC",B842)),ISNUMBER(SEARCH("RAPHIA",B842)),ISNUMBER(SEARCH("etiquette",B842)),ISNUMBER(SEARCH("Bouchon",B842)),ISNUMBER(SEARCH("tire",B842)),ISNUMBER(SEARCH("decapsuleur",B842)),ISNUMBER(SEARCH("carte",B842)),ISNUMBER(SEARCH("cheque",B842))),"ETAGERES",IF(OR(ISNUMBER(SEARCH("papier",B842)),ISNUMBER(SEARCH("sac",B842)),ISNUMBER(SEARCH("carton",B842)),ISNUMBER(SEARCH("pochette",B842)),ISNUMBER(SEARCH("polypr",B842)),ISNUMBER(SEARCH("FIBRE",B842))),"CARTONNAGE","AUTRES"))))))))),VLOOKUP(A842,'[1]Famille par article'!A:C,3,0))</f>
        <v>COFFRET</v>
      </c>
      <c r="I842" s="14">
        <f t="shared" si="53"/>
        <v>2.7762354247640202E-4</v>
      </c>
      <c r="J842" s="14">
        <f t="shared" si="55"/>
        <v>0.9491948917268177</v>
      </c>
      <c r="K842" s="12" t="str">
        <f t="shared" si="52"/>
        <v/>
      </c>
      <c r="L842" s="12" t="str">
        <f t="shared" si="54"/>
        <v>Y</v>
      </c>
    </row>
    <row r="843" spans="1:12" x14ac:dyDescent="0.25">
      <c r="A843" s="12" t="s">
        <v>1474</v>
      </c>
      <c r="B843" s="12" t="s">
        <v>1291</v>
      </c>
      <c r="C843" s="12">
        <v>3</v>
      </c>
      <c r="D843" s="12">
        <v>1126</v>
      </c>
      <c r="E843" s="12" t="s">
        <v>96</v>
      </c>
      <c r="F843" s="12" t="s">
        <v>17</v>
      </c>
      <c r="G843" s="12" t="str">
        <f>IF(ISNA(VLOOKUP(E843,'[1]Plan d''adressage'!A:B,2,0)),"aucune",VLOOKUP(E843,'[1]Plan d''adressage'!A:B,2,0))</f>
        <v>aucune</v>
      </c>
      <c r="H843" s="13" t="str">
        <f>IF(ISNA(VLOOKUP(A843,'[1]Famille par article'!A:C,3,0)),IF(AND(ISNUMBER(SEARCH("FIBRE",B843)),ISNUMBER(SEARCH("calage",B843))),"FIBRE DE CALAGE",IF(OR(ISNUMBER(SEARCH("panier",B843)),ISNUMBER(SEARCH("corbeille",B843)),ISNUMBER(SEARCH("banneton",B843)),ISNUMBER(SEARCH("support",B843))),"PANIER/CORBEILLE",IF(ISNUMBER(SEARCH("Bidon",B843)),"BIDON",IF(ISNUMBER(SEARCH("bourriche",B843)),"BOURRICHE",IF(OR(ISNUMBER(SEARCH("coffre",B843)),ISNUMBER(SEARCH("valisette",B843)),ISNUMBER(SEARCH("caisse",B843))),"COFFRET",IF(OR(ISNUMBER(SEARCH("VERRE",B843)),ISNUMBER(SEARCH("carafe",B843))),"VERRERIE",IF(ISNUMBER(SEARCH("BOIS",B843)),"BOIS",IF(OR(ISNUMBER(SEARCH("BOLDUC",B843)),ISNUMBER(SEARCH("RAPHIA",B843)),ISNUMBER(SEARCH("etiquette",B843)),ISNUMBER(SEARCH("Bouchon",B843)),ISNUMBER(SEARCH("tire",B843)),ISNUMBER(SEARCH("decapsuleur",B843)),ISNUMBER(SEARCH("carte",B843)),ISNUMBER(SEARCH("cheque",B843))),"ETAGERES",IF(OR(ISNUMBER(SEARCH("papier",B843)),ISNUMBER(SEARCH("sac",B843)),ISNUMBER(SEARCH("carton",B843)),ISNUMBER(SEARCH("pochette",B843)),ISNUMBER(SEARCH("polypr",B843)),ISNUMBER(SEARCH("FIBRE",B843))),"CARTONNAGE","AUTRES"))))))))),VLOOKUP(A843,'[1]Famille par article'!A:C,3,0))</f>
        <v>COFFRET</v>
      </c>
      <c r="I843" s="14">
        <f t="shared" si="53"/>
        <v>2.7762354247640202E-4</v>
      </c>
      <c r="J843" s="14">
        <f t="shared" si="55"/>
        <v>0.9494725152692941</v>
      </c>
      <c r="K843" s="12" t="str">
        <f t="shared" si="52"/>
        <v/>
      </c>
      <c r="L843" s="12" t="str">
        <f t="shared" si="54"/>
        <v>Y</v>
      </c>
    </row>
    <row r="844" spans="1:12" x14ac:dyDescent="0.25">
      <c r="A844" s="12" t="s">
        <v>1475</v>
      </c>
      <c r="B844" s="12" t="s">
        <v>1293</v>
      </c>
      <c r="C844" s="12">
        <v>3</v>
      </c>
      <c r="D844" s="12">
        <v>1126</v>
      </c>
      <c r="E844" s="12" t="s">
        <v>96</v>
      </c>
      <c r="F844" s="12" t="s">
        <v>17</v>
      </c>
      <c r="G844" s="12" t="str">
        <f>IF(ISNA(VLOOKUP(E844,'[1]Plan d''adressage'!A:B,2,0)),"aucune",VLOOKUP(E844,'[1]Plan d''adressage'!A:B,2,0))</f>
        <v>aucune</v>
      </c>
      <c r="H844" s="13" t="str">
        <f>IF(ISNA(VLOOKUP(A844,'[1]Famille par article'!A:C,3,0)),IF(AND(ISNUMBER(SEARCH("FIBRE",B844)),ISNUMBER(SEARCH("calage",B844))),"FIBRE DE CALAGE",IF(OR(ISNUMBER(SEARCH("panier",B844)),ISNUMBER(SEARCH("corbeille",B844)),ISNUMBER(SEARCH("banneton",B844)),ISNUMBER(SEARCH("support",B844))),"PANIER/CORBEILLE",IF(ISNUMBER(SEARCH("Bidon",B844)),"BIDON",IF(ISNUMBER(SEARCH("bourriche",B844)),"BOURRICHE",IF(OR(ISNUMBER(SEARCH("coffre",B844)),ISNUMBER(SEARCH("valisette",B844)),ISNUMBER(SEARCH("caisse",B844))),"COFFRET",IF(OR(ISNUMBER(SEARCH("VERRE",B844)),ISNUMBER(SEARCH("carafe",B844))),"VERRERIE",IF(ISNUMBER(SEARCH("BOIS",B844)),"BOIS",IF(OR(ISNUMBER(SEARCH("BOLDUC",B844)),ISNUMBER(SEARCH("RAPHIA",B844)),ISNUMBER(SEARCH("etiquette",B844)),ISNUMBER(SEARCH("Bouchon",B844)),ISNUMBER(SEARCH("tire",B844)),ISNUMBER(SEARCH("decapsuleur",B844)),ISNUMBER(SEARCH("carte",B844)),ISNUMBER(SEARCH("cheque",B844))),"ETAGERES",IF(OR(ISNUMBER(SEARCH("papier",B844)),ISNUMBER(SEARCH("sac",B844)),ISNUMBER(SEARCH("carton",B844)),ISNUMBER(SEARCH("pochette",B844)),ISNUMBER(SEARCH("polypr",B844)),ISNUMBER(SEARCH("FIBRE",B844))),"CARTONNAGE","AUTRES"))))))))),VLOOKUP(A844,'[1]Famille par article'!A:C,3,0))</f>
        <v>CARTONNAGE</v>
      </c>
      <c r="I844" s="14">
        <f t="shared" si="53"/>
        <v>2.7762354247640202E-4</v>
      </c>
      <c r="J844" s="14">
        <f t="shared" si="55"/>
        <v>0.94975013881177051</v>
      </c>
      <c r="K844" s="12" t="str">
        <f t="shared" si="52"/>
        <v/>
      </c>
      <c r="L844" s="12" t="str">
        <f t="shared" si="54"/>
        <v>Y</v>
      </c>
    </row>
    <row r="845" spans="1:12" x14ac:dyDescent="0.25">
      <c r="A845" s="12" t="s">
        <v>1476</v>
      </c>
      <c r="B845" s="12" t="s">
        <v>1296</v>
      </c>
      <c r="C845" s="12">
        <v>3</v>
      </c>
      <c r="D845" s="12">
        <v>1126</v>
      </c>
      <c r="E845" s="12" t="s">
        <v>96</v>
      </c>
      <c r="F845" s="12" t="s">
        <v>17</v>
      </c>
      <c r="G845" s="12" t="str">
        <f>IF(ISNA(VLOOKUP(E845,'[1]Plan d''adressage'!A:B,2,0)),"aucune",VLOOKUP(E845,'[1]Plan d''adressage'!A:B,2,0))</f>
        <v>aucune</v>
      </c>
      <c r="H845" s="13" t="str">
        <f>IF(ISNA(VLOOKUP(A845,'[1]Famille par article'!A:C,3,0)),IF(AND(ISNUMBER(SEARCH("FIBRE",B845)),ISNUMBER(SEARCH("calage",B845))),"FIBRE DE CALAGE",IF(OR(ISNUMBER(SEARCH("panier",B845)),ISNUMBER(SEARCH("corbeille",B845)),ISNUMBER(SEARCH("banneton",B845)),ISNUMBER(SEARCH("support",B845))),"PANIER/CORBEILLE",IF(ISNUMBER(SEARCH("Bidon",B845)),"BIDON",IF(ISNUMBER(SEARCH("bourriche",B845)),"BOURRICHE",IF(OR(ISNUMBER(SEARCH("coffre",B845)),ISNUMBER(SEARCH("valisette",B845)),ISNUMBER(SEARCH("caisse",B845))),"COFFRET",IF(OR(ISNUMBER(SEARCH("VERRE",B845)),ISNUMBER(SEARCH("carafe",B845))),"VERRERIE",IF(ISNUMBER(SEARCH("BOIS",B845)),"BOIS",IF(OR(ISNUMBER(SEARCH("BOLDUC",B845)),ISNUMBER(SEARCH("RAPHIA",B845)),ISNUMBER(SEARCH("etiquette",B845)),ISNUMBER(SEARCH("Bouchon",B845)),ISNUMBER(SEARCH("tire",B845)),ISNUMBER(SEARCH("decapsuleur",B845)),ISNUMBER(SEARCH("carte",B845)),ISNUMBER(SEARCH("cheque",B845))),"ETAGERES",IF(OR(ISNUMBER(SEARCH("papier",B845)),ISNUMBER(SEARCH("sac",B845)),ISNUMBER(SEARCH("carton",B845)),ISNUMBER(SEARCH("pochette",B845)),ISNUMBER(SEARCH("polypr",B845)),ISNUMBER(SEARCH("FIBRE",B845))),"CARTONNAGE","AUTRES"))))))))),VLOOKUP(A845,'[1]Famille par article'!A:C,3,0))</f>
        <v>PANIER/CORBEILLE</v>
      </c>
      <c r="I845" s="14">
        <f t="shared" si="53"/>
        <v>2.7762354247640202E-4</v>
      </c>
      <c r="J845" s="14">
        <f t="shared" si="55"/>
        <v>0.95002776235424691</v>
      </c>
      <c r="K845" s="12" t="str">
        <f t="shared" si="52"/>
        <v>NPPEC</v>
      </c>
      <c r="L845" s="12" t="str">
        <f t="shared" si="54"/>
        <v>N</v>
      </c>
    </row>
    <row r="846" spans="1:12" x14ac:dyDescent="0.25">
      <c r="A846" s="12" t="s">
        <v>1477</v>
      </c>
      <c r="B846" s="12" t="s">
        <v>364</v>
      </c>
      <c r="C846" s="12">
        <v>3</v>
      </c>
      <c r="D846" s="12">
        <v>1126</v>
      </c>
      <c r="E846" s="12" t="s">
        <v>621</v>
      </c>
      <c r="F846" s="12" t="s">
        <v>17</v>
      </c>
      <c r="G846" s="12" t="str">
        <f>IF(ISNA(VLOOKUP(E846,'[1]Plan d''adressage'!A:B,2,0)),"aucune",VLOOKUP(E846,'[1]Plan d''adressage'!A:B,2,0))</f>
        <v>aucune</v>
      </c>
      <c r="H846" s="13" t="str">
        <f>IF(ISNA(VLOOKUP(A846,'[1]Famille par article'!A:C,3,0)),IF(AND(ISNUMBER(SEARCH("FIBRE",B846)),ISNUMBER(SEARCH("calage",B846))),"FIBRE DE CALAGE",IF(OR(ISNUMBER(SEARCH("panier",B846)),ISNUMBER(SEARCH("corbeille",B846)),ISNUMBER(SEARCH("banneton",B846)),ISNUMBER(SEARCH("support",B846))),"PANIER/CORBEILLE",IF(ISNUMBER(SEARCH("Bidon",B846)),"BIDON",IF(ISNUMBER(SEARCH("bourriche",B846)),"BOURRICHE",IF(OR(ISNUMBER(SEARCH("coffre",B846)),ISNUMBER(SEARCH("valisette",B846)),ISNUMBER(SEARCH("caisse",B846))),"COFFRET",IF(OR(ISNUMBER(SEARCH("VERRE",B846)),ISNUMBER(SEARCH("carafe",B846))),"VERRERIE",IF(ISNUMBER(SEARCH("BOIS",B846)),"BOIS",IF(OR(ISNUMBER(SEARCH("BOLDUC",B846)),ISNUMBER(SEARCH("RAPHIA",B846)),ISNUMBER(SEARCH("etiquette",B846)),ISNUMBER(SEARCH("Bouchon",B846)),ISNUMBER(SEARCH("tire",B846)),ISNUMBER(SEARCH("decapsuleur",B846)),ISNUMBER(SEARCH("carte",B846)),ISNUMBER(SEARCH("cheque",B846))),"ETAGERES",IF(OR(ISNUMBER(SEARCH("papier",B846)),ISNUMBER(SEARCH("sac",B846)),ISNUMBER(SEARCH("carton",B846)),ISNUMBER(SEARCH("pochette",B846)),ISNUMBER(SEARCH("polypr",B846)),ISNUMBER(SEARCH("FIBRE",B846))),"CARTONNAGE","AUTRES"))))))))),VLOOKUP(A846,'[1]Famille par article'!A:C,3,0))</f>
        <v>ETAGERES</v>
      </c>
      <c r="I846" s="14">
        <f t="shared" si="53"/>
        <v>2.7762354247640202E-4</v>
      </c>
      <c r="J846" s="14">
        <f t="shared" si="55"/>
        <v>0.95030538589672331</v>
      </c>
      <c r="K846" s="12" t="str">
        <f t="shared" si="52"/>
        <v>NPPEC</v>
      </c>
      <c r="L846" s="12" t="str">
        <f t="shared" si="54"/>
        <v>N</v>
      </c>
    </row>
    <row r="847" spans="1:12" x14ac:dyDescent="0.25">
      <c r="A847" s="12" t="s">
        <v>1478</v>
      </c>
      <c r="B847" s="12" t="s">
        <v>364</v>
      </c>
      <c r="C847" s="12">
        <v>3</v>
      </c>
      <c r="D847" s="12">
        <v>1126</v>
      </c>
      <c r="E847" s="12" t="s">
        <v>284</v>
      </c>
      <c r="F847" s="12" t="s">
        <v>17</v>
      </c>
      <c r="G847" s="12" t="str">
        <f>IF(ISNA(VLOOKUP(E847,'[1]Plan d''adressage'!A:B,2,0)),"aucune",VLOOKUP(E847,'[1]Plan d''adressage'!A:B,2,0))</f>
        <v>aucune</v>
      </c>
      <c r="H847" s="13" t="str">
        <f>IF(ISNA(VLOOKUP(A847,'[1]Famille par article'!A:C,3,0)),IF(AND(ISNUMBER(SEARCH("FIBRE",B847)),ISNUMBER(SEARCH("calage",B847))),"FIBRE DE CALAGE",IF(OR(ISNUMBER(SEARCH("panier",B847)),ISNUMBER(SEARCH("corbeille",B847)),ISNUMBER(SEARCH("banneton",B847)),ISNUMBER(SEARCH("support",B847))),"PANIER/CORBEILLE",IF(ISNUMBER(SEARCH("Bidon",B847)),"BIDON",IF(ISNUMBER(SEARCH("bourriche",B847)),"BOURRICHE",IF(OR(ISNUMBER(SEARCH("coffre",B847)),ISNUMBER(SEARCH("valisette",B847)),ISNUMBER(SEARCH("caisse",B847))),"COFFRET",IF(OR(ISNUMBER(SEARCH("VERRE",B847)),ISNUMBER(SEARCH("carafe",B847))),"VERRERIE",IF(ISNUMBER(SEARCH("BOIS",B847)),"BOIS",IF(OR(ISNUMBER(SEARCH("BOLDUC",B847)),ISNUMBER(SEARCH("RAPHIA",B847)),ISNUMBER(SEARCH("etiquette",B847)),ISNUMBER(SEARCH("Bouchon",B847)),ISNUMBER(SEARCH("tire",B847)),ISNUMBER(SEARCH("decapsuleur",B847)),ISNUMBER(SEARCH("carte",B847)),ISNUMBER(SEARCH("cheque",B847))),"ETAGERES",IF(OR(ISNUMBER(SEARCH("papier",B847)),ISNUMBER(SEARCH("sac",B847)),ISNUMBER(SEARCH("carton",B847)),ISNUMBER(SEARCH("pochette",B847)),ISNUMBER(SEARCH("polypr",B847)),ISNUMBER(SEARCH("FIBRE",B847))),"CARTONNAGE","AUTRES"))))))))),VLOOKUP(A847,'[1]Famille par article'!A:C,3,0))</f>
        <v>ETAGERES</v>
      </c>
      <c r="I847" s="14">
        <f t="shared" si="53"/>
        <v>2.7762354247640202E-4</v>
      </c>
      <c r="J847" s="14">
        <f t="shared" si="55"/>
        <v>0.95058300943919971</v>
      </c>
      <c r="K847" s="12" t="str">
        <f t="shared" si="52"/>
        <v>NPPEC</v>
      </c>
      <c r="L847" s="12" t="str">
        <f t="shared" si="54"/>
        <v>N</v>
      </c>
    </row>
    <row r="848" spans="1:12" x14ac:dyDescent="0.25">
      <c r="A848" s="12" t="s">
        <v>1479</v>
      </c>
      <c r="B848" s="12" t="s">
        <v>364</v>
      </c>
      <c r="C848" s="12">
        <v>3</v>
      </c>
      <c r="D848" s="12">
        <v>1126</v>
      </c>
      <c r="E848" s="12" t="s">
        <v>284</v>
      </c>
      <c r="F848" s="12" t="s">
        <v>17</v>
      </c>
      <c r="G848" s="12" t="str">
        <f>IF(ISNA(VLOOKUP(E848,'[1]Plan d''adressage'!A:B,2,0)),"aucune",VLOOKUP(E848,'[1]Plan d''adressage'!A:B,2,0))</f>
        <v>aucune</v>
      </c>
      <c r="H848" s="13" t="str">
        <f>IF(ISNA(VLOOKUP(A848,'[1]Famille par article'!A:C,3,0)),IF(AND(ISNUMBER(SEARCH("FIBRE",B848)),ISNUMBER(SEARCH("calage",B848))),"FIBRE DE CALAGE",IF(OR(ISNUMBER(SEARCH("panier",B848)),ISNUMBER(SEARCH("corbeille",B848)),ISNUMBER(SEARCH("banneton",B848)),ISNUMBER(SEARCH("support",B848))),"PANIER/CORBEILLE",IF(ISNUMBER(SEARCH("Bidon",B848)),"BIDON",IF(ISNUMBER(SEARCH("bourriche",B848)),"BOURRICHE",IF(OR(ISNUMBER(SEARCH("coffre",B848)),ISNUMBER(SEARCH("valisette",B848)),ISNUMBER(SEARCH("caisse",B848))),"COFFRET",IF(OR(ISNUMBER(SEARCH("VERRE",B848)),ISNUMBER(SEARCH("carafe",B848))),"VERRERIE",IF(ISNUMBER(SEARCH("BOIS",B848)),"BOIS",IF(OR(ISNUMBER(SEARCH("BOLDUC",B848)),ISNUMBER(SEARCH("RAPHIA",B848)),ISNUMBER(SEARCH("etiquette",B848)),ISNUMBER(SEARCH("Bouchon",B848)),ISNUMBER(SEARCH("tire",B848)),ISNUMBER(SEARCH("decapsuleur",B848)),ISNUMBER(SEARCH("carte",B848)),ISNUMBER(SEARCH("cheque",B848))),"ETAGERES",IF(OR(ISNUMBER(SEARCH("papier",B848)),ISNUMBER(SEARCH("sac",B848)),ISNUMBER(SEARCH("carton",B848)),ISNUMBER(SEARCH("pochette",B848)),ISNUMBER(SEARCH("polypr",B848)),ISNUMBER(SEARCH("FIBRE",B848))),"CARTONNAGE","AUTRES"))))))))),VLOOKUP(A848,'[1]Famille par article'!A:C,3,0))</f>
        <v>ETAGERES</v>
      </c>
      <c r="I848" s="14">
        <f t="shared" si="53"/>
        <v>2.7762354247640202E-4</v>
      </c>
      <c r="J848" s="14">
        <f t="shared" si="55"/>
        <v>0.95086063298167611</v>
      </c>
      <c r="K848" s="12" t="str">
        <f t="shared" si="52"/>
        <v>NPPEC</v>
      </c>
      <c r="L848" s="12" t="str">
        <f t="shared" si="54"/>
        <v>N</v>
      </c>
    </row>
    <row r="849" spans="1:12" x14ac:dyDescent="0.25">
      <c r="A849" s="12" t="s">
        <v>1480</v>
      </c>
      <c r="B849" s="12" t="s">
        <v>364</v>
      </c>
      <c r="C849" s="12">
        <v>3</v>
      </c>
      <c r="D849" s="12">
        <v>1126</v>
      </c>
      <c r="E849" s="12" t="s">
        <v>621</v>
      </c>
      <c r="F849" s="12" t="s">
        <v>17</v>
      </c>
      <c r="G849" s="12" t="str">
        <f>IF(ISNA(VLOOKUP(E849,'[1]Plan d''adressage'!A:B,2,0)),"aucune",VLOOKUP(E849,'[1]Plan d''adressage'!A:B,2,0))</f>
        <v>aucune</v>
      </c>
      <c r="H849" s="13" t="str">
        <f>IF(ISNA(VLOOKUP(A849,'[1]Famille par article'!A:C,3,0)),IF(AND(ISNUMBER(SEARCH("FIBRE",B849)),ISNUMBER(SEARCH("calage",B849))),"FIBRE DE CALAGE",IF(OR(ISNUMBER(SEARCH("panier",B849)),ISNUMBER(SEARCH("corbeille",B849)),ISNUMBER(SEARCH("banneton",B849)),ISNUMBER(SEARCH("support",B849))),"PANIER/CORBEILLE",IF(ISNUMBER(SEARCH("Bidon",B849)),"BIDON",IF(ISNUMBER(SEARCH("bourriche",B849)),"BOURRICHE",IF(OR(ISNUMBER(SEARCH("coffre",B849)),ISNUMBER(SEARCH("valisette",B849)),ISNUMBER(SEARCH("caisse",B849))),"COFFRET",IF(OR(ISNUMBER(SEARCH("VERRE",B849)),ISNUMBER(SEARCH("carafe",B849))),"VERRERIE",IF(ISNUMBER(SEARCH("BOIS",B849)),"BOIS",IF(OR(ISNUMBER(SEARCH("BOLDUC",B849)),ISNUMBER(SEARCH("RAPHIA",B849)),ISNUMBER(SEARCH("etiquette",B849)),ISNUMBER(SEARCH("Bouchon",B849)),ISNUMBER(SEARCH("tire",B849)),ISNUMBER(SEARCH("decapsuleur",B849)),ISNUMBER(SEARCH("carte",B849)),ISNUMBER(SEARCH("cheque",B849))),"ETAGERES",IF(OR(ISNUMBER(SEARCH("papier",B849)),ISNUMBER(SEARCH("sac",B849)),ISNUMBER(SEARCH("carton",B849)),ISNUMBER(SEARCH("pochette",B849)),ISNUMBER(SEARCH("polypr",B849)),ISNUMBER(SEARCH("FIBRE",B849))),"CARTONNAGE","AUTRES"))))))))),VLOOKUP(A849,'[1]Famille par article'!A:C,3,0))</f>
        <v>ETAGERES</v>
      </c>
      <c r="I849" s="14">
        <f t="shared" si="53"/>
        <v>2.7762354247640202E-4</v>
      </c>
      <c r="J849" s="14">
        <f t="shared" si="55"/>
        <v>0.95113825652415251</v>
      </c>
      <c r="K849" s="12" t="str">
        <f t="shared" si="52"/>
        <v>NPPEC</v>
      </c>
      <c r="L849" s="12" t="str">
        <f t="shared" si="54"/>
        <v>N</v>
      </c>
    </row>
    <row r="850" spans="1:12" x14ac:dyDescent="0.25">
      <c r="A850" s="12" t="s">
        <v>1481</v>
      </c>
      <c r="B850" s="12" t="s">
        <v>1482</v>
      </c>
      <c r="C850" s="12">
        <v>3</v>
      </c>
      <c r="D850" s="12">
        <v>1126</v>
      </c>
      <c r="E850" s="12" t="s">
        <v>353</v>
      </c>
      <c r="F850" s="12" t="s">
        <v>17</v>
      </c>
      <c r="G850" s="12" t="str">
        <f>IF(ISNA(VLOOKUP(E850,'[1]Plan d''adressage'!A:B,2,0)),"aucune",VLOOKUP(E850,'[1]Plan d''adressage'!A:B,2,0))</f>
        <v>aucune</v>
      </c>
      <c r="H850" s="13" t="str">
        <f>IF(ISNA(VLOOKUP(A850,'[1]Famille par article'!A:C,3,0)),IF(AND(ISNUMBER(SEARCH("FIBRE",B850)),ISNUMBER(SEARCH("calage",B850))),"FIBRE DE CALAGE",IF(OR(ISNUMBER(SEARCH("panier",B850)),ISNUMBER(SEARCH("corbeille",B850)),ISNUMBER(SEARCH("banneton",B850)),ISNUMBER(SEARCH("support",B850))),"PANIER/CORBEILLE",IF(ISNUMBER(SEARCH("Bidon",B850)),"BIDON",IF(ISNUMBER(SEARCH("bourriche",B850)),"BOURRICHE",IF(OR(ISNUMBER(SEARCH("coffre",B850)),ISNUMBER(SEARCH("valisette",B850)),ISNUMBER(SEARCH("caisse",B850))),"COFFRET",IF(OR(ISNUMBER(SEARCH("VERRE",B850)),ISNUMBER(SEARCH("carafe",B850))),"VERRERIE",IF(ISNUMBER(SEARCH("BOIS",B850)),"BOIS",IF(OR(ISNUMBER(SEARCH("BOLDUC",B850)),ISNUMBER(SEARCH("RAPHIA",B850)),ISNUMBER(SEARCH("etiquette",B850)),ISNUMBER(SEARCH("Bouchon",B850)),ISNUMBER(SEARCH("tire",B850)),ISNUMBER(SEARCH("decapsuleur",B850)),ISNUMBER(SEARCH("carte",B850)),ISNUMBER(SEARCH("cheque",B850))),"ETAGERES",IF(OR(ISNUMBER(SEARCH("papier",B850)),ISNUMBER(SEARCH("sac",B850)),ISNUMBER(SEARCH("carton",B850)),ISNUMBER(SEARCH("pochette",B850)),ISNUMBER(SEARCH("polypr",B850)),ISNUMBER(SEARCH("FIBRE",B850))),"CARTONNAGE","AUTRES"))))))))),VLOOKUP(A850,'[1]Famille par article'!A:C,3,0))</f>
        <v>ETAGERES</v>
      </c>
      <c r="I850" s="14">
        <f t="shared" si="53"/>
        <v>2.7762354247640202E-4</v>
      </c>
      <c r="J850" s="14">
        <f t="shared" si="55"/>
        <v>0.95141588006662892</v>
      </c>
      <c r="K850" s="12" t="str">
        <f t="shared" si="52"/>
        <v>NPPEC</v>
      </c>
      <c r="L850" s="12" t="str">
        <f t="shared" si="54"/>
        <v>N</v>
      </c>
    </row>
    <row r="851" spans="1:12" x14ac:dyDescent="0.25">
      <c r="A851" s="12" t="s">
        <v>1483</v>
      </c>
      <c r="B851" s="12" t="s">
        <v>1484</v>
      </c>
      <c r="C851" s="12">
        <v>3</v>
      </c>
      <c r="D851" s="12">
        <v>1126</v>
      </c>
      <c r="E851" s="12" t="s">
        <v>353</v>
      </c>
      <c r="F851" s="12" t="s">
        <v>17</v>
      </c>
      <c r="G851" s="12" t="str">
        <f>IF(ISNA(VLOOKUP(E851,'[1]Plan d''adressage'!A:B,2,0)),"aucune",VLOOKUP(E851,'[1]Plan d''adressage'!A:B,2,0))</f>
        <v>aucune</v>
      </c>
      <c r="H851" s="13" t="str">
        <f>IF(ISNA(VLOOKUP(A851,'[1]Famille par article'!A:C,3,0)),IF(AND(ISNUMBER(SEARCH("FIBRE",B851)),ISNUMBER(SEARCH("calage",B851))),"FIBRE DE CALAGE",IF(OR(ISNUMBER(SEARCH("panier",B851)),ISNUMBER(SEARCH("corbeille",B851)),ISNUMBER(SEARCH("banneton",B851)),ISNUMBER(SEARCH("support",B851))),"PANIER/CORBEILLE",IF(ISNUMBER(SEARCH("Bidon",B851)),"BIDON",IF(ISNUMBER(SEARCH("bourriche",B851)),"BOURRICHE",IF(OR(ISNUMBER(SEARCH("coffre",B851)),ISNUMBER(SEARCH("valisette",B851)),ISNUMBER(SEARCH("caisse",B851))),"COFFRET",IF(OR(ISNUMBER(SEARCH("VERRE",B851)),ISNUMBER(SEARCH("carafe",B851))),"VERRERIE",IF(ISNUMBER(SEARCH("BOIS",B851)),"BOIS",IF(OR(ISNUMBER(SEARCH("BOLDUC",B851)),ISNUMBER(SEARCH("RAPHIA",B851)),ISNUMBER(SEARCH("etiquette",B851)),ISNUMBER(SEARCH("Bouchon",B851)),ISNUMBER(SEARCH("tire",B851)),ISNUMBER(SEARCH("decapsuleur",B851)),ISNUMBER(SEARCH("carte",B851)),ISNUMBER(SEARCH("cheque",B851))),"ETAGERES",IF(OR(ISNUMBER(SEARCH("papier",B851)),ISNUMBER(SEARCH("sac",B851)),ISNUMBER(SEARCH("carton",B851)),ISNUMBER(SEARCH("pochette",B851)),ISNUMBER(SEARCH("polypr",B851)),ISNUMBER(SEARCH("FIBRE",B851))),"CARTONNAGE","AUTRES"))))))))),VLOOKUP(A851,'[1]Famille par article'!A:C,3,0))</f>
        <v>ETAGERES</v>
      </c>
      <c r="I851" s="14">
        <f t="shared" si="53"/>
        <v>2.7762354247640202E-4</v>
      </c>
      <c r="J851" s="14">
        <f t="shared" si="55"/>
        <v>0.95169350360910532</v>
      </c>
      <c r="K851" s="12" t="str">
        <f t="shared" si="52"/>
        <v>NPPEC</v>
      </c>
      <c r="L851" s="12" t="str">
        <f t="shared" si="54"/>
        <v>N</v>
      </c>
    </row>
    <row r="852" spans="1:12" x14ac:dyDescent="0.25">
      <c r="A852" s="12" t="s">
        <v>1485</v>
      </c>
      <c r="B852" s="12" t="s">
        <v>1486</v>
      </c>
      <c r="C852" s="12">
        <v>3</v>
      </c>
      <c r="D852" s="12">
        <v>1126</v>
      </c>
      <c r="E852" s="12" t="s">
        <v>1204</v>
      </c>
      <c r="F852" s="12" t="s">
        <v>17</v>
      </c>
      <c r="G852" s="12" t="str">
        <f>IF(ISNA(VLOOKUP(E852,'[1]Plan d''adressage'!A:B,2,0)),"aucune",VLOOKUP(E852,'[1]Plan d''adressage'!A:B,2,0))</f>
        <v>AUTRES</v>
      </c>
      <c r="H852" s="13" t="str">
        <f>IF(ISNA(VLOOKUP(A852,'[1]Famille par article'!A:C,3,0)),IF(AND(ISNUMBER(SEARCH("FIBRE",B852)),ISNUMBER(SEARCH("calage",B852))),"FIBRE DE CALAGE",IF(OR(ISNUMBER(SEARCH("panier",B852)),ISNUMBER(SEARCH("corbeille",B852)),ISNUMBER(SEARCH("banneton",B852)),ISNUMBER(SEARCH("support",B852))),"PANIER/CORBEILLE",IF(ISNUMBER(SEARCH("Bidon",B852)),"BIDON",IF(ISNUMBER(SEARCH("bourriche",B852)),"BOURRICHE",IF(OR(ISNUMBER(SEARCH("coffre",B852)),ISNUMBER(SEARCH("valisette",B852)),ISNUMBER(SEARCH("caisse",B852))),"COFFRET",IF(OR(ISNUMBER(SEARCH("VERRE",B852)),ISNUMBER(SEARCH("carafe",B852))),"VERRERIE",IF(ISNUMBER(SEARCH("BOIS",B852)),"BOIS",IF(OR(ISNUMBER(SEARCH("BOLDUC",B852)),ISNUMBER(SEARCH("RAPHIA",B852)),ISNUMBER(SEARCH("etiquette",B852)),ISNUMBER(SEARCH("Bouchon",B852)),ISNUMBER(SEARCH("tire",B852)),ISNUMBER(SEARCH("decapsuleur",B852)),ISNUMBER(SEARCH("carte",B852)),ISNUMBER(SEARCH("cheque",B852))),"ETAGERES",IF(OR(ISNUMBER(SEARCH("papier",B852)),ISNUMBER(SEARCH("sac",B852)),ISNUMBER(SEARCH("carton",B852)),ISNUMBER(SEARCH("pochette",B852)),ISNUMBER(SEARCH("polypr",B852)),ISNUMBER(SEARCH("FIBRE",B852))),"CARTONNAGE","AUTRES"))))))))),VLOOKUP(A852,'[1]Famille par article'!A:C,3,0))</f>
        <v>CARTONNAGE</v>
      </c>
      <c r="I852" s="14">
        <f t="shared" si="53"/>
        <v>2.7762354247640202E-4</v>
      </c>
      <c r="J852" s="14">
        <f t="shared" si="55"/>
        <v>0.95197112715158172</v>
      </c>
      <c r="K852" s="12" t="str">
        <f t="shared" si="52"/>
        <v>NPPEC</v>
      </c>
      <c r="L852" s="12" t="str">
        <f t="shared" si="54"/>
        <v>N</v>
      </c>
    </row>
    <row r="853" spans="1:12" x14ac:dyDescent="0.25">
      <c r="A853" s="12" t="s">
        <v>1487</v>
      </c>
      <c r="B853" s="12" t="s">
        <v>1488</v>
      </c>
      <c r="C853" s="12">
        <v>3</v>
      </c>
      <c r="D853" s="12">
        <v>1126</v>
      </c>
      <c r="E853" s="12" t="s">
        <v>772</v>
      </c>
      <c r="F853" s="12" t="s">
        <v>17</v>
      </c>
      <c r="G853" s="12" t="str">
        <f>IF(ISNA(VLOOKUP(E853,'[1]Plan d''adressage'!A:B,2,0)),"aucune",VLOOKUP(E853,'[1]Plan d''adressage'!A:B,2,0))</f>
        <v>AUTRES</v>
      </c>
      <c r="H853" s="13" t="str">
        <f>IF(ISNA(VLOOKUP(A853,'[1]Famille par article'!A:C,3,0)),IF(AND(ISNUMBER(SEARCH("FIBRE",B853)),ISNUMBER(SEARCH("calage",B853))),"FIBRE DE CALAGE",IF(OR(ISNUMBER(SEARCH("panier",B853)),ISNUMBER(SEARCH("corbeille",B853)),ISNUMBER(SEARCH("banneton",B853)),ISNUMBER(SEARCH("support",B853))),"PANIER/CORBEILLE",IF(ISNUMBER(SEARCH("Bidon",B853)),"BIDON",IF(ISNUMBER(SEARCH("bourriche",B853)),"BOURRICHE",IF(OR(ISNUMBER(SEARCH("coffre",B853)),ISNUMBER(SEARCH("valisette",B853)),ISNUMBER(SEARCH("caisse",B853))),"COFFRET",IF(OR(ISNUMBER(SEARCH("VERRE",B853)),ISNUMBER(SEARCH("carafe",B853))),"VERRERIE",IF(ISNUMBER(SEARCH("BOIS",B853)),"BOIS",IF(OR(ISNUMBER(SEARCH("BOLDUC",B853)),ISNUMBER(SEARCH("RAPHIA",B853)),ISNUMBER(SEARCH("etiquette",B853)),ISNUMBER(SEARCH("Bouchon",B853)),ISNUMBER(SEARCH("tire",B853)),ISNUMBER(SEARCH("decapsuleur",B853)),ISNUMBER(SEARCH("carte",B853)),ISNUMBER(SEARCH("cheque",B853))),"ETAGERES",IF(OR(ISNUMBER(SEARCH("papier",B853)),ISNUMBER(SEARCH("sac",B853)),ISNUMBER(SEARCH("carton",B853)),ISNUMBER(SEARCH("pochette",B853)),ISNUMBER(SEARCH("polypr",B853)),ISNUMBER(SEARCH("FIBRE",B853))),"CARTONNAGE","AUTRES"))))))))),VLOOKUP(A853,'[1]Famille par article'!A:C,3,0))</f>
        <v>CARTONNAGE</v>
      </c>
      <c r="I853" s="14">
        <f t="shared" si="53"/>
        <v>2.7762354247640202E-4</v>
      </c>
      <c r="J853" s="14">
        <f t="shared" si="55"/>
        <v>0.95224875069405812</v>
      </c>
      <c r="K853" s="12" t="str">
        <f t="shared" si="52"/>
        <v>NPPEC</v>
      </c>
      <c r="L853" s="12" t="str">
        <f t="shared" si="54"/>
        <v>N</v>
      </c>
    </row>
    <row r="854" spans="1:12" x14ac:dyDescent="0.25">
      <c r="A854" s="12" t="s">
        <v>1489</v>
      </c>
      <c r="B854" s="12" t="s">
        <v>1490</v>
      </c>
      <c r="C854" s="12">
        <v>3</v>
      </c>
      <c r="D854" s="12">
        <v>1126</v>
      </c>
      <c r="E854" s="12" t="s">
        <v>78</v>
      </c>
      <c r="F854" s="12" t="s">
        <v>17</v>
      </c>
      <c r="G854" s="12" t="str">
        <f>IF(ISNA(VLOOKUP(E854,'[1]Plan d''adressage'!A:B,2,0)),"aucune",VLOOKUP(E854,'[1]Plan d''adressage'!A:B,2,0))</f>
        <v>AUTRES</v>
      </c>
      <c r="H854" s="13" t="str">
        <f>IF(ISNA(VLOOKUP(A854,'[1]Famille par article'!A:C,3,0)),IF(AND(ISNUMBER(SEARCH("FIBRE",B854)),ISNUMBER(SEARCH("calage",B854))),"FIBRE DE CALAGE",IF(OR(ISNUMBER(SEARCH("panier",B854)),ISNUMBER(SEARCH("corbeille",B854)),ISNUMBER(SEARCH("banneton",B854)),ISNUMBER(SEARCH("support",B854))),"PANIER/CORBEILLE",IF(ISNUMBER(SEARCH("Bidon",B854)),"BIDON",IF(ISNUMBER(SEARCH("bourriche",B854)),"BOURRICHE",IF(OR(ISNUMBER(SEARCH("coffre",B854)),ISNUMBER(SEARCH("valisette",B854)),ISNUMBER(SEARCH("caisse",B854))),"COFFRET",IF(OR(ISNUMBER(SEARCH("VERRE",B854)),ISNUMBER(SEARCH("carafe",B854))),"VERRERIE",IF(ISNUMBER(SEARCH("BOIS",B854)),"BOIS",IF(OR(ISNUMBER(SEARCH("BOLDUC",B854)),ISNUMBER(SEARCH("RAPHIA",B854)),ISNUMBER(SEARCH("etiquette",B854)),ISNUMBER(SEARCH("Bouchon",B854)),ISNUMBER(SEARCH("tire",B854)),ISNUMBER(SEARCH("decapsuleur",B854)),ISNUMBER(SEARCH("carte",B854)),ISNUMBER(SEARCH("cheque",B854))),"ETAGERES",IF(OR(ISNUMBER(SEARCH("papier",B854)),ISNUMBER(SEARCH("sac",B854)),ISNUMBER(SEARCH("carton",B854)),ISNUMBER(SEARCH("pochette",B854)),ISNUMBER(SEARCH("polypr",B854)),ISNUMBER(SEARCH("FIBRE",B854))),"CARTONNAGE","AUTRES"))))))))),VLOOKUP(A854,'[1]Famille par article'!A:C,3,0))</f>
        <v>CARTONNAGE</v>
      </c>
      <c r="I854" s="14">
        <f t="shared" si="53"/>
        <v>2.7762354247640202E-4</v>
      </c>
      <c r="J854" s="14">
        <f t="shared" si="55"/>
        <v>0.95252637423653452</v>
      </c>
      <c r="K854" s="12" t="str">
        <f t="shared" si="52"/>
        <v>NPPEC</v>
      </c>
      <c r="L854" s="12" t="str">
        <f t="shared" si="54"/>
        <v>N</v>
      </c>
    </row>
    <row r="855" spans="1:12" x14ac:dyDescent="0.25">
      <c r="A855" s="12" t="s">
        <v>1491</v>
      </c>
      <c r="B855" s="12" t="s">
        <v>875</v>
      </c>
      <c r="C855" s="12">
        <v>3</v>
      </c>
      <c r="D855" s="12">
        <v>1126</v>
      </c>
      <c r="E855" s="12" t="s">
        <v>1492</v>
      </c>
      <c r="F855" s="12" t="s">
        <v>17</v>
      </c>
      <c r="G855" s="12" t="str">
        <f>IF(ISNA(VLOOKUP(E855,'[1]Plan d''adressage'!A:B,2,0)),"aucune",VLOOKUP(E855,'[1]Plan d''adressage'!A:B,2,0))</f>
        <v>VERRERIE</v>
      </c>
      <c r="H855" s="13" t="str">
        <f>IF(ISNA(VLOOKUP(A855,'[1]Famille par article'!A:C,3,0)),IF(AND(ISNUMBER(SEARCH("FIBRE",B855)),ISNUMBER(SEARCH("calage",B855))),"FIBRE DE CALAGE",IF(OR(ISNUMBER(SEARCH("panier",B855)),ISNUMBER(SEARCH("corbeille",B855)),ISNUMBER(SEARCH("banneton",B855)),ISNUMBER(SEARCH("support",B855))),"PANIER/CORBEILLE",IF(ISNUMBER(SEARCH("Bidon",B855)),"BIDON",IF(ISNUMBER(SEARCH("bourriche",B855)),"BOURRICHE",IF(OR(ISNUMBER(SEARCH("coffre",B855)),ISNUMBER(SEARCH("valisette",B855)),ISNUMBER(SEARCH("caisse",B855))),"COFFRET",IF(OR(ISNUMBER(SEARCH("VERRE",B855)),ISNUMBER(SEARCH("carafe",B855))),"VERRERIE",IF(ISNUMBER(SEARCH("BOIS",B855)),"BOIS",IF(OR(ISNUMBER(SEARCH("BOLDUC",B855)),ISNUMBER(SEARCH("RAPHIA",B855)),ISNUMBER(SEARCH("etiquette",B855)),ISNUMBER(SEARCH("Bouchon",B855)),ISNUMBER(SEARCH("tire",B855)),ISNUMBER(SEARCH("decapsuleur",B855)),ISNUMBER(SEARCH("carte",B855)),ISNUMBER(SEARCH("cheque",B855))),"ETAGERES",IF(OR(ISNUMBER(SEARCH("papier",B855)),ISNUMBER(SEARCH("sac",B855)),ISNUMBER(SEARCH("carton",B855)),ISNUMBER(SEARCH("pochette",B855)),ISNUMBER(SEARCH("polypr",B855)),ISNUMBER(SEARCH("FIBRE",B855))),"CARTONNAGE","AUTRES"))))))))),VLOOKUP(A855,'[1]Famille par article'!A:C,3,0))</f>
        <v>CARTONNAGE</v>
      </c>
      <c r="I855" s="14">
        <f t="shared" si="53"/>
        <v>2.7762354247640202E-4</v>
      </c>
      <c r="J855" s="14">
        <f t="shared" si="55"/>
        <v>0.95280399777901092</v>
      </c>
      <c r="K855" s="12" t="str">
        <f t="shared" si="52"/>
        <v>NPPEC</v>
      </c>
      <c r="L855" s="12" t="str">
        <f t="shared" si="54"/>
        <v>N</v>
      </c>
    </row>
    <row r="856" spans="1:12" x14ac:dyDescent="0.25">
      <c r="A856" s="12" t="s">
        <v>1493</v>
      </c>
      <c r="B856" s="12" t="s">
        <v>875</v>
      </c>
      <c r="C856" s="12">
        <v>3</v>
      </c>
      <c r="D856" s="12">
        <v>1126</v>
      </c>
      <c r="E856" s="12" t="s">
        <v>1494</v>
      </c>
      <c r="F856" s="12" t="s">
        <v>17</v>
      </c>
      <c r="G856" s="12" t="str">
        <f>IF(ISNA(VLOOKUP(E856,'[1]Plan d''adressage'!A:B,2,0)),"aucune",VLOOKUP(E856,'[1]Plan d''adressage'!A:B,2,0))</f>
        <v>VERRERIE</v>
      </c>
      <c r="H856" s="13" t="str">
        <f>IF(ISNA(VLOOKUP(A856,'[1]Famille par article'!A:C,3,0)),IF(AND(ISNUMBER(SEARCH("FIBRE",B856)),ISNUMBER(SEARCH("calage",B856))),"FIBRE DE CALAGE",IF(OR(ISNUMBER(SEARCH("panier",B856)),ISNUMBER(SEARCH("corbeille",B856)),ISNUMBER(SEARCH("banneton",B856)),ISNUMBER(SEARCH("support",B856))),"PANIER/CORBEILLE",IF(ISNUMBER(SEARCH("Bidon",B856)),"BIDON",IF(ISNUMBER(SEARCH("bourriche",B856)),"BOURRICHE",IF(OR(ISNUMBER(SEARCH("coffre",B856)),ISNUMBER(SEARCH("valisette",B856)),ISNUMBER(SEARCH("caisse",B856))),"COFFRET",IF(OR(ISNUMBER(SEARCH("VERRE",B856)),ISNUMBER(SEARCH("carafe",B856))),"VERRERIE",IF(ISNUMBER(SEARCH("BOIS",B856)),"BOIS",IF(OR(ISNUMBER(SEARCH("BOLDUC",B856)),ISNUMBER(SEARCH("RAPHIA",B856)),ISNUMBER(SEARCH("etiquette",B856)),ISNUMBER(SEARCH("Bouchon",B856)),ISNUMBER(SEARCH("tire",B856)),ISNUMBER(SEARCH("decapsuleur",B856)),ISNUMBER(SEARCH("carte",B856)),ISNUMBER(SEARCH("cheque",B856))),"ETAGERES",IF(OR(ISNUMBER(SEARCH("papier",B856)),ISNUMBER(SEARCH("sac",B856)),ISNUMBER(SEARCH("carton",B856)),ISNUMBER(SEARCH("pochette",B856)),ISNUMBER(SEARCH("polypr",B856)),ISNUMBER(SEARCH("FIBRE",B856))),"CARTONNAGE","AUTRES"))))))))),VLOOKUP(A856,'[1]Famille par article'!A:C,3,0))</f>
        <v>CARTONNAGE</v>
      </c>
      <c r="I856" s="14">
        <f t="shared" si="53"/>
        <v>2.7762354247640202E-4</v>
      </c>
      <c r="J856" s="14">
        <f t="shared" si="55"/>
        <v>0.95308162132148733</v>
      </c>
      <c r="K856" s="12" t="str">
        <f t="shared" si="52"/>
        <v>NPPEC</v>
      </c>
      <c r="L856" s="12" t="str">
        <f t="shared" si="54"/>
        <v>N</v>
      </c>
    </row>
    <row r="857" spans="1:12" x14ac:dyDescent="0.25">
      <c r="A857" s="12" t="s">
        <v>1495</v>
      </c>
      <c r="B857" s="12" t="s">
        <v>880</v>
      </c>
      <c r="C857" s="12">
        <v>3</v>
      </c>
      <c r="D857" s="12">
        <v>1126</v>
      </c>
      <c r="E857" s="12" t="s">
        <v>96</v>
      </c>
      <c r="F857" s="12" t="s">
        <v>17</v>
      </c>
      <c r="G857" s="12" t="str">
        <f>IF(ISNA(VLOOKUP(E857,'[1]Plan d''adressage'!A:B,2,0)),"aucune",VLOOKUP(E857,'[1]Plan d''adressage'!A:B,2,0))</f>
        <v>aucune</v>
      </c>
      <c r="H857" s="13" t="str">
        <f>IF(ISNA(VLOOKUP(A857,'[1]Famille par article'!A:C,3,0)),IF(AND(ISNUMBER(SEARCH("FIBRE",B857)),ISNUMBER(SEARCH("calage",B857))),"FIBRE DE CALAGE",IF(OR(ISNUMBER(SEARCH("panier",B857)),ISNUMBER(SEARCH("corbeille",B857)),ISNUMBER(SEARCH("banneton",B857)),ISNUMBER(SEARCH("support",B857))),"PANIER/CORBEILLE",IF(ISNUMBER(SEARCH("Bidon",B857)),"BIDON",IF(ISNUMBER(SEARCH("bourriche",B857)),"BOURRICHE",IF(OR(ISNUMBER(SEARCH("coffre",B857)),ISNUMBER(SEARCH("valisette",B857)),ISNUMBER(SEARCH("caisse",B857))),"COFFRET",IF(OR(ISNUMBER(SEARCH("VERRE",B857)),ISNUMBER(SEARCH("carafe",B857))),"VERRERIE",IF(ISNUMBER(SEARCH("BOIS",B857)),"BOIS",IF(OR(ISNUMBER(SEARCH("BOLDUC",B857)),ISNUMBER(SEARCH("RAPHIA",B857)),ISNUMBER(SEARCH("etiquette",B857)),ISNUMBER(SEARCH("Bouchon",B857)),ISNUMBER(SEARCH("tire",B857)),ISNUMBER(SEARCH("decapsuleur",B857)),ISNUMBER(SEARCH("carte",B857)),ISNUMBER(SEARCH("cheque",B857))),"ETAGERES",IF(OR(ISNUMBER(SEARCH("papier",B857)),ISNUMBER(SEARCH("sac",B857)),ISNUMBER(SEARCH("carton",B857)),ISNUMBER(SEARCH("pochette",B857)),ISNUMBER(SEARCH("polypr",B857)),ISNUMBER(SEARCH("FIBRE",B857))),"CARTONNAGE","AUTRES"))))))))),VLOOKUP(A857,'[1]Famille par article'!A:C,3,0))</f>
        <v>AUTRES</v>
      </c>
      <c r="I857" s="14">
        <f t="shared" si="53"/>
        <v>2.7762354247640202E-4</v>
      </c>
      <c r="J857" s="14">
        <f t="shared" si="55"/>
        <v>0.95335924486396373</v>
      </c>
      <c r="K857" s="12" t="str">
        <f t="shared" si="52"/>
        <v>NPPEC</v>
      </c>
      <c r="L857" s="12" t="str">
        <f t="shared" si="54"/>
        <v>N</v>
      </c>
    </row>
    <row r="858" spans="1:12" x14ac:dyDescent="0.25">
      <c r="A858" s="12" t="s">
        <v>1496</v>
      </c>
      <c r="B858" s="12" t="s">
        <v>1473</v>
      </c>
      <c r="C858" s="12">
        <v>3</v>
      </c>
      <c r="D858" s="12">
        <v>1126</v>
      </c>
      <c r="E858" s="12" t="s">
        <v>96</v>
      </c>
      <c r="F858" s="12" t="s">
        <v>17</v>
      </c>
      <c r="G858" s="12" t="str">
        <f>IF(ISNA(VLOOKUP(E858,'[1]Plan d''adressage'!A:B,2,0)),"aucune",VLOOKUP(E858,'[1]Plan d''adressage'!A:B,2,0))</f>
        <v>aucune</v>
      </c>
      <c r="H858" s="13" t="str">
        <f>IF(ISNA(VLOOKUP(A858,'[1]Famille par article'!A:C,3,0)),IF(AND(ISNUMBER(SEARCH("FIBRE",B858)),ISNUMBER(SEARCH("calage",B858))),"FIBRE DE CALAGE",IF(OR(ISNUMBER(SEARCH("panier",B858)),ISNUMBER(SEARCH("corbeille",B858)),ISNUMBER(SEARCH("banneton",B858)),ISNUMBER(SEARCH("support",B858))),"PANIER/CORBEILLE",IF(ISNUMBER(SEARCH("Bidon",B858)),"BIDON",IF(ISNUMBER(SEARCH("bourriche",B858)),"BOURRICHE",IF(OR(ISNUMBER(SEARCH("coffre",B858)),ISNUMBER(SEARCH("valisette",B858)),ISNUMBER(SEARCH("caisse",B858))),"COFFRET",IF(OR(ISNUMBER(SEARCH("VERRE",B858)),ISNUMBER(SEARCH("carafe",B858))),"VERRERIE",IF(ISNUMBER(SEARCH("BOIS",B858)),"BOIS",IF(OR(ISNUMBER(SEARCH("BOLDUC",B858)),ISNUMBER(SEARCH("RAPHIA",B858)),ISNUMBER(SEARCH("etiquette",B858)),ISNUMBER(SEARCH("Bouchon",B858)),ISNUMBER(SEARCH("tire",B858)),ISNUMBER(SEARCH("decapsuleur",B858)),ISNUMBER(SEARCH("carte",B858)),ISNUMBER(SEARCH("cheque",B858))),"ETAGERES",IF(OR(ISNUMBER(SEARCH("papier",B858)),ISNUMBER(SEARCH("sac",B858)),ISNUMBER(SEARCH("carton",B858)),ISNUMBER(SEARCH("pochette",B858)),ISNUMBER(SEARCH("polypr",B858)),ISNUMBER(SEARCH("FIBRE",B858))),"CARTONNAGE","AUTRES"))))))))),VLOOKUP(A858,'[1]Famille par article'!A:C,3,0))</f>
        <v>COFFRET</v>
      </c>
      <c r="I858" s="14">
        <f t="shared" si="53"/>
        <v>2.7762354247640202E-4</v>
      </c>
      <c r="J858" s="14">
        <f t="shared" si="55"/>
        <v>0.95363686840644013</v>
      </c>
      <c r="K858" s="12" t="str">
        <f t="shared" si="52"/>
        <v>NPPEC</v>
      </c>
      <c r="L858" s="12" t="str">
        <f t="shared" si="54"/>
        <v>N</v>
      </c>
    </row>
    <row r="859" spans="1:12" x14ac:dyDescent="0.25">
      <c r="A859" s="12" t="s">
        <v>1497</v>
      </c>
      <c r="B859" s="12" t="s">
        <v>259</v>
      </c>
      <c r="C859" s="12">
        <v>3</v>
      </c>
      <c r="D859" s="12">
        <v>1126</v>
      </c>
      <c r="E859" s="12" t="s">
        <v>550</v>
      </c>
      <c r="F859" s="12" t="s">
        <v>17</v>
      </c>
      <c r="G859" s="12" t="str">
        <f>IF(ISNA(VLOOKUP(E859,'[1]Plan d''adressage'!A:B,2,0)),"aucune",VLOOKUP(E859,'[1]Plan d''adressage'!A:B,2,0))</f>
        <v>AUTRES</v>
      </c>
      <c r="H859" s="13" t="str">
        <f>IF(ISNA(VLOOKUP(A859,'[1]Famille par article'!A:C,3,0)),IF(AND(ISNUMBER(SEARCH("FIBRE",B859)),ISNUMBER(SEARCH("calage",B859))),"FIBRE DE CALAGE",IF(OR(ISNUMBER(SEARCH("panier",B859)),ISNUMBER(SEARCH("corbeille",B859)),ISNUMBER(SEARCH("banneton",B859)),ISNUMBER(SEARCH("support",B859))),"PANIER/CORBEILLE",IF(ISNUMBER(SEARCH("Bidon",B859)),"BIDON",IF(ISNUMBER(SEARCH("bourriche",B859)),"BOURRICHE",IF(OR(ISNUMBER(SEARCH("coffre",B859)),ISNUMBER(SEARCH("valisette",B859)),ISNUMBER(SEARCH("caisse",B859))),"COFFRET",IF(OR(ISNUMBER(SEARCH("VERRE",B859)),ISNUMBER(SEARCH("carafe",B859))),"VERRERIE",IF(ISNUMBER(SEARCH("BOIS",B859)),"BOIS",IF(OR(ISNUMBER(SEARCH("BOLDUC",B859)),ISNUMBER(SEARCH("RAPHIA",B859)),ISNUMBER(SEARCH("etiquette",B859)),ISNUMBER(SEARCH("Bouchon",B859)),ISNUMBER(SEARCH("tire",B859)),ISNUMBER(SEARCH("decapsuleur",B859)),ISNUMBER(SEARCH("carte",B859)),ISNUMBER(SEARCH("cheque",B859))),"ETAGERES",IF(OR(ISNUMBER(SEARCH("papier",B859)),ISNUMBER(SEARCH("sac",B859)),ISNUMBER(SEARCH("carton",B859)),ISNUMBER(SEARCH("pochette",B859)),ISNUMBER(SEARCH("polypr",B859)),ISNUMBER(SEARCH("FIBRE",B859))),"CARTONNAGE","AUTRES"))))))))),VLOOKUP(A859,'[1]Famille par article'!A:C,3,0))</f>
        <v>COFFRET</v>
      </c>
      <c r="I859" s="14">
        <f t="shared" si="53"/>
        <v>2.7762354247640202E-4</v>
      </c>
      <c r="J859" s="14">
        <f t="shared" si="55"/>
        <v>0.95391449194891653</v>
      </c>
      <c r="K859" s="12" t="str">
        <f t="shared" si="52"/>
        <v>NPPEC</v>
      </c>
      <c r="L859" s="12" t="str">
        <f t="shared" si="54"/>
        <v>N</v>
      </c>
    </row>
    <row r="860" spans="1:12" x14ac:dyDescent="0.25">
      <c r="A860" s="12" t="s">
        <v>1498</v>
      </c>
      <c r="B860" s="12" t="s">
        <v>1313</v>
      </c>
      <c r="C860" s="12">
        <v>3</v>
      </c>
      <c r="D860" s="12">
        <v>1126</v>
      </c>
      <c r="E860" s="12" t="s">
        <v>700</v>
      </c>
      <c r="F860" s="12" t="s">
        <v>17</v>
      </c>
      <c r="G860" s="12" t="str">
        <f>IF(ISNA(VLOOKUP(E860,'[1]Plan d''adressage'!A:B,2,0)),"aucune",VLOOKUP(E860,'[1]Plan d''adressage'!A:B,2,0))</f>
        <v>aucune</v>
      </c>
      <c r="H860" s="13" t="str">
        <f>IF(ISNA(VLOOKUP(A860,'[1]Famille par article'!A:C,3,0)),IF(AND(ISNUMBER(SEARCH("FIBRE",B860)),ISNUMBER(SEARCH("calage",B860))),"FIBRE DE CALAGE",IF(OR(ISNUMBER(SEARCH("panier",B860)),ISNUMBER(SEARCH("corbeille",B860)),ISNUMBER(SEARCH("banneton",B860)),ISNUMBER(SEARCH("support",B860))),"PANIER/CORBEILLE",IF(ISNUMBER(SEARCH("Bidon",B860)),"BIDON",IF(ISNUMBER(SEARCH("bourriche",B860)),"BOURRICHE",IF(OR(ISNUMBER(SEARCH("coffre",B860)),ISNUMBER(SEARCH("valisette",B860)),ISNUMBER(SEARCH("caisse",B860))),"COFFRET",IF(OR(ISNUMBER(SEARCH("VERRE",B860)),ISNUMBER(SEARCH("carafe",B860))),"VERRERIE",IF(ISNUMBER(SEARCH("BOIS",B860)),"BOIS",IF(OR(ISNUMBER(SEARCH("BOLDUC",B860)),ISNUMBER(SEARCH("RAPHIA",B860)),ISNUMBER(SEARCH("etiquette",B860)),ISNUMBER(SEARCH("Bouchon",B860)),ISNUMBER(SEARCH("tire",B860)),ISNUMBER(SEARCH("decapsuleur",B860)),ISNUMBER(SEARCH("carte",B860)),ISNUMBER(SEARCH("cheque",B860))),"ETAGERES",IF(OR(ISNUMBER(SEARCH("papier",B860)),ISNUMBER(SEARCH("sac",B860)),ISNUMBER(SEARCH("carton",B860)),ISNUMBER(SEARCH("pochette",B860)),ISNUMBER(SEARCH("polypr",B860)),ISNUMBER(SEARCH("FIBRE",B860))),"CARTONNAGE","AUTRES"))))))))),VLOOKUP(A860,'[1]Famille par article'!A:C,3,0))</f>
        <v>CARTONNAGE</v>
      </c>
      <c r="I860" s="14">
        <f t="shared" si="53"/>
        <v>2.7762354247640202E-4</v>
      </c>
      <c r="J860" s="14">
        <f t="shared" si="55"/>
        <v>0.95419211549139293</v>
      </c>
      <c r="K860" s="12" t="str">
        <f t="shared" si="52"/>
        <v>NPPEC</v>
      </c>
      <c r="L860" s="12" t="str">
        <f t="shared" si="54"/>
        <v>N</v>
      </c>
    </row>
    <row r="861" spans="1:12" x14ac:dyDescent="0.25">
      <c r="A861" s="12" t="s">
        <v>1499</v>
      </c>
      <c r="B861" s="12" t="s">
        <v>1313</v>
      </c>
      <c r="C861" s="12">
        <v>3</v>
      </c>
      <c r="D861" s="12">
        <v>1126</v>
      </c>
      <c r="E861" s="12" t="s">
        <v>105</v>
      </c>
      <c r="F861" s="12" t="s">
        <v>17</v>
      </c>
      <c r="G861" s="12" t="str">
        <f>IF(ISNA(VLOOKUP(E861,'[1]Plan d''adressage'!A:B,2,0)),"aucune",VLOOKUP(E861,'[1]Plan d''adressage'!A:B,2,0))</f>
        <v>aucune</v>
      </c>
      <c r="H861" s="13" t="str">
        <f>IF(ISNA(VLOOKUP(A861,'[1]Famille par article'!A:C,3,0)),IF(AND(ISNUMBER(SEARCH("FIBRE",B861)),ISNUMBER(SEARCH("calage",B861))),"FIBRE DE CALAGE",IF(OR(ISNUMBER(SEARCH("panier",B861)),ISNUMBER(SEARCH("corbeille",B861)),ISNUMBER(SEARCH("banneton",B861)),ISNUMBER(SEARCH("support",B861))),"PANIER/CORBEILLE",IF(ISNUMBER(SEARCH("Bidon",B861)),"BIDON",IF(ISNUMBER(SEARCH("bourriche",B861)),"BOURRICHE",IF(OR(ISNUMBER(SEARCH("coffre",B861)),ISNUMBER(SEARCH("valisette",B861)),ISNUMBER(SEARCH("caisse",B861))),"COFFRET",IF(OR(ISNUMBER(SEARCH("VERRE",B861)),ISNUMBER(SEARCH("carafe",B861))),"VERRERIE",IF(ISNUMBER(SEARCH("BOIS",B861)),"BOIS",IF(OR(ISNUMBER(SEARCH("BOLDUC",B861)),ISNUMBER(SEARCH("RAPHIA",B861)),ISNUMBER(SEARCH("etiquette",B861)),ISNUMBER(SEARCH("Bouchon",B861)),ISNUMBER(SEARCH("tire",B861)),ISNUMBER(SEARCH("decapsuleur",B861)),ISNUMBER(SEARCH("carte",B861)),ISNUMBER(SEARCH("cheque",B861))),"ETAGERES",IF(OR(ISNUMBER(SEARCH("papier",B861)),ISNUMBER(SEARCH("sac",B861)),ISNUMBER(SEARCH("carton",B861)),ISNUMBER(SEARCH("pochette",B861)),ISNUMBER(SEARCH("polypr",B861)),ISNUMBER(SEARCH("FIBRE",B861))),"CARTONNAGE","AUTRES"))))))))),VLOOKUP(A861,'[1]Famille par article'!A:C,3,0))</f>
        <v>CARTONNAGE</v>
      </c>
      <c r="I861" s="14">
        <f t="shared" si="53"/>
        <v>2.7762354247640202E-4</v>
      </c>
      <c r="J861" s="14">
        <f t="shared" si="55"/>
        <v>0.95446973903386934</v>
      </c>
      <c r="K861" s="12" t="str">
        <f t="shared" si="52"/>
        <v>NPPEC</v>
      </c>
      <c r="L861" s="12" t="str">
        <f t="shared" si="54"/>
        <v>N</v>
      </c>
    </row>
    <row r="862" spans="1:12" x14ac:dyDescent="0.25">
      <c r="A862" s="12" t="s">
        <v>1500</v>
      </c>
      <c r="B862" s="12" t="s">
        <v>1313</v>
      </c>
      <c r="C862" s="12">
        <v>3</v>
      </c>
      <c r="D862" s="12">
        <v>1126</v>
      </c>
      <c r="E862" s="12" t="s">
        <v>1492</v>
      </c>
      <c r="F862" s="12" t="s">
        <v>17</v>
      </c>
      <c r="G862" s="12" t="str">
        <f>IF(ISNA(VLOOKUP(E862,'[1]Plan d''adressage'!A:B,2,0)),"aucune",VLOOKUP(E862,'[1]Plan d''adressage'!A:B,2,0))</f>
        <v>VERRERIE</v>
      </c>
      <c r="H862" s="13" t="str">
        <f>IF(ISNA(VLOOKUP(A862,'[1]Famille par article'!A:C,3,0)),IF(AND(ISNUMBER(SEARCH("FIBRE",B862)),ISNUMBER(SEARCH("calage",B862))),"FIBRE DE CALAGE",IF(OR(ISNUMBER(SEARCH("panier",B862)),ISNUMBER(SEARCH("corbeille",B862)),ISNUMBER(SEARCH("banneton",B862)),ISNUMBER(SEARCH("support",B862))),"PANIER/CORBEILLE",IF(ISNUMBER(SEARCH("Bidon",B862)),"BIDON",IF(ISNUMBER(SEARCH("bourriche",B862)),"BOURRICHE",IF(OR(ISNUMBER(SEARCH("coffre",B862)),ISNUMBER(SEARCH("valisette",B862)),ISNUMBER(SEARCH("caisse",B862))),"COFFRET",IF(OR(ISNUMBER(SEARCH("VERRE",B862)),ISNUMBER(SEARCH("carafe",B862))),"VERRERIE",IF(ISNUMBER(SEARCH("BOIS",B862)),"BOIS",IF(OR(ISNUMBER(SEARCH("BOLDUC",B862)),ISNUMBER(SEARCH("RAPHIA",B862)),ISNUMBER(SEARCH("etiquette",B862)),ISNUMBER(SEARCH("Bouchon",B862)),ISNUMBER(SEARCH("tire",B862)),ISNUMBER(SEARCH("decapsuleur",B862)),ISNUMBER(SEARCH("carte",B862)),ISNUMBER(SEARCH("cheque",B862))),"ETAGERES",IF(OR(ISNUMBER(SEARCH("papier",B862)),ISNUMBER(SEARCH("sac",B862)),ISNUMBER(SEARCH("carton",B862)),ISNUMBER(SEARCH("pochette",B862)),ISNUMBER(SEARCH("polypr",B862)),ISNUMBER(SEARCH("FIBRE",B862))),"CARTONNAGE","AUTRES"))))))))),VLOOKUP(A862,'[1]Famille par article'!A:C,3,0))</f>
        <v>CARTONNAGE</v>
      </c>
      <c r="I862" s="14">
        <f t="shared" si="53"/>
        <v>2.7762354247640202E-4</v>
      </c>
      <c r="J862" s="14">
        <f t="shared" si="55"/>
        <v>0.95474736257634574</v>
      </c>
      <c r="K862" s="12" t="str">
        <f t="shared" si="52"/>
        <v>NPPEC</v>
      </c>
      <c r="L862" s="12" t="str">
        <f t="shared" si="54"/>
        <v>N</v>
      </c>
    </row>
    <row r="863" spans="1:12" x14ac:dyDescent="0.25">
      <c r="A863" s="12" t="s">
        <v>1501</v>
      </c>
      <c r="B863" s="12" t="s">
        <v>1313</v>
      </c>
      <c r="C863" s="12">
        <v>3</v>
      </c>
      <c r="D863" s="12">
        <v>1126</v>
      </c>
      <c r="E863" s="12" t="s">
        <v>1314</v>
      </c>
      <c r="F863" s="12" t="s">
        <v>17</v>
      </c>
      <c r="G863" s="12" t="str">
        <f>IF(ISNA(VLOOKUP(E863,'[1]Plan d''adressage'!A:B,2,0)),"aucune",VLOOKUP(E863,'[1]Plan d''adressage'!A:B,2,0))</f>
        <v>VERRERIE</v>
      </c>
      <c r="H863" s="13" t="str">
        <f>IF(ISNA(VLOOKUP(A863,'[1]Famille par article'!A:C,3,0)),IF(AND(ISNUMBER(SEARCH("FIBRE",B863)),ISNUMBER(SEARCH("calage",B863))),"FIBRE DE CALAGE",IF(OR(ISNUMBER(SEARCH("panier",B863)),ISNUMBER(SEARCH("corbeille",B863)),ISNUMBER(SEARCH("banneton",B863)),ISNUMBER(SEARCH("support",B863))),"PANIER/CORBEILLE",IF(ISNUMBER(SEARCH("Bidon",B863)),"BIDON",IF(ISNUMBER(SEARCH("bourriche",B863)),"BOURRICHE",IF(OR(ISNUMBER(SEARCH("coffre",B863)),ISNUMBER(SEARCH("valisette",B863)),ISNUMBER(SEARCH("caisse",B863))),"COFFRET",IF(OR(ISNUMBER(SEARCH("VERRE",B863)),ISNUMBER(SEARCH("carafe",B863))),"VERRERIE",IF(ISNUMBER(SEARCH("BOIS",B863)),"BOIS",IF(OR(ISNUMBER(SEARCH("BOLDUC",B863)),ISNUMBER(SEARCH("RAPHIA",B863)),ISNUMBER(SEARCH("etiquette",B863)),ISNUMBER(SEARCH("Bouchon",B863)),ISNUMBER(SEARCH("tire",B863)),ISNUMBER(SEARCH("decapsuleur",B863)),ISNUMBER(SEARCH("carte",B863)),ISNUMBER(SEARCH("cheque",B863))),"ETAGERES",IF(OR(ISNUMBER(SEARCH("papier",B863)),ISNUMBER(SEARCH("sac",B863)),ISNUMBER(SEARCH("carton",B863)),ISNUMBER(SEARCH("pochette",B863)),ISNUMBER(SEARCH("polypr",B863)),ISNUMBER(SEARCH("FIBRE",B863))),"CARTONNAGE","AUTRES"))))))))),VLOOKUP(A863,'[1]Famille par article'!A:C,3,0))</f>
        <v>CARTONNAGE</v>
      </c>
      <c r="I863" s="14">
        <f t="shared" si="53"/>
        <v>2.7762354247640202E-4</v>
      </c>
      <c r="J863" s="14">
        <f t="shared" si="55"/>
        <v>0.95502498611882214</v>
      </c>
      <c r="K863" s="12" t="str">
        <f t="shared" si="52"/>
        <v>NPPEC</v>
      </c>
      <c r="L863" s="12" t="str">
        <f t="shared" si="54"/>
        <v>N</v>
      </c>
    </row>
    <row r="864" spans="1:12" x14ac:dyDescent="0.25">
      <c r="A864" s="12" t="s">
        <v>1502</v>
      </c>
      <c r="B864" s="12" t="s">
        <v>1503</v>
      </c>
      <c r="C864" s="12">
        <v>3</v>
      </c>
      <c r="D864" s="12">
        <v>1126</v>
      </c>
      <c r="E864" s="12" t="s">
        <v>435</v>
      </c>
      <c r="F864" s="12" t="s">
        <v>17</v>
      </c>
      <c r="G864" s="12" t="str">
        <f>IF(ISNA(VLOOKUP(E864,'[1]Plan d''adressage'!A:B,2,0)),"aucune",VLOOKUP(E864,'[1]Plan d''adressage'!A:B,2,0))</f>
        <v>AUTRES</v>
      </c>
      <c r="H864" s="13" t="str">
        <f>IF(ISNA(VLOOKUP(A864,'[1]Famille par article'!A:C,3,0)),IF(AND(ISNUMBER(SEARCH("FIBRE",B864)),ISNUMBER(SEARCH("calage",B864))),"FIBRE DE CALAGE",IF(OR(ISNUMBER(SEARCH("panier",B864)),ISNUMBER(SEARCH("corbeille",B864)),ISNUMBER(SEARCH("banneton",B864)),ISNUMBER(SEARCH("support",B864))),"PANIER/CORBEILLE",IF(ISNUMBER(SEARCH("Bidon",B864)),"BIDON",IF(ISNUMBER(SEARCH("bourriche",B864)),"BOURRICHE",IF(OR(ISNUMBER(SEARCH("coffre",B864)),ISNUMBER(SEARCH("valisette",B864)),ISNUMBER(SEARCH("caisse",B864))),"COFFRET",IF(OR(ISNUMBER(SEARCH("VERRE",B864)),ISNUMBER(SEARCH("carafe",B864))),"VERRERIE",IF(ISNUMBER(SEARCH("BOIS",B864)),"BOIS",IF(OR(ISNUMBER(SEARCH("BOLDUC",B864)),ISNUMBER(SEARCH("RAPHIA",B864)),ISNUMBER(SEARCH("etiquette",B864)),ISNUMBER(SEARCH("Bouchon",B864)),ISNUMBER(SEARCH("tire",B864)),ISNUMBER(SEARCH("decapsuleur",B864)),ISNUMBER(SEARCH("carte",B864)),ISNUMBER(SEARCH("cheque",B864))),"ETAGERES",IF(OR(ISNUMBER(SEARCH("papier",B864)),ISNUMBER(SEARCH("sac",B864)),ISNUMBER(SEARCH("carton",B864)),ISNUMBER(SEARCH("pochette",B864)),ISNUMBER(SEARCH("polypr",B864)),ISNUMBER(SEARCH("FIBRE",B864))),"CARTONNAGE","AUTRES"))))))))),VLOOKUP(A864,'[1]Famille par article'!A:C,3,0))</f>
        <v>AUTRES</v>
      </c>
      <c r="I864" s="14">
        <f t="shared" si="53"/>
        <v>2.7762354247640202E-4</v>
      </c>
      <c r="J864" s="14">
        <f t="shared" si="55"/>
        <v>0.95530260966129854</v>
      </c>
      <c r="K864" s="12" t="str">
        <f t="shared" si="52"/>
        <v>NPPEC</v>
      </c>
      <c r="L864" s="12" t="str">
        <f t="shared" si="54"/>
        <v>N</v>
      </c>
    </row>
    <row r="865" spans="1:12" x14ac:dyDescent="0.25">
      <c r="A865" s="12" t="s">
        <v>1504</v>
      </c>
      <c r="B865" s="12" t="s">
        <v>1318</v>
      </c>
      <c r="C865" s="12">
        <v>3</v>
      </c>
      <c r="D865" s="12">
        <v>1126</v>
      </c>
      <c r="E865" s="12" t="s">
        <v>96</v>
      </c>
      <c r="F865" s="12" t="s">
        <v>17</v>
      </c>
      <c r="G865" s="12" t="str">
        <f>IF(ISNA(VLOOKUP(E865,'[1]Plan d''adressage'!A:B,2,0)),"aucune",VLOOKUP(E865,'[1]Plan d''adressage'!A:B,2,0))</f>
        <v>aucune</v>
      </c>
      <c r="H865" s="13" t="str">
        <f>IF(ISNA(VLOOKUP(A865,'[1]Famille par article'!A:C,3,0)),IF(AND(ISNUMBER(SEARCH("FIBRE",B865)),ISNUMBER(SEARCH("calage",B865))),"FIBRE DE CALAGE",IF(OR(ISNUMBER(SEARCH("panier",B865)),ISNUMBER(SEARCH("corbeille",B865)),ISNUMBER(SEARCH("banneton",B865)),ISNUMBER(SEARCH("support",B865))),"PANIER/CORBEILLE",IF(ISNUMBER(SEARCH("Bidon",B865)),"BIDON",IF(ISNUMBER(SEARCH("bourriche",B865)),"BOURRICHE",IF(OR(ISNUMBER(SEARCH("coffre",B865)),ISNUMBER(SEARCH("valisette",B865)),ISNUMBER(SEARCH("caisse",B865))),"COFFRET",IF(OR(ISNUMBER(SEARCH("VERRE",B865)),ISNUMBER(SEARCH("carafe",B865))),"VERRERIE",IF(ISNUMBER(SEARCH("BOIS",B865)),"BOIS",IF(OR(ISNUMBER(SEARCH("BOLDUC",B865)),ISNUMBER(SEARCH("RAPHIA",B865)),ISNUMBER(SEARCH("etiquette",B865)),ISNUMBER(SEARCH("Bouchon",B865)),ISNUMBER(SEARCH("tire",B865)),ISNUMBER(SEARCH("decapsuleur",B865)),ISNUMBER(SEARCH("carte",B865)),ISNUMBER(SEARCH("cheque",B865))),"ETAGERES",IF(OR(ISNUMBER(SEARCH("papier",B865)),ISNUMBER(SEARCH("sac",B865)),ISNUMBER(SEARCH("carton",B865)),ISNUMBER(SEARCH("pochette",B865)),ISNUMBER(SEARCH("polypr",B865)),ISNUMBER(SEARCH("FIBRE",B865))),"CARTONNAGE","AUTRES"))))))))),VLOOKUP(A865,'[1]Famille par article'!A:C,3,0))</f>
        <v>PANIER/CORBEILLE</v>
      </c>
      <c r="I865" s="14">
        <f t="shared" si="53"/>
        <v>2.7762354247640202E-4</v>
      </c>
      <c r="J865" s="14">
        <f t="shared" si="55"/>
        <v>0.95558023320377494</v>
      </c>
      <c r="K865" s="12" t="str">
        <f t="shared" si="52"/>
        <v>NPPEC</v>
      </c>
      <c r="L865" s="12" t="str">
        <f t="shared" si="54"/>
        <v>N</v>
      </c>
    </row>
    <row r="866" spans="1:12" x14ac:dyDescent="0.25">
      <c r="A866" s="12" t="s">
        <v>1505</v>
      </c>
      <c r="B866" s="12" t="s">
        <v>1506</v>
      </c>
      <c r="C866" s="12">
        <v>3</v>
      </c>
      <c r="D866" s="12">
        <v>1126</v>
      </c>
      <c r="E866" s="12" t="s">
        <v>96</v>
      </c>
      <c r="F866" s="12" t="s">
        <v>17</v>
      </c>
      <c r="G866" s="12" t="str">
        <f>IF(ISNA(VLOOKUP(E866,'[1]Plan d''adressage'!A:B,2,0)),"aucune",VLOOKUP(E866,'[1]Plan d''adressage'!A:B,2,0))</f>
        <v>aucune</v>
      </c>
      <c r="H866" s="13" t="str">
        <f>IF(ISNA(VLOOKUP(A866,'[1]Famille par article'!A:C,3,0)),IF(AND(ISNUMBER(SEARCH("FIBRE",B866)),ISNUMBER(SEARCH("calage",B866))),"FIBRE DE CALAGE",IF(OR(ISNUMBER(SEARCH("panier",B866)),ISNUMBER(SEARCH("corbeille",B866)),ISNUMBER(SEARCH("banneton",B866)),ISNUMBER(SEARCH("support",B866))),"PANIER/CORBEILLE",IF(ISNUMBER(SEARCH("Bidon",B866)),"BIDON",IF(ISNUMBER(SEARCH("bourriche",B866)),"BOURRICHE",IF(OR(ISNUMBER(SEARCH("coffre",B866)),ISNUMBER(SEARCH("valisette",B866)),ISNUMBER(SEARCH("caisse",B866))),"COFFRET",IF(OR(ISNUMBER(SEARCH("VERRE",B866)),ISNUMBER(SEARCH("carafe",B866))),"VERRERIE",IF(ISNUMBER(SEARCH("BOIS",B866)),"BOIS",IF(OR(ISNUMBER(SEARCH("BOLDUC",B866)),ISNUMBER(SEARCH("RAPHIA",B866)),ISNUMBER(SEARCH("etiquette",B866)),ISNUMBER(SEARCH("Bouchon",B866)),ISNUMBER(SEARCH("tire",B866)),ISNUMBER(SEARCH("decapsuleur",B866)),ISNUMBER(SEARCH("carte",B866)),ISNUMBER(SEARCH("cheque",B866))),"ETAGERES",IF(OR(ISNUMBER(SEARCH("papier",B866)),ISNUMBER(SEARCH("sac",B866)),ISNUMBER(SEARCH("carton",B866)),ISNUMBER(SEARCH("pochette",B866)),ISNUMBER(SEARCH("polypr",B866)),ISNUMBER(SEARCH("FIBRE",B866))),"CARTONNAGE","AUTRES"))))))))),VLOOKUP(A866,'[1]Famille par article'!A:C,3,0))</f>
        <v>PANIER/CORBEILLE</v>
      </c>
      <c r="I866" s="14">
        <f t="shared" si="53"/>
        <v>2.7762354247640202E-4</v>
      </c>
      <c r="J866" s="14">
        <f t="shared" si="55"/>
        <v>0.95585785674625134</v>
      </c>
      <c r="K866" s="12" t="str">
        <f t="shared" si="52"/>
        <v>NPPEC</v>
      </c>
      <c r="L866" s="12" t="str">
        <f t="shared" si="54"/>
        <v>N</v>
      </c>
    </row>
    <row r="867" spans="1:12" x14ac:dyDescent="0.25">
      <c r="A867" s="12" t="s">
        <v>1507</v>
      </c>
      <c r="B867" s="12" t="s">
        <v>1156</v>
      </c>
      <c r="C867" s="12">
        <v>3</v>
      </c>
      <c r="D867" s="12">
        <v>1126</v>
      </c>
      <c r="E867" s="12" t="s">
        <v>532</v>
      </c>
      <c r="F867" s="12" t="s">
        <v>17</v>
      </c>
      <c r="G867" s="12" t="str">
        <f>IF(ISNA(VLOOKUP(E867,'[1]Plan d''adressage'!A:B,2,0)),"aucune",VLOOKUP(E867,'[1]Plan d''adressage'!A:B,2,0))</f>
        <v>COFFRET</v>
      </c>
      <c r="H867" s="13" t="str">
        <f>IF(ISNA(VLOOKUP(A867,'[1]Famille par article'!A:C,3,0)),IF(AND(ISNUMBER(SEARCH("FIBRE",B867)),ISNUMBER(SEARCH("calage",B867))),"FIBRE DE CALAGE",IF(OR(ISNUMBER(SEARCH("panier",B867)),ISNUMBER(SEARCH("corbeille",B867)),ISNUMBER(SEARCH("banneton",B867)),ISNUMBER(SEARCH("support",B867))),"PANIER/CORBEILLE",IF(ISNUMBER(SEARCH("Bidon",B867)),"BIDON",IF(ISNUMBER(SEARCH("bourriche",B867)),"BOURRICHE",IF(OR(ISNUMBER(SEARCH("coffre",B867)),ISNUMBER(SEARCH("valisette",B867)),ISNUMBER(SEARCH("caisse",B867))),"COFFRET",IF(OR(ISNUMBER(SEARCH("VERRE",B867)),ISNUMBER(SEARCH("carafe",B867))),"VERRERIE",IF(ISNUMBER(SEARCH("BOIS",B867)),"BOIS",IF(OR(ISNUMBER(SEARCH("BOLDUC",B867)),ISNUMBER(SEARCH("RAPHIA",B867)),ISNUMBER(SEARCH("etiquette",B867)),ISNUMBER(SEARCH("Bouchon",B867)),ISNUMBER(SEARCH("tire",B867)),ISNUMBER(SEARCH("decapsuleur",B867)),ISNUMBER(SEARCH("carte",B867)),ISNUMBER(SEARCH("cheque",B867))),"ETAGERES",IF(OR(ISNUMBER(SEARCH("papier",B867)),ISNUMBER(SEARCH("sac",B867)),ISNUMBER(SEARCH("carton",B867)),ISNUMBER(SEARCH("pochette",B867)),ISNUMBER(SEARCH("polypr",B867)),ISNUMBER(SEARCH("FIBRE",B867))),"CARTONNAGE","AUTRES"))))))))),VLOOKUP(A867,'[1]Famille par article'!A:C,3,0))</f>
        <v>COFFRET</v>
      </c>
      <c r="I867" s="14">
        <f t="shared" si="53"/>
        <v>2.7762354247640202E-4</v>
      </c>
      <c r="J867" s="14">
        <f t="shared" si="55"/>
        <v>0.95613548028872775</v>
      </c>
      <c r="K867" s="12" t="str">
        <f t="shared" si="52"/>
        <v>NPPEC</v>
      </c>
      <c r="L867" s="12" t="str">
        <f t="shared" si="54"/>
        <v>N</v>
      </c>
    </row>
    <row r="868" spans="1:12" x14ac:dyDescent="0.25">
      <c r="A868" s="12" t="s">
        <v>1508</v>
      </c>
      <c r="B868" s="12" t="s">
        <v>1509</v>
      </c>
      <c r="C868" s="12">
        <v>3</v>
      </c>
      <c r="D868" s="12">
        <v>1126</v>
      </c>
      <c r="E868" s="12" t="s">
        <v>991</v>
      </c>
      <c r="F868" s="12" t="s">
        <v>17</v>
      </c>
      <c r="G868" s="12" t="str">
        <f>IF(ISNA(VLOOKUP(E868,'[1]Plan d''adressage'!A:B,2,0)),"aucune",VLOOKUP(E868,'[1]Plan d''adressage'!A:B,2,0))</f>
        <v>PANIER/CORBEILLE</v>
      </c>
      <c r="H868" s="13" t="str">
        <f>IF(ISNA(VLOOKUP(A868,'[1]Famille par article'!A:C,3,0)),IF(AND(ISNUMBER(SEARCH("FIBRE",B868)),ISNUMBER(SEARCH("calage",B868))),"FIBRE DE CALAGE",IF(OR(ISNUMBER(SEARCH("panier",B868)),ISNUMBER(SEARCH("corbeille",B868)),ISNUMBER(SEARCH("banneton",B868)),ISNUMBER(SEARCH("support",B868))),"PANIER/CORBEILLE",IF(ISNUMBER(SEARCH("Bidon",B868)),"BIDON",IF(ISNUMBER(SEARCH("bourriche",B868)),"BOURRICHE",IF(OR(ISNUMBER(SEARCH("coffre",B868)),ISNUMBER(SEARCH("valisette",B868)),ISNUMBER(SEARCH("caisse",B868))),"COFFRET",IF(OR(ISNUMBER(SEARCH("VERRE",B868)),ISNUMBER(SEARCH("carafe",B868))),"VERRERIE",IF(ISNUMBER(SEARCH("BOIS",B868)),"BOIS",IF(OR(ISNUMBER(SEARCH("BOLDUC",B868)),ISNUMBER(SEARCH("RAPHIA",B868)),ISNUMBER(SEARCH("etiquette",B868)),ISNUMBER(SEARCH("Bouchon",B868)),ISNUMBER(SEARCH("tire",B868)),ISNUMBER(SEARCH("decapsuleur",B868)),ISNUMBER(SEARCH("carte",B868)),ISNUMBER(SEARCH("cheque",B868))),"ETAGERES",IF(OR(ISNUMBER(SEARCH("papier",B868)),ISNUMBER(SEARCH("sac",B868)),ISNUMBER(SEARCH("carton",B868)),ISNUMBER(SEARCH("pochette",B868)),ISNUMBER(SEARCH("polypr",B868)),ISNUMBER(SEARCH("FIBRE",B868))),"CARTONNAGE","AUTRES"))))))))),VLOOKUP(A868,'[1]Famille par article'!A:C,3,0))</f>
        <v>PANIER/CORBEILLE</v>
      </c>
      <c r="I868" s="14">
        <f t="shared" si="53"/>
        <v>2.7762354247640202E-4</v>
      </c>
      <c r="J868" s="14">
        <f t="shared" si="55"/>
        <v>0.95641310383120415</v>
      </c>
      <c r="K868" s="12" t="str">
        <f t="shared" si="52"/>
        <v>NPPEC</v>
      </c>
      <c r="L868" s="12" t="str">
        <f t="shared" si="54"/>
        <v>N</v>
      </c>
    </row>
    <row r="869" spans="1:12" x14ac:dyDescent="0.25">
      <c r="A869" s="12" t="s">
        <v>1510</v>
      </c>
      <c r="B869" s="12" t="s">
        <v>1509</v>
      </c>
      <c r="C869" s="12">
        <v>3</v>
      </c>
      <c r="D869" s="12">
        <v>1126</v>
      </c>
      <c r="E869" s="12" t="s">
        <v>96</v>
      </c>
      <c r="F869" s="12" t="s">
        <v>17</v>
      </c>
      <c r="G869" s="12" t="str">
        <f>IF(ISNA(VLOOKUP(E869,'[1]Plan d''adressage'!A:B,2,0)),"aucune",VLOOKUP(E869,'[1]Plan d''adressage'!A:B,2,0))</f>
        <v>aucune</v>
      </c>
      <c r="H869" s="13" t="str">
        <f>IF(ISNA(VLOOKUP(A869,'[1]Famille par article'!A:C,3,0)),IF(AND(ISNUMBER(SEARCH("FIBRE",B869)),ISNUMBER(SEARCH("calage",B869))),"FIBRE DE CALAGE",IF(OR(ISNUMBER(SEARCH("panier",B869)),ISNUMBER(SEARCH("corbeille",B869)),ISNUMBER(SEARCH("banneton",B869)),ISNUMBER(SEARCH("support",B869))),"PANIER/CORBEILLE",IF(ISNUMBER(SEARCH("Bidon",B869)),"BIDON",IF(ISNUMBER(SEARCH("bourriche",B869)),"BOURRICHE",IF(OR(ISNUMBER(SEARCH("coffre",B869)),ISNUMBER(SEARCH("valisette",B869)),ISNUMBER(SEARCH("caisse",B869))),"COFFRET",IF(OR(ISNUMBER(SEARCH("VERRE",B869)),ISNUMBER(SEARCH("carafe",B869))),"VERRERIE",IF(ISNUMBER(SEARCH("BOIS",B869)),"BOIS",IF(OR(ISNUMBER(SEARCH("BOLDUC",B869)),ISNUMBER(SEARCH("RAPHIA",B869)),ISNUMBER(SEARCH("etiquette",B869)),ISNUMBER(SEARCH("Bouchon",B869)),ISNUMBER(SEARCH("tire",B869)),ISNUMBER(SEARCH("decapsuleur",B869)),ISNUMBER(SEARCH("carte",B869)),ISNUMBER(SEARCH("cheque",B869))),"ETAGERES",IF(OR(ISNUMBER(SEARCH("papier",B869)),ISNUMBER(SEARCH("sac",B869)),ISNUMBER(SEARCH("carton",B869)),ISNUMBER(SEARCH("pochette",B869)),ISNUMBER(SEARCH("polypr",B869)),ISNUMBER(SEARCH("FIBRE",B869))),"CARTONNAGE","AUTRES"))))))))),VLOOKUP(A869,'[1]Famille par article'!A:C,3,0))</f>
        <v>PANIER/CORBEILLE</v>
      </c>
      <c r="I869" s="14">
        <f t="shared" si="53"/>
        <v>2.7762354247640202E-4</v>
      </c>
      <c r="J869" s="14">
        <f t="shared" si="55"/>
        <v>0.95669072737368055</v>
      </c>
      <c r="K869" s="12" t="str">
        <f t="shared" si="52"/>
        <v>NPPEC</v>
      </c>
      <c r="L869" s="12" t="str">
        <f t="shared" si="54"/>
        <v>N</v>
      </c>
    </row>
    <row r="870" spans="1:12" x14ac:dyDescent="0.25">
      <c r="A870" s="12" t="s">
        <v>1511</v>
      </c>
      <c r="B870" s="12" t="s">
        <v>1512</v>
      </c>
      <c r="C870" s="12">
        <v>3</v>
      </c>
      <c r="D870" s="12">
        <v>1126</v>
      </c>
      <c r="E870" s="12" t="s">
        <v>991</v>
      </c>
      <c r="F870" s="12" t="s">
        <v>17</v>
      </c>
      <c r="G870" s="12" t="str">
        <f>IF(ISNA(VLOOKUP(E870,'[1]Plan d''adressage'!A:B,2,0)),"aucune",VLOOKUP(E870,'[1]Plan d''adressage'!A:B,2,0))</f>
        <v>PANIER/CORBEILLE</v>
      </c>
      <c r="H870" s="13" t="str">
        <f>IF(ISNA(VLOOKUP(A870,'[1]Famille par article'!A:C,3,0)),IF(AND(ISNUMBER(SEARCH("FIBRE",B870)),ISNUMBER(SEARCH("calage",B870))),"FIBRE DE CALAGE",IF(OR(ISNUMBER(SEARCH("panier",B870)),ISNUMBER(SEARCH("corbeille",B870)),ISNUMBER(SEARCH("banneton",B870)),ISNUMBER(SEARCH("support",B870))),"PANIER/CORBEILLE",IF(ISNUMBER(SEARCH("Bidon",B870)),"BIDON",IF(ISNUMBER(SEARCH("bourriche",B870)),"BOURRICHE",IF(OR(ISNUMBER(SEARCH("coffre",B870)),ISNUMBER(SEARCH("valisette",B870)),ISNUMBER(SEARCH("caisse",B870))),"COFFRET",IF(OR(ISNUMBER(SEARCH("VERRE",B870)),ISNUMBER(SEARCH("carafe",B870))),"VERRERIE",IF(ISNUMBER(SEARCH("BOIS",B870)),"BOIS",IF(OR(ISNUMBER(SEARCH("BOLDUC",B870)),ISNUMBER(SEARCH("RAPHIA",B870)),ISNUMBER(SEARCH("etiquette",B870)),ISNUMBER(SEARCH("Bouchon",B870)),ISNUMBER(SEARCH("tire",B870)),ISNUMBER(SEARCH("decapsuleur",B870)),ISNUMBER(SEARCH("carte",B870)),ISNUMBER(SEARCH("cheque",B870))),"ETAGERES",IF(OR(ISNUMBER(SEARCH("papier",B870)),ISNUMBER(SEARCH("sac",B870)),ISNUMBER(SEARCH("carton",B870)),ISNUMBER(SEARCH("pochette",B870)),ISNUMBER(SEARCH("polypr",B870)),ISNUMBER(SEARCH("FIBRE",B870))),"CARTONNAGE","AUTRES"))))))))),VLOOKUP(A870,'[1]Famille par article'!A:C,3,0))</f>
        <v>PANIER/CORBEILLE</v>
      </c>
      <c r="I870" s="14">
        <f t="shared" si="53"/>
        <v>2.7762354247640202E-4</v>
      </c>
      <c r="J870" s="14">
        <f t="shared" si="55"/>
        <v>0.95696835091615695</v>
      </c>
      <c r="K870" s="12" t="str">
        <f t="shared" si="52"/>
        <v>NPPEC</v>
      </c>
      <c r="L870" s="12" t="str">
        <f t="shared" si="54"/>
        <v>N</v>
      </c>
    </row>
    <row r="871" spans="1:12" x14ac:dyDescent="0.25">
      <c r="A871" s="12" t="s">
        <v>1513</v>
      </c>
      <c r="B871" s="12" t="s">
        <v>1313</v>
      </c>
      <c r="C871" s="12">
        <v>3</v>
      </c>
      <c r="D871" s="12">
        <v>1126</v>
      </c>
      <c r="E871" s="12" t="s">
        <v>96</v>
      </c>
      <c r="F871" s="12" t="s">
        <v>17</v>
      </c>
      <c r="G871" s="12" t="str">
        <f>IF(ISNA(VLOOKUP(E871,'[1]Plan d''adressage'!A:B,2,0)),"aucune",VLOOKUP(E871,'[1]Plan d''adressage'!A:B,2,0))</f>
        <v>aucune</v>
      </c>
      <c r="H871" s="13" t="str">
        <f>IF(ISNA(VLOOKUP(A871,'[1]Famille par article'!A:C,3,0)),IF(AND(ISNUMBER(SEARCH("FIBRE",B871)),ISNUMBER(SEARCH("calage",B871))),"FIBRE DE CALAGE",IF(OR(ISNUMBER(SEARCH("panier",B871)),ISNUMBER(SEARCH("corbeille",B871)),ISNUMBER(SEARCH("banneton",B871)),ISNUMBER(SEARCH("support",B871))),"PANIER/CORBEILLE",IF(ISNUMBER(SEARCH("Bidon",B871)),"BIDON",IF(ISNUMBER(SEARCH("bourriche",B871)),"BOURRICHE",IF(OR(ISNUMBER(SEARCH("coffre",B871)),ISNUMBER(SEARCH("valisette",B871)),ISNUMBER(SEARCH("caisse",B871))),"COFFRET",IF(OR(ISNUMBER(SEARCH("VERRE",B871)),ISNUMBER(SEARCH("carafe",B871))),"VERRERIE",IF(ISNUMBER(SEARCH("BOIS",B871)),"BOIS",IF(OR(ISNUMBER(SEARCH("BOLDUC",B871)),ISNUMBER(SEARCH("RAPHIA",B871)),ISNUMBER(SEARCH("etiquette",B871)),ISNUMBER(SEARCH("Bouchon",B871)),ISNUMBER(SEARCH("tire",B871)),ISNUMBER(SEARCH("decapsuleur",B871)),ISNUMBER(SEARCH("carte",B871)),ISNUMBER(SEARCH("cheque",B871))),"ETAGERES",IF(OR(ISNUMBER(SEARCH("papier",B871)),ISNUMBER(SEARCH("sac",B871)),ISNUMBER(SEARCH("carton",B871)),ISNUMBER(SEARCH("pochette",B871)),ISNUMBER(SEARCH("polypr",B871)),ISNUMBER(SEARCH("FIBRE",B871))),"CARTONNAGE","AUTRES"))))))))),VLOOKUP(A871,'[1]Famille par article'!A:C,3,0))</f>
        <v>CARTONNAGE</v>
      </c>
      <c r="I871" s="14">
        <f t="shared" si="53"/>
        <v>2.7762354247640202E-4</v>
      </c>
      <c r="J871" s="14">
        <f t="shared" si="55"/>
        <v>0.95724597445863335</v>
      </c>
      <c r="K871" s="12" t="str">
        <f t="shared" si="52"/>
        <v>NPPEC</v>
      </c>
      <c r="L871" s="12" t="str">
        <f t="shared" si="54"/>
        <v>N</v>
      </c>
    </row>
    <row r="872" spans="1:12" x14ac:dyDescent="0.25">
      <c r="A872" s="12" t="s">
        <v>1514</v>
      </c>
      <c r="B872" s="12" t="s">
        <v>1313</v>
      </c>
      <c r="C872" s="12">
        <v>3</v>
      </c>
      <c r="D872" s="12">
        <v>1126</v>
      </c>
      <c r="E872" s="12" t="s">
        <v>96</v>
      </c>
      <c r="F872" s="12" t="s">
        <v>17</v>
      </c>
      <c r="G872" s="12" t="str">
        <f>IF(ISNA(VLOOKUP(E872,'[1]Plan d''adressage'!A:B,2,0)),"aucune",VLOOKUP(E872,'[1]Plan d''adressage'!A:B,2,0))</f>
        <v>aucune</v>
      </c>
      <c r="H872" s="13" t="str">
        <f>IF(ISNA(VLOOKUP(A872,'[1]Famille par article'!A:C,3,0)),IF(AND(ISNUMBER(SEARCH("FIBRE",B872)),ISNUMBER(SEARCH("calage",B872))),"FIBRE DE CALAGE",IF(OR(ISNUMBER(SEARCH("panier",B872)),ISNUMBER(SEARCH("corbeille",B872)),ISNUMBER(SEARCH("banneton",B872)),ISNUMBER(SEARCH("support",B872))),"PANIER/CORBEILLE",IF(ISNUMBER(SEARCH("Bidon",B872)),"BIDON",IF(ISNUMBER(SEARCH("bourriche",B872)),"BOURRICHE",IF(OR(ISNUMBER(SEARCH("coffre",B872)),ISNUMBER(SEARCH("valisette",B872)),ISNUMBER(SEARCH("caisse",B872))),"COFFRET",IF(OR(ISNUMBER(SEARCH("VERRE",B872)),ISNUMBER(SEARCH("carafe",B872))),"VERRERIE",IF(ISNUMBER(SEARCH("BOIS",B872)),"BOIS",IF(OR(ISNUMBER(SEARCH("BOLDUC",B872)),ISNUMBER(SEARCH("RAPHIA",B872)),ISNUMBER(SEARCH("etiquette",B872)),ISNUMBER(SEARCH("Bouchon",B872)),ISNUMBER(SEARCH("tire",B872)),ISNUMBER(SEARCH("decapsuleur",B872)),ISNUMBER(SEARCH("carte",B872)),ISNUMBER(SEARCH("cheque",B872))),"ETAGERES",IF(OR(ISNUMBER(SEARCH("papier",B872)),ISNUMBER(SEARCH("sac",B872)),ISNUMBER(SEARCH("carton",B872)),ISNUMBER(SEARCH("pochette",B872)),ISNUMBER(SEARCH("polypr",B872)),ISNUMBER(SEARCH("FIBRE",B872))),"CARTONNAGE","AUTRES"))))))))),VLOOKUP(A872,'[1]Famille par article'!A:C,3,0))</f>
        <v>CARTONNAGE</v>
      </c>
      <c r="I872" s="14">
        <f t="shared" si="53"/>
        <v>2.7762354247640202E-4</v>
      </c>
      <c r="J872" s="14">
        <f t="shared" si="55"/>
        <v>0.95752359800110975</v>
      </c>
      <c r="K872" s="12" t="str">
        <f t="shared" si="52"/>
        <v>NPPEC</v>
      </c>
      <c r="L872" s="12" t="str">
        <f t="shared" si="54"/>
        <v>N</v>
      </c>
    </row>
    <row r="873" spans="1:12" x14ac:dyDescent="0.25">
      <c r="A873" s="12" t="s">
        <v>1515</v>
      </c>
      <c r="B873" s="12" t="s">
        <v>1516</v>
      </c>
      <c r="C873" s="12">
        <v>3</v>
      </c>
      <c r="D873" s="12">
        <v>1126</v>
      </c>
      <c r="E873" s="12" t="s">
        <v>1322</v>
      </c>
      <c r="F873" s="12" t="s">
        <v>17</v>
      </c>
      <c r="G873" s="12" t="str">
        <f>IF(ISNA(VLOOKUP(E873,'[1]Plan d''adressage'!A:B,2,0)),"aucune",VLOOKUP(E873,'[1]Plan d''adressage'!A:B,2,0))</f>
        <v>PANIER/CORBEILLE</v>
      </c>
      <c r="H873" s="13" t="str">
        <f>IF(ISNA(VLOOKUP(A873,'[1]Famille par article'!A:C,3,0)),IF(AND(ISNUMBER(SEARCH("FIBRE",B873)),ISNUMBER(SEARCH("calage",B873))),"FIBRE DE CALAGE",IF(OR(ISNUMBER(SEARCH("panier",B873)),ISNUMBER(SEARCH("corbeille",B873)),ISNUMBER(SEARCH("banneton",B873)),ISNUMBER(SEARCH("support",B873))),"PANIER/CORBEILLE",IF(ISNUMBER(SEARCH("Bidon",B873)),"BIDON",IF(ISNUMBER(SEARCH("bourriche",B873)),"BOURRICHE",IF(OR(ISNUMBER(SEARCH("coffre",B873)),ISNUMBER(SEARCH("valisette",B873)),ISNUMBER(SEARCH("caisse",B873))),"COFFRET",IF(OR(ISNUMBER(SEARCH("VERRE",B873)),ISNUMBER(SEARCH("carafe",B873))),"VERRERIE",IF(ISNUMBER(SEARCH("BOIS",B873)),"BOIS",IF(OR(ISNUMBER(SEARCH("BOLDUC",B873)),ISNUMBER(SEARCH("RAPHIA",B873)),ISNUMBER(SEARCH("etiquette",B873)),ISNUMBER(SEARCH("Bouchon",B873)),ISNUMBER(SEARCH("tire",B873)),ISNUMBER(SEARCH("decapsuleur",B873)),ISNUMBER(SEARCH("carte",B873)),ISNUMBER(SEARCH("cheque",B873))),"ETAGERES",IF(OR(ISNUMBER(SEARCH("papier",B873)),ISNUMBER(SEARCH("sac",B873)),ISNUMBER(SEARCH("carton",B873)),ISNUMBER(SEARCH("pochette",B873)),ISNUMBER(SEARCH("polypr",B873)),ISNUMBER(SEARCH("FIBRE",B873))),"CARTONNAGE","AUTRES"))))))))),VLOOKUP(A873,'[1]Famille par article'!A:C,3,0))</f>
        <v>PANIER/CORBEILLE</v>
      </c>
      <c r="I873" s="14">
        <f t="shared" si="53"/>
        <v>2.7762354247640202E-4</v>
      </c>
      <c r="J873" s="14">
        <f t="shared" si="55"/>
        <v>0.95780122154358616</v>
      </c>
      <c r="K873" s="12" t="str">
        <f t="shared" si="52"/>
        <v>NPPEC</v>
      </c>
      <c r="L873" s="12" t="str">
        <f t="shared" si="54"/>
        <v>N</v>
      </c>
    </row>
    <row r="874" spans="1:12" x14ac:dyDescent="0.25">
      <c r="A874" s="12" t="s">
        <v>1517</v>
      </c>
      <c r="B874" s="12" t="s">
        <v>1518</v>
      </c>
      <c r="C874" s="12">
        <v>3</v>
      </c>
      <c r="D874" s="12">
        <v>1126</v>
      </c>
      <c r="E874" s="12" t="s">
        <v>96</v>
      </c>
      <c r="F874" s="12" t="s">
        <v>17</v>
      </c>
      <c r="G874" s="12" t="str">
        <f>IF(ISNA(VLOOKUP(E874,'[1]Plan d''adressage'!A:B,2,0)),"aucune",VLOOKUP(E874,'[1]Plan d''adressage'!A:B,2,0))</f>
        <v>aucune</v>
      </c>
      <c r="H874" s="13" t="str">
        <f>IF(ISNA(VLOOKUP(A874,'[1]Famille par article'!A:C,3,0)),IF(AND(ISNUMBER(SEARCH("FIBRE",B874)),ISNUMBER(SEARCH("calage",B874))),"FIBRE DE CALAGE",IF(OR(ISNUMBER(SEARCH("panier",B874)),ISNUMBER(SEARCH("corbeille",B874)),ISNUMBER(SEARCH("banneton",B874)),ISNUMBER(SEARCH("support",B874))),"PANIER/CORBEILLE",IF(ISNUMBER(SEARCH("Bidon",B874)),"BIDON",IF(ISNUMBER(SEARCH("bourriche",B874)),"BOURRICHE",IF(OR(ISNUMBER(SEARCH("coffre",B874)),ISNUMBER(SEARCH("valisette",B874)),ISNUMBER(SEARCH("caisse",B874))),"COFFRET",IF(OR(ISNUMBER(SEARCH("VERRE",B874)),ISNUMBER(SEARCH("carafe",B874))),"VERRERIE",IF(ISNUMBER(SEARCH("BOIS",B874)),"BOIS",IF(OR(ISNUMBER(SEARCH("BOLDUC",B874)),ISNUMBER(SEARCH("RAPHIA",B874)),ISNUMBER(SEARCH("etiquette",B874)),ISNUMBER(SEARCH("Bouchon",B874)),ISNUMBER(SEARCH("tire",B874)),ISNUMBER(SEARCH("decapsuleur",B874)),ISNUMBER(SEARCH("carte",B874)),ISNUMBER(SEARCH("cheque",B874))),"ETAGERES",IF(OR(ISNUMBER(SEARCH("papier",B874)),ISNUMBER(SEARCH("sac",B874)),ISNUMBER(SEARCH("carton",B874)),ISNUMBER(SEARCH("pochette",B874)),ISNUMBER(SEARCH("polypr",B874)),ISNUMBER(SEARCH("FIBRE",B874))),"CARTONNAGE","AUTRES"))))))))),VLOOKUP(A874,'[1]Famille par article'!A:C,3,0))</f>
        <v>PANIER/CORBEILLE</v>
      </c>
      <c r="I874" s="14">
        <f t="shared" si="53"/>
        <v>2.7762354247640202E-4</v>
      </c>
      <c r="J874" s="14">
        <f t="shared" si="55"/>
        <v>0.95807884508606256</v>
      </c>
      <c r="K874" s="12" t="str">
        <f t="shared" si="52"/>
        <v>NPPEC</v>
      </c>
      <c r="L874" s="12" t="str">
        <f t="shared" si="54"/>
        <v>N</v>
      </c>
    </row>
    <row r="875" spans="1:12" x14ac:dyDescent="0.25">
      <c r="A875" s="12" t="s">
        <v>1519</v>
      </c>
      <c r="B875" s="12" t="s">
        <v>1520</v>
      </c>
      <c r="C875" s="12">
        <v>3</v>
      </c>
      <c r="D875" s="12">
        <v>1126</v>
      </c>
      <c r="E875" s="12" t="s">
        <v>96</v>
      </c>
      <c r="F875" s="12" t="s">
        <v>17</v>
      </c>
      <c r="G875" s="12" t="str">
        <f>IF(ISNA(VLOOKUP(E875,'[1]Plan d''adressage'!A:B,2,0)),"aucune",VLOOKUP(E875,'[1]Plan d''adressage'!A:B,2,0))</f>
        <v>aucune</v>
      </c>
      <c r="H875" s="13" t="str">
        <f>IF(ISNA(VLOOKUP(A875,'[1]Famille par article'!A:C,3,0)),IF(AND(ISNUMBER(SEARCH("FIBRE",B875)),ISNUMBER(SEARCH("calage",B875))),"FIBRE DE CALAGE",IF(OR(ISNUMBER(SEARCH("panier",B875)),ISNUMBER(SEARCH("corbeille",B875)),ISNUMBER(SEARCH("banneton",B875)),ISNUMBER(SEARCH("support",B875))),"PANIER/CORBEILLE",IF(ISNUMBER(SEARCH("Bidon",B875)),"BIDON",IF(ISNUMBER(SEARCH("bourriche",B875)),"BOURRICHE",IF(OR(ISNUMBER(SEARCH("coffre",B875)),ISNUMBER(SEARCH("valisette",B875)),ISNUMBER(SEARCH("caisse",B875))),"COFFRET",IF(OR(ISNUMBER(SEARCH("VERRE",B875)),ISNUMBER(SEARCH("carafe",B875))),"VERRERIE",IF(ISNUMBER(SEARCH("BOIS",B875)),"BOIS",IF(OR(ISNUMBER(SEARCH("BOLDUC",B875)),ISNUMBER(SEARCH("RAPHIA",B875)),ISNUMBER(SEARCH("etiquette",B875)),ISNUMBER(SEARCH("Bouchon",B875)),ISNUMBER(SEARCH("tire",B875)),ISNUMBER(SEARCH("decapsuleur",B875)),ISNUMBER(SEARCH("carte",B875)),ISNUMBER(SEARCH("cheque",B875))),"ETAGERES",IF(OR(ISNUMBER(SEARCH("papier",B875)),ISNUMBER(SEARCH("sac",B875)),ISNUMBER(SEARCH("carton",B875)),ISNUMBER(SEARCH("pochette",B875)),ISNUMBER(SEARCH("polypr",B875)),ISNUMBER(SEARCH("FIBRE",B875))),"CARTONNAGE","AUTRES"))))))))),VLOOKUP(A875,'[1]Famille par article'!A:C,3,0))</f>
        <v>COFFRET</v>
      </c>
      <c r="I875" s="14">
        <f t="shared" si="53"/>
        <v>2.7762354247640202E-4</v>
      </c>
      <c r="J875" s="14">
        <f t="shared" si="55"/>
        <v>0.95835646862853896</v>
      </c>
      <c r="K875" s="12" t="str">
        <f t="shared" si="52"/>
        <v>NPPEC</v>
      </c>
      <c r="L875" s="12" t="str">
        <f t="shared" si="54"/>
        <v>N</v>
      </c>
    </row>
    <row r="876" spans="1:12" x14ac:dyDescent="0.25">
      <c r="A876" s="12" t="s">
        <v>1521</v>
      </c>
      <c r="B876" s="12" t="s">
        <v>1162</v>
      </c>
      <c r="C876" s="12">
        <v>3</v>
      </c>
      <c r="D876" s="12">
        <v>1126</v>
      </c>
      <c r="E876" s="12" t="s">
        <v>1246</v>
      </c>
      <c r="F876" s="12" t="s">
        <v>17</v>
      </c>
      <c r="G876" s="12" t="str">
        <f>IF(ISNA(VLOOKUP(E876,'[1]Plan d''adressage'!A:B,2,0)),"aucune",VLOOKUP(E876,'[1]Plan d''adressage'!A:B,2,0))</f>
        <v>VERRERIE</v>
      </c>
      <c r="H876" s="13" t="str">
        <f>IF(ISNA(VLOOKUP(A876,'[1]Famille par article'!A:C,3,0)),IF(AND(ISNUMBER(SEARCH("FIBRE",B876)),ISNUMBER(SEARCH("calage",B876))),"FIBRE DE CALAGE",IF(OR(ISNUMBER(SEARCH("panier",B876)),ISNUMBER(SEARCH("corbeille",B876)),ISNUMBER(SEARCH("banneton",B876)),ISNUMBER(SEARCH("support",B876))),"PANIER/CORBEILLE",IF(ISNUMBER(SEARCH("Bidon",B876)),"BIDON",IF(ISNUMBER(SEARCH("bourriche",B876)),"BOURRICHE",IF(OR(ISNUMBER(SEARCH("coffre",B876)),ISNUMBER(SEARCH("valisette",B876)),ISNUMBER(SEARCH("caisse",B876))),"COFFRET",IF(OR(ISNUMBER(SEARCH("VERRE",B876)),ISNUMBER(SEARCH("carafe",B876))),"VERRERIE",IF(ISNUMBER(SEARCH("BOIS",B876)),"BOIS",IF(OR(ISNUMBER(SEARCH("BOLDUC",B876)),ISNUMBER(SEARCH("RAPHIA",B876)),ISNUMBER(SEARCH("etiquette",B876)),ISNUMBER(SEARCH("Bouchon",B876)),ISNUMBER(SEARCH("tire",B876)),ISNUMBER(SEARCH("decapsuleur",B876)),ISNUMBER(SEARCH("carte",B876)),ISNUMBER(SEARCH("cheque",B876))),"ETAGERES",IF(OR(ISNUMBER(SEARCH("papier",B876)),ISNUMBER(SEARCH("sac",B876)),ISNUMBER(SEARCH("carton",B876)),ISNUMBER(SEARCH("pochette",B876)),ISNUMBER(SEARCH("polypr",B876)),ISNUMBER(SEARCH("FIBRE",B876))),"CARTONNAGE","AUTRES"))))))))),VLOOKUP(A876,'[1]Famille par article'!A:C,3,0))</f>
        <v>CARTONNAGE</v>
      </c>
      <c r="I876" s="14">
        <f t="shared" si="53"/>
        <v>2.7762354247640202E-4</v>
      </c>
      <c r="J876" s="14">
        <f t="shared" si="55"/>
        <v>0.95863409217101536</v>
      </c>
      <c r="K876" s="12" t="str">
        <f t="shared" si="52"/>
        <v>NPPEC</v>
      </c>
      <c r="L876" s="12" t="str">
        <f t="shared" si="54"/>
        <v>N</v>
      </c>
    </row>
    <row r="877" spans="1:12" x14ac:dyDescent="0.25">
      <c r="A877" s="12" t="s">
        <v>1522</v>
      </c>
      <c r="B877" s="12" t="s">
        <v>854</v>
      </c>
      <c r="C877" s="12">
        <v>3</v>
      </c>
      <c r="D877" s="12">
        <v>1126</v>
      </c>
      <c r="E877" s="12" t="s">
        <v>96</v>
      </c>
      <c r="F877" s="12" t="s">
        <v>17</v>
      </c>
      <c r="G877" s="12" t="str">
        <f>IF(ISNA(VLOOKUP(E877,'[1]Plan d''adressage'!A:B,2,0)),"aucune",VLOOKUP(E877,'[1]Plan d''adressage'!A:B,2,0))</f>
        <v>aucune</v>
      </c>
      <c r="H877" s="13" t="str">
        <f>IF(ISNA(VLOOKUP(A877,'[1]Famille par article'!A:C,3,0)),IF(AND(ISNUMBER(SEARCH("FIBRE",B877)),ISNUMBER(SEARCH("calage",B877))),"FIBRE DE CALAGE",IF(OR(ISNUMBER(SEARCH("panier",B877)),ISNUMBER(SEARCH("corbeille",B877)),ISNUMBER(SEARCH("banneton",B877)),ISNUMBER(SEARCH("support",B877))),"PANIER/CORBEILLE",IF(ISNUMBER(SEARCH("Bidon",B877)),"BIDON",IF(ISNUMBER(SEARCH("bourriche",B877)),"BOURRICHE",IF(OR(ISNUMBER(SEARCH("coffre",B877)),ISNUMBER(SEARCH("valisette",B877)),ISNUMBER(SEARCH("caisse",B877))),"COFFRET",IF(OR(ISNUMBER(SEARCH("VERRE",B877)),ISNUMBER(SEARCH("carafe",B877))),"VERRERIE",IF(ISNUMBER(SEARCH("BOIS",B877)),"BOIS",IF(OR(ISNUMBER(SEARCH("BOLDUC",B877)),ISNUMBER(SEARCH("RAPHIA",B877)),ISNUMBER(SEARCH("etiquette",B877)),ISNUMBER(SEARCH("Bouchon",B877)),ISNUMBER(SEARCH("tire",B877)),ISNUMBER(SEARCH("decapsuleur",B877)),ISNUMBER(SEARCH("carte",B877)),ISNUMBER(SEARCH("cheque",B877))),"ETAGERES",IF(OR(ISNUMBER(SEARCH("papier",B877)),ISNUMBER(SEARCH("sac",B877)),ISNUMBER(SEARCH("carton",B877)),ISNUMBER(SEARCH("pochette",B877)),ISNUMBER(SEARCH("polypr",B877)),ISNUMBER(SEARCH("FIBRE",B877))),"CARTONNAGE","AUTRES"))))))))),VLOOKUP(A877,'[1]Famille par article'!A:C,3,0))</f>
        <v>CARTONNAGE</v>
      </c>
      <c r="I877" s="14">
        <f t="shared" si="53"/>
        <v>2.7762354247640202E-4</v>
      </c>
      <c r="J877" s="14">
        <f t="shared" si="55"/>
        <v>0.95891171571349176</v>
      </c>
      <c r="K877" s="12" t="str">
        <f t="shared" si="52"/>
        <v>NPPEC</v>
      </c>
      <c r="L877" s="12" t="str">
        <f t="shared" si="54"/>
        <v>N</v>
      </c>
    </row>
    <row r="878" spans="1:12" x14ac:dyDescent="0.25">
      <c r="A878" s="12" t="s">
        <v>1523</v>
      </c>
      <c r="B878" s="12" t="s">
        <v>534</v>
      </c>
      <c r="C878" s="12">
        <v>3</v>
      </c>
      <c r="D878" s="12">
        <v>1126</v>
      </c>
      <c r="E878" s="12" t="s">
        <v>848</v>
      </c>
      <c r="F878" s="12" t="s">
        <v>17</v>
      </c>
      <c r="G878" s="12" t="str">
        <f>IF(ISNA(VLOOKUP(E878,'[1]Plan d''adressage'!A:B,2,0)),"aucune",VLOOKUP(E878,'[1]Plan d''adressage'!A:B,2,0))</f>
        <v>PANIER/CORBEILLE</v>
      </c>
      <c r="H878" s="13" t="str">
        <f>IF(ISNA(VLOOKUP(A878,'[1]Famille par article'!A:C,3,0)),IF(AND(ISNUMBER(SEARCH("FIBRE",B878)),ISNUMBER(SEARCH("calage",B878))),"FIBRE DE CALAGE",IF(OR(ISNUMBER(SEARCH("panier",B878)),ISNUMBER(SEARCH("corbeille",B878)),ISNUMBER(SEARCH("banneton",B878)),ISNUMBER(SEARCH("support",B878))),"PANIER/CORBEILLE",IF(ISNUMBER(SEARCH("Bidon",B878)),"BIDON",IF(ISNUMBER(SEARCH("bourriche",B878)),"BOURRICHE",IF(OR(ISNUMBER(SEARCH("coffre",B878)),ISNUMBER(SEARCH("valisette",B878)),ISNUMBER(SEARCH("caisse",B878))),"COFFRET",IF(OR(ISNUMBER(SEARCH("VERRE",B878)),ISNUMBER(SEARCH("carafe",B878))),"VERRERIE",IF(ISNUMBER(SEARCH("BOIS",B878)),"BOIS",IF(OR(ISNUMBER(SEARCH("BOLDUC",B878)),ISNUMBER(SEARCH("RAPHIA",B878)),ISNUMBER(SEARCH("etiquette",B878)),ISNUMBER(SEARCH("Bouchon",B878)),ISNUMBER(SEARCH("tire",B878)),ISNUMBER(SEARCH("decapsuleur",B878)),ISNUMBER(SEARCH("carte",B878)),ISNUMBER(SEARCH("cheque",B878))),"ETAGERES",IF(OR(ISNUMBER(SEARCH("papier",B878)),ISNUMBER(SEARCH("sac",B878)),ISNUMBER(SEARCH("carton",B878)),ISNUMBER(SEARCH("pochette",B878)),ISNUMBER(SEARCH("polypr",B878)),ISNUMBER(SEARCH("FIBRE",B878))),"CARTONNAGE","AUTRES"))))))))),VLOOKUP(A878,'[1]Famille par article'!A:C,3,0))</f>
        <v>CARTONNAGE</v>
      </c>
      <c r="I878" s="14">
        <f t="shared" si="53"/>
        <v>2.7762354247640202E-4</v>
      </c>
      <c r="J878" s="14">
        <f t="shared" si="55"/>
        <v>0.95918933925596817</v>
      </c>
      <c r="K878" s="12" t="str">
        <f t="shared" si="52"/>
        <v>NPPEC</v>
      </c>
      <c r="L878" s="12" t="str">
        <f t="shared" si="54"/>
        <v>N</v>
      </c>
    </row>
    <row r="879" spans="1:12" x14ac:dyDescent="0.25">
      <c r="A879" s="12" t="s">
        <v>1524</v>
      </c>
      <c r="B879" s="12" t="s">
        <v>1525</v>
      </c>
      <c r="C879" s="12">
        <v>3</v>
      </c>
      <c r="D879" s="12">
        <v>1126</v>
      </c>
      <c r="E879" s="12" t="s">
        <v>96</v>
      </c>
      <c r="F879" s="12" t="s">
        <v>17</v>
      </c>
      <c r="G879" s="12" t="str">
        <f>IF(ISNA(VLOOKUP(E879,'[1]Plan d''adressage'!A:B,2,0)),"aucune",VLOOKUP(E879,'[1]Plan d''adressage'!A:B,2,0))</f>
        <v>aucune</v>
      </c>
      <c r="H879" s="13" t="str">
        <f>IF(ISNA(VLOOKUP(A879,'[1]Famille par article'!A:C,3,0)),IF(AND(ISNUMBER(SEARCH("FIBRE",B879)),ISNUMBER(SEARCH("calage",B879))),"FIBRE DE CALAGE",IF(OR(ISNUMBER(SEARCH("panier",B879)),ISNUMBER(SEARCH("corbeille",B879)),ISNUMBER(SEARCH("banneton",B879)),ISNUMBER(SEARCH("support",B879))),"PANIER/CORBEILLE",IF(ISNUMBER(SEARCH("Bidon",B879)),"BIDON",IF(ISNUMBER(SEARCH("bourriche",B879)),"BOURRICHE",IF(OR(ISNUMBER(SEARCH("coffre",B879)),ISNUMBER(SEARCH("valisette",B879)),ISNUMBER(SEARCH("caisse",B879))),"COFFRET",IF(OR(ISNUMBER(SEARCH("VERRE",B879)),ISNUMBER(SEARCH("carafe",B879))),"VERRERIE",IF(ISNUMBER(SEARCH("BOIS",B879)),"BOIS",IF(OR(ISNUMBER(SEARCH("BOLDUC",B879)),ISNUMBER(SEARCH("RAPHIA",B879)),ISNUMBER(SEARCH("etiquette",B879)),ISNUMBER(SEARCH("Bouchon",B879)),ISNUMBER(SEARCH("tire",B879)),ISNUMBER(SEARCH("decapsuleur",B879)),ISNUMBER(SEARCH("carte",B879)),ISNUMBER(SEARCH("cheque",B879))),"ETAGERES",IF(OR(ISNUMBER(SEARCH("papier",B879)),ISNUMBER(SEARCH("sac",B879)),ISNUMBER(SEARCH("carton",B879)),ISNUMBER(SEARCH("pochette",B879)),ISNUMBER(SEARCH("polypr",B879)),ISNUMBER(SEARCH("FIBRE",B879))),"CARTONNAGE","AUTRES"))))))))),VLOOKUP(A879,'[1]Famille par article'!A:C,3,0))</f>
        <v>FIBRE DE CALAGE</v>
      </c>
      <c r="I879" s="14">
        <f t="shared" si="53"/>
        <v>2.7762354247640202E-4</v>
      </c>
      <c r="J879" s="14">
        <f t="shared" si="55"/>
        <v>0.95946696279844457</v>
      </c>
      <c r="K879" s="12" t="str">
        <f t="shared" si="52"/>
        <v>NPPEC</v>
      </c>
      <c r="L879" s="12" t="str">
        <f t="shared" si="54"/>
        <v>N</v>
      </c>
    </row>
    <row r="880" spans="1:12" x14ac:dyDescent="0.25">
      <c r="A880" s="12" t="s">
        <v>1526</v>
      </c>
      <c r="B880" s="12" t="s">
        <v>1333</v>
      </c>
      <c r="C880" s="12">
        <v>3</v>
      </c>
      <c r="D880" s="12">
        <v>1126</v>
      </c>
      <c r="E880" s="12" t="s">
        <v>961</v>
      </c>
      <c r="F880" s="12" t="s">
        <v>17</v>
      </c>
      <c r="G880" s="12" t="str">
        <f>IF(ISNA(VLOOKUP(E880,'[1]Plan d''adressage'!A:B,2,0)),"aucune",VLOOKUP(E880,'[1]Plan d''adressage'!A:B,2,0))</f>
        <v>PANIER/CORBEILLE</v>
      </c>
      <c r="H880" s="13" t="str">
        <f>IF(ISNA(VLOOKUP(A880,'[1]Famille par article'!A:C,3,0)),IF(AND(ISNUMBER(SEARCH("FIBRE",B880)),ISNUMBER(SEARCH("calage",B880))),"FIBRE DE CALAGE",IF(OR(ISNUMBER(SEARCH("panier",B880)),ISNUMBER(SEARCH("corbeille",B880)),ISNUMBER(SEARCH("banneton",B880)),ISNUMBER(SEARCH("support",B880))),"PANIER/CORBEILLE",IF(ISNUMBER(SEARCH("Bidon",B880)),"BIDON",IF(ISNUMBER(SEARCH("bourriche",B880)),"BOURRICHE",IF(OR(ISNUMBER(SEARCH("coffre",B880)),ISNUMBER(SEARCH("valisette",B880)),ISNUMBER(SEARCH("caisse",B880))),"COFFRET",IF(OR(ISNUMBER(SEARCH("VERRE",B880)),ISNUMBER(SEARCH("carafe",B880))),"VERRERIE",IF(ISNUMBER(SEARCH("BOIS",B880)),"BOIS",IF(OR(ISNUMBER(SEARCH("BOLDUC",B880)),ISNUMBER(SEARCH("RAPHIA",B880)),ISNUMBER(SEARCH("etiquette",B880)),ISNUMBER(SEARCH("Bouchon",B880)),ISNUMBER(SEARCH("tire",B880)),ISNUMBER(SEARCH("decapsuleur",B880)),ISNUMBER(SEARCH("carte",B880)),ISNUMBER(SEARCH("cheque",B880))),"ETAGERES",IF(OR(ISNUMBER(SEARCH("papier",B880)),ISNUMBER(SEARCH("sac",B880)),ISNUMBER(SEARCH("carton",B880)),ISNUMBER(SEARCH("pochette",B880)),ISNUMBER(SEARCH("polypr",B880)),ISNUMBER(SEARCH("FIBRE",B880))),"CARTONNAGE","AUTRES"))))))))),VLOOKUP(A880,'[1]Famille par article'!A:C,3,0))</f>
        <v>PANIER/CORBEILLE</v>
      </c>
      <c r="I880" s="14">
        <f t="shared" si="53"/>
        <v>2.7762354247640202E-4</v>
      </c>
      <c r="J880" s="14">
        <f t="shared" si="55"/>
        <v>0.95974458634092097</v>
      </c>
      <c r="K880" s="12" t="str">
        <f t="shared" si="52"/>
        <v>NPPEC</v>
      </c>
      <c r="L880" s="12" t="str">
        <f t="shared" si="54"/>
        <v>N</v>
      </c>
    </row>
    <row r="881" spans="1:12" x14ac:dyDescent="0.25">
      <c r="A881" s="12" t="s">
        <v>1527</v>
      </c>
      <c r="B881" s="12" t="s">
        <v>1528</v>
      </c>
      <c r="C881" s="12">
        <v>3</v>
      </c>
      <c r="D881" s="12">
        <v>1126</v>
      </c>
      <c r="E881" s="12" t="s">
        <v>96</v>
      </c>
      <c r="F881" s="12" t="s">
        <v>17</v>
      </c>
      <c r="G881" s="12" t="str">
        <f>IF(ISNA(VLOOKUP(E881,'[1]Plan d''adressage'!A:B,2,0)),"aucune",VLOOKUP(E881,'[1]Plan d''adressage'!A:B,2,0))</f>
        <v>aucune</v>
      </c>
      <c r="H881" s="13" t="str">
        <f>IF(ISNA(VLOOKUP(A881,'[1]Famille par article'!A:C,3,0)),IF(AND(ISNUMBER(SEARCH("FIBRE",B881)),ISNUMBER(SEARCH("calage",B881))),"FIBRE DE CALAGE",IF(OR(ISNUMBER(SEARCH("panier",B881)),ISNUMBER(SEARCH("corbeille",B881)),ISNUMBER(SEARCH("banneton",B881)),ISNUMBER(SEARCH("support",B881))),"PANIER/CORBEILLE",IF(ISNUMBER(SEARCH("Bidon",B881)),"BIDON",IF(ISNUMBER(SEARCH("bourriche",B881)),"BOURRICHE",IF(OR(ISNUMBER(SEARCH("coffre",B881)),ISNUMBER(SEARCH("valisette",B881)),ISNUMBER(SEARCH("caisse",B881))),"COFFRET",IF(OR(ISNUMBER(SEARCH("VERRE",B881)),ISNUMBER(SEARCH("carafe",B881))),"VERRERIE",IF(ISNUMBER(SEARCH("BOIS",B881)),"BOIS",IF(OR(ISNUMBER(SEARCH("BOLDUC",B881)),ISNUMBER(SEARCH("RAPHIA",B881)),ISNUMBER(SEARCH("etiquette",B881)),ISNUMBER(SEARCH("Bouchon",B881)),ISNUMBER(SEARCH("tire",B881)),ISNUMBER(SEARCH("decapsuleur",B881)),ISNUMBER(SEARCH("carte",B881)),ISNUMBER(SEARCH("cheque",B881))),"ETAGERES",IF(OR(ISNUMBER(SEARCH("papier",B881)),ISNUMBER(SEARCH("sac",B881)),ISNUMBER(SEARCH("carton",B881)),ISNUMBER(SEARCH("pochette",B881)),ISNUMBER(SEARCH("polypr",B881)),ISNUMBER(SEARCH("FIBRE",B881))),"CARTONNAGE","AUTRES"))))))))),VLOOKUP(A881,'[1]Famille par article'!A:C,3,0))</f>
        <v>PANIER/CORBEILLE</v>
      </c>
      <c r="I881" s="14">
        <f t="shared" si="53"/>
        <v>2.7762354247640202E-4</v>
      </c>
      <c r="J881" s="14">
        <f t="shared" si="55"/>
        <v>0.96002220988339737</v>
      </c>
      <c r="K881" s="12" t="str">
        <f t="shared" si="52"/>
        <v>NPPEC</v>
      </c>
      <c r="L881" s="12" t="str">
        <f t="shared" si="54"/>
        <v>N</v>
      </c>
    </row>
    <row r="882" spans="1:12" x14ac:dyDescent="0.25">
      <c r="A882" s="12" t="s">
        <v>1529</v>
      </c>
      <c r="B882" s="12" t="s">
        <v>964</v>
      </c>
      <c r="C882" s="12">
        <v>3</v>
      </c>
      <c r="D882" s="12">
        <v>1126</v>
      </c>
      <c r="E882" s="12" t="s">
        <v>96</v>
      </c>
      <c r="F882" s="12" t="s">
        <v>17</v>
      </c>
      <c r="G882" s="12" t="str">
        <f>IF(ISNA(VLOOKUP(E882,'[1]Plan d''adressage'!A:B,2,0)),"aucune",VLOOKUP(E882,'[1]Plan d''adressage'!A:B,2,0))</f>
        <v>aucune</v>
      </c>
      <c r="H882" s="13" t="str">
        <f>IF(ISNA(VLOOKUP(A882,'[1]Famille par article'!A:C,3,0)),IF(AND(ISNUMBER(SEARCH("FIBRE",B882)),ISNUMBER(SEARCH("calage",B882))),"FIBRE DE CALAGE",IF(OR(ISNUMBER(SEARCH("panier",B882)),ISNUMBER(SEARCH("corbeille",B882)),ISNUMBER(SEARCH("banneton",B882)),ISNUMBER(SEARCH("support",B882))),"PANIER/CORBEILLE",IF(ISNUMBER(SEARCH("Bidon",B882)),"BIDON",IF(ISNUMBER(SEARCH("bourriche",B882)),"BOURRICHE",IF(OR(ISNUMBER(SEARCH("coffre",B882)),ISNUMBER(SEARCH("valisette",B882)),ISNUMBER(SEARCH("caisse",B882))),"COFFRET",IF(OR(ISNUMBER(SEARCH("VERRE",B882)),ISNUMBER(SEARCH("carafe",B882))),"VERRERIE",IF(ISNUMBER(SEARCH("BOIS",B882)),"BOIS",IF(OR(ISNUMBER(SEARCH("BOLDUC",B882)),ISNUMBER(SEARCH("RAPHIA",B882)),ISNUMBER(SEARCH("etiquette",B882)),ISNUMBER(SEARCH("Bouchon",B882)),ISNUMBER(SEARCH("tire",B882)),ISNUMBER(SEARCH("decapsuleur",B882)),ISNUMBER(SEARCH("carte",B882)),ISNUMBER(SEARCH("cheque",B882))),"ETAGERES",IF(OR(ISNUMBER(SEARCH("papier",B882)),ISNUMBER(SEARCH("sac",B882)),ISNUMBER(SEARCH("carton",B882)),ISNUMBER(SEARCH("pochette",B882)),ISNUMBER(SEARCH("polypr",B882)),ISNUMBER(SEARCH("FIBRE",B882))),"CARTONNAGE","AUTRES"))))))))),VLOOKUP(A882,'[1]Famille par article'!A:C,3,0))</f>
        <v>PANIER/CORBEILLE</v>
      </c>
      <c r="I882" s="14">
        <f t="shared" si="53"/>
        <v>2.7762354247640202E-4</v>
      </c>
      <c r="J882" s="14">
        <f t="shared" si="55"/>
        <v>0.96029983342587377</v>
      </c>
      <c r="K882" s="12" t="str">
        <f t="shared" si="52"/>
        <v>NPPEC</v>
      </c>
      <c r="L882" s="12" t="str">
        <f t="shared" si="54"/>
        <v>N</v>
      </c>
    </row>
    <row r="883" spans="1:12" x14ac:dyDescent="0.25">
      <c r="A883" s="12" t="s">
        <v>1530</v>
      </c>
      <c r="B883" s="12" t="s">
        <v>1531</v>
      </c>
      <c r="C883" s="12">
        <v>3</v>
      </c>
      <c r="D883" s="12">
        <v>1126</v>
      </c>
      <c r="E883" s="12" t="s">
        <v>810</v>
      </c>
      <c r="F883" s="12" t="s">
        <v>17</v>
      </c>
      <c r="G883" s="12" t="str">
        <f>IF(ISNA(VLOOKUP(E883,'[1]Plan d''adressage'!A:B,2,0)),"aucune",VLOOKUP(E883,'[1]Plan d''adressage'!A:B,2,0))</f>
        <v>VERRERIE</v>
      </c>
      <c r="H883" s="13" t="str">
        <f>IF(ISNA(VLOOKUP(A883,'[1]Famille par article'!A:C,3,0)),IF(AND(ISNUMBER(SEARCH("FIBRE",B883)),ISNUMBER(SEARCH("calage",B883))),"FIBRE DE CALAGE",IF(OR(ISNUMBER(SEARCH("panier",B883)),ISNUMBER(SEARCH("corbeille",B883)),ISNUMBER(SEARCH("banneton",B883)),ISNUMBER(SEARCH("support",B883))),"PANIER/CORBEILLE",IF(ISNUMBER(SEARCH("Bidon",B883)),"BIDON",IF(ISNUMBER(SEARCH("bourriche",B883)),"BOURRICHE",IF(OR(ISNUMBER(SEARCH("coffre",B883)),ISNUMBER(SEARCH("valisette",B883)),ISNUMBER(SEARCH("caisse",B883))),"COFFRET",IF(OR(ISNUMBER(SEARCH("VERRE",B883)),ISNUMBER(SEARCH("carafe",B883))),"VERRERIE",IF(ISNUMBER(SEARCH("BOIS",B883)),"BOIS",IF(OR(ISNUMBER(SEARCH("BOLDUC",B883)),ISNUMBER(SEARCH("RAPHIA",B883)),ISNUMBER(SEARCH("etiquette",B883)),ISNUMBER(SEARCH("Bouchon",B883)),ISNUMBER(SEARCH("tire",B883)),ISNUMBER(SEARCH("decapsuleur",B883)),ISNUMBER(SEARCH("carte",B883)),ISNUMBER(SEARCH("cheque",B883))),"ETAGERES",IF(OR(ISNUMBER(SEARCH("papier",B883)),ISNUMBER(SEARCH("sac",B883)),ISNUMBER(SEARCH("carton",B883)),ISNUMBER(SEARCH("pochette",B883)),ISNUMBER(SEARCH("polypr",B883)),ISNUMBER(SEARCH("FIBRE",B883))),"CARTONNAGE","AUTRES"))))))))),VLOOKUP(A883,'[1]Famille par article'!A:C,3,0))</f>
        <v>COFFRET</v>
      </c>
      <c r="I883" s="14">
        <f t="shared" si="53"/>
        <v>2.7762354247640202E-4</v>
      </c>
      <c r="J883" s="14">
        <f t="shared" si="55"/>
        <v>0.96057745696835017</v>
      </c>
      <c r="K883" s="12" t="str">
        <f t="shared" si="52"/>
        <v>NPPEC</v>
      </c>
      <c r="L883" s="12" t="str">
        <f t="shared" si="54"/>
        <v>N</v>
      </c>
    </row>
    <row r="884" spans="1:12" x14ac:dyDescent="0.25">
      <c r="A884" s="12" t="s">
        <v>1532</v>
      </c>
      <c r="B884" s="12" t="s">
        <v>1174</v>
      </c>
      <c r="C884" s="12">
        <v>3</v>
      </c>
      <c r="D884" s="12">
        <v>1126</v>
      </c>
      <c r="E884" s="12" t="s">
        <v>96</v>
      </c>
      <c r="F884" s="12" t="s">
        <v>17</v>
      </c>
      <c r="G884" s="12" t="str">
        <f>IF(ISNA(VLOOKUP(E884,'[1]Plan d''adressage'!A:B,2,0)),"aucune",VLOOKUP(E884,'[1]Plan d''adressage'!A:B,2,0))</f>
        <v>aucune</v>
      </c>
      <c r="H884" s="13" t="str">
        <f>IF(ISNA(VLOOKUP(A884,'[1]Famille par article'!A:C,3,0)),IF(AND(ISNUMBER(SEARCH("FIBRE",B884)),ISNUMBER(SEARCH("calage",B884))),"FIBRE DE CALAGE",IF(OR(ISNUMBER(SEARCH("panier",B884)),ISNUMBER(SEARCH("corbeille",B884)),ISNUMBER(SEARCH("banneton",B884)),ISNUMBER(SEARCH("support",B884))),"PANIER/CORBEILLE",IF(ISNUMBER(SEARCH("Bidon",B884)),"BIDON",IF(ISNUMBER(SEARCH("bourriche",B884)),"BOURRICHE",IF(OR(ISNUMBER(SEARCH("coffre",B884)),ISNUMBER(SEARCH("valisette",B884)),ISNUMBER(SEARCH("caisse",B884))),"COFFRET",IF(OR(ISNUMBER(SEARCH("VERRE",B884)),ISNUMBER(SEARCH("carafe",B884))),"VERRERIE",IF(ISNUMBER(SEARCH("BOIS",B884)),"BOIS",IF(OR(ISNUMBER(SEARCH("BOLDUC",B884)),ISNUMBER(SEARCH("RAPHIA",B884)),ISNUMBER(SEARCH("etiquette",B884)),ISNUMBER(SEARCH("Bouchon",B884)),ISNUMBER(SEARCH("tire",B884)),ISNUMBER(SEARCH("decapsuleur",B884)),ISNUMBER(SEARCH("carte",B884)),ISNUMBER(SEARCH("cheque",B884))),"ETAGERES",IF(OR(ISNUMBER(SEARCH("papier",B884)),ISNUMBER(SEARCH("sac",B884)),ISNUMBER(SEARCH("carton",B884)),ISNUMBER(SEARCH("pochette",B884)),ISNUMBER(SEARCH("polypr",B884)),ISNUMBER(SEARCH("FIBRE",B884))),"CARTONNAGE","AUTRES"))))))))),VLOOKUP(A884,'[1]Famille par article'!A:C,3,0))</f>
        <v>CARTONNAGE</v>
      </c>
      <c r="I884" s="14">
        <f t="shared" si="53"/>
        <v>2.7762354247640202E-4</v>
      </c>
      <c r="J884" s="14">
        <f t="shared" si="55"/>
        <v>0.96085508051082658</v>
      </c>
      <c r="K884" s="12" t="str">
        <f t="shared" si="52"/>
        <v>NPPEC</v>
      </c>
      <c r="L884" s="12" t="str">
        <f t="shared" si="54"/>
        <v>N</v>
      </c>
    </row>
    <row r="885" spans="1:12" x14ac:dyDescent="0.25">
      <c r="A885" s="12" t="s">
        <v>1533</v>
      </c>
      <c r="B885" s="12" t="s">
        <v>304</v>
      </c>
      <c r="C885" s="12">
        <v>3</v>
      </c>
      <c r="D885" s="12">
        <v>1126</v>
      </c>
      <c r="E885" s="12" t="s">
        <v>96</v>
      </c>
      <c r="F885" s="12" t="s">
        <v>17</v>
      </c>
      <c r="G885" s="12" t="str">
        <f>IF(ISNA(VLOOKUP(E885,'[1]Plan d''adressage'!A:B,2,0)),"aucune",VLOOKUP(E885,'[1]Plan d''adressage'!A:B,2,0))</f>
        <v>aucune</v>
      </c>
      <c r="H885" s="13" t="str">
        <f>IF(ISNA(VLOOKUP(A885,'[1]Famille par article'!A:C,3,0)),IF(AND(ISNUMBER(SEARCH("FIBRE",B885)),ISNUMBER(SEARCH("calage",B885))),"FIBRE DE CALAGE",IF(OR(ISNUMBER(SEARCH("panier",B885)),ISNUMBER(SEARCH("corbeille",B885)),ISNUMBER(SEARCH("banneton",B885)),ISNUMBER(SEARCH("support",B885))),"PANIER/CORBEILLE",IF(ISNUMBER(SEARCH("Bidon",B885)),"BIDON",IF(ISNUMBER(SEARCH("bourriche",B885)),"BOURRICHE",IF(OR(ISNUMBER(SEARCH("coffre",B885)),ISNUMBER(SEARCH("valisette",B885)),ISNUMBER(SEARCH("caisse",B885))),"COFFRET",IF(OR(ISNUMBER(SEARCH("VERRE",B885)),ISNUMBER(SEARCH("carafe",B885))),"VERRERIE",IF(ISNUMBER(SEARCH("BOIS",B885)),"BOIS",IF(OR(ISNUMBER(SEARCH("BOLDUC",B885)),ISNUMBER(SEARCH("RAPHIA",B885)),ISNUMBER(SEARCH("etiquette",B885)),ISNUMBER(SEARCH("Bouchon",B885)),ISNUMBER(SEARCH("tire",B885)),ISNUMBER(SEARCH("decapsuleur",B885)),ISNUMBER(SEARCH("carte",B885)),ISNUMBER(SEARCH("cheque",B885))),"ETAGERES",IF(OR(ISNUMBER(SEARCH("papier",B885)),ISNUMBER(SEARCH("sac",B885)),ISNUMBER(SEARCH("carton",B885)),ISNUMBER(SEARCH("pochette",B885)),ISNUMBER(SEARCH("polypr",B885)),ISNUMBER(SEARCH("FIBRE",B885))),"CARTONNAGE","AUTRES"))))))))),VLOOKUP(A885,'[1]Famille par article'!A:C,3,0))</f>
        <v>FIBRE DE CALAGE</v>
      </c>
      <c r="I885" s="14">
        <f t="shared" si="53"/>
        <v>2.7762354247640202E-4</v>
      </c>
      <c r="J885" s="14">
        <f t="shared" si="55"/>
        <v>0.96113270405330298</v>
      </c>
      <c r="K885" s="12" t="str">
        <f t="shared" ref="K885:K948" si="56">IF(J885&lt;95%,"","NPPEC")</f>
        <v>NPPEC</v>
      </c>
      <c r="L885" s="12" t="str">
        <f t="shared" si="54"/>
        <v>N</v>
      </c>
    </row>
    <row r="886" spans="1:12" x14ac:dyDescent="0.25">
      <c r="A886" s="12" t="s">
        <v>1534</v>
      </c>
      <c r="B886" s="12" t="s">
        <v>1535</v>
      </c>
      <c r="C886" s="12">
        <v>3</v>
      </c>
      <c r="D886" s="12">
        <v>1126</v>
      </c>
      <c r="E886" s="12" t="s">
        <v>96</v>
      </c>
      <c r="F886" s="12" t="s">
        <v>17</v>
      </c>
      <c r="G886" s="12" t="str">
        <f>IF(ISNA(VLOOKUP(E886,'[1]Plan d''adressage'!A:B,2,0)),"aucune",VLOOKUP(E886,'[1]Plan d''adressage'!A:B,2,0))</f>
        <v>aucune</v>
      </c>
      <c r="H886" s="13" t="str">
        <f>IF(ISNA(VLOOKUP(A886,'[1]Famille par article'!A:C,3,0)),IF(AND(ISNUMBER(SEARCH("FIBRE",B886)),ISNUMBER(SEARCH("calage",B886))),"FIBRE DE CALAGE",IF(OR(ISNUMBER(SEARCH("panier",B886)),ISNUMBER(SEARCH("corbeille",B886)),ISNUMBER(SEARCH("banneton",B886)),ISNUMBER(SEARCH("support",B886))),"PANIER/CORBEILLE",IF(ISNUMBER(SEARCH("Bidon",B886)),"BIDON",IF(ISNUMBER(SEARCH("bourriche",B886)),"BOURRICHE",IF(OR(ISNUMBER(SEARCH("coffre",B886)),ISNUMBER(SEARCH("valisette",B886)),ISNUMBER(SEARCH("caisse",B886))),"COFFRET",IF(OR(ISNUMBER(SEARCH("VERRE",B886)),ISNUMBER(SEARCH("carafe",B886))),"VERRERIE",IF(ISNUMBER(SEARCH("BOIS",B886)),"BOIS",IF(OR(ISNUMBER(SEARCH("BOLDUC",B886)),ISNUMBER(SEARCH("RAPHIA",B886)),ISNUMBER(SEARCH("etiquette",B886)),ISNUMBER(SEARCH("Bouchon",B886)),ISNUMBER(SEARCH("tire",B886)),ISNUMBER(SEARCH("decapsuleur",B886)),ISNUMBER(SEARCH("carte",B886)),ISNUMBER(SEARCH("cheque",B886))),"ETAGERES",IF(OR(ISNUMBER(SEARCH("papier",B886)),ISNUMBER(SEARCH("sac",B886)),ISNUMBER(SEARCH("carton",B886)),ISNUMBER(SEARCH("pochette",B886)),ISNUMBER(SEARCH("polypr",B886)),ISNUMBER(SEARCH("FIBRE",B886))),"CARTONNAGE","AUTRES"))))))))),VLOOKUP(A886,'[1]Famille par article'!A:C,3,0))</f>
        <v>AUTRES</v>
      </c>
      <c r="I886" s="14">
        <f t="shared" si="53"/>
        <v>2.7762354247640202E-4</v>
      </c>
      <c r="J886" s="14">
        <f t="shared" si="55"/>
        <v>0.96141032759577938</v>
      </c>
      <c r="K886" s="12" t="str">
        <f t="shared" si="56"/>
        <v>NPPEC</v>
      </c>
      <c r="L886" s="12" t="str">
        <f t="shared" si="54"/>
        <v>N</v>
      </c>
    </row>
    <row r="887" spans="1:12" x14ac:dyDescent="0.25">
      <c r="A887" s="12" t="s">
        <v>1536</v>
      </c>
      <c r="B887" s="12" t="s">
        <v>1537</v>
      </c>
      <c r="C887" s="12">
        <v>3</v>
      </c>
      <c r="D887" s="12">
        <v>1126</v>
      </c>
      <c r="E887" s="12" t="s">
        <v>859</v>
      </c>
      <c r="F887" s="12" t="s">
        <v>17</v>
      </c>
      <c r="G887" s="12" t="str">
        <f>IF(ISNA(VLOOKUP(E887,'[1]Plan d''adressage'!A:B,2,0)),"aucune",VLOOKUP(E887,'[1]Plan d''adressage'!A:B,2,0))</f>
        <v>PANIER/CORBEILLE</v>
      </c>
      <c r="H887" s="13" t="str">
        <f>IF(ISNA(VLOOKUP(A887,'[1]Famille par article'!A:C,3,0)),IF(AND(ISNUMBER(SEARCH("FIBRE",B887)),ISNUMBER(SEARCH("calage",B887))),"FIBRE DE CALAGE",IF(OR(ISNUMBER(SEARCH("panier",B887)),ISNUMBER(SEARCH("corbeille",B887)),ISNUMBER(SEARCH("banneton",B887)),ISNUMBER(SEARCH("support",B887))),"PANIER/CORBEILLE",IF(ISNUMBER(SEARCH("Bidon",B887)),"BIDON",IF(ISNUMBER(SEARCH("bourriche",B887)),"BOURRICHE",IF(OR(ISNUMBER(SEARCH("coffre",B887)),ISNUMBER(SEARCH("valisette",B887)),ISNUMBER(SEARCH("caisse",B887))),"COFFRET",IF(OR(ISNUMBER(SEARCH("VERRE",B887)),ISNUMBER(SEARCH("carafe",B887))),"VERRERIE",IF(ISNUMBER(SEARCH("BOIS",B887)),"BOIS",IF(OR(ISNUMBER(SEARCH("BOLDUC",B887)),ISNUMBER(SEARCH("RAPHIA",B887)),ISNUMBER(SEARCH("etiquette",B887)),ISNUMBER(SEARCH("Bouchon",B887)),ISNUMBER(SEARCH("tire",B887)),ISNUMBER(SEARCH("decapsuleur",B887)),ISNUMBER(SEARCH("carte",B887)),ISNUMBER(SEARCH("cheque",B887))),"ETAGERES",IF(OR(ISNUMBER(SEARCH("papier",B887)),ISNUMBER(SEARCH("sac",B887)),ISNUMBER(SEARCH("carton",B887)),ISNUMBER(SEARCH("pochette",B887)),ISNUMBER(SEARCH("polypr",B887)),ISNUMBER(SEARCH("FIBRE",B887))),"CARTONNAGE","AUTRES"))))))))),VLOOKUP(A887,'[1]Famille par article'!A:C,3,0))</f>
        <v>AUTRES</v>
      </c>
      <c r="I887" s="14">
        <f t="shared" si="53"/>
        <v>2.7762354247640202E-4</v>
      </c>
      <c r="J887" s="14">
        <f t="shared" si="55"/>
        <v>0.96168795113825578</v>
      </c>
      <c r="K887" s="12" t="str">
        <f t="shared" si="56"/>
        <v>NPPEC</v>
      </c>
      <c r="L887" s="12" t="str">
        <f t="shared" si="54"/>
        <v>N</v>
      </c>
    </row>
    <row r="888" spans="1:12" x14ac:dyDescent="0.25">
      <c r="A888" s="12" t="s">
        <v>1538</v>
      </c>
      <c r="B888" s="12" t="s">
        <v>1539</v>
      </c>
      <c r="C888" s="12">
        <v>3</v>
      </c>
      <c r="D888" s="12">
        <v>1126</v>
      </c>
      <c r="E888" s="12" t="s">
        <v>1345</v>
      </c>
      <c r="F888" s="12" t="s">
        <v>17</v>
      </c>
      <c r="G888" s="12" t="str">
        <f>IF(ISNA(VLOOKUP(E888,'[1]Plan d''adressage'!A:B,2,0)),"aucune",VLOOKUP(E888,'[1]Plan d''adressage'!A:B,2,0))</f>
        <v>PANIER/CORBEILLE</v>
      </c>
      <c r="H888" s="13" t="str">
        <f>IF(ISNA(VLOOKUP(A888,'[1]Famille par article'!A:C,3,0)),IF(AND(ISNUMBER(SEARCH("FIBRE",B888)),ISNUMBER(SEARCH("calage",B888))),"FIBRE DE CALAGE",IF(OR(ISNUMBER(SEARCH("panier",B888)),ISNUMBER(SEARCH("corbeille",B888)),ISNUMBER(SEARCH("banneton",B888)),ISNUMBER(SEARCH("support",B888))),"PANIER/CORBEILLE",IF(ISNUMBER(SEARCH("Bidon",B888)),"BIDON",IF(ISNUMBER(SEARCH("bourriche",B888)),"BOURRICHE",IF(OR(ISNUMBER(SEARCH("coffre",B888)),ISNUMBER(SEARCH("valisette",B888)),ISNUMBER(SEARCH("caisse",B888))),"COFFRET",IF(OR(ISNUMBER(SEARCH("VERRE",B888)),ISNUMBER(SEARCH("carafe",B888))),"VERRERIE",IF(ISNUMBER(SEARCH("BOIS",B888)),"BOIS",IF(OR(ISNUMBER(SEARCH("BOLDUC",B888)),ISNUMBER(SEARCH("RAPHIA",B888)),ISNUMBER(SEARCH("etiquette",B888)),ISNUMBER(SEARCH("Bouchon",B888)),ISNUMBER(SEARCH("tire",B888)),ISNUMBER(SEARCH("decapsuleur",B888)),ISNUMBER(SEARCH("carte",B888)),ISNUMBER(SEARCH("cheque",B888))),"ETAGERES",IF(OR(ISNUMBER(SEARCH("papier",B888)),ISNUMBER(SEARCH("sac",B888)),ISNUMBER(SEARCH("carton",B888)),ISNUMBER(SEARCH("pochette",B888)),ISNUMBER(SEARCH("polypr",B888)),ISNUMBER(SEARCH("FIBRE",B888))),"CARTONNAGE","AUTRES"))))))))),VLOOKUP(A888,'[1]Famille par article'!A:C,3,0))</f>
        <v>AUTRES</v>
      </c>
      <c r="I888" s="14">
        <f t="shared" si="53"/>
        <v>2.7762354247640202E-4</v>
      </c>
      <c r="J888" s="14">
        <f t="shared" si="55"/>
        <v>0.96196557468073218</v>
      </c>
      <c r="K888" s="12" t="str">
        <f t="shared" si="56"/>
        <v>NPPEC</v>
      </c>
      <c r="L888" s="12" t="str">
        <f t="shared" si="54"/>
        <v>N</v>
      </c>
    </row>
    <row r="889" spans="1:12" x14ac:dyDescent="0.25">
      <c r="A889" s="12" t="s">
        <v>1540</v>
      </c>
      <c r="B889" s="12" t="s">
        <v>1541</v>
      </c>
      <c r="C889" s="12">
        <v>3</v>
      </c>
      <c r="D889" s="12">
        <v>1126</v>
      </c>
      <c r="E889" s="12" t="s">
        <v>96</v>
      </c>
      <c r="F889" s="12" t="s">
        <v>17</v>
      </c>
      <c r="G889" s="12" t="str">
        <f>IF(ISNA(VLOOKUP(E889,'[1]Plan d''adressage'!A:B,2,0)),"aucune",VLOOKUP(E889,'[1]Plan d''adressage'!A:B,2,0))</f>
        <v>aucune</v>
      </c>
      <c r="H889" s="13" t="str">
        <f>IF(ISNA(VLOOKUP(A889,'[1]Famille par article'!A:C,3,0)),IF(AND(ISNUMBER(SEARCH("FIBRE",B889)),ISNUMBER(SEARCH("calage",B889))),"FIBRE DE CALAGE",IF(OR(ISNUMBER(SEARCH("panier",B889)),ISNUMBER(SEARCH("corbeille",B889)),ISNUMBER(SEARCH("banneton",B889)),ISNUMBER(SEARCH("support",B889))),"PANIER/CORBEILLE",IF(ISNUMBER(SEARCH("Bidon",B889)),"BIDON",IF(ISNUMBER(SEARCH("bourriche",B889)),"BOURRICHE",IF(OR(ISNUMBER(SEARCH("coffre",B889)),ISNUMBER(SEARCH("valisette",B889)),ISNUMBER(SEARCH("caisse",B889))),"COFFRET",IF(OR(ISNUMBER(SEARCH("VERRE",B889)),ISNUMBER(SEARCH("carafe",B889))),"VERRERIE",IF(ISNUMBER(SEARCH("BOIS",B889)),"BOIS",IF(OR(ISNUMBER(SEARCH("BOLDUC",B889)),ISNUMBER(SEARCH("RAPHIA",B889)),ISNUMBER(SEARCH("etiquette",B889)),ISNUMBER(SEARCH("Bouchon",B889)),ISNUMBER(SEARCH("tire",B889)),ISNUMBER(SEARCH("decapsuleur",B889)),ISNUMBER(SEARCH("carte",B889)),ISNUMBER(SEARCH("cheque",B889))),"ETAGERES",IF(OR(ISNUMBER(SEARCH("papier",B889)),ISNUMBER(SEARCH("sac",B889)),ISNUMBER(SEARCH("carton",B889)),ISNUMBER(SEARCH("pochette",B889)),ISNUMBER(SEARCH("polypr",B889)),ISNUMBER(SEARCH("FIBRE",B889))),"CARTONNAGE","AUTRES"))))))))),VLOOKUP(A889,'[1]Famille par article'!A:C,3,0))</f>
        <v>PANIER/CORBEILLE</v>
      </c>
      <c r="I889" s="14">
        <f t="shared" si="53"/>
        <v>2.7762354247640202E-4</v>
      </c>
      <c r="J889" s="14">
        <f t="shared" si="55"/>
        <v>0.96224319822320858</v>
      </c>
      <c r="K889" s="12" t="str">
        <f t="shared" si="56"/>
        <v>NPPEC</v>
      </c>
      <c r="L889" s="12" t="str">
        <f t="shared" si="54"/>
        <v>N</v>
      </c>
    </row>
    <row r="890" spans="1:12" x14ac:dyDescent="0.25">
      <c r="A890" s="12" t="s">
        <v>1542</v>
      </c>
      <c r="B890" s="12" t="s">
        <v>1543</v>
      </c>
      <c r="C890" s="12">
        <v>3</v>
      </c>
      <c r="D890" s="12">
        <v>1126</v>
      </c>
      <c r="E890" s="12" t="s">
        <v>105</v>
      </c>
      <c r="F890" s="12" t="s">
        <v>17</v>
      </c>
      <c r="G890" s="12" t="str">
        <f>IF(ISNA(VLOOKUP(E890,'[1]Plan d''adressage'!A:B,2,0)),"aucune",VLOOKUP(E890,'[1]Plan d''adressage'!A:B,2,0))</f>
        <v>aucune</v>
      </c>
      <c r="H890" s="13" t="str">
        <f>IF(ISNA(VLOOKUP(A890,'[1]Famille par article'!A:C,3,0)),IF(AND(ISNUMBER(SEARCH("FIBRE",B890)),ISNUMBER(SEARCH("calage",B890))),"FIBRE DE CALAGE",IF(OR(ISNUMBER(SEARCH("panier",B890)),ISNUMBER(SEARCH("corbeille",B890)),ISNUMBER(SEARCH("banneton",B890)),ISNUMBER(SEARCH("support",B890))),"PANIER/CORBEILLE",IF(ISNUMBER(SEARCH("Bidon",B890)),"BIDON",IF(ISNUMBER(SEARCH("bourriche",B890)),"BOURRICHE",IF(OR(ISNUMBER(SEARCH("coffre",B890)),ISNUMBER(SEARCH("valisette",B890)),ISNUMBER(SEARCH("caisse",B890))),"COFFRET",IF(OR(ISNUMBER(SEARCH("VERRE",B890)),ISNUMBER(SEARCH("carafe",B890))),"VERRERIE",IF(ISNUMBER(SEARCH("BOIS",B890)),"BOIS",IF(OR(ISNUMBER(SEARCH("BOLDUC",B890)),ISNUMBER(SEARCH("RAPHIA",B890)),ISNUMBER(SEARCH("etiquette",B890)),ISNUMBER(SEARCH("Bouchon",B890)),ISNUMBER(SEARCH("tire",B890)),ISNUMBER(SEARCH("decapsuleur",B890)),ISNUMBER(SEARCH("carte",B890)),ISNUMBER(SEARCH("cheque",B890))),"ETAGERES",IF(OR(ISNUMBER(SEARCH("papier",B890)),ISNUMBER(SEARCH("sac",B890)),ISNUMBER(SEARCH("carton",B890)),ISNUMBER(SEARCH("pochette",B890)),ISNUMBER(SEARCH("polypr",B890)),ISNUMBER(SEARCH("FIBRE",B890))),"CARTONNAGE","AUTRES"))))))))),VLOOKUP(A890,'[1]Famille par article'!A:C,3,0))</f>
        <v>ETAGERES</v>
      </c>
      <c r="I890" s="14">
        <f t="shared" si="53"/>
        <v>2.7762354247640202E-4</v>
      </c>
      <c r="J890" s="14">
        <f t="shared" si="55"/>
        <v>0.96252082176568499</v>
      </c>
      <c r="K890" s="12" t="str">
        <f t="shared" si="56"/>
        <v>NPPEC</v>
      </c>
      <c r="L890" s="12" t="str">
        <f t="shared" si="54"/>
        <v>N</v>
      </c>
    </row>
    <row r="891" spans="1:12" x14ac:dyDescent="0.25">
      <c r="A891" s="12" t="s">
        <v>1544</v>
      </c>
      <c r="B891" s="12" t="s">
        <v>1545</v>
      </c>
      <c r="C891" s="12">
        <v>3</v>
      </c>
      <c r="D891" s="12">
        <v>1126</v>
      </c>
      <c r="E891" s="12" t="s">
        <v>943</v>
      </c>
      <c r="F891" s="12" t="s">
        <v>17</v>
      </c>
      <c r="G891" s="12" t="str">
        <f>IF(ISNA(VLOOKUP(E891,'[1]Plan d''adressage'!A:B,2,0)),"aucune",VLOOKUP(E891,'[1]Plan d''adressage'!A:B,2,0))</f>
        <v>PANIER/CORBEILLE</v>
      </c>
      <c r="H891" s="13" t="str">
        <f>IF(ISNA(VLOOKUP(A891,'[1]Famille par article'!A:C,3,0)),IF(AND(ISNUMBER(SEARCH("FIBRE",B891)),ISNUMBER(SEARCH("calage",B891))),"FIBRE DE CALAGE",IF(OR(ISNUMBER(SEARCH("panier",B891)),ISNUMBER(SEARCH("corbeille",B891)),ISNUMBER(SEARCH("banneton",B891)),ISNUMBER(SEARCH("support",B891))),"PANIER/CORBEILLE",IF(ISNUMBER(SEARCH("Bidon",B891)),"BIDON",IF(ISNUMBER(SEARCH("bourriche",B891)),"BOURRICHE",IF(OR(ISNUMBER(SEARCH("coffre",B891)),ISNUMBER(SEARCH("valisette",B891)),ISNUMBER(SEARCH("caisse",B891))),"COFFRET",IF(OR(ISNUMBER(SEARCH("VERRE",B891)),ISNUMBER(SEARCH("carafe",B891))),"VERRERIE",IF(ISNUMBER(SEARCH("BOIS",B891)),"BOIS",IF(OR(ISNUMBER(SEARCH("BOLDUC",B891)),ISNUMBER(SEARCH("RAPHIA",B891)),ISNUMBER(SEARCH("etiquette",B891)),ISNUMBER(SEARCH("Bouchon",B891)),ISNUMBER(SEARCH("tire",B891)),ISNUMBER(SEARCH("decapsuleur",B891)),ISNUMBER(SEARCH("carte",B891)),ISNUMBER(SEARCH("cheque",B891))),"ETAGERES",IF(OR(ISNUMBER(SEARCH("papier",B891)),ISNUMBER(SEARCH("sac",B891)),ISNUMBER(SEARCH("carton",B891)),ISNUMBER(SEARCH("pochette",B891)),ISNUMBER(SEARCH("polypr",B891)),ISNUMBER(SEARCH("FIBRE",B891))),"CARTONNAGE","AUTRES"))))))))),VLOOKUP(A891,'[1]Famille par article'!A:C,3,0))</f>
        <v>AUTRES</v>
      </c>
      <c r="I891" s="14">
        <f t="shared" si="53"/>
        <v>2.7762354247640202E-4</v>
      </c>
      <c r="J891" s="14">
        <f t="shared" si="55"/>
        <v>0.96279844530816139</v>
      </c>
      <c r="K891" s="12" t="str">
        <f t="shared" si="56"/>
        <v>NPPEC</v>
      </c>
      <c r="L891" s="12" t="str">
        <f t="shared" si="54"/>
        <v>N</v>
      </c>
    </row>
    <row r="892" spans="1:12" x14ac:dyDescent="0.25">
      <c r="A892" s="12" t="s">
        <v>1546</v>
      </c>
      <c r="B892" s="12" t="s">
        <v>1547</v>
      </c>
      <c r="C892" s="12">
        <v>3</v>
      </c>
      <c r="D892" s="12">
        <v>1126</v>
      </c>
      <c r="E892" s="12" t="s">
        <v>96</v>
      </c>
      <c r="F892" s="12" t="s">
        <v>17</v>
      </c>
      <c r="G892" s="12" t="str">
        <f>IF(ISNA(VLOOKUP(E892,'[1]Plan d''adressage'!A:B,2,0)),"aucune",VLOOKUP(E892,'[1]Plan d''adressage'!A:B,2,0))</f>
        <v>aucune</v>
      </c>
      <c r="H892" s="13" t="str">
        <f>IF(ISNA(VLOOKUP(A892,'[1]Famille par article'!A:C,3,0)),IF(AND(ISNUMBER(SEARCH("FIBRE",B892)),ISNUMBER(SEARCH("calage",B892))),"FIBRE DE CALAGE",IF(OR(ISNUMBER(SEARCH("panier",B892)),ISNUMBER(SEARCH("corbeille",B892)),ISNUMBER(SEARCH("banneton",B892)),ISNUMBER(SEARCH("support",B892))),"PANIER/CORBEILLE",IF(ISNUMBER(SEARCH("Bidon",B892)),"BIDON",IF(ISNUMBER(SEARCH("bourriche",B892)),"BOURRICHE",IF(OR(ISNUMBER(SEARCH("coffre",B892)),ISNUMBER(SEARCH("valisette",B892)),ISNUMBER(SEARCH("caisse",B892))),"COFFRET",IF(OR(ISNUMBER(SEARCH("VERRE",B892)),ISNUMBER(SEARCH("carafe",B892))),"VERRERIE",IF(ISNUMBER(SEARCH("BOIS",B892)),"BOIS",IF(OR(ISNUMBER(SEARCH("BOLDUC",B892)),ISNUMBER(SEARCH("RAPHIA",B892)),ISNUMBER(SEARCH("etiquette",B892)),ISNUMBER(SEARCH("Bouchon",B892)),ISNUMBER(SEARCH("tire",B892)),ISNUMBER(SEARCH("decapsuleur",B892)),ISNUMBER(SEARCH("carte",B892)),ISNUMBER(SEARCH("cheque",B892))),"ETAGERES",IF(OR(ISNUMBER(SEARCH("papier",B892)),ISNUMBER(SEARCH("sac",B892)),ISNUMBER(SEARCH("carton",B892)),ISNUMBER(SEARCH("pochette",B892)),ISNUMBER(SEARCH("polypr",B892)),ISNUMBER(SEARCH("FIBRE",B892))),"CARTONNAGE","AUTRES"))))))))),VLOOKUP(A892,'[1]Famille par article'!A:C,3,0))</f>
        <v>AUTRES</v>
      </c>
      <c r="I892" s="14">
        <f t="shared" si="53"/>
        <v>2.7762354247640202E-4</v>
      </c>
      <c r="J892" s="14">
        <f t="shared" si="55"/>
        <v>0.96307606885063779</v>
      </c>
      <c r="K892" s="12" t="str">
        <f t="shared" si="56"/>
        <v>NPPEC</v>
      </c>
      <c r="L892" s="12" t="str">
        <f t="shared" si="54"/>
        <v>N</v>
      </c>
    </row>
    <row r="893" spans="1:12" x14ac:dyDescent="0.25">
      <c r="A893" s="12" t="s">
        <v>1548</v>
      </c>
      <c r="B893" s="12" t="s">
        <v>1549</v>
      </c>
      <c r="C893" s="12">
        <v>3</v>
      </c>
      <c r="D893" s="12">
        <v>1126</v>
      </c>
      <c r="E893" s="12" t="s">
        <v>96</v>
      </c>
      <c r="F893" s="12" t="s">
        <v>17</v>
      </c>
      <c r="G893" s="12" t="str">
        <f>IF(ISNA(VLOOKUP(E893,'[1]Plan d''adressage'!A:B,2,0)),"aucune",VLOOKUP(E893,'[1]Plan d''adressage'!A:B,2,0))</f>
        <v>aucune</v>
      </c>
      <c r="H893" s="13" t="str">
        <f>IF(ISNA(VLOOKUP(A893,'[1]Famille par article'!A:C,3,0)),IF(AND(ISNUMBER(SEARCH("FIBRE",B893)),ISNUMBER(SEARCH("calage",B893))),"FIBRE DE CALAGE",IF(OR(ISNUMBER(SEARCH("panier",B893)),ISNUMBER(SEARCH("corbeille",B893)),ISNUMBER(SEARCH("banneton",B893)),ISNUMBER(SEARCH("support",B893))),"PANIER/CORBEILLE",IF(ISNUMBER(SEARCH("Bidon",B893)),"BIDON",IF(ISNUMBER(SEARCH("bourriche",B893)),"BOURRICHE",IF(OR(ISNUMBER(SEARCH("coffre",B893)),ISNUMBER(SEARCH("valisette",B893)),ISNUMBER(SEARCH("caisse",B893))),"COFFRET",IF(OR(ISNUMBER(SEARCH("VERRE",B893)),ISNUMBER(SEARCH("carafe",B893))),"VERRERIE",IF(ISNUMBER(SEARCH("BOIS",B893)),"BOIS",IF(OR(ISNUMBER(SEARCH("BOLDUC",B893)),ISNUMBER(SEARCH("RAPHIA",B893)),ISNUMBER(SEARCH("etiquette",B893)),ISNUMBER(SEARCH("Bouchon",B893)),ISNUMBER(SEARCH("tire",B893)),ISNUMBER(SEARCH("decapsuleur",B893)),ISNUMBER(SEARCH("carte",B893)),ISNUMBER(SEARCH("cheque",B893))),"ETAGERES",IF(OR(ISNUMBER(SEARCH("papier",B893)),ISNUMBER(SEARCH("sac",B893)),ISNUMBER(SEARCH("carton",B893)),ISNUMBER(SEARCH("pochette",B893)),ISNUMBER(SEARCH("polypr",B893)),ISNUMBER(SEARCH("FIBRE",B893))),"CARTONNAGE","AUTRES"))))))))),VLOOKUP(A893,'[1]Famille par article'!A:C,3,0))</f>
        <v>AUTRES</v>
      </c>
      <c r="I893" s="14">
        <f t="shared" si="53"/>
        <v>2.7762354247640202E-4</v>
      </c>
      <c r="J893" s="14">
        <f t="shared" si="55"/>
        <v>0.96335369239311419</v>
      </c>
      <c r="K893" s="12" t="str">
        <f t="shared" si="56"/>
        <v>NPPEC</v>
      </c>
      <c r="L893" s="12" t="str">
        <f t="shared" si="54"/>
        <v>N</v>
      </c>
    </row>
    <row r="894" spans="1:12" x14ac:dyDescent="0.25">
      <c r="A894" s="12" t="s">
        <v>1550</v>
      </c>
      <c r="B894" s="12" t="s">
        <v>1551</v>
      </c>
      <c r="C894" s="12">
        <v>3</v>
      </c>
      <c r="D894" s="12">
        <v>1126</v>
      </c>
      <c r="E894" s="12" t="s">
        <v>53</v>
      </c>
      <c r="F894" s="12" t="s">
        <v>17</v>
      </c>
      <c r="G894" s="12" t="str">
        <f>IF(ISNA(VLOOKUP(E894,'[1]Plan d''adressage'!A:B,2,0)),"aucune",VLOOKUP(E894,'[1]Plan d''adressage'!A:B,2,0))</f>
        <v>AUTRES</v>
      </c>
      <c r="H894" s="13" t="str">
        <f>IF(ISNA(VLOOKUP(A894,'[1]Famille par article'!A:C,3,0)),IF(AND(ISNUMBER(SEARCH("FIBRE",B894)),ISNUMBER(SEARCH("calage",B894))),"FIBRE DE CALAGE",IF(OR(ISNUMBER(SEARCH("panier",B894)),ISNUMBER(SEARCH("corbeille",B894)),ISNUMBER(SEARCH("banneton",B894)),ISNUMBER(SEARCH("support",B894))),"PANIER/CORBEILLE",IF(ISNUMBER(SEARCH("Bidon",B894)),"BIDON",IF(ISNUMBER(SEARCH("bourriche",B894)),"BOURRICHE",IF(OR(ISNUMBER(SEARCH("coffre",B894)),ISNUMBER(SEARCH("valisette",B894)),ISNUMBER(SEARCH("caisse",B894))),"COFFRET",IF(OR(ISNUMBER(SEARCH("VERRE",B894)),ISNUMBER(SEARCH("carafe",B894))),"VERRERIE",IF(ISNUMBER(SEARCH("BOIS",B894)),"BOIS",IF(OR(ISNUMBER(SEARCH("BOLDUC",B894)),ISNUMBER(SEARCH("RAPHIA",B894)),ISNUMBER(SEARCH("etiquette",B894)),ISNUMBER(SEARCH("Bouchon",B894)),ISNUMBER(SEARCH("tire",B894)),ISNUMBER(SEARCH("decapsuleur",B894)),ISNUMBER(SEARCH("carte",B894)),ISNUMBER(SEARCH("cheque",B894))),"ETAGERES",IF(OR(ISNUMBER(SEARCH("papier",B894)),ISNUMBER(SEARCH("sac",B894)),ISNUMBER(SEARCH("carton",B894)),ISNUMBER(SEARCH("pochette",B894)),ISNUMBER(SEARCH("polypr",B894)),ISNUMBER(SEARCH("FIBRE",B894))),"CARTONNAGE","AUTRES"))))))))),VLOOKUP(A894,'[1]Famille par article'!A:C,3,0))</f>
        <v>AUTRES</v>
      </c>
      <c r="I894" s="14">
        <f t="shared" si="53"/>
        <v>2.7762354247640202E-4</v>
      </c>
      <c r="J894" s="14">
        <f t="shared" si="55"/>
        <v>0.96363131593559059</v>
      </c>
      <c r="K894" s="12" t="str">
        <f t="shared" si="56"/>
        <v>NPPEC</v>
      </c>
      <c r="L894" s="12" t="str">
        <f t="shared" si="54"/>
        <v>N</v>
      </c>
    </row>
    <row r="895" spans="1:12" x14ac:dyDescent="0.25">
      <c r="A895" s="12" t="s">
        <v>1552</v>
      </c>
      <c r="B895" s="12" t="s">
        <v>1553</v>
      </c>
      <c r="C895" s="12">
        <v>3</v>
      </c>
      <c r="D895" s="12">
        <v>1126</v>
      </c>
      <c r="E895" s="12" t="s">
        <v>1037</v>
      </c>
      <c r="F895" s="12" t="s">
        <v>17</v>
      </c>
      <c r="G895" s="12" t="str">
        <f>IF(ISNA(VLOOKUP(E895,'[1]Plan d''adressage'!A:B,2,0)),"aucune",VLOOKUP(E895,'[1]Plan d''adressage'!A:B,2,0))</f>
        <v>PANIER/CORBEILLE</v>
      </c>
      <c r="H895" s="13" t="str">
        <f>IF(ISNA(VLOOKUP(A895,'[1]Famille par article'!A:C,3,0)),IF(AND(ISNUMBER(SEARCH("FIBRE",B895)),ISNUMBER(SEARCH("calage",B895))),"FIBRE DE CALAGE",IF(OR(ISNUMBER(SEARCH("panier",B895)),ISNUMBER(SEARCH("corbeille",B895)),ISNUMBER(SEARCH("banneton",B895)),ISNUMBER(SEARCH("support",B895))),"PANIER/CORBEILLE",IF(ISNUMBER(SEARCH("Bidon",B895)),"BIDON",IF(ISNUMBER(SEARCH("bourriche",B895)),"BOURRICHE",IF(OR(ISNUMBER(SEARCH("coffre",B895)),ISNUMBER(SEARCH("valisette",B895)),ISNUMBER(SEARCH("caisse",B895))),"COFFRET",IF(OR(ISNUMBER(SEARCH("VERRE",B895)),ISNUMBER(SEARCH("carafe",B895))),"VERRERIE",IF(ISNUMBER(SEARCH("BOIS",B895)),"BOIS",IF(OR(ISNUMBER(SEARCH("BOLDUC",B895)),ISNUMBER(SEARCH("RAPHIA",B895)),ISNUMBER(SEARCH("etiquette",B895)),ISNUMBER(SEARCH("Bouchon",B895)),ISNUMBER(SEARCH("tire",B895)),ISNUMBER(SEARCH("decapsuleur",B895)),ISNUMBER(SEARCH("carte",B895)),ISNUMBER(SEARCH("cheque",B895))),"ETAGERES",IF(OR(ISNUMBER(SEARCH("papier",B895)),ISNUMBER(SEARCH("sac",B895)),ISNUMBER(SEARCH("carton",B895)),ISNUMBER(SEARCH("pochette",B895)),ISNUMBER(SEARCH("polypr",B895)),ISNUMBER(SEARCH("FIBRE",B895))),"CARTONNAGE","AUTRES"))))))))),VLOOKUP(A895,'[1]Famille par article'!A:C,3,0))</f>
        <v>AUTRES</v>
      </c>
      <c r="I895" s="14">
        <f t="shared" si="53"/>
        <v>2.7762354247640202E-4</v>
      </c>
      <c r="J895" s="14">
        <f t="shared" si="55"/>
        <v>0.963908939478067</v>
      </c>
      <c r="K895" s="12" t="str">
        <f t="shared" si="56"/>
        <v>NPPEC</v>
      </c>
      <c r="L895" s="12" t="str">
        <f t="shared" si="54"/>
        <v>N</v>
      </c>
    </row>
    <row r="896" spans="1:12" x14ac:dyDescent="0.25">
      <c r="A896" s="12" t="s">
        <v>1554</v>
      </c>
      <c r="B896" s="12" t="s">
        <v>1555</v>
      </c>
      <c r="C896" s="12">
        <v>3</v>
      </c>
      <c r="D896" s="12">
        <v>1126</v>
      </c>
      <c r="E896" s="12" t="s">
        <v>96</v>
      </c>
      <c r="F896" s="12" t="s">
        <v>17</v>
      </c>
      <c r="G896" s="12" t="str">
        <f>IF(ISNA(VLOOKUP(E896,'[1]Plan d''adressage'!A:B,2,0)),"aucune",VLOOKUP(E896,'[1]Plan d''adressage'!A:B,2,0))</f>
        <v>aucune</v>
      </c>
      <c r="H896" s="13" t="str">
        <f>IF(ISNA(VLOOKUP(A896,'[1]Famille par article'!A:C,3,0)),IF(AND(ISNUMBER(SEARCH("FIBRE",B896)),ISNUMBER(SEARCH("calage",B896))),"FIBRE DE CALAGE",IF(OR(ISNUMBER(SEARCH("panier",B896)),ISNUMBER(SEARCH("corbeille",B896)),ISNUMBER(SEARCH("banneton",B896)),ISNUMBER(SEARCH("support",B896))),"PANIER/CORBEILLE",IF(ISNUMBER(SEARCH("Bidon",B896)),"BIDON",IF(ISNUMBER(SEARCH("bourriche",B896)),"BOURRICHE",IF(OR(ISNUMBER(SEARCH("coffre",B896)),ISNUMBER(SEARCH("valisette",B896)),ISNUMBER(SEARCH("caisse",B896))),"COFFRET",IF(OR(ISNUMBER(SEARCH("VERRE",B896)),ISNUMBER(SEARCH("carafe",B896))),"VERRERIE",IF(ISNUMBER(SEARCH("BOIS",B896)),"BOIS",IF(OR(ISNUMBER(SEARCH("BOLDUC",B896)),ISNUMBER(SEARCH("RAPHIA",B896)),ISNUMBER(SEARCH("etiquette",B896)),ISNUMBER(SEARCH("Bouchon",B896)),ISNUMBER(SEARCH("tire",B896)),ISNUMBER(SEARCH("decapsuleur",B896)),ISNUMBER(SEARCH("carte",B896)),ISNUMBER(SEARCH("cheque",B896))),"ETAGERES",IF(OR(ISNUMBER(SEARCH("papier",B896)),ISNUMBER(SEARCH("sac",B896)),ISNUMBER(SEARCH("carton",B896)),ISNUMBER(SEARCH("pochette",B896)),ISNUMBER(SEARCH("polypr",B896)),ISNUMBER(SEARCH("FIBRE",B896))),"CARTONNAGE","AUTRES"))))))))),VLOOKUP(A896,'[1]Famille par article'!A:C,3,0))</f>
        <v>ETAGERES</v>
      </c>
      <c r="I896" s="14">
        <f t="shared" si="53"/>
        <v>2.7762354247640202E-4</v>
      </c>
      <c r="J896" s="14">
        <f t="shared" si="55"/>
        <v>0.9641865630205434</v>
      </c>
      <c r="K896" s="12" t="str">
        <f t="shared" si="56"/>
        <v>NPPEC</v>
      </c>
      <c r="L896" s="12" t="str">
        <f t="shared" si="54"/>
        <v>N</v>
      </c>
    </row>
    <row r="897" spans="1:12" x14ac:dyDescent="0.25">
      <c r="A897" s="12" t="s">
        <v>1556</v>
      </c>
      <c r="B897" s="12" t="s">
        <v>1557</v>
      </c>
      <c r="C897" s="12">
        <v>3</v>
      </c>
      <c r="D897" s="12">
        <v>1126</v>
      </c>
      <c r="E897" s="12" t="s">
        <v>96</v>
      </c>
      <c r="F897" s="12" t="s">
        <v>17</v>
      </c>
      <c r="G897" s="12" t="str">
        <f>IF(ISNA(VLOOKUP(E897,'[1]Plan d''adressage'!A:B,2,0)),"aucune",VLOOKUP(E897,'[1]Plan d''adressage'!A:B,2,0))</f>
        <v>aucune</v>
      </c>
      <c r="H897" s="13" t="str">
        <f>IF(ISNA(VLOOKUP(A897,'[1]Famille par article'!A:C,3,0)),IF(AND(ISNUMBER(SEARCH("FIBRE",B897)),ISNUMBER(SEARCH("calage",B897))),"FIBRE DE CALAGE",IF(OR(ISNUMBER(SEARCH("panier",B897)),ISNUMBER(SEARCH("corbeille",B897)),ISNUMBER(SEARCH("banneton",B897)),ISNUMBER(SEARCH("support",B897))),"PANIER/CORBEILLE",IF(ISNUMBER(SEARCH("Bidon",B897)),"BIDON",IF(ISNUMBER(SEARCH("bourriche",B897)),"BOURRICHE",IF(OR(ISNUMBER(SEARCH("coffre",B897)),ISNUMBER(SEARCH("valisette",B897)),ISNUMBER(SEARCH("caisse",B897))),"COFFRET",IF(OR(ISNUMBER(SEARCH("VERRE",B897)),ISNUMBER(SEARCH("carafe",B897))),"VERRERIE",IF(ISNUMBER(SEARCH("BOIS",B897)),"BOIS",IF(OR(ISNUMBER(SEARCH("BOLDUC",B897)),ISNUMBER(SEARCH("RAPHIA",B897)),ISNUMBER(SEARCH("etiquette",B897)),ISNUMBER(SEARCH("Bouchon",B897)),ISNUMBER(SEARCH("tire",B897)),ISNUMBER(SEARCH("decapsuleur",B897)),ISNUMBER(SEARCH("carte",B897)),ISNUMBER(SEARCH("cheque",B897))),"ETAGERES",IF(OR(ISNUMBER(SEARCH("papier",B897)),ISNUMBER(SEARCH("sac",B897)),ISNUMBER(SEARCH("carton",B897)),ISNUMBER(SEARCH("pochette",B897)),ISNUMBER(SEARCH("polypr",B897)),ISNUMBER(SEARCH("FIBRE",B897))),"CARTONNAGE","AUTRES"))))))))),VLOOKUP(A897,'[1]Famille par article'!A:C,3,0))</f>
        <v>ETAGERES</v>
      </c>
      <c r="I897" s="14">
        <f t="shared" si="53"/>
        <v>2.7762354247640202E-4</v>
      </c>
      <c r="J897" s="14">
        <f t="shared" si="55"/>
        <v>0.9644641865630198</v>
      </c>
      <c r="K897" s="12" t="str">
        <f t="shared" si="56"/>
        <v>NPPEC</v>
      </c>
      <c r="L897" s="12" t="str">
        <f t="shared" si="54"/>
        <v>N</v>
      </c>
    </row>
    <row r="898" spans="1:12" x14ac:dyDescent="0.25">
      <c r="A898" s="12" t="s">
        <v>1558</v>
      </c>
      <c r="B898" s="12" t="s">
        <v>1559</v>
      </c>
      <c r="C898" s="12">
        <v>3</v>
      </c>
      <c r="D898" s="12">
        <v>1126</v>
      </c>
      <c r="E898" s="12" t="s">
        <v>96</v>
      </c>
      <c r="F898" s="12" t="s">
        <v>17</v>
      </c>
      <c r="G898" s="12" t="str">
        <f>IF(ISNA(VLOOKUP(E898,'[1]Plan d''adressage'!A:B,2,0)),"aucune",VLOOKUP(E898,'[1]Plan d''adressage'!A:B,2,0))</f>
        <v>aucune</v>
      </c>
      <c r="H898" s="13" t="str">
        <f>IF(ISNA(VLOOKUP(A898,'[1]Famille par article'!A:C,3,0)),IF(AND(ISNUMBER(SEARCH("FIBRE",B898)),ISNUMBER(SEARCH("calage",B898))),"FIBRE DE CALAGE",IF(OR(ISNUMBER(SEARCH("panier",B898)),ISNUMBER(SEARCH("corbeille",B898)),ISNUMBER(SEARCH("banneton",B898)),ISNUMBER(SEARCH("support",B898))),"PANIER/CORBEILLE",IF(ISNUMBER(SEARCH("Bidon",B898)),"BIDON",IF(ISNUMBER(SEARCH("bourriche",B898)),"BOURRICHE",IF(OR(ISNUMBER(SEARCH("coffre",B898)),ISNUMBER(SEARCH("valisette",B898)),ISNUMBER(SEARCH("caisse",B898))),"COFFRET",IF(OR(ISNUMBER(SEARCH("VERRE",B898)),ISNUMBER(SEARCH("carafe",B898))),"VERRERIE",IF(ISNUMBER(SEARCH("BOIS",B898)),"BOIS",IF(OR(ISNUMBER(SEARCH("BOLDUC",B898)),ISNUMBER(SEARCH("RAPHIA",B898)),ISNUMBER(SEARCH("etiquette",B898)),ISNUMBER(SEARCH("Bouchon",B898)),ISNUMBER(SEARCH("tire",B898)),ISNUMBER(SEARCH("decapsuleur",B898)),ISNUMBER(SEARCH("carte",B898)),ISNUMBER(SEARCH("cheque",B898))),"ETAGERES",IF(OR(ISNUMBER(SEARCH("papier",B898)),ISNUMBER(SEARCH("sac",B898)),ISNUMBER(SEARCH("carton",B898)),ISNUMBER(SEARCH("pochette",B898)),ISNUMBER(SEARCH("polypr",B898)),ISNUMBER(SEARCH("FIBRE",B898))),"CARTONNAGE","AUTRES"))))))))),VLOOKUP(A898,'[1]Famille par article'!A:C,3,0))</f>
        <v>ETAGERES</v>
      </c>
      <c r="I898" s="14">
        <f t="shared" si="53"/>
        <v>2.7762354247640202E-4</v>
      </c>
      <c r="J898" s="14">
        <f t="shared" si="55"/>
        <v>0.9647418101054962</v>
      </c>
      <c r="K898" s="12" t="str">
        <f t="shared" si="56"/>
        <v>NPPEC</v>
      </c>
      <c r="L898" s="12" t="str">
        <f t="shared" si="54"/>
        <v>N</v>
      </c>
    </row>
    <row r="899" spans="1:12" x14ac:dyDescent="0.25">
      <c r="A899" s="12" t="s">
        <v>1560</v>
      </c>
      <c r="B899" s="12" t="s">
        <v>1353</v>
      </c>
      <c r="C899" s="12">
        <v>3</v>
      </c>
      <c r="D899" s="12">
        <v>1126</v>
      </c>
      <c r="E899" s="12" t="s">
        <v>96</v>
      </c>
      <c r="F899" s="12" t="s">
        <v>17</v>
      </c>
      <c r="G899" s="12" t="str">
        <f>IF(ISNA(VLOOKUP(E899,'[1]Plan d''adressage'!A:B,2,0)),"aucune",VLOOKUP(E899,'[1]Plan d''adressage'!A:B,2,0))</f>
        <v>aucune</v>
      </c>
      <c r="H899" s="13" t="str">
        <f>IF(ISNA(VLOOKUP(A899,'[1]Famille par article'!A:C,3,0)),IF(AND(ISNUMBER(SEARCH("FIBRE",B899)),ISNUMBER(SEARCH("calage",B899))),"FIBRE DE CALAGE",IF(OR(ISNUMBER(SEARCH("panier",B899)),ISNUMBER(SEARCH("corbeille",B899)),ISNUMBER(SEARCH("banneton",B899)),ISNUMBER(SEARCH("support",B899))),"PANIER/CORBEILLE",IF(ISNUMBER(SEARCH("Bidon",B899)),"BIDON",IF(ISNUMBER(SEARCH("bourriche",B899)),"BOURRICHE",IF(OR(ISNUMBER(SEARCH("coffre",B899)),ISNUMBER(SEARCH("valisette",B899)),ISNUMBER(SEARCH("caisse",B899))),"COFFRET",IF(OR(ISNUMBER(SEARCH("VERRE",B899)),ISNUMBER(SEARCH("carafe",B899))),"VERRERIE",IF(ISNUMBER(SEARCH("BOIS",B899)),"BOIS",IF(OR(ISNUMBER(SEARCH("BOLDUC",B899)),ISNUMBER(SEARCH("RAPHIA",B899)),ISNUMBER(SEARCH("etiquette",B899)),ISNUMBER(SEARCH("Bouchon",B899)),ISNUMBER(SEARCH("tire",B899)),ISNUMBER(SEARCH("decapsuleur",B899)),ISNUMBER(SEARCH("carte",B899)),ISNUMBER(SEARCH("cheque",B899))),"ETAGERES",IF(OR(ISNUMBER(SEARCH("papier",B899)),ISNUMBER(SEARCH("sac",B899)),ISNUMBER(SEARCH("carton",B899)),ISNUMBER(SEARCH("pochette",B899)),ISNUMBER(SEARCH("polypr",B899)),ISNUMBER(SEARCH("FIBRE",B899))),"CARTONNAGE","AUTRES"))))))))),VLOOKUP(A899,'[1]Famille par article'!A:C,3,0))</f>
        <v>AUTRES</v>
      </c>
      <c r="I899" s="14">
        <f t="shared" ref="I899:I962" si="57">C899/SUM(C$3:C$1048576)</f>
        <v>2.7762354247640202E-4</v>
      </c>
      <c r="J899" s="14">
        <f t="shared" si="55"/>
        <v>0.9650194336479726</v>
      </c>
      <c r="K899" s="12" t="str">
        <f t="shared" si="56"/>
        <v>NPPEC</v>
      </c>
      <c r="L899" s="12" t="str">
        <f t="shared" si="54"/>
        <v>N</v>
      </c>
    </row>
    <row r="900" spans="1:12" x14ac:dyDescent="0.25">
      <c r="A900" s="12" t="s">
        <v>1561</v>
      </c>
      <c r="B900" s="12" t="s">
        <v>393</v>
      </c>
      <c r="C900" s="12">
        <v>3</v>
      </c>
      <c r="D900" s="12">
        <v>1126</v>
      </c>
      <c r="E900" s="12" t="s">
        <v>1298</v>
      </c>
      <c r="F900" s="12" t="s">
        <v>17</v>
      </c>
      <c r="G900" s="12" t="str">
        <f>IF(ISNA(VLOOKUP(E900,'[1]Plan d''adressage'!A:B,2,0)),"aucune",VLOOKUP(E900,'[1]Plan d''adressage'!A:B,2,0))</f>
        <v>VERRERIE</v>
      </c>
      <c r="H900" s="13" t="str">
        <f>IF(ISNA(VLOOKUP(A900,'[1]Famille par article'!A:C,3,0)),IF(AND(ISNUMBER(SEARCH("FIBRE",B900)),ISNUMBER(SEARCH("calage",B900))),"FIBRE DE CALAGE",IF(OR(ISNUMBER(SEARCH("panier",B900)),ISNUMBER(SEARCH("corbeille",B900)),ISNUMBER(SEARCH("banneton",B900)),ISNUMBER(SEARCH("support",B900))),"PANIER/CORBEILLE",IF(ISNUMBER(SEARCH("Bidon",B900)),"BIDON",IF(ISNUMBER(SEARCH("bourriche",B900)),"BOURRICHE",IF(OR(ISNUMBER(SEARCH("coffre",B900)),ISNUMBER(SEARCH("valisette",B900)),ISNUMBER(SEARCH("caisse",B900))),"COFFRET",IF(OR(ISNUMBER(SEARCH("VERRE",B900)),ISNUMBER(SEARCH("carafe",B900))),"VERRERIE",IF(ISNUMBER(SEARCH("BOIS",B900)),"BOIS",IF(OR(ISNUMBER(SEARCH("BOLDUC",B900)),ISNUMBER(SEARCH("RAPHIA",B900)),ISNUMBER(SEARCH("etiquette",B900)),ISNUMBER(SEARCH("Bouchon",B900)),ISNUMBER(SEARCH("tire",B900)),ISNUMBER(SEARCH("decapsuleur",B900)),ISNUMBER(SEARCH("carte",B900)),ISNUMBER(SEARCH("cheque",B900))),"ETAGERES",IF(OR(ISNUMBER(SEARCH("papier",B900)),ISNUMBER(SEARCH("sac",B900)),ISNUMBER(SEARCH("carton",B900)),ISNUMBER(SEARCH("pochette",B900)),ISNUMBER(SEARCH("polypr",B900)),ISNUMBER(SEARCH("FIBRE",B900))),"CARTONNAGE","AUTRES"))))))))),VLOOKUP(A900,'[1]Famille par article'!A:C,3,0))</f>
        <v>VERRERIE</v>
      </c>
      <c r="I900" s="14">
        <f t="shared" si="57"/>
        <v>2.7762354247640202E-4</v>
      </c>
      <c r="J900" s="14">
        <f t="shared" si="55"/>
        <v>0.965297057190449</v>
      </c>
      <c r="K900" s="12" t="str">
        <f t="shared" si="56"/>
        <v>NPPEC</v>
      </c>
      <c r="L900" s="12" t="str">
        <f t="shared" ref="L900:L963" si="58">IF(AND(G900&lt;&gt;H900,K900=""),"Y","N")</f>
        <v>N</v>
      </c>
    </row>
    <row r="901" spans="1:12" x14ac:dyDescent="0.25">
      <c r="A901" s="12" t="s">
        <v>1562</v>
      </c>
      <c r="B901" s="12" t="s">
        <v>588</v>
      </c>
      <c r="C901" s="12">
        <v>3</v>
      </c>
      <c r="D901" s="12">
        <v>1126</v>
      </c>
      <c r="E901" s="12" t="s">
        <v>829</v>
      </c>
      <c r="F901" s="12" t="s">
        <v>17</v>
      </c>
      <c r="G901" s="12" t="str">
        <f>IF(ISNA(VLOOKUP(E901,'[1]Plan d''adressage'!A:B,2,0)),"aucune",VLOOKUP(E901,'[1]Plan d''adressage'!A:B,2,0))</f>
        <v>PANIER/CORBEILLE</v>
      </c>
      <c r="H901" s="13" t="str">
        <f>IF(ISNA(VLOOKUP(A901,'[1]Famille par article'!A:C,3,0)),IF(AND(ISNUMBER(SEARCH("FIBRE",B901)),ISNUMBER(SEARCH("calage",B901))),"FIBRE DE CALAGE",IF(OR(ISNUMBER(SEARCH("panier",B901)),ISNUMBER(SEARCH("corbeille",B901)),ISNUMBER(SEARCH("banneton",B901)),ISNUMBER(SEARCH("support",B901))),"PANIER/CORBEILLE",IF(ISNUMBER(SEARCH("Bidon",B901)),"BIDON",IF(ISNUMBER(SEARCH("bourriche",B901)),"BOURRICHE",IF(OR(ISNUMBER(SEARCH("coffre",B901)),ISNUMBER(SEARCH("valisette",B901)),ISNUMBER(SEARCH("caisse",B901))),"COFFRET",IF(OR(ISNUMBER(SEARCH("VERRE",B901)),ISNUMBER(SEARCH("carafe",B901))),"VERRERIE",IF(ISNUMBER(SEARCH("BOIS",B901)),"BOIS",IF(OR(ISNUMBER(SEARCH("BOLDUC",B901)),ISNUMBER(SEARCH("RAPHIA",B901)),ISNUMBER(SEARCH("etiquette",B901)),ISNUMBER(SEARCH("Bouchon",B901)),ISNUMBER(SEARCH("tire",B901)),ISNUMBER(SEARCH("decapsuleur",B901)),ISNUMBER(SEARCH("carte",B901)),ISNUMBER(SEARCH("cheque",B901))),"ETAGERES",IF(OR(ISNUMBER(SEARCH("papier",B901)),ISNUMBER(SEARCH("sac",B901)),ISNUMBER(SEARCH("carton",B901)),ISNUMBER(SEARCH("pochette",B901)),ISNUMBER(SEARCH("polypr",B901)),ISNUMBER(SEARCH("FIBRE",B901))),"CARTONNAGE","AUTRES"))))))))),VLOOKUP(A901,'[1]Famille par article'!A:C,3,0))</f>
        <v>ETAGERES</v>
      </c>
      <c r="I901" s="14">
        <f t="shared" si="57"/>
        <v>2.7762354247640202E-4</v>
      </c>
      <c r="J901" s="14">
        <f t="shared" ref="J901:J964" si="59">I901+J900</f>
        <v>0.96557468073292541</v>
      </c>
      <c r="K901" s="12" t="str">
        <f t="shared" si="56"/>
        <v>NPPEC</v>
      </c>
      <c r="L901" s="12" t="str">
        <f t="shared" si="58"/>
        <v>N</v>
      </c>
    </row>
    <row r="902" spans="1:12" x14ac:dyDescent="0.25">
      <c r="A902" s="12" t="s">
        <v>1563</v>
      </c>
      <c r="B902" s="12" t="s">
        <v>1199</v>
      </c>
      <c r="C902" s="12">
        <v>3</v>
      </c>
      <c r="D902" s="12">
        <v>1126</v>
      </c>
      <c r="E902" s="12" t="s">
        <v>96</v>
      </c>
      <c r="F902" s="12" t="s">
        <v>17</v>
      </c>
      <c r="G902" s="12" t="str">
        <f>IF(ISNA(VLOOKUP(E902,'[1]Plan d''adressage'!A:B,2,0)),"aucune",VLOOKUP(E902,'[1]Plan d''adressage'!A:B,2,0))</f>
        <v>aucune</v>
      </c>
      <c r="H902" s="13" t="str">
        <f>IF(ISNA(VLOOKUP(A902,'[1]Famille par article'!A:C,3,0)),IF(AND(ISNUMBER(SEARCH("FIBRE",B902)),ISNUMBER(SEARCH("calage",B902))),"FIBRE DE CALAGE",IF(OR(ISNUMBER(SEARCH("panier",B902)),ISNUMBER(SEARCH("corbeille",B902)),ISNUMBER(SEARCH("banneton",B902)),ISNUMBER(SEARCH("support",B902))),"PANIER/CORBEILLE",IF(ISNUMBER(SEARCH("Bidon",B902)),"BIDON",IF(ISNUMBER(SEARCH("bourriche",B902)),"BOURRICHE",IF(OR(ISNUMBER(SEARCH("coffre",B902)),ISNUMBER(SEARCH("valisette",B902)),ISNUMBER(SEARCH("caisse",B902))),"COFFRET",IF(OR(ISNUMBER(SEARCH("VERRE",B902)),ISNUMBER(SEARCH("carafe",B902))),"VERRERIE",IF(ISNUMBER(SEARCH("BOIS",B902)),"BOIS",IF(OR(ISNUMBER(SEARCH("BOLDUC",B902)),ISNUMBER(SEARCH("RAPHIA",B902)),ISNUMBER(SEARCH("etiquette",B902)),ISNUMBER(SEARCH("Bouchon",B902)),ISNUMBER(SEARCH("tire",B902)),ISNUMBER(SEARCH("decapsuleur",B902)),ISNUMBER(SEARCH("carte",B902)),ISNUMBER(SEARCH("cheque",B902))),"ETAGERES",IF(OR(ISNUMBER(SEARCH("papier",B902)),ISNUMBER(SEARCH("sac",B902)),ISNUMBER(SEARCH("carton",B902)),ISNUMBER(SEARCH("pochette",B902)),ISNUMBER(SEARCH("polypr",B902)),ISNUMBER(SEARCH("FIBRE",B902))),"CARTONNAGE","AUTRES"))))))))),VLOOKUP(A902,'[1]Famille par article'!A:C,3,0))</f>
        <v>PANIER/CORBEILLE</v>
      </c>
      <c r="I902" s="14">
        <f t="shared" si="57"/>
        <v>2.7762354247640202E-4</v>
      </c>
      <c r="J902" s="14">
        <f t="shared" si="59"/>
        <v>0.96585230427540181</v>
      </c>
      <c r="K902" s="12" t="str">
        <f t="shared" si="56"/>
        <v>NPPEC</v>
      </c>
      <c r="L902" s="12" t="str">
        <f t="shared" si="58"/>
        <v>N</v>
      </c>
    </row>
    <row r="903" spans="1:12" x14ac:dyDescent="0.25">
      <c r="A903" s="12" t="s">
        <v>1564</v>
      </c>
      <c r="B903" s="12" t="s">
        <v>1199</v>
      </c>
      <c r="C903" s="12">
        <v>3</v>
      </c>
      <c r="D903" s="12">
        <v>1126</v>
      </c>
      <c r="E903" s="12" t="s">
        <v>96</v>
      </c>
      <c r="F903" s="12" t="s">
        <v>17</v>
      </c>
      <c r="G903" s="12" t="str">
        <f>IF(ISNA(VLOOKUP(E903,'[1]Plan d''adressage'!A:B,2,0)),"aucune",VLOOKUP(E903,'[1]Plan d''adressage'!A:B,2,0))</f>
        <v>aucune</v>
      </c>
      <c r="H903" s="13" t="str">
        <f>IF(ISNA(VLOOKUP(A903,'[1]Famille par article'!A:C,3,0)),IF(AND(ISNUMBER(SEARCH("FIBRE",B903)),ISNUMBER(SEARCH("calage",B903))),"FIBRE DE CALAGE",IF(OR(ISNUMBER(SEARCH("panier",B903)),ISNUMBER(SEARCH("corbeille",B903)),ISNUMBER(SEARCH("banneton",B903)),ISNUMBER(SEARCH("support",B903))),"PANIER/CORBEILLE",IF(ISNUMBER(SEARCH("Bidon",B903)),"BIDON",IF(ISNUMBER(SEARCH("bourriche",B903)),"BOURRICHE",IF(OR(ISNUMBER(SEARCH("coffre",B903)),ISNUMBER(SEARCH("valisette",B903)),ISNUMBER(SEARCH("caisse",B903))),"COFFRET",IF(OR(ISNUMBER(SEARCH("VERRE",B903)),ISNUMBER(SEARCH("carafe",B903))),"VERRERIE",IF(ISNUMBER(SEARCH("BOIS",B903)),"BOIS",IF(OR(ISNUMBER(SEARCH("BOLDUC",B903)),ISNUMBER(SEARCH("RAPHIA",B903)),ISNUMBER(SEARCH("etiquette",B903)),ISNUMBER(SEARCH("Bouchon",B903)),ISNUMBER(SEARCH("tire",B903)),ISNUMBER(SEARCH("decapsuleur",B903)),ISNUMBER(SEARCH("carte",B903)),ISNUMBER(SEARCH("cheque",B903))),"ETAGERES",IF(OR(ISNUMBER(SEARCH("papier",B903)),ISNUMBER(SEARCH("sac",B903)),ISNUMBER(SEARCH("carton",B903)),ISNUMBER(SEARCH("pochette",B903)),ISNUMBER(SEARCH("polypr",B903)),ISNUMBER(SEARCH("FIBRE",B903))),"CARTONNAGE","AUTRES"))))))))),VLOOKUP(A903,'[1]Famille par article'!A:C,3,0))</f>
        <v>PANIER/CORBEILLE</v>
      </c>
      <c r="I903" s="14">
        <f t="shared" si="57"/>
        <v>2.7762354247640202E-4</v>
      </c>
      <c r="J903" s="14">
        <f t="shared" si="59"/>
        <v>0.96612992781787821</v>
      </c>
      <c r="K903" s="12" t="str">
        <f t="shared" si="56"/>
        <v>NPPEC</v>
      </c>
      <c r="L903" s="12" t="str">
        <f t="shared" si="58"/>
        <v>N</v>
      </c>
    </row>
    <row r="904" spans="1:12" x14ac:dyDescent="0.25">
      <c r="A904" s="12" t="s">
        <v>1565</v>
      </c>
      <c r="B904" s="12" t="s">
        <v>1203</v>
      </c>
      <c r="C904" s="12">
        <v>3</v>
      </c>
      <c r="D904" s="12">
        <v>1126</v>
      </c>
      <c r="E904" s="12" t="s">
        <v>1204</v>
      </c>
      <c r="F904" s="12" t="s">
        <v>17</v>
      </c>
      <c r="G904" s="12" t="str">
        <f>IF(ISNA(VLOOKUP(E904,'[1]Plan d''adressage'!A:B,2,0)),"aucune",VLOOKUP(E904,'[1]Plan d''adressage'!A:B,2,0))</f>
        <v>AUTRES</v>
      </c>
      <c r="H904" s="13" t="str">
        <f>IF(ISNA(VLOOKUP(A904,'[1]Famille par article'!A:C,3,0)),IF(AND(ISNUMBER(SEARCH("FIBRE",B904)),ISNUMBER(SEARCH("calage",B904))),"FIBRE DE CALAGE",IF(OR(ISNUMBER(SEARCH("panier",B904)),ISNUMBER(SEARCH("corbeille",B904)),ISNUMBER(SEARCH("banneton",B904)),ISNUMBER(SEARCH("support",B904))),"PANIER/CORBEILLE",IF(ISNUMBER(SEARCH("Bidon",B904)),"BIDON",IF(ISNUMBER(SEARCH("bourriche",B904)),"BOURRICHE",IF(OR(ISNUMBER(SEARCH("coffre",B904)),ISNUMBER(SEARCH("valisette",B904)),ISNUMBER(SEARCH("caisse",B904))),"COFFRET",IF(OR(ISNUMBER(SEARCH("VERRE",B904)),ISNUMBER(SEARCH("carafe",B904))),"VERRERIE",IF(ISNUMBER(SEARCH("BOIS",B904)),"BOIS",IF(OR(ISNUMBER(SEARCH("BOLDUC",B904)),ISNUMBER(SEARCH("RAPHIA",B904)),ISNUMBER(SEARCH("etiquette",B904)),ISNUMBER(SEARCH("Bouchon",B904)),ISNUMBER(SEARCH("tire",B904)),ISNUMBER(SEARCH("decapsuleur",B904)),ISNUMBER(SEARCH("carte",B904)),ISNUMBER(SEARCH("cheque",B904))),"ETAGERES",IF(OR(ISNUMBER(SEARCH("papier",B904)),ISNUMBER(SEARCH("sac",B904)),ISNUMBER(SEARCH("carton",B904)),ISNUMBER(SEARCH("pochette",B904)),ISNUMBER(SEARCH("polypr",B904)),ISNUMBER(SEARCH("FIBRE",B904))),"CARTONNAGE","AUTRES"))))))))),VLOOKUP(A904,'[1]Famille par article'!A:C,3,0))</f>
        <v>AUTRES</v>
      </c>
      <c r="I904" s="14">
        <f t="shared" si="57"/>
        <v>2.7762354247640202E-4</v>
      </c>
      <c r="J904" s="14">
        <f t="shared" si="59"/>
        <v>0.96640755136035461</v>
      </c>
      <c r="K904" s="12" t="str">
        <f t="shared" si="56"/>
        <v>NPPEC</v>
      </c>
      <c r="L904" s="12" t="str">
        <f t="shared" si="58"/>
        <v>N</v>
      </c>
    </row>
    <row r="905" spans="1:12" x14ac:dyDescent="0.25">
      <c r="A905" s="12" t="s">
        <v>1566</v>
      </c>
      <c r="B905" s="12" t="s">
        <v>70</v>
      </c>
      <c r="C905" s="12">
        <v>2</v>
      </c>
      <c r="D905" s="12">
        <v>1126</v>
      </c>
      <c r="E905" s="12" t="s">
        <v>341</v>
      </c>
      <c r="F905" s="12" t="s">
        <v>17</v>
      </c>
      <c r="G905" s="12" t="str">
        <f>IF(ISNA(VLOOKUP(E905,'[1]Plan d''adressage'!A:B,2,0)),"aucune",VLOOKUP(E905,'[1]Plan d''adressage'!A:B,2,0))</f>
        <v>aucune</v>
      </c>
      <c r="H905" s="13" t="str">
        <f>IF(ISNA(VLOOKUP(A905,'[1]Famille par article'!A:C,3,0)),IF(AND(ISNUMBER(SEARCH("FIBRE",B905)),ISNUMBER(SEARCH("calage",B905))),"FIBRE DE CALAGE",IF(OR(ISNUMBER(SEARCH("panier",B905)),ISNUMBER(SEARCH("corbeille",B905)),ISNUMBER(SEARCH("banneton",B905)),ISNUMBER(SEARCH("support",B905))),"PANIER/CORBEILLE",IF(ISNUMBER(SEARCH("Bidon",B905)),"BIDON",IF(ISNUMBER(SEARCH("bourriche",B905)),"BOURRICHE",IF(OR(ISNUMBER(SEARCH("coffre",B905)),ISNUMBER(SEARCH("valisette",B905)),ISNUMBER(SEARCH("caisse",B905))),"COFFRET",IF(OR(ISNUMBER(SEARCH("VERRE",B905)),ISNUMBER(SEARCH("carafe",B905))),"VERRERIE",IF(ISNUMBER(SEARCH("BOIS",B905)),"BOIS",IF(OR(ISNUMBER(SEARCH("BOLDUC",B905)),ISNUMBER(SEARCH("RAPHIA",B905)),ISNUMBER(SEARCH("etiquette",B905)),ISNUMBER(SEARCH("Bouchon",B905)),ISNUMBER(SEARCH("tire",B905)),ISNUMBER(SEARCH("decapsuleur",B905)),ISNUMBER(SEARCH("carte",B905)),ISNUMBER(SEARCH("cheque",B905))),"ETAGERES",IF(OR(ISNUMBER(SEARCH("papier",B905)),ISNUMBER(SEARCH("sac",B905)),ISNUMBER(SEARCH("carton",B905)),ISNUMBER(SEARCH("pochette",B905)),ISNUMBER(SEARCH("polypr",B905)),ISNUMBER(SEARCH("FIBRE",B905))),"CARTONNAGE","AUTRES"))))))))),VLOOKUP(A905,'[1]Famille par article'!A:C,3,0))</f>
        <v>ETAGERES</v>
      </c>
      <c r="I905" s="14">
        <f t="shared" si="57"/>
        <v>1.8508236165093466E-4</v>
      </c>
      <c r="J905" s="14">
        <f t="shared" si="59"/>
        <v>0.96659263372200555</v>
      </c>
      <c r="K905" s="12" t="str">
        <f t="shared" si="56"/>
        <v>NPPEC</v>
      </c>
      <c r="L905" s="12" t="str">
        <f t="shared" si="58"/>
        <v>N</v>
      </c>
    </row>
    <row r="906" spans="1:12" x14ac:dyDescent="0.25">
      <c r="A906" s="12" t="s">
        <v>1567</v>
      </c>
      <c r="B906" s="12" t="s">
        <v>299</v>
      </c>
      <c r="C906" s="12">
        <v>2</v>
      </c>
      <c r="D906" s="12">
        <v>1126</v>
      </c>
      <c r="E906" s="12" t="s">
        <v>96</v>
      </c>
      <c r="F906" s="12" t="s">
        <v>17</v>
      </c>
      <c r="G906" s="12" t="str">
        <f>IF(ISNA(VLOOKUP(E906,'[1]Plan d''adressage'!A:B,2,0)),"aucune",VLOOKUP(E906,'[1]Plan d''adressage'!A:B,2,0))</f>
        <v>aucune</v>
      </c>
      <c r="H906" s="13" t="str">
        <f>IF(ISNA(VLOOKUP(A906,'[1]Famille par article'!A:C,3,0)),IF(AND(ISNUMBER(SEARCH("FIBRE",B906)),ISNUMBER(SEARCH("calage",B906))),"FIBRE DE CALAGE",IF(OR(ISNUMBER(SEARCH("panier",B906)),ISNUMBER(SEARCH("corbeille",B906)),ISNUMBER(SEARCH("banneton",B906)),ISNUMBER(SEARCH("support",B906))),"PANIER/CORBEILLE",IF(ISNUMBER(SEARCH("Bidon",B906)),"BIDON",IF(ISNUMBER(SEARCH("bourriche",B906)),"BOURRICHE",IF(OR(ISNUMBER(SEARCH("coffre",B906)),ISNUMBER(SEARCH("valisette",B906)),ISNUMBER(SEARCH("caisse",B906))),"COFFRET",IF(OR(ISNUMBER(SEARCH("VERRE",B906)),ISNUMBER(SEARCH("carafe",B906))),"VERRERIE",IF(ISNUMBER(SEARCH("BOIS",B906)),"BOIS",IF(OR(ISNUMBER(SEARCH("BOLDUC",B906)),ISNUMBER(SEARCH("RAPHIA",B906)),ISNUMBER(SEARCH("etiquette",B906)),ISNUMBER(SEARCH("Bouchon",B906)),ISNUMBER(SEARCH("tire",B906)),ISNUMBER(SEARCH("decapsuleur",B906)),ISNUMBER(SEARCH("carte",B906)),ISNUMBER(SEARCH("cheque",B906))),"ETAGERES",IF(OR(ISNUMBER(SEARCH("papier",B906)),ISNUMBER(SEARCH("sac",B906)),ISNUMBER(SEARCH("carton",B906)),ISNUMBER(SEARCH("pochette",B906)),ISNUMBER(SEARCH("polypr",B906)),ISNUMBER(SEARCH("FIBRE",B906))),"CARTONNAGE","AUTRES"))))))))),VLOOKUP(A906,'[1]Famille par article'!A:C,3,0))</f>
        <v>PANIER/CORBEILLE</v>
      </c>
      <c r="I906" s="14">
        <f t="shared" si="57"/>
        <v>1.8508236165093466E-4</v>
      </c>
      <c r="J906" s="14">
        <f t="shared" si="59"/>
        <v>0.96677771608365648</v>
      </c>
      <c r="K906" s="12" t="str">
        <f t="shared" si="56"/>
        <v>NPPEC</v>
      </c>
      <c r="L906" s="12" t="str">
        <f t="shared" si="58"/>
        <v>N</v>
      </c>
    </row>
    <row r="907" spans="1:12" x14ac:dyDescent="0.25">
      <c r="A907" s="12" t="s">
        <v>1568</v>
      </c>
      <c r="B907" s="12" t="s">
        <v>52</v>
      </c>
      <c r="C907" s="12">
        <v>2</v>
      </c>
      <c r="D907" s="12">
        <v>1126</v>
      </c>
      <c r="E907" s="12" t="s">
        <v>96</v>
      </c>
      <c r="F907" s="12" t="s">
        <v>17</v>
      </c>
      <c r="G907" s="12" t="str">
        <f>IF(ISNA(VLOOKUP(E907,'[1]Plan d''adressage'!A:B,2,0)),"aucune",VLOOKUP(E907,'[1]Plan d''adressage'!A:B,2,0))</f>
        <v>aucune</v>
      </c>
      <c r="H907" s="13" t="str">
        <f>IF(ISNA(VLOOKUP(A907,'[1]Famille par article'!A:C,3,0)),IF(AND(ISNUMBER(SEARCH("FIBRE",B907)),ISNUMBER(SEARCH("calage",B907))),"FIBRE DE CALAGE",IF(OR(ISNUMBER(SEARCH("panier",B907)),ISNUMBER(SEARCH("corbeille",B907)),ISNUMBER(SEARCH("banneton",B907)),ISNUMBER(SEARCH("support",B907))),"PANIER/CORBEILLE",IF(ISNUMBER(SEARCH("Bidon",B907)),"BIDON",IF(ISNUMBER(SEARCH("bourriche",B907)),"BOURRICHE",IF(OR(ISNUMBER(SEARCH("coffre",B907)),ISNUMBER(SEARCH("valisette",B907)),ISNUMBER(SEARCH("caisse",B907))),"COFFRET",IF(OR(ISNUMBER(SEARCH("VERRE",B907)),ISNUMBER(SEARCH("carafe",B907))),"VERRERIE",IF(ISNUMBER(SEARCH("BOIS",B907)),"BOIS",IF(OR(ISNUMBER(SEARCH("BOLDUC",B907)),ISNUMBER(SEARCH("RAPHIA",B907)),ISNUMBER(SEARCH("etiquette",B907)),ISNUMBER(SEARCH("Bouchon",B907)),ISNUMBER(SEARCH("tire",B907)),ISNUMBER(SEARCH("decapsuleur",B907)),ISNUMBER(SEARCH("carte",B907)),ISNUMBER(SEARCH("cheque",B907))),"ETAGERES",IF(OR(ISNUMBER(SEARCH("papier",B907)),ISNUMBER(SEARCH("sac",B907)),ISNUMBER(SEARCH("carton",B907)),ISNUMBER(SEARCH("pochette",B907)),ISNUMBER(SEARCH("polypr",B907)),ISNUMBER(SEARCH("FIBRE",B907))),"CARTONNAGE","AUTRES"))))))))),VLOOKUP(A907,'[1]Famille par article'!A:C,3,0))</f>
        <v>PANIER/CORBEILLE</v>
      </c>
      <c r="I907" s="14">
        <f t="shared" si="57"/>
        <v>1.8508236165093466E-4</v>
      </c>
      <c r="J907" s="14">
        <f t="shared" si="59"/>
        <v>0.96696279844530741</v>
      </c>
      <c r="K907" s="12" t="str">
        <f t="shared" si="56"/>
        <v>NPPEC</v>
      </c>
      <c r="L907" s="12" t="str">
        <f t="shared" si="58"/>
        <v>N</v>
      </c>
    </row>
    <row r="908" spans="1:12" x14ac:dyDescent="0.25">
      <c r="A908" s="12" t="s">
        <v>1569</v>
      </c>
      <c r="B908" s="12" t="s">
        <v>246</v>
      </c>
      <c r="C908" s="12">
        <v>2</v>
      </c>
      <c r="D908" s="12">
        <v>1126</v>
      </c>
      <c r="E908" s="12" t="s">
        <v>96</v>
      </c>
      <c r="F908" s="12" t="s">
        <v>17</v>
      </c>
      <c r="G908" s="12" t="str">
        <f>IF(ISNA(VLOOKUP(E908,'[1]Plan d''adressage'!A:B,2,0)),"aucune",VLOOKUP(E908,'[1]Plan d''adressage'!A:B,2,0))</f>
        <v>aucune</v>
      </c>
      <c r="H908" s="13" t="str">
        <f>IF(ISNA(VLOOKUP(A908,'[1]Famille par article'!A:C,3,0)),IF(AND(ISNUMBER(SEARCH("FIBRE",B908)),ISNUMBER(SEARCH("calage",B908))),"FIBRE DE CALAGE",IF(OR(ISNUMBER(SEARCH("panier",B908)),ISNUMBER(SEARCH("corbeille",B908)),ISNUMBER(SEARCH("banneton",B908)),ISNUMBER(SEARCH("support",B908))),"PANIER/CORBEILLE",IF(ISNUMBER(SEARCH("Bidon",B908)),"BIDON",IF(ISNUMBER(SEARCH("bourriche",B908)),"BOURRICHE",IF(OR(ISNUMBER(SEARCH("coffre",B908)),ISNUMBER(SEARCH("valisette",B908)),ISNUMBER(SEARCH("caisse",B908))),"COFFRET",IF(OR(ISNUMBER(SEARCH("VERRE",B908)),ISNUMBER(SEARCH("carafe",B908))),"VERRERIE",IF(ISNUMBER(SEARCH("BOIS",B908)),"BOIS",IF(OR(ISNUMBER(SEARCH("BOLDUC",B908)),ISNUMBER(SEARCH("RAPHIA",B908)),ISNUMBER(SEARCH("etiquette",B908)),ISNUMBER(SEARCH("Bouchon",B908)),ISNUMBER(SEARCH("tire",B908)),ISNUMBER(SEARCH("decapsuleur",B908)),ISNUMBER(SEARCH("carte",B908)),ISNUMBER(SEARCH("cheque",B908))),"ETAGERES",IF(OR(ISNUMBER(SEARCH("papier",B908)),ISNUMBER(SEARCH("sac",B908)),ISNUMBER(SEARCH("carton",B908)),ISNUMBER(SEARCH("pochette",B908)),ISNUMBER(SEARCH("polypr",B908)),ISNUMBER(SEARCH("FIBRE",B908))),"CARTONNAGE","AUTRES"))))))))),VLOOKUP(A908,'[1]Famille par article'!A:C,3,0))</f>
        <v>COFFRET</v>
      </c>
      <c r="I908" s="14">
        <f t="shared" si="57"/>
        <v>1.8508236165093466E-4</v>
      </c>
      <c r="J908" s="14">
        <f t="shared" si="59"/>
        <v>0.96714788080695835</v>
      </c>
      <c r="K908" s="12" t="str">
        <f t="shared" si="56"/>
        <v>NPPEC</v>
      </c>
      <c r="L908" s="12" t="str">
        <f t="shared" si="58"/>
        <v>N</v>
      </c>
    </row>
    <row r="909" spans="1:12" x14ac:dyDescent="0.25">
      <c r="A909" s="12" t="s">
        <v>1570</v>
      </c>
      <c r="B909" s="12" t="s">
        <v>1571</v>
      </c>
      <c r="C909" s="12">
        <v>2</v>
      </c>
      <c r="D909" s="12">
        <v>1126</v>
      </c>
      <c r="E909" s="12" t="s">
        <v>96</v>
      </c>
      <c r="F909" s="12" t="s">
        <v>17</v>
      </c>
      <c r="G909" s="12" t="str">
        <f>IF(ISNA(VLOOKUP(E909,'[1]Plan d''adressage'!A:B,2,0)),"aucune",VLOOKUP(E909,'[1]Plan d''adressage'!A:B,2,0))</f>
        <v>aucune</v>
      </c>
      <c r="H909" s="13" t="str">
        <f>IF(ISNA(VLOOKUP(A909,'[1]Famille par article'!A:C,3,0)),IF(AND(ISNUMBER(SEARCH("FIBRE",B909)),ISNUMBER(SEARCH("calage",B909))),"FIBRE DE CALAGE",IF(OR(ISNUMBER(SEARCH("panier",B909)),ISNUMBER(SEARCH("corbeille",B909)),ISNUMBER(SEARCH("banneton",B909)),ISNUMBER(SEARCH("support",B909))),"PANIER/CORBEILLE",IF(ISNUMBER(SEARCH("Bidon",B909)),"BIDON",IF(ISNUMBER(SEARCH("bourriche",B909)),"BOURRICHE",IF(OR(ISNUMBER(SEARCH("coffre",B909)),ISNUMBER(SEARCH("valisette",B909)),ISNUMBER(SEARCH("caisse",B909))),"COFFRET",IF(OR(ISNUMBER(SEARCH("VERRE",B909)),ISNUMBER(SEARCH("carafe",B909))),"VERRERIE",IF(ISNUMBER(SEARCH("BOIS",B909)),"BOIS",IF(OR(ISNUMBER(SEARCH("BOLDUC",B909)),ISNUMBER(SEARCH("RAPHIA",B909)),ISNUMBER(SEARCH("etiquette",B909)),ISNUMBER(SEARCH("Bouchon",B909)),ISNUMBER(SEARCH("tire",B909)),ISNUMBER(SEARCH("decapsuleur",B909)),ISNUMBER(SEARCH("carte",B909)),ISNUMBER(SEARCH("cheque",B909))),"ETAGERES",IF(OR(ISNUMBER(SEARCH("papier",B909)),ISNUMBER(SEARCH("sac",B909)),ISNUMBER(SEARCH("carton",B909)),ISNUMBER(SEARCH("pochette",B909)),ISNUMBER(SEARCH("polypr",B909)),ISNUMBER(SEARCH("FIBRE",B909))),"CARTONNAGE","AUTRES"))))))))),VLOOKUP(A909,'[1]Famille par article'!A:C,3,0))</f>
        <v>ETAGERES</v>
      </c>
      <c r="I909" s="14">
        <f t="shared" si="57"/>
        <v>1.8508236165093466E-4</v>
      </c>
      <c r="J909" s="14">
        <f t="shared" si="59"/>
        <v>0.96733296316860928</v>
      </c>
      <c r="K909" s="12" t="str">
        <f t="shared" si="56"/>
        <v>NPPEC</v>
      </c>
      <c r="L909" s="12" t="str">
        <f t="shared" si="58"/>
        <v>N</v>
      </c>
    </row>
    <row r="910" spans="1:12" x14ac:dyDescent="0.25">
      <c r="A910" s="12" t="s">
        <v>1572</v>
      </c>
      <c r="B910" s="12" t="s">
        <v>1573</v>
      </c>
      <c r="C910" s="12">
        <v>2</v>
      </c>
      <c r="D910" s="12">
        <v>1126</v>
      </c>
      <c r="E910" s="12" t="s">
        <v>540</v>
      </c>
      <c r="F910" s="12" t="s">
        <v>17</v>
      </c>
      <c r="G910" s="12" t="str">
        <f>IF(ISNA(VLOOKUP(E910,'[1]Plan d''adressage'!A:B,2,0)),"aucune",VLOOKUP(E910,'[1]Plan d''adressage'!A:B,2,0))</f>
        <v>AUTRES</v>
      </c>
      <c r="H910" s="13" t="str">
        <f>IF(ISNA(VLOOKUP(A910,'[1]Famille par article'!A:C,3,0)),IF(AND(ISNUMBER(SEARCH("FIBRE",B910)),ISNUMBER(SEARCH("calage",B910))),"FIBRE DE CALAGE",IF(OR(ISNUMBER(SEARCH("panier",B910)),ISNUMBER(SEARCH("corbeille",B910)),ISNUMBER(SEARCH("banneton",B910)),ISNUMBER(SEARCH("support",B910))),"PANIER/CORBEILLE",IF(ISNUMBER(SEARCH("Bidon",B910)),"BIDON",IF(ISNUMBER(SEARCH("bourriche",B910)),"BOURRICHE",IF(OR(ISNUMBER(SEARCH("coffre",B910)),ISNUMBER(SEARCH("valisette",B910)),ISNUMBER(SEARCH("caisse",B910))),"COFFRET",IF(OR(ISNUMBER(SEARCH("VERRE",B910)),ISNUMBER(SEARCH("carafe",B910))),"VERRERIE",IF(ISNUMBER(SEARCH("BOIS",B910)),"BOIS",IF(OR(ISNUMBER(SEARCH("BOLDUC",B910)),ISNUMBER(SEARCH("RAPHIA",B910)),ISNUMBER(SEARCH("etiquette",B910)),ISNUMBER(SEARCH("Bouchon",B910)),ISNUMBER(SEARCH("tire",B910)),ISNUMBER(SEARCH("decapsuleur",B910)),ISNUMBER(SEARCH("carte",B910)),ISNUMBER(SEARCH("cheque",B910))),"ETAGERES",IF(OR(ISNUMBER(SEARCH("papier",B910)),ISNUMBER(SEARCH("sac",B910)),ISNUMBER(SEARCH("carton",B910)),ISNUMBER(SEARCH("pochette",B910)),ISNUMBER(SEARCH("polypr",B910)),ISNUMBER(SEARCH("FIBRE",B910))),"CARTONNAGE","AUTRES"))))))))),VLOOKUP(A910,'[1]Famille par article'!A:C,3,0))</f>
        <v>ETAGERES</v>
      </c>
      <c r="I910" s="14">
        <f t="shared" si="57"/>
        <v>1.8508236165093466E-4</v>
      </c>
      <c r="J910" s="14">
        <f t="shared" si="59"/>
        <v>0.96751804553026022</v>
      </c>
      <c r="K910" s="12" t="str">
        <f t="shared" si="56"/>
        <v>NPPEC</v>
      </c>
      <c r="L910" s="12" t="str">
        <f t="shared" si="58"/>
        <v>N</v>
      </c>
    </row>
    <row r="911" spans="1:12" x14ac:dyDescent="0.25">
      <c r="A911" s="12" t="s">
        <v>1574</v>
      </c>
      <c r="B911" s="12" t="s">
        <v>1405</v>
      </c>
      <c r="C911" s="12">
        <v>2</v>
      </c>
      <c r="D911" s="12">
        <v>1126</v>
      </c>
      <c r="E911" s="12" t="s">
        <v>1259</v>
      </c>
      <c r="F911" s="12" t="s">
        <v>17</v>
      </c>
      <c r="G911" s="12" t="str">
        <f>IF(ISNA(VLOOKUP(E911,'[1]Plan d''adressage'!A:B,2,0)),"aucune",VLOOKUP(E911,'[1]Plan d''adressage'!A:B,2,0))</f>
        <v>PANIER/CORBEILLE</v>
      </c>
      <c r="H911" s="13" t="str">
        <f>IF(ISNA(VLOOKUP(A911,'[1]Famille par article'!A:C,3,0)),IF(AND(ISNUMBER(SEARCH("FIBRE",B911)),ISNUMBER(SEARCH("calage",B911))),"FIBRE DE CALAGE",IF(OR(ISNUMBER(SEARCH("panier",B911)),ISNUMBER(SEARCH("corbeille",B911)),ISNUMBER(SEARCH("banneton",B911)),ISNUMBER(SEARCH("support",B911))),"PANIER/CORBEILLE",IF(ISNUMBER(SEARCH("Bidon",B911)),"BIDON",IF(ISNUMBER(SEARCH("bourriche",B911)),"BOURRICHE",IF(OR(ISNUMBER(SEARCH("coffre",B911)),ISNUMBER(SEARCH("valisette",B911)),ISNUMBER(SEARCH("caisse",B911))),"COFFRET",IF(OR(ISNUMBER(SEARCH("VERRE",B911)),ISNUMBER(SEARCH("carafe",B911))),"VERRERIE",IF(ISNUMBER(SEARCH("BOIS",B911)),"BOIS",IF(OR(ISNUMBER(SEARCH("BOLDUC",B911)),ISNUMBER(SEARCH("RAPHIA",B911)),ISNUMBER(SEARCH("etiquette",B911)),ISNUMBER(SEARCH("Bouchon",B911)),ISNUMBER(SEARCH("tire",B911)),ISNUMBER(SEARCH("decapsuleur",B911)),ISNUMBER(SEARCH("carte",B911)),ISNUMBER(SEARCH("cheque",B911))),"ETAGERES",IF(OR(ISNUMBER(SEARCH("papier",B911)),ISNUMBER(SEARCH("sac",B911)),ISNUMBER(SEARCH("carton",B911)),ISNUMBER(SEARCH("pochette",B911)),ISNUMBER(SEARCH("polypr",B911)),ISNUMBER(SEARCH("FIBRE",B911))),"CARTONNAGE","AUTRES"))))))))),VLOOKUP(A911,'[1]Famille par article'!A:C,3,0))</f>
        <v>AUTRES</v>
      </c>
      <c r="I911" s="14">
        <f t="shared" si="57"/>
        <v>1.8508236165093466E-4</v>
      </c>
      <c r="J911" s="14">
        <f t="shared" si="59"/>
        <v>0.96770312789191115</v>
      </c>
      <c r="K911" s="12" t="str">
        <f t="shared" si="56"/>
        <v>NPPEC</v>
      </c>
      <c r="L911" s="12" t="str">
        <f t="shared" si="58"/>
        <v>N</v>
      </c>
    </row>
    <row r="912" spans="1:12" x14ac:dyDescent="0.25">
      <c r="A912" s="12" t="s">
        <v>1575</v>
      </c>
      <c r="B912" s="12" t="s">
        <v>1576</v>
      </c>
      <c r="C912" s="12">
        <v>2</v>
      </c>
      <c r="D912" s="12">
        <v>1126</v>
      </c>
      <c r="E912" s="12" t="s">
        <v>96</v>
      </c>
      <c r="F912" s="12" t="s">
        <v>17</v>
      </c>
      <c r="G912" s="12" t="str">
        <f>IF(ISNA(VLOOKUP(E912,'[1]Plan d''adressage'!A:B,2,0)),"aucune",VLOOKUP(E912,'[1]Plan d''adressage'!A:B,2,0))</f>
        <v>aucune</v>
      </c>
      <c r="H912" s="13" t="str">
        <f>IF(ISNA(VLOOKUP(A912,'[1]Famille par article'!A:C,3,0)),IF(AND(ISNUMBER(SEARCH("FIBRE",B912)),ISNUMBER(SEARCH("calage",B912))),"FIBRE DE CALAGE",IF(OR(ISNUMBER(SEARCH("panier",B912)),ISNUMBER(SEARCH("corbeille",B912)),ISNUMBER(SEARCH("banneton",B912)),ISNUMBER(SEARCH("support",B912))),"PANIER/CORBEILLE",IF(ISNUMBER(SEARCH("Bidon",B912)),"BIDON",IF(ISNUMBER(SEARCH("bourriche",B912)),"BOURRICHE",IF(OR(ISNUMBER(SEARCH("coffre",B912)),ISNUMBER(SEARCH("valisette",B912)),ISNUMBER(SEARCH("caisse",B912))),"COFFRET",IF(OR(ISNUMBER(SEARCH("VERRE",B912)),ISNUMBER(SEARCH("carafe",B912))),"VERRERIE",IF(ISNUMBER(SEARCH("BOIS",B912)),"BOIS",IF(OR(ISNUMBER(SEARCH("BOLDUC",B912)),ISNUMBER(SEARCH("RAPHIA",B912)),ISNUMBER(SEARCH("etiquette",B912)),ISNUMBER(SEARCH("Bouchon",B912)),ISNUMBER(SEARCH("tire",B912)),ISNUMBER(SEARCH("decapsuleur",B912)),ISNUMBER(SEARCH("carte",B912)),ISNUMBER(SEARCH("cheque",B912))),"ETAGERES",IF(OR(ISNUMBER(SEARCH("papier",B912)),ISNUMBER(SEARCH("sac",B912)),ISNUMBER(SEARCH("carton",B912)),ISNUMBER(SEARCH("pochette",B912)),ISNUMBER(SEARCH("polypr",B912)),ISNUMBER(SEARCH("FIBRE",B912))),"CARTONNAGE","AUTRES"))))))))),VLOOKUP(A912,'[1]Famille par article'!A:C,3,0))</f>
        <v>COFFRET</v>
      </c>
      <c r="I912" s="14">
        <f t="shared" si="57"/>
        <v>1.8508236165093466E-4</v>
      </c>
      <c r="J912" s="14">
        <f t="shared" si="59"/>
        <v>0.96788821025356209</v>
      </c>
      <c r="K912" s="12" t="str">
        <f t="shared" si="56"/>
        <v>NPPEC</v>
      </c>
      <c r="L912" s="12" t="str">
        <f t="shared" si="58"/>
        <v>N</v>
      </c>
    </row>
    <row r="913" spans="1:12" x14ac:dyDescent="0.25">
      <c r="A913" s="12" t="s">
        <v>1577</v>
      </c>
      <c r="B913" s="12" t="s">
        <v>1061</v>
      </c>
      <c r="C913" s="12">
        <v>2</v>
      </c>
      <c r="D913" s="12">
        <v>1126</v>
      </c>
      <c r="E913" s="12" t="s">
        <v>28</v>
      </c>
      <c r="F913" s="12" t="s">
        <v>17</v>
      </c>
      <c r="G913" s="12" t="str">
        <f>IF(ISNA(VLOOKUP(E913,'[1]Plan d''adressage'!A:B,2,0)),"aucune",VLOOKUP(E913,'[1]Plan d''adressage'!A:B,2,0))</f>
        <v>AUTRES</v>
      </c>
      <c r="H913" s="13" t="str">
        <f>IF(ISNA(VLOOKUP(A913,'[1]Famille par article'!A:C,3,0)),IF(AND(ISNUMBER(SEARCH("FIBRE",B913)),ISNUMBER(SEARCH("calage",B913))),"FIBRE DE CALAGE",IF(OR(ISNUMBER(SEARCH("panier",B913)),ISNUMBER(SEARCH("corbeille",B913)),ISNUMBER(SEARCH("banneton",B913)),ISNUMBER(SEARCH("support",B913))),"PANIER/CORBEILLE",IF(ISNUMBER(SEARCH("Bidon",B913)),"BIDON",IF(ISNUMBER(SEARCH("bourriche",B913)),"BOURRICHE",IF(OR(ISNUMBER(SEARCH("coffre",B913)),ISNUMBER(SEARCH("valisette",B913)),ISNUMBER(SEARCH("caisse",B913))),"COFFRET",IF(OR(ISNUMBER(SEARCH("VERRE",B913)),ISNUMBER(SEARCH("carafe",B913))),"VERRERIE",IF(ISNUMBER(SEARCH("BOIS",B913)),"BOIS",IF(OR(ISNUMBER(SEARCH("BOLDUC",B913)),ISNUMBER(SEARCH("RAPHIA",B913)),ISNUMBER(SEARCH("etiquette",B913)),ISNUMBER(SEARCH("Bouchon",B913)),ISNUMBER(SEARCH("tire",B913)),ISNUMBER(SEARCH("decapsuleur",B913)),ISNUMBER(SEARCH("carte",B913)),ISNUMBER(SEARCH("cheque",B913))),"ETAGERES",IF(OR(ISNUMBER(SEARCH("papier",B913)),ISNUMBER(SEARCH("sac",B913)),ISNUMBER(SEARCH("carton",B913)),ISNUMBER(SEARCH("pochette",B913)),ISNUMBER(SEARCH("polypr",B913)),ISNUMBER(SEARCH("FIBRE",B913))),"CARTONNAGE","AUTRES"))))))))),VLOOKUP(A913,'[1]Famille par article'!A:C,3,0))</f>
        <v>CARTONNAGE</v>
      </c>
      <c r="I913" s="14">
        <f t="shared" si="57"/>
        <v>1.8508236165093466E-4</v>
      </c>
      <c r="J913" s="14">
        <f t="shared" si="59"/>
        <v>0.96807329261521302</v>
      </c>
      <c r="K913" s="12" t="str">
        <f t="shared" si="56"/>
        <v>NPPEC</v>
      </c>
      <c r="L913" s="12" t="str">
        <f t="shared" si="58"/>
        <v>N</v>
      </c>
    </row>
    <row r="914" spans="1:12" x14ac:dyDescent="0.25">
      <c r="A914" s="12" t="s">
        <v>1578</v>
      </c>
      <c r="B914" s="12" t="s">
        <v>1061</v>
      </c>
      <c r="C914" s="12">
        <v>2</v>
      </c>
      <c r="D914" s="12">
        <v>1126</v>
      </c>
      <c r="E914" s="12" t="s">
        <v>149</v>
      </c>
      <c r="F914" s="12" t="s">
        <v>17</v>
      </c>
      <c r="G914" s="12" t="str">
        <f>IF(ISNA(VLOOKUP(E914,'[1]Plan d''adressage'!A:B,2,0)),"aucune",VLOOKUP(E914,'[1]Plan d''adressage'!A:B,2,0))</f>
        <v>AUTRES</v>
      </c>
      <c r="H914" s="13" t="str">
        <f>IF(ISNA(VLOOKUP(A914,'[1]Famille par article'!A:C,3,0)),IF(AND(ISNUMBER(SEARCH("FIBRE",B914)),ISNUMBER(SEARCH("calage",B914))),"FIBRE DE CALAGE",IF(OR(ISNUMBER(SEARCH("panier",B914)),ISNUMBER(SEARCH("corbeille",B914)),ISNUMBER(SEARCH("banneton",B914)),ISNUMBER(SEARCH("support",B914))),"PANIER/CORBEILLE",IF(ISNUMBER(SEARCH("Bidon",B914)),"BIDON",IF(ISNUMBER(SEARCH("bourriche",B914)),"BOURRICHE",IF(OR(ISNUMBER(SEARCH("coffre",B914)),ISNUMBER(SEARCH("valisette",B914)),ISNUMBER(SEARCH("caisse",B914))),"COFFRET",IF(OR(ISNUMBER(SEARCH("VERRE",B914)),ISNUMBER(SEARCH("carafe",B914))),"VERRERIE",IF(ISNUMBER(SEARCH("BOIS",B914)),"BOIS",IF(OR(ISNUMBER(SEARCH("BOLDUC",B914)),ISNUMBER(SEARCH("RAPHIA",B914)),ISNUMBER(SEARCH("etiquette",B914)),ISNUMBER(SEARCH("Bouchon",B914)),ISNUMBER(SEARCH("tire",B914)),ISNUMBER(SEARCH("decapsuleur",B914)),ISNUMBER(SEARCH("carte",B914)),ISNUMBER(SEARCH("cheque",B914))),"ETAGERES",IF(OR(ISNUMBER(SEARCH("papier",B914)),ISNUMBER(SEARCH("sac",B914)),ISNUMBER(SEARCH("carton",B914)),ISNUMBER(SEARCH("pochette",B914)),ISNUMBER(SEARCH("polypr",B914)),ISNUMBER(SEARCH("FIBRE",B914))),"CARTONNAGE","AUTRES"))))))))),VLOOKUP(A914,'[1]Famille par article'!A:C,3,0))</f>
        <v>CARTONNAGE</v>
      </c>
      <c r="I914" s="14">
        <f t="shared" si="57"/>
        <v>1.8508236165093466E-4</v>
      </c>
      <c r="J914" s="14">
        <f t="shared" si="59"/>
        <v>0.96825837497686396</v>
      </c>
      <c r="K914" s="12" t="str">
        <f t="shared" si="56"/>
        <v>NPPEC</v>
      </c>
      <c r="L914" s="12" t="str">
        <f t="shared" si="58"/>
        <v>N</v>
      </c>
    </row>
    <row r="915" spans="1:12" x14ac:dyDescent="0.25">
      <c r="A915" s="12" t="s">
        <v>1579</v>
      </c>
      <c r="B915" s="12" t="s">
        <v>1149</v>
      </c>
      <c r="C915" s="12">
        <v>2</v>
      </c>
      <c r="D915" s="12">
        <v>1126</v>
      </c>
      <c r="E915" s="12" t="s">
        <v>194</v>
      </c>
      <c r="F915" s="12" t="s">
        <v>17</v>
      </c>
      <c r="G915" s="12" t="str">
        <f>IF(ISNA(VLOOKUP(E915,'[1]Plan d''adressage'!A:B,2,0)),"aucune",VLOOKUP(E915,'[1]Plan d''adressage'!A:B,2,0))</f>
        <v>aucune</v>
      </c>
      <c r="H915" s="13" t="str">
        <f>IF(ISNA(VLOOKUP(A915,'[1]Famille par article'!A:C,3,0)),IF(AND(ISNUMBER(SEARCH("FIBRE",B915)),ISNUMBER(SEARCH("calage",B915))),"FIBRE DE CALAGE",IF(OR(ISNUMBER(SEARCH("panier",B915)),ISNUMBER(SEARCH("corbeille",B915)),ISNUMBER(SEARCH("banneton",B915)),ISNUMBER(SEARCH("support",B915))),"PANIER/CORBEILLE",IF(ISNUMBER(SEARCH("Bidon",B915)),"BIDON",IF(ISNUMBER(SEARCH("bourriche",B915)),"BOURRICHE",IF(OR(ISNUMBER(SEARCH("coffre",B915)),ISNUMBER(SEARCH("valisette",B915)),ISNUMBER(SEARCH("caisse",B915))),"COFFRET",IF(OR(ISNUMBER(SEARCH("VERRE",B915)),ISNUMBER(SEARCH("carafe",B915))),"VERRERIE",IF(ISNUMBER(SEARCH("BOIS",B915)),"BOIS",IF(OR(ISNUMBER(SEARCH("BOLDUC",B915)),ISNUMBER(SEARCH("RAPHIA",B915)),ISNUMBER(SEARCH("etiquette",B915)),ISNUMBER(SEARCH("Bouchon",B915)),ISNUMBER(SEARCH("tire",B915)),ISNUMBER(SEARCH("decapsuleur",B915)),ISNUMBER(SEARCH("carte",B915)),ISNUMBER(SEARCH("cheque",B915))),"ETAGERES",IF(OR(ISNUMBER(SEARCH("papier",B915)),ISNUMBER(SEARCH("sac",B915)),ISNUMBER(SEARCH("carton",B915)),ISNUMBER(SEARCH("pochette",B915)),ISNUMBER(SEARCH("polypr",B915)),ISNUMBER(SEARCH("FIBRE",B915))),"CARTONNAGE","AUTRES"))))))))),VLOOKUP(A915,'[1]Famille par article'!A:C,3,0))</f>
        <v>ETAGERES</v>
      </c>
      <c r="I915" s="14">
        <f t="shared" si="57"/>
        <v>1.8508236165093466E-4</v>
      </c>
      <c r="J915" s="14">
        <f t="shared" si="59"/>
        <v>0.96844345733851489</v>
      </c>
      <c r="K915" s="12" t="str">
        <f t="shared" si="56"/>
        <v>NPPEC</v>
      </c>
      <c r="L915" s="12" t="str">
        <f t="shared" si="58"/>
        <v>N</v>
      </c>
    </row>
    <row r="916" spans="1:12" x14ac:dyDescent="0.25">
      <c r="A916" s="12" t="s">
        <v>1580</v>
      </c>
      <c r="B916" s="12" t="s">
        <v>368</v>
      </c>
      <c r="C916" s="12">
        <v>2</v>
      </c>
      <c r="D916" s="12">
        <v>1126</v>
      </c>
      <c r="E916" s="12" t="s">
        <v>369</v>
      </c>
      <c r="F916" s="12" t="s">
        <v>17</v>
      </c>
      <c r="G916" s="12" t="str">
        <f>IF(ISNA(VLOOKUP(E916,'[1]Plan d''adressage'!A:B,2,0)),"aucune",VLOOKUP(E916,'[1]Plan d''adressage'!A:B,2,0))</f>
        <v>aucune</v>
      </c>
      <c r="H916" s="13" t="str">
        <f>IF(ISNA(VLOOKUP(A916,'[1]Famille par article'!A:C,3,0)),IF(AND(ISNUMBER(SEARCH("FIBRE",B916)),ISNUMBER(SEARCH("calage",B916))),"FIBRE DE CALAGE",IF(OR(ISNUMBER(SEARCH("panier",B916)),ISNUMBER(SEARCH("corbeille",B916)),ISNUMBER(SEARCH("banneton",B916)),ISNUMBER(SEARCH("support",B916))),"PANIER/CORBEILLE",IF(ISNUMBER(SEARCH("Bidon",B916)),"BIDON",IF(ISNUMBER(SEARCH("bourriche",B916)),"BOURRICHE",IF(OR(ISNUMBER(SEARCH("coffre",B916)),ISNUMBER(SEARCH("valisette",B916)),ISNUMBER(SEARCH("caisse",B916))),"COFFRET",IF(OR(ISNUMBER(SEARCH("VERRE",B916)),ISNUMBER(SEARCH("carafe",B916))),"VERRERIE",IF(ISNUMBER(SEARCH("BOIS",B916)),"BOIS",IF(OR(ISNUMBER(SEARCH("BOLDUC",B916)),ISNUMBER(SEARCH("RAPHIA",B916)),ISNUMBER(SEARCH("etiquette",B916)),ISNUMBER(SEARCH("Bouchon",B916)),ISNUMBER(SEARCH("tire",B916)),ISNUMBER(SEARCH("decapsuleur",B916)),ISNUMBER(SEARCH("carte",B916)),ISNUMBER(SEARCH("cheque",B916))),"ETAGERES",IF(OR(ISNUMBER(SEARCH("papier",B916)),ISNUMBER(SEARCH("sac",B916)),ISNUMBER(SEARCH("carton",B916)),ISNUMBER(SEARCH("pochette",B916)),ISNUMBER(SEARCH("polypr",B916)),ISNUMBER(SEARCH("FIBRE",B916))),"CARTONNAGE","AUTRES"))))))))),VLOOKUP(A916,'[1]Famille par article'!A:C,3,0))</f>
        <v>ETAGERES</v>
      </c>
      <c r="I916" s="14">
        <f t="shared" si="57"/>
        <v>1.8508236165093466E-4</v>
      </c>
      <c r="J916" s="14">
        <f t="shared" si="59"/>
        <v>0.96862853970016582</v>
      </c>
      <c r="K916" s="12" t="str">
        <f t="shared" si="56"/>
        <v>NPPEC</v>
      </c>
      <c r="L916" s="12" t="str">
        <f t="shared" si="58"/>
        <v>N</v>
      </c>
    </row>
    <row r="917" spans="1:12" x14ac:dyDescent="0.25">
      <c r="A917" s="12" t="s">
        <v>1581</v>
      </c>
      <c r="B917" s="12" t="s">
        <v>371</v>
      </c>
      <c r="C917" s="12">
        <v>2</v>
      </c>
      <c r="D917" s="12">
        <v>1126</v>
      </c>
      <c r="E917" s="12" t="s">
        <v>369</v>
      </c>
      <c r="F917" s="12" t="s">
        <v>17</v>
      </c>
      <c r="G917" s="12" t="str">
        <f>IF(ISNA(VLOOKUP(E917,'[1]Plan d''adressage'!A:B,2,0)),"aucune",VLOOKUP(E917,'[1]Plan d''adressage'!A:B,2,0))</f>
        <v>aucune</v>
      </c>
      <c r="H917" s="13" t="str">
        <f>IF(ISNA(VLOOKUP(A917,'[1]Famille par article'!A:C,3,0)),IF(AND(ISNUMBER(SEARCH("FIBRE",B917)),ISNUMBER(SEARCH("calage",B917))),"FIBRE DE CALAGE",IF(OR(ISNUMBER(SEARCH("panier",B917)),ISNUMBER(SEARCH("corbeille",B917)),ISNUMBER(SEARCH("banneton",B917)),ISNUMBER(SEARCH("support",B917))),"PANIER/CORBEILLE",IF(ISNUMBER(SEARCH("Bidon",B917)),"BIDON",IF(ISNUMBER(SEARCH("bourriche",B917)),"BOURRICHE",IF(OR(ISNUMBER(SEARCH("coffre",B917)),ISNUMBER(SEARCH("valisette",B917)),ISNUMBER(SEARCH("caisse",B917))),"COFFRET",IF(OR(ISNUMBER(SEARCH("VERRE",B917)),ISNUMBER(SEARCH("carafe",B917))),"VERRERIE",IF(ISNUMBER(SEARCH("BOIS",B917)),"BOIS",IF(OR(ISNUMBER(SEARCH("BOLDUC",B917)),ISNUMBER(SEARCH("RAPHIA",B917)),ISNUMBER(SEARCH("etiquette",B917)),ISNUMBER(SEARCH("Bouchon",B917)),ISNUMBER(SEARCH("tire",B917)),ISNUMBER(SEARCH("decapsuleur",B917)),ISNUMBER(SEARCH("carte",B917)),ISNUMBER(SEARCH("cheque",B917))),"ETAGERES",IF(OR(ISNUMBER(SEARCH("papier",B917)),ISNUMBER(SEARCH("sac",B917)),ISNUMBER(SEARCH("carton",B917)),ISNUMBER(SEARCH("pochette",B917)),ISNUMBER(SEARCH("polypr",B917)),ISNUMBER(SEARCH("FIBRE",B917))),"CARTONNAGE","AUTRES"))))))))),VLOOKUP(A917,'[1]Famille par article'!A:C,3,0))</f>
        <v>ETAGERES</v>
      </c>
      <c r="I917" s="14">
        <f t="shared" si="57"/>
        <v>1.8508236165093466E-4</v>
      </c>
      <c r="J917" s="14">
        <f t="shared" si="59"/>
        <v>0.96881362206181676</v>
      </c>
      <c r="K917" s="12" t="str">
        <f t="shared" si="56"/>
        <v>NPPEC</v>
      </c>
      <c r="L917" s="12" t="str">
        <f t="shared" si="58"/>
        <v>N</v>
      </c>
    </row>
    <row r="918" spans="1:12" x14ac:dyDescent="0.25">
      <c r="A918" s="12" t="s">
        <v>1582</v>
      </c>
      <c r="B918" s="12" t="s">
        <v>1433</v>
      </c>
      <c r="C918" s="12">
        <v>2</v>
      </c>
      <c r="D918" s="12">
        <v>1126</v>
      </c>
      <c r="E918" s="12" t="s">
        <v>369</v>
      </c>
      <c r="F918" s="12" t="s">
        <v>17</v>
      </c>
      <c r="G918" s="12" t="str">
        <f>IF(ISNA(VLOOKUP(E918,'[1]Plan d''adressage'!A:B,2,0)),"aucune",VLOOKUP(E918,'[1]Plan d''adressage'!A:B,2,0))</f>
        <v>aucune</v>
      </c>
      <c r="H918" s="13" t="str">
        <f>IF(ISNA(VLOOKUP(A918,'[1]Famille par article'!A:C,3,0)),IF(AND(ISNUMBER(SEARCH("FIBRE",B918)),ISNUMBER(SEARCH("calage",B918))),"FIBRE DE CALAGE",IF(OR(ISNUMBER(SEARCH("panier",B918)),ISNUMBER(SEARCH("corbeille",B918)),ISNUMBER(SEARCH("banneton",B918)),ISNUMBER(SEARCH("support",B918))),"PANIER/CORBEILLE",IF(ISNUMBER(SEARCH("Bidon",B918)),"BIDON",IF(ISNUMBER(SEARCH("bourriche",B918)),"BOURRICHE",IF(OR(ISNUMBER(SEARCH("coffre",B918)),ISNUMBER(SEARCH("valisette",B918)),ISNUMBER(SEARCH("caisse",B918))),"COFFRET",IF(OR(ISNUMBER(SEARCH("VERRE",B918)),ISNUMBER(SEARCH("carafe",B918))),"VERRERIE",IF(ISNUMBER(SEARCH("BOIS",B918)),"BOIS",IF(OR(ISNUMBER(SEARCH("BOLDUC",B918)),ISNUMBER(SEARCH("RAPHIA",B918)),ISNUMBER(SEARCH("etiquette",B918)),ISNUMBER(SEARCH("Bouchon",B918)),ISNUMBER(SEARCH("tire",B918)),ISNUMBER(SEARCH("decapsuleur",B918)),ISNUMBER(SEARCH("carte",B918)),ISNUMBER(SEARCH("cheque",B918))),"ETAGERES",IF(OR(ISNUMBER(SEARCH("papier",B918)),ISNUMBER(SEARCH("sac",B918)),ISNUMBER(SEARCH("carton",B918)),ISNUMBER(SEARCH("pochette",B918)),ISNUMBER(SEARCH("polypr",B918)),ISNUMBER(SEARCH("FIBRE",B918))),"CARTONNAGE","AUTRES"))))))))),VLOOKUP(A918,'[1]Famille par article'!A:C,3,0))</f>
        <v>ETAGERES</v>
      </c>
      <c r="I918" s="14">
        <f t="shared" si="57"/>
        <v>1.8508236165093466E-4</v>
      </c>
      <c r="J918" s="14">
        <f t="shared" si="59"/>
        <v>0.96899870442346769</v>
      </c>
      <c r="K918" s="12" t="str">
        <f t="shared" si="56"/>
        <v>NPPEC</v>
      </c>
      <c r="L918" s="12" t="str">
        <f t="shared" si="58"/>
        <v>N</v>
      </c>
    </row>
    <row r="919" spans="1:12" x14ac:dyDescent="0.25">
      <c r="A919" s="12" t="s">
        <v>1583</v>
      </c>
      <c r="B919" s="12" t="s">
        <v>636</v>
      </c>
      <c r="C919" s="12">
        <v>2</v>
      </c>
      <c r="D919" s="12">
        <v>1126</v>
      </c>
      <c r="E919" s="12" t="s">
        <v>710</v>
      </c>
      <c r="F919" s="12" t="s">
        <v>17</v>
      </c>
      <c r="G919" s="12" t="str">
        <f>IF(ISNA(VLOOKUP(E919,'[1]Plan d''adressage'!A:B,2,0)),"aucune",VLOOKUP(E919,'[1]Plan d''adressage'!A:B,2,0))</f>
        <v>aucune</v>
      </c>
      <c r="H919" s="13" t="str">
        <f>IF(ISNA(VLOOKUP(A919,'[1]Famille par article'!A:C,3,0)),IF(AND(ISNUMBER(SEARCH("FIBRE",B919)),ISNUMBER(SEARCH("calage",B919))),"FIBRE DE CALAGE",IF(OR(ISNUMBER(SEARCH("panier",B919)),ISNUMBER(SEARCH("corbeille",B919)),ISNUMBER(SEARCH("banneton",B919)),ISNUMBER(SEARCH("support",B919))),"PANIER/CORBEILLE",IF(ISNUMBER(SEARCH("Bidon",B919)),"BIDON",IF(ISNUMBER(SEARCH("bourriche",B919)),"BOURRICHE",IF(OR(ISNUMBER(SEARCH("coffre",B919)),ISNUMBER(SEARCH("valisette",B919)),ISNUMBER(SEARCH("caisse",B919))),"COFFRET",IF(OR(ISNUMBER(SEARCH("VERRE",B919)),ISNUMBER(SEARCH("carafe",B919))),"VERRERIE",IF(ISNUMBER(SEARCH("BOIS",B919)),"BOIS",IF(OR(ISNUMBER(SEARCH("BOLDUC",B919)),ISNUMBER(SEARCH("RAPHIA",B919)),ISNUMBER(SEARCH("etiquette",B919)),ISNUMBER(SEARCH("Bouchon",B919)),ISNUMBER(SEARCH("tire",B919)),ISNUMBER(SEARCH("decapsuleur",B919)),ISNUMBER(SEARCH("carte",B919)),ISNUMBER(SEARCH("cheque",B919))),"ETAGERES",IF(OR(ISNUMBER(SEARCH("papier",B919)),ISNUMBER(SEARCH("sac",B919)),ISNUMBER(SEARCH("carton",B919)),ISNUMBER(SEARCH("pochette",B919)),ISNUMBER(SEARCH("polypr",B919)),ISNUMBER(SEARCH("FIBRE",B919))),"CARTONNAGE","AUTRES"))))))))),VLOOKUP(A919,'[1]Famille par article'!A:C,3,0))</f>
        <v>ETAGERES</v>
      </c>
      <c r="I919" s="14">
        <f t="shared" si="57"/>
        <v>1.8508236165093466E-4</v>
      </c>
      <c r="J919" s="14">
        <f t="shared" si="59"/>
        <v>0.96918378678511863</v>
      </c>
      <c r="K919" s="12" t="str">
        <f t="shared" si="56"/>
        <v>NPPEC</v>
      </c>
      <c r="L919" s="12" t="str">
        <f t="shared" si="58"/>
        <v>N</v>
      </c>
    </row>
    <row r="920" spans="1:12" x14ac:dyDescent="0.25">
      <c r="A920" s="12" t="s">
        <v>1584</v>
      </c>
      <c r="B920" s="12" t="s">
        <v>812</v>
      </c>
      <c r="C920" s="12">
        <v>2</v>
      </c>
      <c r="D920" s="12">
        <v>1126</v>
      </c>
      <c r="E920" s="12" t="s">
        <v>435</v>
      </c>
      <c r="F920" s="12" t="s">
        <v>17</v>
      </c>
      <c r="G920" s="12" t="str">
        <f>IF(ISNA(VLOOKUP(E920,'[1]Plan d''adressage'!A:B,2,0)),"aucune",VLOOKUP(E920,'[1]Plan d''adressage'!A:B,2,0))</f>
        <v>AUTRES</v>
      </c>
      <c r="H920" s="13" t="str">
        <f>IF(ISNA(VLOOKUP(A920,'[1]Famille par article'!A:C,3,0)),IF(AND(ISNUMBER(SEARCH("FIBRE",B920)),ISNUMBER(SEARCH("calage",B920))),"FIBRE DE CALAGE",IF(OR(ISNUMBER(SEARCH("panier",B920)),ISNUMBER(SEARCH("corbeille",B920)),ISNUMBER(SEARCH("banneton",B920)),ISNUMBER(SEARCH("support",B920))),"PANIER/CORBEILLE",IF(ISNUMBER(SEARCH("Bidon",B920)),"BIDON",IF(ISNUMBER(SEARCH("bourriche",B920)),"BOURRICHE",IF(OR(ISNUMBER(SEARCH("coffre",B920)),ISNUMBER(SEARCH("valisette",B920)),ISNUMBER(SEARCH("caisse",B920))),"COFFRET",IF(OR(ISNUMBER(SEARCH("VERRE",B920)),ISNUMBER(SEARCH("carafe",B920))),"VERRERIE",IF(ISNUMBER(SEARCH("BOIS",B920)),"BOIS",IF(OR(ISNUMBER(SEARCH("BOLDUC",B920)),ISNUMBER(SEARCH("RAPHIA",B920)),ISNUMBER(SEARCH("etiquette",B920)),ISNUMBER(SEARCH("Bouchon",B920)),ISNUMBER(SEARCH("tire",B920)),ISNUMBER(SEARCH("decapsuleur",B920)),ISNUMBER(SEARCH("carte",B920)),ISNUMBER(SEARCH("cheque",B920))),"ETAGERES",IF(OR(ISNUMBER(SEARCH("papier",B920)),ISNUMBER(SEARCH("sac",B920)),ISNUMBER(SEARCH("carton",B920)),ISNUMBER(SEARCH("pochette",B920)),ISNUMBER(SEARCH("polypr",B920)),ISNUMBER(SEARCH("FIBRE",B920))),"CARTONNAGE","AUTRES"))))))))),VLOOKUP(A920,'[1]Famille par article'!A:C,3,0))</f>
        <v>ETAGERES</v>
      </c>
      <c r="I920" s="14">
        <f t="shared" si="57"/>
        <v>1.8508236165093466E-4</v>
      </c>
      <c r="J920" s="14">
        <f t="shared" si="59"/>
        <v>0.96936886914676956</v>
      </c>
      <c r="K920" s="12" t="str">
        <f t="shared" si="56"/>
        <v>NPPEC</v>
      </c>
      <c r="L920" s="12" t="str">
        <f t="shared" si="58"/>
        <v>N</v>
      </c>
    </row>
    <row r="921" spans="1:12" x14ac:dyDescent="0.25">
      <c r="A921" s="12" t="s">
        <v>1585</v>
      </c>
      <c r="B921" s="12" t="s">
        <v>1586</v>
      </c>
      <c r="C921" s="12">
        <v>2</v>
      </c>
      <c r="D921" s="12">
        <v>1126</v>
      </c>
      <c r="E921" s="12" t="s">
        <v>46</v>
      </c>
      <c r="F921" s="12" t="s">
        <v>17</v>
      </c>
      <c r="G921" s="12" t="str">
        <f>IF(ISNA(VLOOKUP(E921,'[1]Plan d''adressage'!A:B,2,0)),"aucune",VLOOKUP(E921,'[1]Plan d''adressage'!A:B,2,0))</f>
        <v>aucune</v>
      </c>
      <c r="H921" s="13" t="str">
        <f>IF(ISNA(VLOOKUP(A921,'[1]Famille par article'!A:C,3,0)),IF(AND(ISNUMBER(SEARCH("FIBRE",B921)),ISNUMBER(SEARCH("calage",B921))),"FIBRE DE CALAGE",IF(OR(ISNUMBER(SEARCH("panier",B921)),ISNUMBER(SEARCH("corbeille",B921)),ISNUMBER(SEARCH("banneton",B921)),ISNUMBER(SEARCH("support",B921))),"PANIER/CORBEILLE",IF(ISNUMBER(SEARCH("Bidon",B921)),"BIDON",IF(ISNUMBER(SEARCH("bourriche",B921)),"BOURRICHE",IF(OR(ISNUMBER(SEARCH("coffre",B921)),ISNUMBER(SEARCH("valisette",B921)),ISNUMBER(SEARCH("caisse",B921))),"COFFRET",IF(OR(ISNUMBER(SEARCH("VERRE",B921)),ISNUMBER(SEARCH("carafe",B921))),"VERRERIE",IF(ISNUMBER(SEARCH("BOIS",B921)),"BOIS",IF(OR(ISNUMBER(SEARCH("BOLDUC",B921)),ISNUMBER(SEARCH("RAPHIA",B921)),ISNUMBER(SEARCH("etiquette",B921)),ISNUMBER(SEARCH("Bouchon",B921)),ISNUMBER(SEARCH("tire",B921)),ISNUMBER(SEARCH("decapsuleur",B921)),ISNUMBER(SEARCH("carte",B921)),ISNUMBER(SEARCH("cheque",B921))),"ETAGERES",IF(OR(ISNUMBER(SEARCH("papier",B921)),ISNUMBER(SEARCH("sac",B921)),ISNUMBER(SEARCH("carton",B921)),ISNUMBER(SEARCH("pochette",B921)),ISNUMBER(SEARCH("polypr",B921)),ISNUMBER(SEARCH("FIBRE",B921))),"CARTONNAGE","AUTRES"))))))))),VLOOKUP(A921,'[1]Famille par article'!A:C,3,0))</f>
        <v>AUTRES</v>
      </c>
      <c r="I921" s="14">
        <f t="shared" si="57"/>
        <v>1.8508236165093466E-4</v>
      </c>
      <c r="J921" s="14">
        <f t="shared" si="59"/>
        <v>0.9695539515084205</v>
      </c>
      <c r="K921" s="12" t="str">
        <f t="shared" si="56"/>
        <v>NPPEC</v>
      </c>
      <c r="L921" s="12" t="str">
        <f t="shared" si="58"/>
        <v>N</v>
      </c>
    </row>
    <row r="922" spans="1:12" x14ac:dyDescent="0.25">
      <c r="A922" s="12" t="s">
        <v>1587</v>
      </c>
      <c r="B922" s="12" t="s">
        <v>1588</v>
      </c>
      <c r="C922" s="12">
        <v>2</v>
      </c>
      <c r="D922" s="12">
        <v>1126</v>
      </c>
      <c r="E922" s="12" t="s">
        <v>96</v>
      </c>
      <c r="F922" s="12" t="s">
        <v>17</v>
      </c>
      <c r="G922" s="12" t="str">
        <f>IF(ISNA(VLOOKUP(E922,'[1]Plan d''adressage'!A:B,2,0)),"aucune",VLOOKUP(E922,'[1]Plan d''adressage'!A:B,2,0))</f>
        <v>aucune</v>
      </c>
      <c r="H922" s="13" t="str">
        <f>IF(ISNA(VLOOKUP(A922,'[1]Famille par article'!A:C,3,0)),IF(AND(ISNUMBER(SEARCH("FIBRE",B922)),ISNUMBER(SEARCH("calage",B922))),"FIBRE DE CALAGE",IF(OR(ISNUMBER(SEARCH("panier",B922)),ISNUMBER(SEARCH("corbeille",B922)),ISNUMBER(SEARCH("banneton",B922)),ISNUMBER(SEARCH("support",B922))),"PANIER/CORBEILLE",IF(ISNUMBER(SEARCH("Bidon",B922)),"BIDON",IF(ISNUMBER(SEARCH("bourriche",B922)),"BOURRICHE",IF(OR(ISNUMBER(SEARCH("coffre",B922)),ISNUMBER(SEARCH("valisette",B922)),ISNUMBER(SEARCH("caisse",B922))),"COFFRET",IF(OR(ISNUMBER(SEARCH("VERRE",B922)),ISNUMBER(SEARCH("carafe",B922))),"VERRERIE",IF(ISNUMBER(SEARCH("BOIS",B922)),"BOIS",IF(OR(ISNUMBER(SEARCH("BOLDUC",B922)),ISNUMBER(SEARCH("RAPHIA",B922)),ISNUMBER(SEARCH("etiquette",B922)),ISNUMBER(SEARCH("Bouchon",B922)),ISNUMBER(SEARCH("tire",B922)),ISNUMBER(SEARCH("decapsuleur",B922)),ISNUMBER(SEARCH("carte",B922)),ISNUMBER(SEARCH("cheque",B922))),"ETAGERES",IF(OR(ISNUMBER(SEARCH("papier",B922)),ISNUMBER(SEARCH("sac",B922)),ISNUMBER(SEARCH("carton",B922)),ISNUMBER(SEARCH("pochette",B922)),ISNUMBER(SEARCH("polypr",B922)),ISNUMBER(SEARCH("FIBRE",B922))),"CARTONNAGE","AUTRES"))))))))),VLOOKUP(A922,'[1]Famille par article'!A:C,3,0))</f>
        <v>COFFRET</v>
      </c>
      <c r="I922" s="14">
        <f t="shared" si="57"/>
        <v>1.8508236165093466E-4</v>
      </c>
      <c r="J922" s="14">
        <f t="shared" si="59"/>
        <v>0.96973903387007143</v>
      </c>
      <c r="K922" s="12" t="str">
        <f t="shared" si="56"/>
        <v>NPPEC</v>
      </c>
      <c r="L922" s="12" t="str">
        <f t="shared" si="58"/>
        <v>N</v>
      </c>
    </row>
    <row r="923" spans="1:12" x14ac:dyDescent="0.25">
      <c r="A923" s="12" t="s">
        <v>1589</v>
      </c>
      <c r="B923" s="12" t="s">
        <v>1588</v>
      </c>
      <c r="C923" s="12">
        <v>2</v>
      </c>
      <c r="D923" s="12">
        <v>1126</v>
      </c>
      <c r="E923" s="12" t="s">
        <v>96</v>
      </c>
      <c r="F923" s="12" t="s">
        <v>17</v>
      </c>
      <c r="G923" s="12" t="str">
        <f>IF(ISNA(VLOOKUP(E923,'[1]Plan d''adressage'!A:B,2,0)),"aucune",VLOOKUP(E923,'[1]Plan d''adressage'!A:B,2,0))</f>
        <v>aucune</v>
      </c>
      <c r="H923" s="13" t="str">
        <f>IF(ISNA(VLOOKUP(A923,'[1]Famille par article'!A:C,3,0)),IF(AND(ISNUMBER(SEARCH("FIBRE",B923)),ISNUMBER(SEARCH("calage",B923))),"FIBRE DE CALAGE",IF(OR(ISNUMBER(SEARCH("panier",B923)),ISNUMBER(SEARCH("corbeille",B923)),ISNUMBER(SEARCH("banneton",B923)),ISNUMBER(SEARCH("support",B923))),"PANIER/CORBEILLE",IF(ISNUMBER(SEARCH("Bidon",B923)),"BIDON",IF(ISNUMBER(SEARCH("bourriche",B923)),"BOURRICHE",IF(OR(ISNUMBER(SEARCH("coffre",B923)),ISNUMBER(SEARCH("valisette",B923)),ISNUMBER(SEARCH("caisse",B923))),"COFFRET",IF(OR(ISNUMBER(SEARCH("VERRE",B923)),ISNUMBER(SEARCH("carafe",B923))),"VERRERIE",IF(ISNUMBER(SEARCH("BOIS",B923)),"BOIS",IF(OR(ISNUMBER(SEARCH("BOLDUC",B923)),ISNUMBER(SEARCH("RAPHIA",B923)),ISNUMBER(SEARCH("etiquette",B923)),ISNUMBER(SEARCH("Bouchon",B923)),ISNUMBER(SEARCH("tire",B923)),ISNUMBER(SEARCH("decapsuleur",B923)),ISNUMBER(SEARCH("carte",B923)),ISNUMBER(SEARCH("cheque",B923))),"ETAGERES",IF(OR(ISNUMBER(SEARCH("papier",B923)),ISNUMBER(SEARCH("sac",B923)),ISNUMBER(SEARCH("carton",B923)),ISNUMBER(SEARCH("pochette",B923)),ISNUMBER(SEARCH("polypr",B923)),ISNUMBER(SEARCH("FIBRE",B923))),"CARTONNAGE","AUTRES"))))))))),VLOOKUP(A923,'[1]Famille par article'!A:C,3,0))</f>
        <v>COFFRET</v>
      </c>
      <c r="I923" s="14">
        <f t="shared" si="57"/>
        <v>1.8508236165093466E-4</v>
      </c>
      <c r="J923" s="14">
        <f t="shared" si="59"/>
        <v>0.96992411623172237</v>
      </c>
      <c r="K923" s="12" t="str">
        <f t="shared" si="56"/>
        <v>NPPEC</v>
      </c>
      <c r="L923" s="12" t="str">
        <f t="shared" si="58"/>
        <v>N</v>
      </c>
    </row>
    <row r="924" spans="1:12" x14ac:dyDescent="0.25">
      <c r="A924" s="12" t="s">
        <v>1590</v>
      </c>
      <c r="B924" s="12" t="s">
        <v>1449</v>
      </c>
      <c r="C924" s="12">
        <v>2</v>
      </c>
      <c r="D924" s="12">
        <v>1126</v>
      </c>
      <c r="E924" s="12" t="s">
        <v>1117</v>
      </c>
      <c r="F924" s="12" t="s">
        <v>17</v>
      </c>
      <c r="G924" s="12" t="str">
        <f>IF(ISNA(VLOOKUP(E924,'[1]Plan d''adressage'!A:B,2,0)),"aucune",VLOOKUP(E924,'[1]Plan d''adressage'!A:B,2,0))</f>
        <v>AUTRES</v>
      </c>
      <c r="H924" s="13" t="str">
        <f>IF(ISNA(VLOOKUP(A924,'[1]Famille par article'!A:C,3,0)),IF(AND(ISNUMBER(SEARCH("FIBRE",B924)),ISNUMBER(SEARCH("calage",B924))),"FIBRE DE CALAGE",IF(OR(ISNUMBER(SEARCH("panier",B924)),ISNUMBER(SEARCH("corbeille",B924)),ISNUMBER(SEARCH("banneton",B924)),ISNUMBER(SEARCH("support",B924))),"PANIER/CORBEILLE",IF(ISNUMBER(SEARCH("Bidon",B924)),"BIDON",IF(ISNUMBER(SEARCH("bourriche",B924)),"BOURRICHE",IF(OR(ISNUMBER(SEARCH("coffre",B924)),ISNUMBER(SEARCH("valisette",B924)),ISNUMBER(SEARCH("caisse",B924))),"COFFRET",IF(OR(ISNUMBER(SEARCH("VERRE",B924)),ISNUMBER(SEARCH("carafe",B924))),"VERRERIE",IF(ISNUMBER(SEARCH("BOIS",B924)),"BOIS",IF(OR(ISNUMBER(SEARCH("BOLDUC",B924)),ISNUMBER(SEARCH("RAPHIA",B924)),ISNUMBER(SEARCH("etiquette",B924)),ISNUMBER(SEARCH("Bouchon",B924)),ISNUMBER(SEARCH("tire",B924)),ISNUMBER(SEARCH("decapsuleur",B924)),ISNUMBER(SEARCH("carte",B924)),ISNUMBER(SEARCH("cheque",B924))),"ETAGERES",IF(OR(ISNUMBER(SEARCH("papier",B924)),ISNUMBER(SEARCH("sac",B924)),ISNUMBER(SEARCH("carton",B924)),ISNUMBER(SEARCH("pochette",B924)),ISNUMBER(SEARCH("polypr",B924)),ISNUMBER(SEARCH("FIBRE",B924))),"CARTONNAGE","AUTRES"))))))))),VLOOKUP(A924,'[1]Famille par article'!A:C,3,0))</f>
        <v>CARTONNAGE</v>
      </c>
      <c r="I924" s="14">
        <f t="shared" si="57"/>
        <v>1.8508236165093466E-4</v>
      </c>
      <c r="J924" s="14">
        <f t="shared" si="59"/>
        <v>0.9701091985933733</v>
      </c>
      <c r="K924" s="12" t="str">
        <f t="shared" si="56"/>
        <v>NPPEC</v>
      </c>
      <c r="L924" s="12" t="str">
        <f t="shared" si="58"/>
        <v>N</v>
      </c>
    </row>
    <row r="925" spans="1:12" x14ac:dyDescent="0.25">
      <c r="A925" s="12" t="s">
        <v>1591</v>
      </c>
      <c r="B925" s="12" t="s">
        <v>1451</v>
      </c>
      <c r="C925" s="12">
        <v>2</v>
      </c>
      <c r="D925" s="12">
        <v>1126</v>
      </c>
      <c r="E925" s="12" t="s">
        <v>96</v>
      </c>
      <c r="F925" s="12" t="s">
        <v>17</v>
      </c>
      <c r="G925" s="12" t="str">
        <f>IF(ISNA(VLOOKUP(E925,'[1]Plan d''adressage'!A:B,2,0)),"aucune",VLOOKUP(E925,'[1]Plan d''adressage'!A:B,2,0))</f>
        <v>aucune</v>
      </c>
      <c r="H925" s="13" t="str">
        <f>IF(ISNA(VLOOKUP(A925,'[1]Famille par article'!A:C,3,0)),IF(AND(ISNUMBER(SEARCH("FIBRE",B925)),ISNUMBER(SEARCH("calage",B925))),"FIBRE DE CALAGE",IF(OR(ISNUMBER(SEARCH("panier",B925)),ISNUMBER(SEARCH("corbeille",B925)),ISNUMBER(SEARCH("banneton",B925)),ISNUMBER(SEARCH("support",B925))),"PANIER/CORBEILLE",IF(ISNUMBER(SEARCH("Bidon",B925)),"BIDON",IF(ISNUMBER(SEARCH("bourriche",B925)),"BOURRICHE",IF(OR(ISNUMBER(SEARCH("coffre",B925)),ISNUMBER(SEARCH("valisette",B925)),ISNUMBER(SEARCH("caisse",B925))),"COFFRET",IF(OR(ISNUMBER(SEARCH("VERRE",B925)),ISNUMBER(SEARCH("carafe",B925))),"VERRERIE",IF(ISNUMBER(SEARCH("BOIS",B925)),"BOIS",IF(OR(ISNUMBER(SEARCH("BOLDUC",B925)),ISNUMBER(SEARCH("RAPHIA",B925)),ISNUMBER(SEARCH("etiquette",B925)),ISNUMBER(SEARCH("Bouchon",B925)),ISNUMBER(SEARCH("tire",B925)),ISNUMBER(SEARCH("decapsuleur",B925)),ISNUMBER(SEARCH("carte",B925)),ISNUMBER(SEARCH("cheque",B925))),"ETAGERES",IF(OR(ISNUMBER(SEARCH("papier",B925)),ISNUMBER(SEARCH("sac",B925)),ISNUMBER(SEARCH("carton",B925)),ISNUMBER(SEARCH("pochette",B925)),ISNUMBER(SEARCH("polypr",B925)),ISNUMBER(SEARCH("FIBRE",B925))),"CARTONNAGE","AUTRES"))))))))),VLOOKUP(A925,'[1]Famille par article'!A:C,3,0))</f>
        <v>COFFRET</v>
      </c>
      <c r="I925" s="14">
        <f t="shared" si="57"/>
        <v>1.8508236165093466E-4</v>
      </c>
      <c r="J925" s="14">
        <f t="shared" si="59"/>
        <v>0.97029428095502424</v>
      </c>
      <c r="K925" s="12" t="str">
        <f t="shared" si="56"/>
        <v>NPPEC</v>
      </c>
      <c r="L925" s="12" t="str">
        <f t="shared" si="58"/>
        <v>N</v>
      </c>
    </row>
    <row r="926" spans="1:12" x14ac:dyDescent="0.25">
      <c r="A926" s="12" t="s">
        <v>1592</v>
      </c>
      <c r="B926" s="12" t="s">
        <v>1103</v>
      </c>
      <c r="C926" s="12">
        <v>2</v>
      </c>
      <c r="D926" s="12">
        <v>1126</v>
      </c>
      <c r="E926" s="12" t="s">
        <v>1081</v>
      </c>
      <c r="F926" s="12" t="s">
        <v>17</v>
      </c>
      <c r="G926" s="12" t="str">
        <f>IF(ISNA(VLOOKUP(E926,'[1]Plan d''adressage'!A:B,2,0)),"aucune",VLOOKUP(E926,'[1]Plan d''adressage'!A:B,2,0))</f>
        <v>AUTRES</v>
      </c>
      <c r="H926" s="13" t="str">
        <f>IF(ISNA(VLOOKUP(A926,'[1]Famille par article'!A:C,3,0)),IF(AND(ISNUMBER(SEARCH("FIBRE",B926)),ISNUMBER(SEARCH("calage",B926))),"FIBRE DE CALAGE",IF(OR(ISNUMBER(SEARCH("panier",B926)),ISNUMBER(SEARCH("corbeille",B926)),ISNUMBER(SEARCH("banneton",B926)),ISNUMBER(SEARCH("support",B926))),"PANIER/CORBEILLE",IF(ISNUMBER(SEARCH("Bidon",B926)),"BIDON",IF(ISNUMBER(SEARCH("bourriche",B926)),"BOURRICHE",IF(OR(ISNUMBER(SEARCH("coffre",B926)),ISNUMBER(SEARCH("valisette",B926)),ISNUMBER(SEARCH("caisse",B926))),"COFFRET",IF(OR(ISNUMBER(SEARCH("VERRE",B926)),ISNUMBER(SEARCH("carafe",B926))),"VERRERIE",IF(ISNUMBER(SEARCH("BOIS",B926)),"BOIS",IF(OR(ISNUMBER(SEARCH("BOLDUC",B926)),ISNUMBER(SEARCH("RAPHIA",B926)),ISNUMBER(SEARCH("etiquette",B926)),ISNUMBER(SEARCH("Bouchon",B926)),ISNUMBER(SEARCH("tire",B926)),ISNUMBER(SEARCH("decapsuleur",B926)),ISNUMBER(SEARCH("carte",B926)),ISNUMBER(SEARCH("cheque",B926))),"ETAGERES",IF(OR(ISNUMBER(SEARCH("papier",B926)),ISNUMBER(SEARCH("sac",B926)),ISNUMBER(SEARCH("carton",B926)),ISNUMBER(SEARCH("pochette",B926)),ISNUMBER(SEARCH("polypr",B926)),ISNUMBER(SEARCH("FIBRE",B926))),"CARTONNAGE","AUTRES"))))))))),VLOOKUP(A926,'[1]Famille par article'!A:C,3,0))</f>
        <v>CARTONNAGE</v>
      </c>
      <c r="I926" s="14">
        <f t="shared" si="57"/>
        <v>1.8508236165093466E-4</v>
      </c>
      <c r="J926" s="14">
        <f t="shared" si="59"/>
        <v>0.97047936331667517</v>
      </c>
      <c r="K926" s="12" t="str">
        <f t="shared" si="56"/>
        <v>NPPEC</v>
      </c>
      <c r="L926" s="12" t="str">
        <f t="shared" si="58"/>
        <v>N</v>
      </c>
    </row>
    <row r="927" spans="1:12" x14ac:dyDescent="0.25">
      <c r="A927" s="12" t="s">
        <v>1593</v>
      </c>
      <c r="B927" s="12" t="s">
        <v>1103</v>
      </c>
      <c r="C927" s="12">
        <v>2</v>
      </c>
      <c r="D927" s="12">
        <v>1126</v>
      </c>
      <c r="E927" s="12" t="s">
        <v>96</v>
      </c>
      <c r="F927" s="12" t="s">
        <v>17</v>
      </c>
      <c r="G927" s="12" t="str">
        <f>IF(ISNA(VLOOKUP(E927,'[1]Plan d''adressage'!A:B,2,0)),"aucune",VLOOKUP(E927,'[1]Plan d''adressage'!A:B,2,0))</f>
        <v>aucune</v>
      </c>
      <c r="H927" s="13" t="str">
        <f>IF(ISNA(VLOOKUP(A927,'[1]Famille par article'!A:C,3,0)),IF(AND(ISNUMBER(SEARCH("FIBRE",B927)),ISNUMBER(SEARCH("calage",B927))),"FIBRE DE CALAGE",IF(OR(ISNUMBER(SEARCH("panier",B927)),ISNUMBER(SEARCH("corbeille",B927)),ISNUMBER(SEARCH("banneton",B927)),ISNUMBER(SEARCH("support",B927))),"PANIER/CORBEILLE",IF(ISNUMBER(SEARCH("Bidon",B927)),"BIDON",IF(ISNUMBER(SEARCH("bourriche",B927)),"BOURRICHE",IF(OR(ISNUMBER(SEARCH("coffre",B927)),ISNUMBER(SEARCH("valisette",B927)),ISNUMBER(SEARCH("caisse",B927))),"COFFRET",IF(OR(ISNUMBER(SEARCH("VERRE",B927)),ISNUMBER(SEARCH("carafe",B927))),"VERRERIE",IF(ISNUMBER(SEARCH("BOIS",B927)),"BOIS",IF(OR(ISNUMBER(SEARCH("BOLDUC",B927)),ISNUMBER(SEARCH("RAPHIA",B927)),ISNUMBER(SEARCH("etiquette",B927)),ISNUMBER(SEARCH("Bouchon",B927)),ISNUMBER(SEARCH("tire",B927)),ISNUMBER(SEARCH("decapsuleur",B927)),ISNUMBER(SEARCH("carte",B927)),ISNUMBER(SEARCH("cheque",B927))),"ETAGERES",IF(OR(ISNUMBER(SEARCH("papier",B927)),ISNUMBER(SEARCH("sac",B927)),ISNUMBER(SEARCH("carton",B927)),ISNUMBER(SEARCH("pochette",B927)),ISNUMBER(SEARCH("polypr",B927)),ISNUMBER(SEARCH("FIBRE",B927))),"CARTONNAGE","AUTRES"))))))))),VLOOKUP(A927,'[1]Famille par article'!A:C,3,0))</f>
        <v>CARTONNAGE</v>
      </c>
      <c r="I927" s="14">
        <f t="shared" si="57"/>
        <v>1.8508236165093466E-4</v>
      </c>
      <c r="J927" s="14">
        <f t="shared" si="59"/>
        <v>0.9706644456783261</v>
      </c>
      <c r="K927" s="12" t="str">
        <f t="shared" si="56"/>
        <v>NPPEC</v>
      </c>
      <c r="L927" s="12" t="str">
        <f t="shared" si="58"/>
        <v>N</v>
      </c>
    </row>
    <row r="928" spans="1:12" x14ac:dyDescent="0.25">
      <c r="A928" s="12" t="s">
        <v>1594</v>
      </c>
      <c r="B928" s="12" t="s">
        <v>1595</v>
      </c>
      <c r="C928" s="12">
        <v>2</v>
      </c>
      <c r="D928" s="12">
        <v>1126</v>
      </c>
      <c r="E928" s="12" t="s">
        <v>96</v>
      </c>
      <c r="F928" s="12" t="s">
        <v>17</v>
      </c>
      <c r="G928" s="12" t="str">
        <f>IF(ISNA(VLOOKUP(E928,'[1]Plan d''adressage'!A:B,2,0)),"aucune",VLOOKUP(E928,'[1]Plan d''adressage'!A:B,2,0))</f>
        <v>aucune</v>
      </c>
      <c r="H928" s="13" t="str">
        <f>IF(ISNA(VLOOKUP(A928,'[1]Famille par article'!A:C,3,0)),IF(AND(ISNUMBER(SEARCH("FIBRE",B928)),ISNUMBER(SEARCH("calage",B928))),"FIBRE DE CALAGE",IF(OR(ISNUMBER(SEARCH("panier",B928)),ISNUMBER(SEARCH("corbeille",B928)),ISNUMBER(SEARCH("banneton",B928)),ISNUMBER(SEARCH("support",B928))),"PANIER/CORBEILLE",IF(ISNUMBER(SEARCH("Bidon",B928)),"BIDON",IF(ISNUMBER(SEARCH("bourriche",B928)),"BOURRICHE",IF(OR(ISNUMBER(SEARCH("coffre",B928)),ISNUMBER(SEARCH("valisette",B928)),ISNUMBER(SEARCH("caisse",B928))),"COFFRET",IF(OR(ISNUMBER(SEARCH("VERRE",B928)),ISNUMBER(SEARCH("carafe",B928))),"VERRERIE",IF(ISNUMBER(SEARCH("BOIS",B928)),"BOIS",IF(OR(ISNUMBER(SEARCH("BOLDUC",B928)),ISNUMBER(SEARCH("RAPHIA",B928)),ISNUMBER(SEARCH("etiquette",B928)),ISNUMBER(SEARCH("Bouchon",B928)),ISNUMBER(SEARCH("tire",B928)),ISNUMBER(SEARCH("decapsuleur",B928)),ISNUMBER(SEARCH("carte",B928)),ISNUMBER(SEARCH("cheque",B928))),"ETAGERES",IF(OR(ISNUMBER(SEARCH("papier",B928)),ISNUMBER(SEARCH("sac",B928)),ISNUMBER(SEARCH("carton",B928)),ISNUMBER(SEARCH("pochette",B928)),ISNUMBER(SEARCH("polypr",B928)),ISNUMBER(SEARCH("FIBRE",B928))),"CARTONNAGE","AUTRES"))))))))),VLOOKUP(A928,'[1]Famille par article'!A:C,3,0))</f>
        <v>COFFRET</v>
      </c>
      <c r="I928" s="14">
        <f t="shared" si="57"/>
        <v>1.8508236165093466E-4</v>
      </c>
      <c r="J928" s="14">
        <f t="shared" si="59"/>
        <v>0.97084952803997704</v>
      </c>
      <c r="K928" s="12" t="str">
        <f t="shared" si="56"/>
        <v>NPPEC</v>
      </c>
      <c r="L928" s="12" t="str">
        <f t="shared" si="58"/>
        <v>N</v>
      </c>
    </row>
    <row r="929" spans="1:12" x14ac:dyDescent="0.25">
      <c r="A929" s="12" t="s">
        <v>1596</v>
      </c>
      <c r="B929" s="12" t="s">
        <v>1265</v>
      </c>
      <c r="C929" s="12">
        <v>2</v>
      </c>
      <c r="D929" s="12">
        <v>1126</v>
      </c>
      <c r="E929" s="12" t="s">
        <v>621</v>
      </c>
      <c r="F929" s="12" t="s">
        <v>17</v>
      </c>
      <c r="G929" s="12" t="str">
        <f>IF(ISNA(VLOOKUP(E929,'[1]Plan d''adressage'!A:B,2,0)),"aucune",VLOOKUP(E929,'[1]Plan d''adressage'!A:B,2,0))</f>
        <v>aucune</v>
      </c>
      <c r="H929" s="13" t="str">
        <f>IF(ISNA(VLOOKUP(A929,'[1]Famille par article'!A:C,3,0)),IF(AND(ISNUMBER(SEARCH("FIBRE",B929)),ISNUMBER(SEARCH("calage",B929))),"FIBRE DE CALAGE",IF(OR(ISNUMBER(SEARCH("panier",B929)),ISNUMBER(SEARCH("corbeille",B929)),ISNUMBER(SEARCH("banneton",B929)),ISNUMBER(SEARCH("support",B929))),"PANIER/CORBEILLE",IF(ISNUMBER(SEARCH("Bidon",B929)),"BIDON",IF(ISNUMBER(SEARCH("bourriche",B929)),"BOURRICHE",IF(OR(ISNUMBER(SEARCH("coffre",B929)),ISNUMBER(SEARCH("valisette",B929)),ISNUMBER(SEARCH("caisse",B929))),"COFFRET",IF(OR(ISNUMBER(SEARCH("VERRE",B929)),ISNUMBER(SEARCH("carafe",B929))),"VERRERIE",IF(ISNUMBER(SEARCH("BOIS",B929)),"BOIS",IF(OR(ISNUMBER(SEARCH("BOLDUC",B929)),ISNUMBER(SEARCH("RAPHIA",B929)),ISNUMBER(SEARCH("etiquette",B929)),ISNUMBER(SEARCH("Bouchon",B929)),ISNUMBER(SEARCH("tire",B929)),ISNUMBER(SEARCH("decapsuleur",B929)),ISNUMBER(SEARCH("carte",B929)),ISNUMBER(SEARCH("cheque",B929))),"ETAGERES",IF(OR(ISNUMBER(SEARCH("papier",B929)),ISNUMBER(SEARCH("sac",B929)),ISNUMBER(SEARCH("carton",B929)),ISNUMBER(SEARCH("pochette",B929)),ISNUMBER(SEARCH("polypr",B929)),ISNUMBER(SEARCH("FIBRE",B929))),"CARTONNAGE","AUTRES"))))))))),VLOOKUP(A929,'[1]Famille par article'!A:C,3,0))</f>
        <v>ETAGERES</v>
      </c>
      <c r="I929" s="14">
        <f t="shared" si="57"/>
        <v>1.8508236165093466E-4</v>
      </c>
      <c r="J929" s="14">
        <f t="shared" si="59"/>
        <v>0.97103461040162797</v>
      </c>
      <c r="K929" s="12" t="str">
        <f t="shared" si="56"/>
        <v>NPPEC</v>
      </c>
      <c r="L929" s="12" t="str">
        <f t="shared" si="58"/>
        <v>N</v>
      </c>
    </row>
    <row r="930" spans="1:12" x14ac:dyDescent="0.25">
      <c r="A930" s="12" t="s">
        <v>1597</v>
      </c>
      <c r="B930" s="12" t="s">
        <v>1598</v>
      </c>
      <c r="C930" s="12">
        <v>2</v>
      </c>
      <c r="D930" s="12">
        <v>1126</v>
      </c>
      <c r="E930" s="12" t="s">
        <v>96</v>
      </c>
      <c r="F930" s="12" t="s">
        <v>17</v>
      </c>
      <c r="G930" s="12" t="str">
        <f>IF(ISNA(VLOOKUP(E930,'[1]Plan d''adressage'!A:B,2,0)),"aucune",VLOOKUP(E930,'[1]Plan d''adressage'!A:B,2,0))</f>
        <v>aucune</v>
      </c>
      <c r="H930" s="13" t="str">
        <f>IF(ISNA(VLOOKUP(A930,'[1]Famille par article'!A:C,3,0)),IF(AND(ISNUMBER(SEARCH("FIBRE",B930)),ISNUMBER(SEARCH("calage",B930))),"FIBRE DE CALAGE",IF(OR(ISNUMBER(SEARCH("panier",B930)),ISNUMBER(SEARCH("corbeille",B930)),ISNUMBER(SEARCH("banneton",B930)),ISNUMBER(SEARCH("support",B930))),"PANIER/CORBEILLE",IF(ISNUMBER(SEARCH("Bidon",B930)),"BIDON",IF(ISNUMBER(SEARCH("bourriche",B930)),"BOURRICHE",IF(OR(ISNUMBER(SEARCH("coffre",B930)),ISNUMBER(SEARCH("valisette",B930)),ISNUMBER(SEARCH("caisse",B930))),"COFFRET",IF(OR(ISNUMBER(SEARCH("VERRE",B930)),ISNUMBER(SEARCH("carafe",B930))),"VERRERIE",IF(ISNUMBER(SEARCH("BOIS",B930)),"BOIS",IF(OR(ISNUMBER(SEARCH("BOLDUC",B930)),ISNUMBER(SEARCH("RAPHIA",B930)),ISNUMBER(SEARCH("etiquette",B930)),ISNUMBER(SEARCH("Bouchon",B930)),ISNUMBER(SEARCH("tire",B930)),ISNUMBER(SEARCH("decapsuleur",B930)),ISNUMBER(SEARCH("carte",B930)),ISNUMBER(SEARCH("cheque",B930))),"ETAGERES",IF(OR(ISNUMBER(SEARCH("papier",B930)),ISNUMBER(SEARCH("sac",B930)),ISNUMBER(SEARCH("carton",B930)),ISNUMBER(SEARCH("pochette",B930)),ISNUMBER(SEARCH("polypr",B930)),ISNUMBER(SEARCH("FIBRE",B930))),"CARTONNAGE","AUTRES"))))))))),VLOOKUP(A930,'[1]Famille par article'!A:C,3,0))</f>
        <v>AUTRES</v>
      </c>
      <c r="I930" s="14">
        <f t="shared" si="57"/>
        <v>1.8508236165093466E-4</v>
      </c>
      <c r="J930" s="14">
        <f t="shared" si="59"/>
        <v>0.97121969276327891</v>
      </c>
      <c r="K930" s="12" t="str">
        <f t="shared" si="56"/>
        <v>NPPEC</v>
      </c>
      <c r="L930" s="12" t="str">
        <f t="shared" si="58"/>
        <v>N</v>
      </c>
    </row>
    <row r="931" spans="1:12" x14ac:dyDescent="0.25">
      <c r="A931" s="12" t="s">
        <v>1599</v>
      </c>
      <c r="B931" s="12" t="s">
        <v>1111</v>
      </c>
      <c r="C931" s="12">
        <v>2</v>
      </c>
      <c r="D931" s="12">
        <v>1126</v>
      </c>
      <c r="E931" s="12" t="s">
        <v>96</v>
      </c>
      <c r="F931" s="12" t="s">
        <v>17</v>
      </c>
      <c r="G931" s="12" t="str">
        <f>IF(ISNA(VLOOKUP(E931,'[1]Plan d''adressage'!A:B,2,0)),"aucune",VLOOKUP(E931,'[1]Plan d''adressage'!A:B,2,0))</f>
        <v>aucune</v>
      </c>
      <c r="H931" s="13" t="str">
        <f>IF(ISNA(VLOOKUP(A931,'[1]Famille par article'!A:C,3,0)),IF(AND(ISNUMBER(SEARCH("FIBRE",B931)),ISNUMBER(SEARCH("calage",B931))),"FIBRE DE CALAGE",IF(OR(ISNUMBER(SEARCH("panier",B931)),ISNUMBER(SEARCH("corbeille",B931)),ISNUMBER(SEARCH("banneton",B931)),ISNUMBER(SEARCH("support",B931))),"PANIER/CORBEILLE",IF(ISNUMBER(SEARCH("Bidon",B931)),"BIDON",IF(ISNUMBER(SEARCH("bourriche",B931)),"BOURRICHE",IF(OR(ISNUMBER(SEARCH("coffre",B931)),ISNUMBER(SEARCH("valisette",B931)),ISNUMBER(SEARCH("caisse",B931))),"COFFRET",IF(OR(ISNUMBER(SEARCH("VERRE",B931)),ISNUMBER(SEARCH("carafe",B931))),"VERRERIE",IF(ISNUMBER(SEARCH("BOIS",B931)),"BOIS",IF(OR(ISNUMBER(SEARCH("BOLDUC",B931)),ISNUMBER(SEARCH("RAPHIA",B931)),ISNUMBER(SEARCH("etiquette",B931)),ISNUMBER(SEARCH("Bouchon",B931)),ISNUMBER(SEARCH("tire",B931)),ISNUMBER(SEARCH("decapsuleur",B931)),ISNUMBER(SEARCH("carte",B931)),ISNUMBER(SEARCH("cheque",B931))),"ETAGERES",IF(OR(ISNUMBER(SEARCH("papier",B931)),ISNUMBER(SEARCH("sac",B931)),ISNUMBER(SEARCH("carton",B931)),ISNUMBER(SEARCH("pochette",B931)),ISNUMBER(SEARCH("polypr",B931)),ISNUMBER(SEARCH("FIBRE",B931))),"CARTONNAGE","AUTRES"))))))))),VLOOKUP(A931,'[1]Famille par article'!A:C,3,0))</f>
        <v>PANIER/CORBEILLE</v>
      </c>
      <c r="I931" s="14">
        <f t="shared" si="57"/>
        <v>1.8508236165093466E-4</v>
      </c>
      <c r="J931" s="14">
        <f t="shared" si="59"/>
        <v>0.97140477512492984</v>
      </c>
      <c r="K931" s="12" t="str">
        <f t="shared" si="56"/>
        <v>NPPEC</v>
      </c>
      <c r="L931" s="12" t="str">
        <f t="shared" si="58"/>
        <v>N</v>
      </c>
    </row>
    <row r="932" spans="1:12" x14ac:dyDescent="0.25">
      <c r="A932" s="12" t="s">
        <v>1600</v>
      </c>
      <c r="B932" s="12" t="s">
        <v>224</v>
      </c>
      <c r="C932" s="12">
        <v>2</v>
      </c>
      <c r="D932" s="12">
        <v>1126</v>
      </c>
      <c r="E932" s="12" t="s">
        <v>236</v>
      </c>
      <c r="F932" s="12" t="s">
        <v>17</v>
      </c>
      <c r="G932" s="12" t="str">
        <f>IF(ISNA(VLOOKUP(E932,'[1]Plan d''adressage'!A:B,2,0)),"aucune",VLOOKUP(E932,'[1]Plan d''adressage'!A:B,2,0))</f>
        <v>COFFRET</v>
      </c>
      <c r="H932" s="13" t="str">
        <f>IF(ISNA(VLOOKUP(A932,'[1]Famille par article'!A:C,3,0)),IF(AND(ISNUMBER(SEARCH("FIBRE",B932)),ISNUMBER(SEARCH("calage",B932))),"FIBRE DE CALAGE",IF(OR(ISNUMBER(SEARCH("panier",B932)),ISNUMBER(SEARCH("corbeille",B932)),ISNUMBER(SEARCH("banneton",B932)),ISNUMBER(SEARCH("support",B932))),"PANIER/CORBEILLE",IF(ISNUMBER(SEARCH("Bidon",B932)),"BIDON",IF(ISNUMBER(SEARCH("bourriche",B932)),"BOURRICHE",IF(OR(ISNUMBER(SEARCH("coffre",B932)),ISNUMBER(SEARCH("valisette",B932)),ISNUMBER(SEARCH("caisse",B932))),"COFFRET",IF(OR(ISNUMBER(SEARCH("VERRE",B932)),ISNUMBER(SEARCH("carafe",B932))),"VERRERIE",IF(ISNUMBER(SEARCH("BOIS",B932)),"BOIS",IF(OR(ISNUMBER(SEARCH("BOLDUC",B932)),ISNUMBER(SEARCH("RAPHIA",B932)),ISNUMBER(SEARCH("etiquette",B932)),ISNUMBER(SEARCH("Bouchon",B932)),ISNUMBER(SEARCH("tire",B932)),ISNUMBER(SEARCH("decapsuleur",B932)),ISNUMBER(SEARCH("carte",B932)),ISNUMBER(SEARCH("cheque",B932))),"ETAGERES",IF(OR(ISNUMBER(SEARCH("papier",B932)),ISNUMBER(SEARCH("sac",B932)),ISNUMBER(SEARCH("carton",B932)),ISNUMBER(SEARCH("pochette",B932)),ISNUMBER(SEARCH("polypr",B932)),ISNUMBER(SEARCH("FIBRE",B932))),"CARTONNAGE","AUTRES"))))))))),VLOOKUP(A932,'[1]Famille par article'!A:C,3,0))</f>
        <v>CARTONNAGE</v>
      </c>
      <c r="I932" s="14">
        <f t="shared" si="57"/>
        <v>1.8508236165093466E-4</v>
      </c>
      <c r="J932" s="14">
        <f t="shared" si="59"/>
        <v>0.97158985748658078</v>
      </c>
      <c r="K932" s="12" t="str">
        <f t="shared" si="56"/>
        <v>NPPEC</v>
      </c>
      <c r="L932" s="12" t="str">
        <f t="shared" si="58"/>
        <v>N</v>
      </c>
    </row>
    <row r="933" spans="1:12" x14ac:dyDescent="0.25">
      <c r="A933" s="12" t="s">
        <v>1601</v>
      </c>
      <c r="B933" s="12" t="s">
        <v>1084</v>
      </c>
      <c r="C933" s="12">
        <v>2</v>
      </c>
      <c r="D933" s="12">
        <v>1126</v>
      </c>
      <c r="E933" s="12" t="s">
        <v>96</v>
      </c>
      <c r="F933" s="12" t="s">
        <v>17</v>
      </c>
      <c r="G933" s="12" t="str">
        <f>IF(ISNA(VLOOKUP(E933,'[1]Plan d''adressage'!A:B,2,0)),"aucune",VLOOKUP(E933,'[1]Plan d''adressage'!A:B,2,0))</f>
        <v>aucune</v>
      </c>
      <c r="H933" s="13" t="str">
        <f>IF(ISNA(VLOOKUP(A933,'[1]Famille par article'!A:C,3,0)),IF(AND(ISNUMBER(SEARCH("FIBRE",B933)),ISNUMBER(SEARCH("calage",B933))),"FIBRE DE CALAGE",IF(OR(ISNUMBER(SEARCH("panier",B933)),ISNUMBER(SEARCH("corbeille",B933)),ISNUMBER(SEARCH("banneton",B933)),ISNUMBER(SEARCH("support",B933))),"PANIER/CORBEILLE",IF(ISNUMBER(SEARCH("Bidon",B933)),"BIDON",IF(ISNUMBER(SEARCH("bourriche",B933)),"BOURRICHE",IF(OR(ISNUMBER(SEARCH("coffre",B933)),ISNUMBER(SEARCH("valisette",B933)),ISNUMBER(SEARCH("caisse",B933))),"COFFRET",IF(OR(ISNUMBER(SEARCH("VERRE",B933)),ISNUMBER(SEARCH("carafe",B933))),"VERRERIE",IF(ISNUMBER(SEARCH("BOIS",B933)),"BOIS",IF(OR(ISNUMBER(SEARCH("BOLDUC",B933)),ISNUMBER(SEARCH("RAPHIA",B933)),ISNUMBER(SEARCH("etiquette",B933)),ISNUMBER(SEARCH("Bouchon",B933)),ISNUMBER(SEARCH("tire",B933)),ISNUMBER(SEARCH("decapsuleur",B933)),ISNUMBER(SEARCH("carte",B933)),ISNUMBER(SEARCH("cheque",B933))),"ETAGERES",IF(OR(ISNUMBER(SEARCH("papier",B933)),ISNUMBER(SEARCH("sac",B933)),ISNUMBER(SEARCH("carton",B933)),ISNUMBER(SEARCH("pochette",B933)),ISNUMBER(SEARCH("polypr",B933)),ISNUMBER(SEARCH("FIBRE",B933))),"CARTONNAGE","AUTRES"))))))))),VLOOKUP(A933,'[1]Famille par article'!A:C,3,0))</f>
        <v>CARTONNAGE</v>
      </c>
      <c r="I933" s="14">
        <f t="shared" si="57"/>
        <v>1.8508236165093466E-4</v>
      </c>
      <c r="J933" s="14">
        <f t="shared" si="59"/>
        <v>0.97177493984823171</v>
      </c>
      <c r="K933" s="12" t="str">
        <f t="shared" si="56"/>
        <v>NPPEC</v>
      </c>
      <c r="L933" s="12" t="str">
        <f t="shared" si="58"/>
        <v>N</v>
      </c>
    </row>
    <row r="934" spans="1:12" x14ac:dyDescent="0.25">
      <c r="A934" s="12" t="s">
        <v>1602</v>
      </c>
      <c r="B934" s="12" t="s">
        <v>1603</v>
      </c>
      <c r="C934" s="12">
        <v>2</v>
      </c>
      <c r="D934" s="12">
        <v>1126</v>
      </c>
      <c r="E934" s="12" t="s">
        <v>96</v>
      </c>
      <c r="F934" s="12" t="s">
        <v>17</v>
      </c>
      <c r="G934" s="12" t="str">
        <f>IF(ISNA(VLOOKUP(E934,'[1]Plan d''adressage'!A:B,2,0)),"aucune",VLOOKUP(E934,'[1]Plan d''adressage'!A:B,2,0))</f>
        <v>aucune</v>
      </c>
      <c r="H934" s="13" t="str">
        <f>IF(ISNA(VLOOKUP(A934,'[1]Famille par article'!A:C,3,0)),IF(AND(ISNUMBER(SEARCH("FIBRE",B934)),ISNUMBER(SEARCH("calage",B934))),"FIBRE DE CALAGE",IF(OR(ISNUMBER(SEARCH("panier",B934)),ISNUMBER(SEARCH("corbeille",B934)),ISNUMBER(SEARCH("banneton",B934)),ISNUMBER(SEARCH("support",B934))),"PANIER/CORBEILLE",IF(ISNUMBER(SEARCH("Bidon",B934)),"BIDON",IF(ISNUMBER(SEARCH("bourriche",B934)),"BOURRICHE",IF(OR(ISNUMBER(SEARCH("coffre",B934)),ISNUMBER(SEARCH("valisette",B934)),ISNUMBER(SEARCH("caisse",B934))),"COFFRET",IF(OR(ISNUMBER(SEARCH("VERRE",B934)),ISNUMBER(SEARCH("carafe",B934))),"VERRERIE",IF(ISNUMBER(SEARCH("BOIS",B934)),"BOIS",IF(OR(ISNUMBER(SEARCH("BOLDUC",B934)),ISNUMBER(SEARCH("RAPHIA",B934)),ISNUMBER(SEARCH("etiquette",B934)),ISNUMBER(SEARCH("Bouchon",B934)),ISNUMBER(SEARCH("tire",B934)),ISNUMBER(SEARCH("decapsuleur",B934)),ISNUMBER(SEARCH("carte",B934)),ISNUMBER(SEARCH("cheque",B934))),"ETAGERES",IF(OR(ISNUMBER(SEARCH("papier",B934)),ISNUMBER(SEARCH("sac",B934)),ISNUMBER(SEARCH("carton",B934)),ISNUMBER(SEARCH("pochette",B934)),ISNUMBER(SEARCH("polypr",B934)),ISNUMBER(SEARCH("FIBRE",B934))),"CARTONNAGE","AUTRES"))))))))),VLOOKUP(A934,'[1]Famille par article'!A:C,3,0))</f>
        <v>COFFRET</v>
      </c>
      <c r="I934" s="14">
        <f t="shared" si="57"/>
        <v>1.8508236165093466E-4</v>
      </c>
      <c r="J934" s="14">
        <f t="shared" si="59"/>
        <v>0.97196002220988265</v>
      </c>
      <c r="K934" s="12" t="str">
        <f t="shared" si="56"/>
        <v>NPPEC</v>
      </c>
      <c r="L934" s="12" t="str">
        <f t="shared" si="58"/>
        <v>N</v>
      </c>
    </row>
    <row r="935" spans="1:12" x14ac:dyDescent="0.25">
      <c r="A935" s="12" t="s">
        <v>1604</v>
      </c>
      <c r="B935" s="12" t="s">
        <v>368</v>
      </c>
      <c r="C935" s="12">
        <v>2</v>
      </c>
      <c r="D935" s="12">
        <v>1126</v>
      </c>
      <c r="E935" s="12" t="s">
        <v>405</v>
      </c>
      <c r="F935" s="12" t="s">
        <v>17</v>
      </c>
      <c r="G935" s="12" t="str">
        <f>IF(ISNA(VLOOKUP(E935,'[1]Plan d''adressage'!A:B,2,0)),"aucune",VLOOKUP(E935,'[1]Plan d''adressage'!A:B,2,0))</f>
        <v>aucune</v>
      </c>
      <c r="H935" s="13" t="str">
        <f>IF(ISNA(VLOOKUP(A935,'[1]Famille par article'!A:C,3,0)),IF(AND(ISNUMBER(SEARCH("FIBRE",B935)),ISNUMBER(SEARCH("calage",B935))),"FIBRE DE CALAGE",IF(OR(ISNUMBER(SEARCH("panier",B935)),ISNUMBER(SEARCH("corbeille",B935)),ISNUMBER(SEARCH("banneton",B935)),ISNUMBER(SEARCH("support",B935))),"PANIER/CORBEILLE",IF(ISNUMBER(SEARCH("Bidon",B935)),"BIDON",IF(ISNUMBER(SEARCH("bourriche",B935)),"BOURRICHE",IF(OR(ISNUMBER(SEARCH("coffre",B935)),ISNUMBER(SEARCH("valisette",B935)),ISNUMBER(SEARCH("caisse",B935))),"COFFRET",IF(OR(ISNUMBER(SEARCH("VERRE",B935)),ISNUMBER(SEARCH("carafe",B935))),"VERRERIE",IF(ISNUMBER(SEARCH("BOIS",B935)),"BOIS",IF(OR(ISNUMBER(SEARCH("BOLDUC",B935)),ISNUMBER(SEARCH("RAPHIA",B935)),ISNUMBER(SEARCH("etiquette",B935)),ISNUMBER(SEARCH("Bouchon",B935)),ISNUMBER(SEARCH("tire",B935)),ISNUMBER(SEARCH("decapsuleur",B935)),ISNUMBER(SEARCH("carte",B935)),ISNUMBER(SEARCH("cheque",B935))),"ETAGERES",IF(OR(ISNUMBER(SEARCH("papier",B935)),ISNUMBER(SEARCH("sac",B935)),ISNUMBER(SEARCH("carton",B935)),ISNUMBER(SEARCH("pochette",B935)),ISNUMBER(SEARCH("polypr",B935)),ISNUMBER(SEARCH("FIBRE",B935))),"CARTONNAGE","AUTRES"))))))))),VLOOKUP(A935,'[1]Famille par article'!A:C,3,0))</f>
        <v>ETAGERES</v>
      </c>
      <c r="I935" s="14">
        <f t="shared" si="57"/>
        <v>1.8508236165093466E-4</v>
      </c>
      <c r="J935" s="14">
        <f t="shared" si="59"/>
        <v>0.97214510457153358</v>
      </c>
      <c r="K935" s="12" t="str">
        <f t="shared" si="56"/>
        <v>NPPEC</v>
      </c>
      <c r="L935" s="12" t="str">
        <f t="shared" si="58"/>
        <v>N</v>
      </c>
    </row>
    <row r="936" spans="1:12" x14ac:dyDescent="0.25">
      <c r="A936" s="12" t="s">
        <v>1605</v>
      </c>
      <c r="B936" s="12" t="s">
        <v>1606</v>
      </c>
      <c r="C936" s="12">
        <v>2</v>
      </c>
      <c r="D936" s="12">
        <v>1126</v>
      </c>
      <c r="E936" s="12" t="s">
        <v>96</v>
      </c>
      <c r="F936" s="12" t="s">
        <v>17</v>
      </c>
      <c r="G936" s="12" t="str">
        <f>IF(ISNA(VLOOKUP(E936,'[1]Plan d''adressage'!A:B,2,0)),"aucune",VLOOKUP(E936,'[1]Plan d''adressage'!A:B,2,0))</f>
        <v>aucune</v>
      </c>
      <c r="H936" s="13" t="str">
        <f>IF(ISNA(VLOOKUP(A936,'[1]Famille par article'!A:C,3,0)),IF(AND(ISNUMBER(SEARCH("FIBRE",B936)),ISNUMBER(SEARCH("calage",B936))),"FIBRE DE CALAGE",IF(OR(ISNUMBER(SEARCH("panier",B936)),ISNUMBER(SEARCH("corbeille",B936)),ISNUMBER(SEARCH("banneton",B936)),ISNUMBER(SEARCH("support",B936))),"PANIER/CORBEILLE",IF(ISNUMBER(SEARCH("Bidon",B936)),"BIDON",IF(ISNUMBER(SEARCH("bourriche",B936)),"BOURRICHE",IF(OR(ISNUMBER(SEARCH("coffre",B936)),ISNUMBER(SEARCH("valisette",B936)),ISNUMBER(SEARCH("caisse",B936))),"COFFRET",IF(OR(ISNUMBER(SEARCH("VERRE",B936)),ISNUMBER(SEARCH("carafe",B936))),"VERRERIE",IF(ISNUMBER(SEARCH("BOIS",B936)),"BOIS",IF(OR(ISNUMBER(SEARCH("BOLDUC",B936)),ISNUMBER(SEARCH("RAPHIA",B936)),ISNUMBER(SEARCH("etiquette",B936)),ISNUMBER(SEARCH("Bouchon",B936)),ISNUMBER(SEARCH("tire",B936)),ISNUMBER(SEARCH("decapsuleur",B936)),ISNUMBER(SEARCH("carte",B936)),ISNUMBER(SEARCH("cheque",B936))),"ETAGERES",IF(OR(ISNUMBER(SEARCH("papier",B936)),ISNUMBER(SEARCH("sac",B936)),ISNUMBER(SEARCH("carton",B936)),ISNUMBER(SEARCH("pochette",B936)),ISNUMBER(SEARCH("polypr",B936)),ISNUMBER(SEARCH("FIBRE",B936))),"CARTONNAGE","AUTRES"))))))))),VLOOKUP(A936,'[1]Famille par article'!A:C,3,0))</f>
        <v>CARTONNAGE</v>
      </c>
      <c r="I936" s="14">
        <f t="shared" si="57"/>
        <v>1.8508236165093466E-4</v>
      </c>
      <c r="J936" s="14">
        <f t="shared" si="59"/>
        <v>0.97233018693318451</v>
      </c>
      <c r="K936" s="12" t="str">
        <f t="shared" si="56"/>
        <v>NPPEC</v>
      </c>
      <c r="L936" s="12" t="str">
        <f t="shared" si="58"/>
        <v>N</v>
      </c>
    </row>
    <row r="937" spans="1:12" x14ac:dyDescent="0.25">
      <c r="A937" s="12" t="s">
        <v>1607</v>
      </c>
      <c r="B937" s="12" t="s">
        <v>1606</v>
      </c>
      <c r="C937" s="12">
        <v>2</v>
      </c>
      <c r="D937" s="12">
        <v>1126</v>
      </c>
      <c r="E937" s="12" t="s">
        <v>96</v>
      </c>
      <c r="F937" s="12" t="s">
        <v>17</v>
      </c>
      <c r="G937" s="12" t="str">
        <f>IF(ISNA(VLOOKUP(E937,'[1]Plan d''adressage'!A:B,2,0)),"aucune",VLOOKUP(E937,'[1]Plan d''adressage'!A:B,2,0))</f>
        <v>aucune</v>
      </c>
      <c r="H937" s="13" t="str">
        <f>IF(ISNA(VLOOKUP(A937,'[1]Famille par article'!A:C,3,0)),IF(AND(ISNUMBER(SEARCH("FIBRE",B937)),ISNUMBER(SEARCH("calage",B937))),"FIBRE DE CALAGE",IF(OR(ISNUMBER(SEARCH("panier",B937)),ISNUMBER(SEARCH("corbeille",B937)),ISNUMBER(SEARCH("banneton",B937)),ISNUMBER(SEARCH("support",B937))),"PANIER/CORBEILLE",IF(ISNUMBER(SEARCH("Bidon",B937)),"BIDON",IF(ISNUMBER(SEARCH("bourriche",B937)),"BOURRICHE",IF(OR(ISNUMBER(SEARCH("coffre",B937)),ISNUMBER(SEARCH("valisette",B937)),ISNUMBER(SEARCH("caisse",B937))),"COFFRET",IF(OR(ISNUMBER(SEARCH("VERRE",B937)),ISNUMBER(SEARCH("carafe",B937))),"VERRERIE",IF(ISNUMBER(SEARCH("BOIS",B937)),"BOIS",IF(OR(ISNUMBER(SEARCH("BOLDUC",B937)),ISNUMBER(SEARCH("RAPHIA",B937)),ISNUMBER(SEARCH("etiquette",B937)),ISNUMBER(SEARCH("Bouchon",B937)),ISNUMBER(SEARCH("tire",B937)),ISNUMBER(SEARCH("decapsuleur",B937)),ISNUMBER(SEARCH("carte",B937)),ISNUMBER(SEARCH("cheque",B937))),"ETAGERES",IF(OR(ISNUMBER(SEARCH("papier",B937)),ISNUMBER(SEARCH("sac",B937)),ISNUMBER(SEARCH("carton",B937)),ISNUMBER(SEARCH("pochette",B937)),ISNUMBER(SEARCH("polypr",B937)),ISNUMBER(SEARCH("FIBRE",B937))),"CARTONNAGE","AUTRES"))))))))),VLOOKUP(A937,'[1]Famille par article'!A:C,3,0))</f>
        <v>CARTONNAGE</v>
      </c>
      <c r="I937" s="14">
        <f t="shared" si="57"/>
        <v>1.8508236165093466E-4</v>
      </c>
      <c r="J937" s="14">
        <f t="shared" si="59"/>
        <v>0.97251526929483545</v>
      </c>
      <c r="K937" s="12" t="str">
        <f t="shared" si="56"/>
        <v>NPPEC</v>
      </c>
      <c r="L937" s="12" t="str">
        <f t="shared" si="58"/>
        <v>N</v>
      </c>
    </row>
    <row r="938" spans="1:12" x14ac:dyDescent="0.25">
      <c r="A938" s="12" t="s">
        <v>1608</v>
      </c>
      <c r="B938" s="12" t="s">
        <v>1609</v>
      </c>
      <c r="C938" s="12">
        <v>2</v>
      </c>
      <c r="D938" s="12">
        <v>1126</v>
      </c>
      <c r="E938" s="12" t="s">
        <v>241</v>
      </c>
      <c r="F938" s="12" t="s">
        <v>17</v>
      </c>
      <c r="G938" s="12" t="str">
        <f>IF(ISNA(VLOOKUP(E938,'[1]Plan d''adressage'!A:B,2,0)),"aucune",VLOOKUP(E938,'[1]Plan d''adressage'!A:B,2,0))</f>
        <v>aucune</v>
      </c>
      <c r="H938" s="13" t="str">
        <f>IF(ISNA(VLOOKUP(A938,'[1]Famille par article'!A:C,3,0)),IF(AND(ISNUMBER(SEARCH("FIBRE",B938)),ISNUMBER(SEARCH("calage",B938))),"FIBRE DE CALAGE",IF(OR(ISNUMBER(SEARCH("panier",B938)),ISNUMBER(SEARCH("corbeille",B938)),ISNUMBER(SEARCH("banneton",B938)),ISNUMBER(SEARCH("support",B938))),"PANIER/CORBEILLE",IF(ISNUMBER(SEARCH("Bidon",B938)),"BIDON",IF(ISNUMBER(SEARCH("bourriche",B938)),"BOURRICHE",IF(OR(ISNUMBER(SEARCH("coffre",B938)),ISNUMBER(SEARCH("valisette",B938)),ISNUMBER(SEARCH("caisse",B938))),"COFFRET",IF(OR(ISNUMBER(SEARCH("VERRE",B938)),ISNUMBER(SEARCH("carafe",B938))),"VERRERIE",IF(ISNUMBER(SEARCH("BOIS",B938)),"BOIS",IF(OR(ISNUMBER(SEARCH("BOLDUC",B938)),ISNUMBER(SEARCH("RAPHIA",B938)),ISNUMBER(SEARCH("etiquette",B938)),ISNUMBER(SEARCH("Bouchon",B938)),ISNUMBER(SEARCH("tire",B938)),ISNUMBER(SEARCH("decapsuleur",B938)),ISNUMBER(SEARCH("carte",B938)),ISNUMBER(SEARCH("cheque",B938))),"ETAGERES",IF(OR(ISNUMBER(SEARCH("papier",B938)),ISNUMBER(SEARCH("sac",B938)),ISNUMBER(SEARCH("carton",B938)),ISNUMBER(SEARCH("pochette",B938)),ISNUMBER(SEARCH("polypr",B938)),ISNUMBER(SEARCH("FIBRE",B938))),"CARTONNAGE","AUTRES"))))))))),VLOOKUP(A938,'[1]Famille par article'!A:C,3,0))</f>
        <v>AUTRES</v>
      </c>
      <c r="I938" s="14">
        <f t="shared" si="57"/>
        <v>1.8508236165093466E-4</v>
      </c>
      <c r="J938" s="14">
        <f t="shared" si="59"/>
        <v>0.97270035165648638</v>
      </c>
      <c r="K938" s="12" t="str">
        <f t="shared" si="56"/>
        <v>NPPEC</v>
      </c>
      <c r="L938" s="12" t="str">
        <f t="shared" si="58"/>
        <v>N</v>
      </c>
    </row>
    <row r="939" spans="1:12" x14ac:dyDescent="0.25">
      <c r="A939" s="12" t="s">
        <v>1610</v>
      </c>
      <c r="B939" s="12" t="s">
        <v>76</v>
      </c>
      <c r="C939" s="12">
        <v>2</v>
      </c>
      <c r="D939" s="12">
        <v>1126</v>
      </c>
      <c r="E939" s="12" t="s">
        <v>96</v>
      </c>
      <c r="F939" s="12" t="s">
        <v>17</v>
      </c>
      <c r="G939" s="12" t="str">
        <f>IF(ISNA(VLOOKUP(E939,'[1]Plan d''adressage'!A:B,2,0)),"aucune",VLOOKUP(E939,'[1]Plan d''adressage'!A:B,2,0))</f>
        <v>aucune</v>
      </c>
      <c r="H939" s="13" t="str">
        <f>IF(ISNA(VLOOKUP(A939,'[1]Famille par article'!A:C,3,0)),IF(AND(ISNUMBER(SEARCH("FIBRE",B939)),ISNUMBER(SEARCH("calage",B939))),"FIBRE DE CALAGE",IF(OR(ISNUMBER(SEARCH("panier",B939)),ISNUMBER(SEARCH("corbeille",B939)),ISNUMBER(SEARCH("banneton",B939)),ISNUMBER(SEARCH("support",B939))),"PANIER/CORBEILLE",IF(ISNUMBER(SEARCH("Bidon",B939)),"BIDON",IF(ISNUMBER(SEARCH("bourriche",B939)),"BOURRICHE",IF(OR(ISNUMBER(SEARCH("coffre",B939)),ISNUMBER(SEARCH("valisette",B939)),ISNUMBER(SEARCH("caisse",B939))),"COFFRET",IF(OR(ISNUMBER(SEARCH("VERRE",B939)),ISNUMBER(SEARCH("carafe",B939))),"VERRERIE",IF(ISNUMBER(SEARCH("BOIS",B939)),"BOIS",IF(OR(ISNUMBER(SEARCH("BOLDUC",B939)),ISNUMBER(SEARCH("RAPHIA",B939)),ISNUMBER(SEARCH("etiquette",B939)),ISNUMBER(SEARCH("Bouchon",B939)),ISNUMBER(SEARCH("tire",B939)),ISNUMBER(SEARCH("decapsuleur",B939)),ISNUMBER(SEARCH("carte",B939)),ISNUMBER(SEARCH("cheque",B939))),"ETAGERES",IF(OR(ISNUMBER(SEARCH("papier",B939)),ISNUMBER(SEARCH("sac",B939)),ISNUMBER(SEARCH("carton",B939)),ISNUMBER(SEARCH("pochette",B939)),ISNUMBER(SEARCH("polypr",B939)),ISNUMBER(SEARCH("FIBRE",B939))),"CARTONNAGE","AUTRES"))))))))),VLOOKUP(A939,'[1]Famille par article'!A:C,3,0))</f>
        <v>PANIER/CORBEILLE</v>
      </c>
      <c r="I939" s="14">
        <f t="shared" si="57"/>
        <v>1.8508236165093466E-4</v>
      </c>
      <c r="J939" s="14">
        <f t="shared" si="59"/>
        <v>0.97288543401813732</v>
      </c>
      <c r="K939" s="12" t="str">
        <f t="shared" si="56"/>
        <v>NPPEC</v>
      </c>
      <c r="L939" s="12" t="str">
        <f t="shared" si="58"/>
        <v>N</v>
      </c>
    </row>
    <row r="940" spans="1:12" x14ac:dyDescent="0.25">
      <c r="A940" s="12" t="s">
        <v>1611</v>
      </c>
      <c r="B940" s="12" t="s">
        <v>1612</v>
      </c>
      <c r="C940" s="12">
        <v>2</v>
      </c>
      <c r="D940" s="12">
        <v>1126</v>
      </c>
      <c r="E940" s="12" t="s">
        <v>268</v>
      </c>
      <c r="F940" s="12" t="s">
        <v>17</v>
      </c>
      <c r="G940" s="12" t="str">
        <f>IF(ISNA(VLOOKUP(E940,'[1]Plan d''adressage'!A:B,2,0)),"aucune",VLOOKUP(E940,'[1]Plan d''adressage'!A:B,2,0))</f>
        <v>aucune</v>
      </c>
      <c r="H940" s="13" t="str">
        <f>IF(ISNA(VLOOKUP(A940,'[1]Famille par article'!A:C,3,0)),IF(AND(ISNUMBER(SEARCH("FIBRE",B940)),ISNUMBER(SEARCH("calage",B940))),"FIBRE DE CALAGE",IF(OR(ISNUMBER(SEARCH("panier",B940)),ISNUMBER(SEARCH("corbeille",B940)),ISNUMBER(SEARCH("banneton",B940)),ISNUMBER(SEARCH("support",B940))),"PANIER/CORBEILLE",IF(ISNUMBER(SEARCH("Bidon",B940)),"BIDON",IF(ISNUMBER(SEARCH("bourriche",B940)),"BOURRICHE",IF(OR(ISNUMBER(SEARCH("coffre",B940)),ISNUMBER(SEARCH("valisette",B940)),ISNUMBER(SEARCH("caisse",B940))),"COFFRET",IF(OR(ISNUMBER(SEARCH("VERRE",B940)),ISNUMBER(SEARCH("carafe",B940))),"VERRERIE",IF(ISNUMBER(SEARCH("BOIS",B940)),"BOIS",IF(OR(ISNUMBER(SEARCH("BOLDUC",B940)),ISNUMBER(SEARCH("RAPHIA",B940)),ISNUMBER(SEARCH("etiquette",B940)),ISNUMBER(SEARCH("Bouchon",B940)),ISNUMBER(SEARCH("tire",B940)),ISNUMBER(SEARCH("decapsuleur",B940)),ISNUMBER(SEARCH("carte",B940)),ISNUMBER(SEARCH("cheque",B940))),"ETAGERES",IF(OR(ISNUMBER(SEARCH("papier",B940)),ISNUMBER(SEARCH("sac",B940)),ISNUMBER(SEARCH("carton",B940)),ISNUMBER(SEARCH("pochette",B940)),ISNUMBER(SEARCH("polypr",B940)),ISNUMBER(SEARCH("FIBRE",B940))),"CARTONNAGE","AUTRES"))))))))),VLOOKUP(A940,'[1]Famille par article'!A:C,3,0))</f>
        <v>ETAGERES</v>
      </c>
      <c r="I940" s="14">
        <f t="shared" si="57"/>
        <v>1.8508236165093466E-4</v>
      </c>
      <c r="J940" s="14">
        <f t="shared" si="59"/>
        <v>0.97307051637978825</v>
      </c>
      <c r="K940" s="12" t="str">
        <f t="shared" si="56"/>
        <v>NPPEC</v>
      </c>
      <c r="L940" s="12" t="str">
        <f t="shared" si="58"/>
        <v>N</v>
      </c>
    </row>
    <row r="941" spans="1:12" x14ac:dyDescent="0.25">
      <c r="A941" s="12" t="s">
        <v>1613</v>
      </c>
      <c r="B941" s="12" t="s">
        <v>804</v>
      </c>
      <c r="C941" s="12">
        <v>2</v>
      </c>
      <c r="D941" s="12">
        <v>1126</v>
      </c>
      <c r="E941" s="12" t="s">
        <v>96</v>
      </c>
      <c r="F941" s="12" t="s">
        <v>17</v>
      </c>
      <c r="G941" s="12" t="str">
        <f>IF(ISNA(VLOOKUP(E941,'[1]Plan d''adressage'!A:B,2,0)),"aucune",VLOOKUP(E941,'[1]Plan d''adressage'!A:B,2,0))</f>
        <v>aucune</v>
      </c>
      <c r="H941" s="13" t="str">
        <f>IF(ISNA(VLOOKUP(A941,'[1]Famille par article'!A:C,3,0)),IF(AND(ISNUMBER(SEARCH("FIBRE",B941)),ISNUMBER(SEARCH("calage",B941))),"FIBRE DE CALAGE",IF(OR(ISNUMBER(SEARCH("panier",B941)),ISNUMBER(SEARCH("corbeille",B941)),ISNUMBER(SEARCH("banneton",B941)),ISNUMBER(SEARCH("support",B941))),"PANIER/CORBEILLE",IF(ISNUMBER(SEARCH("Bidon",B941)),"BIDON",IF(ISNUMBER(SEARCH("bourriche",B941)),"BOURRICHE",IF(OR(ISNUMBER(SEARCH("coffre",B941)),ISNUMBER(SEARCH("valisette",B941)),ISNUMBER(SEARCH("caisse",B941))),"COFFRET",IF(OR(ISNUMBER(SEARCH("VERRE",B941)),ISNUMBER(SEARCH("carafe",B941))),"VERRERIE",IF(ISNUMBER(SEARCH("BOIS",B941)),"BOIS",IF(OR(ISNUMBER(SEARCH("BOLDUC",B941)),ISNUMBER(SEARCH("RAPHIA",B941)),ISNUMBER(SEARCH("etiquette",B941)),ISNUMBER(SEARCH("Bouchon",B941)),ISNUMBER(SEARCH("tire",B941)),ISNUMBER(SEARCH("decapsuleur",B941)),ISNUMBER(SEARCH("carte",B941)),ISNUMBER(SEARCH("cheque",B941))),"ETAGERES",IF(OR(ISNUMBER(SEARCH("papier",B941)),ISNUMBER(SEARCH("sac",B941)),ISNUMBER(SEARCH("carton",B941)),ISNUMBER(SEARCH("pochette",B941)),ISNUMBER(SEARCH("polypr",B941)),ISNUMBER(SEARCH("FIBRE",B941))),"CARTONNAGE","AUTRES"))))))))),VLOOKUP(A941,'[1]Famille par article'!A:C,3,0))</f>
        <v>COFFRET</v>
      </c>
      <c r="I941" s="14">
        <f t="shared" si="57"/>
        <v>1.8508236165093466E-4</v>
      </c>
      <c r="J941" s="14">
        <f t="shared" si="59"/>
        <v>0.97325559874143919</v>
      </c>
      <c r="K941" s="12" t="str">
        <f t="shared" si="56"/>
        <v>NPPEC</v>
      </c>
      <c r="L941" s="12" t="str">
        <f t="shared" si="58"/>
        <v>N</v>
      </c>
    </row>
    <row r="942" spans="1:12" x14ac:dyDescent="0.25">
      <c r="A942" s="12" t="s">
        <v>1614</v>
      </c>
      <c r="B942" s="12" t="s">
        <v>1615</v>
      </c>
      <c r="C942" s="12">
        <v>2</v>
      </c>
      <c r="D942" s="12">
        <v>1126</v>
      </c>
      <c r="E942" s="12" t="s">
        <v>241</v>
      </c>
      <c r="F942" s="12" t="s">
        <v>17</v>
      </c>
      <c r="G942" s="12" t="str">
        <f>IF(ISNA(VLOOKUP(E942,'[1]Plan d''adressage'!A:B,2,0)),"aucune",VLOOKUP(E942,'[1]Plan d''adressage'!A:B,2,0))</f>
        <v>aucune</v>
      </c>
      <c r="H942" s="13" t="str">
        <f>IF(ISNA(VLOOKUP(A942,'[1]Famille par article'!A:C,3,0)),IF(AND(ISNUMBER(SEARCH("FIBRE",B942)),ISNUMBER(SEARCH("calage",B942))),"FIBRE DE CALAGE",IF(OR(ISNUMBER(SEARCH("panier",B942)),ISNUMBER(SEARCH("corbeille",B942)),ISNUMBER(SEARCH("banneton",B942)),ISNUMBER(SEARCH("support",B942))),"PANIER/CORBEILLE",IF(ISNUMBER(SEARCH("Bidon",B942)),"BIDON",IF(ISNUMBER(SEARCH("bourriche",B942)),"BOURRICHE",IF(OR(ISNUMBER(SEARCH("coffre",B942)),ISNUMBER(SEARCH("valisette",B942)),ISNUMBER(SEARCH("caisse",B942))),"COFFRET",IF(OR(ISNUMBER(SEARCH("VERRE",B942)),ISNUMBER(SEARCH("carafe",B942))),"VERRERIE",IF(ISNUMBER(SEARCH("BOIS",B942)),"BOIS",IF(OR(ISNUMBER(SEARCH("BOLDUC",B942)),ISNUMBER(SEARCH("RAPHIA",B942)),ISNUMBER(SEARCH("etiquette",B942)),ISNUMBER(SEARCH("Bouchon",B942)),ISNUMBER(SEARCH("tire",B942)),ISNUMBER(SEARCH("decapsuleur",B942)),ISNUMBER(SEARCH("carte",B942)),ISNUMBER(SEARCH("cheque",B942))),"ETAGERES",IF(OR(ISNUMBER(SEARCH("papier",B942)),ISNUMBER(SEARCH("sac",B942)),ISNUMBER(SEARCH("carton",B942)),ISNUMBER(SEARCH("pochette",B942)),ISNUMBER(SEARCH("polypr",B942)),ISNUMBER(SEARCH("FIBRE",B942))),"CARTONNAGE","AUTRES"))))))))),VLOOKUP(A942,'[1]Famille par article'!A:C,3,0))</f>
        <v>ETAGERES</v>
      </c>
      <c r="I942" s="14">
        <f t="shared" si="57"/>
        <v>1.8508236165093466E-4</v>
      </c>
      <c r="J942" s="14">
        <f t="shared" si="59"/>
        <v>0.97344068110309012</v>
      </c>
      <c r="K942" s="12" t="str">
        <f t="shared" si="56"/>
        <v>NPPEC</v>
      </c>
      <c r="L942" s="12" t="str">
        <f t="shared" si="58"/>
        <v>N</v>
      </c>
    </row>
    <row r="943" spans="1:12" x14ac:dyDescent="0.25">
      <c r="A943" s="12" t="s">
        <v>1616</v>
      </c>
      <c r="B943" s="12" t="s">
        <v>1615</v>
      </c>
      <c r="C943" s="12">
        <v>2</v>
      </c>
      <c r="D943" s="12">
        <v>1126</v>
      </c>
      <c r="E943" s="12" t="s">
        <v>241</v>
      </c>
      <c r="F943" s="12" t="s">
        <v>17</v>
      </c>
      <c r="G943" s="12" t="str">
        <f>IF(ISNA(VLOOKUP(E943,'[1]Plan d''adressage'!A:B,2,0)),"aucune",VLOOKUP(E943,'[1]Plan d''adressage'!A:B,2,0))</f>
        <v>aucune</v>
      </c>
      <c r="H943" s="13" t="str">
        <f>IF(ISNA(VLOOKUP(A943,'[1]Famille par article'!A:C,3,0)),IF(AND(ISNUMBER(SEARCH("FIBRE",B943)),ISNUMBER(SEARCH("calage",B943))),"FIBRE DE CALAGE",IF(OR(ISNUMBER(SEARCH("panier",B943)),ISNUMBER(SEARCH("corbeille",B943)),ISNUMBER(SEARCH("banneton",B943)),ISNUMBER(SEARCH("support",B943))),"PANIER/CORBEILLE",IF(ISNUMBER(SEARCH("Bidon",B943)),"BIDON",IF(ISNUMBER(SEARCH("bourriche",B943)),"BOURRICHE",IF(OR(ISNUMBER(SEARCH("coffre",B943)),ISNUMBER(SEARCH("valisette",B943)),ISNUMBER(SEARCH("caisse",B943))),"COFFRET",IF(OR(ISNUMBER(SEARCH("VERRE",B943)),ISNUMBER(SEARCH("carafe",B943))),"VERRERIE",IF(ISNUMBER(SEARCH("BOIS",B943)),"BOIS",IF(OR(ISNUMBER(SEARCH("BOLDUC",B943)),ISNUMBER(SEARCH("RAPHIA",B943)),ISNUMBER(SEARCH("etiquette",B943)),ISNUMBER(SEARCH("Bouchon",B943)),ISNUMBER(SEARCH("tire",B943)),ISNUMBER(SEARCH("decapsuleur",B943)),ISNUMBER(SEARCH("carte",B943)),ISNUMBER(SEARCH("cheque",B943))),"ETAGERES",IF(OR(ISNUMBER(SEARCH("papier",B943)),ISNUMBER(SEARCH("sac",B943)),ISNUMBER(SEARCH("carton",B943)),ISNUMBER(SEARCH("pochette",B943)),ISNUMBER(SEARCH("polypr",B943)),ISNUMBER(SEARCH("FIBRE",B943))),"CARTONNAGE","AUTRES"))))))))),VLOOKUP(A943,'[1]Famille par article'!A:C,3,0))</f>
        <v>ETAGERES</v>
      </c>
      <c r="I943" s="14">
        <f t="shared" si="57"/>
        <v>1.8508236165093466E-4</v>
      </c>
      <c r="J943" s="14">
        <f t="shared" si="59"/>
        <v>0.97362576346474106</v>
      </c>
      <c r="K943" s="12" t="str">
        <f t="shared" si="56"/>
        <v>NPPEC</v>
      </c>
      <c r="L943" s="12" t="str">
        <f t="shared" si="58"/>
        <v>N</v>
      </c>
    </row>
    <row r="944" spans="1:12" x14ac:dyDescent="0.25">
      <c r="A944" s="12" t="s">
        <v>1617</v>
      </c>
      <c r="B944" s="12" t="s">
        <v>1618</v>
      </c>
      <c r="C944" s="12">
        <v>2</v>
      </c>
      <c r="D944" s="12">
        <v>1126</v>
      </c>
      <c r="E944" s="12" t="s">
        <v>96</v>
      </c>
      <c r="F944" s="12" t="s">
        <v>17</v>
      </c>
      <c r="G944" s="12" t="str">
        <f>IF(ISNA(VLOOKUP(E944,'[1]Plan d''adressage'!A:B,2,0)),"aucune",VLOOKUP(E944,'[1]Plan d''adressage'!A:B,2,0))</f>
        <v>aucune</v>
      </c>
      <c r="H944" s="13" t="str">
        <f>IF(ISNA(VLOOKUP(A944,'[1]Famille par article'!A:C,3,0)),IF(AND(ISNUMBER(SEARCH("FIBRE",B944)),ISNUMBER(SEARCH("calage",B944))),"FIBRE DE CALAGE",IF(OR(ISNUMBER(SEARCH("panier",B944)),ISNUMBER(SEARCH("corbeille",B944)),ISNUMBER(SEARCH("banneton",B944)),ISNUMBER(SEARCH("support",B944))),"PANIER/CORBEILLE",IF(ISNUMBER(SEARCH("Bidon",B944)),"BIDON",IF(ISNUMBER(SEARCH("bourriche",B944)),"BOURRICHE",IF(OR(ISNUMBER(SEARCH("coffre",B944)),ISNUMBER(SEARCH("valisette",B944)),ISNUMBER(SEARCH("caisse",B944))),"COFFRET",IF(OR(ISNUMBER(SEARCH("VERRE",B944)),ISNUMBER(SEARCH("carafe",B944))),"VERRERIE",IF(ISNUMBER(SEARCH("BOIS",B944)),"BOIS",IF(OR(ISNUMBER(SEARCH("BOLDUC",B944)),ISNUMBER(SEARCH("RAPHIA",B944)),ISNUMBER(SEARCH("etiquette",B944)),ISNUMBER(SEARCH("Bouchon",B944)),ISNUMBER(SEARCH("tire",B944)),ISNUMBER(SEARCH("decapsuleur",B944)),ISNUMBER(SEARCH("carte",B944)),ISNUMBER(SEARCH("cheque",B944))),"ETAGERES",IF(OR(ISNUMBER(SEARCH("papier",B944)),ISNUMBER(SEARCH("sac",B944)),ISNUMBER(SEARCH("carton",B944)),ISNUMBER(SEARCH("pochette",B944)),ISNUMBER(SEARCH("polypr",B944)),ISNUMBER(SEARCH("FIBRE",B944))),"CARTONNAGE","AUTRES"))))))))),VLOOKUP(A944,'[1]Famille par article'!A:C,3,0))</f>
        <v>BIDON</v>
      </c>
      <c r="I944" s="14">
        <f t="shared" si="57"/>
        <v>1.8508236165093466E-4</v>
      </c>
      <c r="J944" s="14">
        <f t="shared" si="59"/>
        <v>0.97381084582639199</v>
      </c>
      <c r="K944" s="12" t="str">
        <f t="shared" si="56"/>
        <v>NPPEC</v>
      </c>
      <c r="L944" s="12" t="str">
        <f t="shared" si="58"/>
        <v>N</v>
      </c>
    </row>
    <row r="945" spans="1:12" x14ac:dyDescent="0.25">
      <c r="A945" s="12" t="s">
        <v>1619</v>
      </c>
      <c r="B945" s="12" t="s">
        <v>1620</v>
      </c>
      <c r="C945" s="12">
        <v>2</v>
      </c>
      <c r="D945" s="12">
        <v>1126</v>
      </c>
      <c r="E945" s="12" t="s">
        <v>96</v>
      </c>
      <c r="F945" s="12" t="s">
        <v>17</v>
      </c>
      <c r="G945" s="12" t="str">
        <f>IF(ISNA(VLOOKUP(E945,'[1]Plan d''adressage'!A:B,2,0)),"aucune",VLOOKUP(E945,'[1]Plan d''adressage'!A:B,2,0))</f>
        <v>aucune</v>
      </c>
      <c r="H945" s="13" t="str">
        <f>IF(ISNA(VLOOKUP(A945,'[1]Famille par article'!A:C,3,0)),IF(AND(ISNUMBER(SEARCH("FIBRE",B945)),ISNUMBER(SEARCH("calage",B945))),"FIBRE DE CALAGE",IF(OR(ISNUMBER(SEARCH("panier",B945)),ISNUMBER(SEARCH("corbeille",B945)),ISNUMBER(SEARCH("banneton",B945)),ISNUMBER(SEARCH("support",B945))),"PANIER/CORBEILLE",IF(ISNUMBER(SEARCH("Bidon",B945)),"BIDON",IF(ISNUMBER(SEARCH("bourriche",B945)),"BOURRICHE",IF(OR(ISNUMBER(SEARCH("coffre",B945)),ISNUMBER(SEARCH("valisette",B945)),ISNUMBER(SEARCH("caisse",B945))),"COFFRET",IF(OR(ISNUMBER(SEARCH("VERRE",B945)),ISNUMBER(SEARCH("carafe",B945))),"VERRERIE",IF(ISNUMBER(SEARCH("BOIS",B945)),"BOIS",IF(OR(ISNUMBER(SEARCH("BOLDUC",B945)),ISNUMBER(SEARCH("RAPHIA",B945)),ISNUMBER(SEARCH("etiquette",B945)),ISNUMBER(SEARCH("Bouchon",B945)),ISNUMBER(SEARCH("tire",B945)),ISNUMBER(SEARCH("decapsuleur",B945)),ISNUMBER(SEARCH("carte",B945)),ISNUMBER(SEARCH("cheque",B945))),"ETAGERES",IF(OR(ISNUMBER(SEARCH("papier",B945)),ISNUMBER(SEARCH("sac",B945)),ISNUMBER(SEARCH("carton",B945)),ISNUMBER(SEARCH("pochette",B945)),ISNUMBER(SEARCH("polypr",B945)),ISNUMBER(SEARCH("FIBRE",B945))),"CARTONNAGE","AUTRES"))))))))),VLOOKUP(A945,'[1]Famille par article'!A:C,3,0))</f>
        <v>BOIS</v>
      </c>
      <c r="I945" s="14">
        <f t="shared" si="57"/>
        <v>1.8508236165093466E-4</v>
      </c>
      <c r="J945" s="14">
        <f t="shared" si="59"/>
        <v>0.97399592818804293</v>
      </c>
      <c r="K945" s="12" t="str">
        <f t="shared" si="56"/>
        <v>NPPEC</v>
      </c>
      <c r="L945" s="12" t="str">
        <f t="shared" si="58"/>
        <v>N</v>
      </c>
    </row>
    <row r="946" spans="1:12" x14ac:dyDescent="0.25">
      <c r="A946" s="12" t="s">
        <v>1621</v>
      </c>
      <c r="B946" s="12" t="s">
        <v>617</v>
      </c>
      <c r="C946" s="12">
        <v>2</v>
      </c>
      <c r="D946" s="12">
        <v>1126</v>
      </c>
      <c r="E946" s="12" t="s">
        <v>96</v>
      </c>
      <c r="F946" s="12" t="s">
        <v>17</v>
      </c>
      <c r="G946" s="12" t="str">
        <f>IF(ISNA(VLOOKUP(E946,'[1]Plan d''adressage'!A:B,2,0)),"aucune",VLOOKUP(E946,'[1]Plan d''adressage'!A:B,2,0))</f>
        <v>aucune</v>
      </c>
      <c r="H946" s="13" t="str">
        <f>IF(ISNA(VLOOKUP(A946,'[1]Famille par article'!A:C,3,0)),IF(AND(ISNUMBER(SEARCH("FIBRE",B946)),ISNUMBER(SEARCH("calage",B946))),"FIBRE DE CALAGE",IF(OR(ISNUMBER(SEARCH("panier",B946)),ISNUMBER(SEARCH("corbeille",B946)),ISNUMBER(SEARCH("banneton",B946)),ISNUMBER(SEARCH("support",B946))),"PANIER/CORBEILLE",IF(ISNUMBER(SEARCH("Bidon",B946)),"BIDON",IF(ISNUMBER(SEARCH("bourriche",B946)),"BOURRICHE",IF(OR(ISNUMBER(SEARCH("coffre",B946)),ISNUMBER(SEARCH("valisette",B946)),ISNUMBER(SEARCH("caisse",B946))),"COFFRET",IF(OR(ISNUMBER(SEARCH("VERRE",B946)),ISNUMBER(SEARCH("carafe",B946))),"VERRERIE",IF(ISNUMBER(SEARCH("BOIS",B946)),"BOIS",IF(OR(ISNUMBER(SEARCH("BOLDUC",B946)),ISNUMBER(SEARCH("RAPHIA",B946)),ISNUMBER(SEARCH("etiquette",B946)),ISNUMBER(SEARCH("Bouchon",B946)),ISNUMBER(SEARCH("tire",B946)),ISNUMBER(SEARCH("decapsuleur",B946)),ISNUMBER(SEARCH("carte",B946)),ISNUMBER(SEARCH("cheque",B946))),"ETAGERES",IF(OR(ISNUMBER(SEARCH("papier",B946)),ISNUMBER(SEARCH("sac",B946)),ISNUMBER(SEARCH("carton",B946)),ISNUMBER(SEARCH("pochette",B946)),ISNUMBER(SEARCH("polypr",B946)),ISNUMBER(SEARCH("FIBRE",B946))),"CARTONNAGE","AUTRES"))))))))),VLOOKUP(A946,'[1]Famille par article'!A:C,3,0))</f>
        <v>COFFRET</v>
      </c>
      <c r="I946" s="14">
        <f t="shared" si="57"/>
        <v>1.8508236165093466E-4</v>
      </c>
      <c r="J946" s="14">
        <f t="shared" si="59"/>
        <v>0.97418101054969386</v>
      </c>
      <c r="K946" s="12" t="str">
        <f t="shared" si="56"/>
        <v>NPPEC</v>
      </c>
      <c r="L946" s="12" t="str">
        <f t="shared" si="58"/>
        <v>N</v>
      </c>
    </row>
    <row r="947" spans="1:12" x14ac:dyDescent="0.25">
      <c r="A947" s="12" t="s">
        <v>1622</v>
      </c>
      <c r="B947" s="12" t="s">
        <v>617</v>
      </c>
      <c r="C947" s="12">
        <v>2</v>
      </c>
      <c r="D947" s="12">
        <v>1126</v>
      </c>
      <c r="E947" s="12" t="s">
        <v>96</v>
      </c>
      <c r="F947" s="12" t="s">
        <v>17</v>
      </c>
      <c r="G947" s="12" t="str">
        <f>IF(ISNA(VLOOKUP(E947,'[1]Plan d''adressage'!A:B,2,0)),"aucune",VLOOKUP(E947,'[1]Plan d''adressage'!A:B,2,0))</f>
        <v>aucune</v>
      </c>
      <c r="H947" s="13" t="str">
        <f>IF(ISNA(VLOOKUP(A947,'[1]Famille par article'!A:C,3,0)),IF(AND(ISNUMBER(SEARCH("FIBRE",B947)),ISNUMBER(SEARCH("calage",B947))),"FIBRE DE CALAGE",IF(OR(ISNUMBER(SEARCH("panier",B947)),ISNUMBER(SEARCH("corbeille",B947)),ISNUMBER(SEARCH("banneton",B947)),ISNUMBER(SEARCH("support",B947))),"PANIER/CORBEILLE",IF(ISNUMBER(SEARCH("Bidon",B947)),"BIDON",IF(ISNUMBER(SEARCH("bourriche",B947)),"BOURRICHE",IF(OR(ISNUMBER(SEARCH("coffre",B947)),ISNUMBER(SEARCH("valisette",B947)),ISNUMBER(SEARCH("caisse",B947))),"COFFRET",IF(OR(ISNUMBER(SEARCH("VERRE",B947)),ISNUMBER(SEARCH("carafe",B947))),"VERRERIE",IF(ISNUMBER(SEARCH("BOIS",B947)),"BOIS",IF(OR(ISNUMBER(SEARCH("BOLDUC",B947)),ISNUMBER(SEARCH("RAPHIA",B947)),ISNUMBER(SEARCH("etiquette",B947)),ISNUMBER(SEARCH("Bouchon",B947)),ISNUMBER(SEARCH("tire",B947)),ISNUMBER(SEARCH("decapsuleur",B947)),ISNUMBER(SEARCH("carte",B947)),ISNUMBER(SEARCH("cheque",B947))),"ETAGERES",IF(OR(ISNUMBER(SEARCH("papier",B947)),ISNUMBER(SEARCH("sac",B947)),ISNUMBER(SEARCH("carton",B947)),ISNUMBER(SEARCH("pochette",B947)),ISNUMBER(SEARCH("polypr",B947)),ISNUMBER(SEARCH("FIBRE",B947))),"CARTONNAGE","AUTRES"))))))))),VLOOKUP(A947,'[1]Famille par article'!A:C,3,0))</f>
        <v>COFFRET</v>
      </c>
      <c r="I947" s="14">
        <f t="shared" si="57"/>
        <v>1.8508236165093466E-4</v>
      </c>
      <c r="J947" s="14">
        <f t="shared" si="59"/>
        <v>0.97436609291134479</v>
      </c>
      <c r="K947" s="12" t="str">
        <f t="shared" si="56"/>
        <v>NPPEC</v>
      </c>
      <c r="L947" s="12" t="str">
        <f t="shared" si="58"/>
        <v>N</v>
      </c>
    </row>
    <row r="948" spans="1:12" x14ac:dyDescent="0.25">
      <c r="A948" s="12" t="s">
        <v>1623</v>
      </c>
      <c r="B948" s="12" t="s">
        <v>1624</v>
      </c>
      <c r="C948" s="12">
        <v>2</v>
      </c>
      <c r="D948" s="12">
        <v>1126</v>
      </c>
      <c r="E948" s="12" t="s">
        <v>96</v>
      </c>
      <c r="F948" s="12" t="s">
        <v>17</v>
      </c>
      <c r="G948" s="12" t="str">
        <f>IF(ISNA(VLOOKUP(E948,'[1]Plan d''adressage'!A:B,2,0)),"aucune",VLOOKUP(E948,'[1]Plan d''adressage'!A:B,2,0))</f>
        <v>aucune</v>
      </c>
      <c r="H948" s="13" t="str">
        <f>IF(ISNA(VLOOKUP(A948,'[1]Famille par article'!A:C,3,0)),IF(AND(ISNUMBER(SEARCH("FIBRE",B948)),ISNUMBER(SEARCH("calage",B948))),"FIBRE DE CALAGE",IF(OR(ISNUMBER(SEARCH("panier",B948)),ISNUMBER(SEARCH("corbeille",B948)),ISNUMBER(SEARCH("banneton",B948)),ISNUMBER(SEARCH("support",B948))),"PANIER/CORBEILLE",IF(ISNUMBER(SEARCH("Bidon",B948)),"BIDON",IF(ISNUMBER(SEARCH("bourriche",B948)),"BOURRICHE",IF(OR(ISNUMBER(SEARCH("coffre",B948)),ISNUMBER(SEARCH("valisette",B948)),ISNUMBER(SEARCH("caisse",B948))),"COFFRET",IF(OR(ISNUMBER(SEARCH("VERRE",B948)),ISNUMBER(SEARCH("carafe",B948))),"VERRERIE",IF(ISNUMBER(SEARCH("BOIS",B948)),"BOIS",IF(OR(ISNUMBER(SEARCH("BOLDUC",B948)),ISNUMBER(SEARCH("RAPHIA",B948)),ISNUMBER(SEARCH("etiquette",B948)),ISNUMBER(SEARCH("Bouchon",B948)),ISNUMBER(SEARCH("tire",B948)),ISNUMBER(SEARCH("decapsuleur",B948)),ISNUMBER(SEARCH("carte",B948)),ISNUMBER(SEARCH("cheque",B948))),"ETAGERES",IF(OR(ISNUMBER(SEARCH("papier",B948)),ISNUMBER(SEARCH("sac",B948)),ISNUMBER(SEARCH("carton",B948)),ISNUMBER(SEARCH("pochette",B948)),ISNUMBER(SEARCH("polypr",B948)),ISNUMBER(SEARCH("FIBRE",B948))),"CARTONNAGE","AUTRES"))))))))),VLOOKUP(A948,'[1]Famille par article'!A:C,3,0))</f>
        <v>CARTONNAGE</v>
      </c>
      <c r="I948" s="14">
        <f t="shared" si="57"/>
        <v>1.8508236165093466E-4</v>
      </c>
      <c r="J948" s="14">
        <f t="shared" si="59"/>
        <v>0.97455117527299573</v>
      </c>
      <c r="K948" s="12" t="str">
        <f t="shared" si="56"/>
        <v>NPPEC</v>
      </c>
      <c r="L948" s="12" t="str">
        <f t="shared" si="58"/>
        <v>N</v>
      </c>
    </row>
    <row r="949" spans="1:12" x14ac:dyDescent="0.25">
      <c r="A949" s="12" t="s">
        <v>1625</v>
      </c>
      <c r="B949" s="12" t="s">
        <v>1626</v>
      </c>
      <c r="C949" s="12">
        <v>2</v>
      </c>
      <c r="D949" s="12">
        <v>1126</v>
      </c>
      <c r="E949" s="12" t="s">
        <v>96</v>
      </c>
      <c r="F949" s="12" t="s">
        <v>17</v>
      </c>
      <c r="G949" s="12" t="str">
        <f>IF(ISNA(VLOOKUP(E949,'[1]Plan d''adressage'!A:B,2,0)),"aucune",VLOOKUP(E949,'[1]Plan d''adressage'!A:B,2,0))</f>
        <v>aucune</v>
      </c>
      <c r="H949" s="13" t="str">
        <f>IF(ISNA(VLOOKUP(A949,'[1]Famille par article'!A:C,3,0)),IF(AND(ISNUMBER(SEARCH("FIBRE",B949)),ISNUMBER(SEARCH("calage",B949))),"FIBRE DE CALAGE",IF(OR(ISNUMBER(SEARCH("panier",B949)),ISNUMBER(SEARCH("corbeille",B949)),ISNUMBER(SEARCH("banneton",B949)),ISNUMBER(SEARCH("support",B949))),"PANIER/CORBEILLE",IF(ISNUMBER(SEARCH("Bidon",B949)),"BIDON",IF(ISNUMBER(SEARCH("bourriche",B949)),"BOURRICHE",IF(OR(ISNUMBER(SEARCH("coffre",B949)),ISNUMBER(SEARCH("valisette",B949)),ISNUMBER(SEARCH("caisse",B949))),"COFFRET",IF(OR(ISNUMBER(SEARCH("VERRE",B949)),ISNUMBER(SEARCH("carafe",B949))),"VERRERIE",IF(ISNUMBER(SEARCH("BOIS",B949)),"BOIS",IF(OR(ISNUMBER(SEARCH("BOLDUC",B949)),ISNUMBER(SEARCH("RAPHIA",B949)),ISNUMBER(SEARCH("etiquette",B949)),ISNUMBER(SEARCH("Bouchon",B949)),ISNUMBER(SEARCH("tire",B949)),ISNUMBER(SEARCH("decapsuleur",B949)),ISNUMBER(SEARCH("carte",B949)),ISNUMBER(SEARCH("cheque",B949))),"ETAGERES",IF(OR(ISNUMBER(SEARCH("papier",B949)),ISNUMBER(SEARCH("sac",B949)),ISNUMBER(SEARCH("carton",B949)),ISNUMBER(SEARCH("pochette",B949)),ISNUMBER(SEARCH("polypr",B949)),ISNUMBER(SEARCH("FIBRE",B949))),"CARTONNAGE","AUTRES"))))))))),VLOOKUP(A949,'[1]Famille par article'!A:C,3,0))</f>
        <v>AUTRES</v>
      </c>
      <c r="I949" s="14">
        <f t="shared" si="57"/>
        <v>1.8508236165093466E-4</v>
      </c>
      <c r="J949" s="14">
        <f t="shared" si="59"/>
        <v>0.97473625763464666</v>
      </c>
      <c r="K949" s="12" t="str">
        <f t="shared" ref="K949:K1012" si="60">IF(J949&lt;95%,"","NPPEC")</f>
        <v>NPPEC</v>
      </c>
      <c r="L949" s="12" t="str">
        <f t="shared" si="58"/>
        <v>N</v>
      </c>
    </row>
    <row r="950" spans="1:12" x14ac:dyDescent="0.25">
      <c r="A950" s="12" t="s">
        <v>1627</v>
      </c>
      <c r="B950" s="12" t="s">
        <v>1628</v>
      </c>
      <c r="C950" s="12">
        <v>2</v>
      </c>
      <c r="D950" s="12">
        <v>1126</v>
      </c>
      <c r="E950" s="12" t="s">
        <v>772</v>
      </c>
      <c r="F950" s="12" t="s">
        <v>17</v>
      </c>
      <c r="G950" s="12" t="str">
        <f>IF(ISNA(VLOOKUP(E950,'[1]Plan d''adressage'!A:B,2,0)),"aucune",VLOOKUP(E950,'[1]Plan d''adressage'!A:B,2,0))</f>
        <v>AUTRES</v>
      </c>
      <c r="H950" s="13" t="str">
        <f>IF(ISNA(VLOOKUP(A950,'[1]Famille par article'!A:C,3,0)),IF(AND(ISNUMBER(SEARCH("FIBRE",B950)),ISNUMBER(SEARCH("calage",B950))),"FIBRE DE CALAGE",IF(OR(ISNUMBER(SEARCH("panier",B950)),ISNUMBER(SEARCH("corbeille",B950)),ISNUMBER(SEARCH("banneton",B950)),ISNUMBER(SEARCH("support",B950))),"PANIER/CORBEILLE",IF(ISNUMBER(SEARCH("Bidon",B950)),"BIDON",IF(ISNUMBER(SEARCH("bourriche",B950)),"BOURRICHE",IF(OR(ISNUMBER(SEARCH("coffre",B950)),ISNUMBER(SEARCH("valisette",B950)),ISNUMBER(SEARCH("caisse",B950))),"COFFRET",IF(OR(ISNUMBER(SEARCH("VERRE",B950)),ISNUMBER(SEARCH("carafe",B950))),"VERRERIE",IF(ISNUMBER(SEARCH("BOIS",B950)),"BOIS",IF(OR(ISNUMBER(SEARCH("BOLDUC",B950)),ISNUMBER(SEARCH("RAPHIA",B950)),ISNUMBER(SEARCH("etiquette",B950)),ISNUMBER(SEARCH("Bouchon",B950)),ISNUMBER(SEARCH("tire",B950)),ISNUMBER(SEARCH("decapsuleur",B950)),ISNUMBER(SEARCH("carte",B950)),ISNUMBER(SEARCH("cheque",B950))),"ETAGERES",IF(OR(ISNUMBER(SEARCH("papier",B950)),ISNUMBER(SEARCH("sac",B950)),ISNUMBER(SEARCH("carton",B950)),ISNUMBER(SEARCH("pochette",B950)),ISNUMBER(SEARCH("polypr",B950)),ISNUMBER(SEARCH("FIBRE",B950))),"CARTONNAGE","AUTRES"))))))))),VLOOKUP(A950,'[1]Famille par article'!A:C,3,0))</f>
        <v>CARTONNAGE</v>
      </c>
      <c r="I950" s="14">
        <f t="shared" si="57"/>
        <v>1.8508236165093466E-4</v>
      </c>
      <c r="J950" s="14">
        <f t="shared" si="59"/>
        <v>0.9749213399962976</v>
      </c>
      <c r="K950" s="12" t="str">
        <f t="shared" si="60"/>
        <v>NPPEC</v>
      </c>
      <c r="L950" s="12" t="str">
        <f t="shared" si="58"/>
        <v>N</v>
      </c>
    </row>
    <row r="951" spans="1:12" x14ac:dyDescent="0.25">
      <c r="A951" s="12" t="s">
        <v>1629</v>
      </c>
      <c r="B951" s="12" t="s">
        <v>1630</v>
      </c>
      <c r="C951" s="12">
        <v>2</v>
      </c>
      <c r="D951" s="12">
        <v>1126</v>
      </c>
      <c r="E951" s="12" t="s">
        <v>78</v>
      </c>
      <c r="F951" s="12" t="s">
        <v>17</v>
      </c>
      <c r="G951" s="12" t="str">
        <f>IF(ISNA(VLOOKUP(E951,'[1]Plan d''adressage'!A:B,2,0)),"aucune",VLOOKUP(E951,'[1]Plan d''adressage'!A:B,2,0))</f>
        <v>AUTRES</v>
      </c>
      <c r="H951" s="13" t="str">
        <f>IF(ISNA(VLOOKUP(A951,'[1]Famille par article'!A:C,3,0)),IF(AND(ISNUMBER(SEARCH("FIBRE",B951)),ISNUMBER(SEARCH("calage",B951))),"FIBRE DE CALAGE",IF(OR(ISNUMBER(SEARCH("panier",B951)),ISNUMBER(SEARCH("corbeille",B951)),ISNUMBER(SEARCH("banneton",B951)),ISNUMBER(SEARCH("support",B951))),"PANIER/CORBEILLE",IF(ISNUMBER(SEARCH("Bidon",B951)),"BIDON",IF(ISNUMBER(SEARCH("bourriche",B951)),"BOURRICHE",IF(OR(ISNUMBER(SEARCH("coffre",B951)),ISNUMBER(SEARCH("valisette",B951)),ISNUMBER(SEARCH("caisse",B951))),"COFFRET",IF(OR(ISNUMBER(SEARCH("VERRE",B951)),ISNUMBER(SEARCH("carafe",B951))),"VERRERIE",IF(ISNUMBER(SEARCH("BOIS",B951)),"BOIS",IF(OR(ISNUMBER(SEARCH("BOLDUC",B951)),ISNUMBER(SEARCH("RAPHIA",B951)),ISNUMBER(SEARCH("etiquette",B951)),ISNUMBER(SEARCH("Bouchon",B951)),ISNUMBER(SEARCH("tire",B951)),ISNUMBER(SEARCH("decapsuleur",B951)),ISNUMBER(SEARCH("carte",B951)),ISNUMBER(SEARCH("cheque",B951))),"ETAGERES",IF(OR(ISNUMBER(SEARCH("papier",B951)),ISNUMBER(SEARCH("sac",B951)),ISNUMBER(SEARCH("carton",B951)),ISNUMBER(SEARCH("pochette",B951)),ISNUMBER(SEARCH("polypr",B951)),ISNUMBER(SEARCH("FIBRE",B951))),"CARTONNAGE","AUTRES"))))))))),VLOOKUP(A951,'[1]Famille par article'!A:C,3,0))</f>
        <v>CARTONNAGE</v>
      </c>
      <c r="I951" s="14">
        <f t="shared" si="57"/>
        <v>1.8508236165093466E-4</v>
      </c>
      <c r="J951" s="14">
        <f t="shared" si="59"/>
        <v>0.97510642235794853</v>
      </c>
      <c r="K951" s="12" t="str">
        <f t="shared" si="60"/>
        <v>NPPEC</v>
      </c>
      <c r="L951" s="12" t="str">
        <f t="shared" si="58"/>
        <v>N</v>
      </c>
    </row>
    <row r="952" spans="1:12" x14ac:dyDescent="0.25">
      <c r="A952" s="12" t="s">
        <v>1631</v>
      </c>
      <c r="B952" s="12" t="s">
        <v>210</v>
      </c>
      <c r="C952" s="12">
        <v>2</v>
      </c>
      <c r="D952" s="12">
        <v>1126</v>
      </c>
      <c r="E952" s="12" t="s">
        <v>1632</v>
      </c>
      <c r="F952" s="12" t="s">
        <v>17</v>
      </c>
      <c r="G952" s="12" t="str">
        <f>IF(ISNA(VLOOKUP(E952,'[1]Plan d''adressage'!A:B,2,0)),"aucune",VLOOKUP(E952,'[1]Plan d''adressage'!A:B,2,0))</f>
        <v>AUTRES</v>
      </c>
      <c r="H952" s="13" t="str">
        <f>IF(ISNA(VLOOKUP(A952,'[1]Famille par article'!A:C,3,0)),IF(AND(ISNUMBER(SEARCH("FIBRE",B952)),ISNUMBER(SEARCH("calage",B952))),"FIBRE DE CALAGE",IF(OR(ISNUMBER(SEARCH("panier",B952)),ISNUMBER(SEARCH("corbeille",B952)),ISNUMBER(SEARCH("banneton",B952)),ISNUMBER(SEARCH("support",B952))),"PANIER/CORBEILLE",IF(ISNUMBER(SEARCH("Bidon",B952)),"BIDON",IF(ISNUMBER(SEARCH("bourriche",B952)),"BOURRICHE",IF(OR(ISNUMBER(SEARCH("coffre",B952)),ISNUMBER(SEARCH("valisette",B952)),ISNUMBER(SEARCH("caisse",B952))),"COFFRET",IF(OR(ISNUMBER(SEARCH("VERRE",B952)),ISNUMBER(SEARCH("carafe",B952))),"VERRERIE",IF(ISNUMBER(SEARCH("BOIS",B952)),"BOIS",IF(OR(ISNUMBER(SEARCH("BOLDUC",B952)),ISNUMBER(SEARCH("RAPHIA",B952)),ISNUMBER(SEARCH("etiquette",B952)),ISNUMBER(SEARCH("Bouchon",B952)),ISNUMBER(SEARCH("tire",B952)),ISNUMBER(SEARCH("decapsuleur",B952)),ISNUMBER(SEARCH("carte",B952)),ISNUMBER(SEARCH("cheque",B952))),"ETAGERES",IF(OR(ISNUMBER(SEARCH("papier",B952)),ISNUMBER(SEARCH("sac",B952)),ISNUMBER(SEARCH("carton",B952)),ISNUMBER(SEARCH("pochette",B952)),ISNUMBER(SEARCH("polypr",B952)),ISNUMBER(SEARCH("FIBRE",B952))),"CARTONNAGE","AUTRES"))))))))),VLOOKUP(A952,'[1]Famille par article'!A:C,3,0))</f>
        <v>PANIER/CORBEILLE</v>
      </c>
      <c r="I952" s="14">
        <f t="shared" si="57"/>
        <v>1.8508236165093466E-4</v>
      </c>
      <c r="J952" s="14">
        <f t="shared" si="59"/>
        <v>0.97529150471959947</v>
      </c>
      <c r="K952" s="12" t="str">
        <f t="shared" si="60"/>
        <v>NPPEC</v>
      </c>
      <c r="L952" s="12" t="str">
        <f t="shared" si="58"/>
        <v>N</v>
      </c>
    </row>
    <row r="953" spans="1:12" x14ac:dyDescent="0.25">
      <c r="A953" s="12" t="s">
        <v>1633</v>
      </c>
      <c r="B953" s="12" t="s">
        <v>1313</v>
      </c>
      <c r="C953" s="12">
        <v>2</v>
      </c>
      <c r="D953" s="12">
        <v>1126</v>
      </c>
      <c r="E953" s="12" t="s">
        <v>1314</v>
      </c>
      <c r="F953" s="12" t="s">
        <v>17</v>
      </c>
      <c r="G953" s="12" t="str">
        <f>IF(ISNA(VLOOKUP(E953,'[1]Plan d''adressage'!A:B,2,0)),"aucune",VLOOKUP(E953,'[1]Plan d''adressage'!A:B,2,0))</f>
        <v>VERRERIE</v>
      </c>
      <c r="H953" s="13" t="str">
        <f>IF(ISNA(VLOOKUP(A953,'[1]Famille par article'!A:C,3,0)),IF(AND(ISNUMBER(SEARCH("FIBRE",B953)),ISNUMBER(SEARCH("calage",B953))),"FIBRE DE CALAGE",IF(OR(ISNUMBER(SEARCH("panier",B953)),ISNUMBER(SEARCH("corbeille",B953)),ISNUMBER(SEARCH("banneton",B953)),ISNUMBER(SEARCH("support",B953))),"PANIER/CORBEILLE",IF(ISNUMBER(SEARCH("Bidon",B953)),"BIDON",IF(ISNUMBER(SEARCH("bourriche",B953)),"BOURRICHE",IF(OR(ISNUMBER(SEARCH("coffre",B953)),ISNUMBER(SEARCH("valisette",B953)),ISNUMBER(SEARCH("caisse",B953))),"COFFRET",IF(OR(ISNUMBER(SEARCH("VERRE",B953)),ISNUMBER(SEARCH("carafe",B953))),"VERRERIE",IF(ISNUMBER(SEARCH("BOIS",B953)),"BOIS",IF(OR(ISNUMBER(SEARCH("BOLDUC",B953)),ISNUMBER(SEARCH("RAPHIA",B953)),ISNUMBER(SEARCH("etiquette",B953)),ISNUMBER(SEARCH("Bouchon",B953)),ISNUMBER(SEARCH("tire",B953)),ISNUMBER(SEARCH("decapsuleur",B953)),ISNUMBER(SEARCH("carte",B953)),ISNUMBER(SEARCH("cheque",B953))),"ETAGERES",IF(OR(ISNUMBER(SEARCH("papier",B953)),ISNUMBER(SEARCH("sac",B953)),ISNUMBER(SEARCH("carton",B953)),ISNUMBER(SEARCH("pochette",B953)),ISNUMBER(SEARCH("polypr",B953)),ISNUMBER(SEARCH("FIBRE",B953))),"CARTONNAGE","AUTRES"))))))))),VLOOKUP(A953,'[1]Famille par article'!A:C,3,0))</f>
        <v>CARTONNAGE</v>
      </c>
      <c r="I953" s="14">
        <f t="shared" si="57"/>
        <v>1.8508236165093466E-4</v>
      </c>
      <c r="J953" s="14">
        <f t="shared" si="59"/>
        <v>0.9754765870812504</v>
      </c>
      <c r="K953" s="12" t="str">
        <f t="shared" si="60"/>
        <v>NPPEC</v>
      </c>
      <c r="L953" s="12" t="str">
        <f t="shared" si="58"/>
        <v>N</v>
      </c>
    </row>
    <row r="954" spans="1:12" x14ac:dyDescent="0.25">
      <c r="A954" s="12" t="s">
        <v>1634</v>
      </c>
      <c r="B954" s="12" t="s">
        <v>1635</v>
      </c>
      <c r="C954" s="12">
        <v>2</v>
      </c>
      <c r="D954" s="12">
        <v>1126</v>
      </c>
      <c r="E954" s="12" t="s">
        <v>96</v>
      </c>
      <c r="F954" s="12" t="s">
        <v>17</v>
      </c>
      <c r="G954" s="12" t="str">
        <f>IF(ISNA(VLOOKUP(E954,'[1]Plan d''adressage'!A:B,2,0)),"aucune",VLOOKUP(E954,'[1]Plan d''adressage'!A:B,2,0))</f>
        <v>aucune</v>
      </c>
      <c r="H954" s="13" t="str">
        <f>IF(ISNA(VLOOKUP(A954,'[1]Famille par article'!A:C,3,0)),IF(AND(ISNUMBER(SEARCH("FIBRE",B954)),ISNUMBER(SEARCH("calage",B954))),"FIBRE DE CALAGE",IF(OR(ISNUMBER(SEARCH("panier",B954)),ISNUMBER(SEARCH("corbeille",B954)),ISNUMBER(SEARCH("banneton",B954)),ISNUMBER(SEARCH("support",B954))),"PANIER/CORBEILLE",IF(ISNUMBER(SEARCH("Bidon",B954)),"BIDON",IF(ISNUMBER(SEARCH("bourriche",B954)),"BOURRICHE",IF(OR(ISNUMBER(SEARCH("coffre",B954)),ISNUMBER(SEARCH("valisette",B954)),ISNUMBER(SEARCH("caisse",B954))),"COFFRET",IF(OR(ISNUMBER(SEARCH("VERRE",B954)),ISNUMBER(SEARCH("carafe",B954))),"VERRERIE",IF(ISNUMBER(SEARCH("BOIS",B954)),"BOIS",IF(OR(ISNUMBER(SEARCH("BOLDUC",B954)),ISNUMBER(SEARCH("RAPHIA",B954)),ISNUMBER(SEARCH("etiquette",B954)),ISNUMBER(SEARCH("Bouchon",B954)),ISNUMBER(SEARCH("tire",B954)),ISNUMBER(SEARCH("decapsuleur",B954)),ISNUMBER(SEARCH("carte",B954)),ISNUMBER(SEARCH("cheque",B954))),"ETAGERES",IF(OR(ISNUMBER(SEARCH("papier",B954)),ISNUMBER(SEARCH("sac",B954)),ISNUMBER(SEARCH("carton",B954)),ISNUMBER(SEARCH("pochette",B954)),ISNUMBER(SEARCH("polypr",B954)),ISNUMBER(SEARCH("FIBRE",B954))),"CARTONNAGE","AUTRES"))))))))),VLOOKUP(A954,'[1]Famille par article'!A:C,3,0))</f>
        <v>AUTRES</v>
      </c>
      <c r="I954" s="14">
        <f t="shared" si="57"/>
        <v>1.8508236165093466E-4</v>
      </c>
      <c r="J954" s="14">
        <f t="shared" si="59"/>
        <v>0.97566166944290134</v>
      </c>
      <c r="K954" s="12" t="str">
        <f t="shared" si="60"/>
        <v>NPPEC</v>
      </c>
      <c r="L954" s="12" t="str">
        <f t="shared" si="58"/>
        <v>N</v>
      </c>
    </row>
    <row r="955" spans="1:12" x14ac:dyDescent="0.25">
      <c r="A955" s="12" t="s">
        <v>1636</v>
      </c>
      <c r="B955" s="12" t="s">
        <v>1637</v>
      </c>
      <c r="C955" s="12">
        <v>2</v>
      </c>
      <c r="D955" s="12">
        <v>1126</v>
      </c>
      <c r="E955" s="12" t="s">
        <v>96</v>
      </c>
      <c r="F955" s="12" t="s">
        <v>17</v>
      </c>
      <c r="G955" s="12" t="str">
        <f>IF(ISNA(VLOOKUP(E955,'[1]Plan d''adressage'!A:B,2,0)),"aucune",VLOOKUP(E955,'[1]Plan d''adressage'!A:B,2,0))</f>
        <v>aucune</v>
      </c>
      <c r="H955" s="13" t="str">
        <f>IF(ISNA(VLOOKUP(A955,'[1]Famille par article'!A:C,3,0)),IF(AND(ISNUMBER(SEARCH("FIBRE",B955)),ISNUMBER(SEARCH("calage",B955))),"FIBRE DE CALAGE",IF(OR(ISNUMBER(SEARCH("panier",B955)),ISNUMBER(SEARCH("corbeille",B955)),ISNUMBER(SEARCH("banneton",B955)),ISNUMBER(SEARCH("support",B955))),"PANIER/CORBEILLE",IF(ISNUMBER(SEARCH("Bidon",B955)),"BIDON",IF(ISNUMBER(SEARCH("bourriche",B955)),"BOURRICHE",IF(OR(ISNUMBER(SEARCH("coffre",B955)),ISNUMBER(SEARCH("valisette",B955)),ISNUMBER(SEARCH("caisse",B955))),"COFFRET",IF(OR(ISNUMBER(SEARCH("VERRE",B955)),ISNUMBER(SEARCH("carafe",B955))),"VERRERIE",IF(ISNUMBER(SEARCH("BOIS",B955)),"BOIS",IF(OR(ISNUMBER(SEARCH("BOLDUC",B955)),ISNUMBER(SEARCH("RAPHIA",B955)),ISNUMBER(SEARCH("etiquette",B955)),ISNUMBER(SEARCH("Bouchon",B955)),ISNUMBER(SEARCH("tire",B955)),ISNUMBER(SEARCH("decapsuleur",B955)),ISNUMBER(SEARCH("carte",B955)),ISNUMBER(SEARCH("cheque",B955))),"ETAGERES",IF(OR(ISNUMBER(SEARCH("papier",B955)),ISNUMBER(SEARCH("sac",B955)),ISNUMBER(SEARCH("carton",B955)),ISNUMBER(SEARCH("pochette",B955)),ISNUMBER(SEARCH("polypr",B955)),ISNUMBER(SEARCH("FIBRE",B955))),"CARTONNAGE","AUTRES"))))))))),VLOOKUP(A955,'[1]Famille par article'!A:C,3,0))</f>
        <v>AUTRES</v>
      </c>
      <c r="I955" s="14">
        <f t="shared" si="57"/>
        <v>1.8508236165093466E-4</v>
      </c>
      <c r="J955" s="14">
        <f t="shared" si="59"/>
        <v>0.97584675180455227</v>
      </c>
      <c r="K955" s="12" t="str">
        <f t="shared" si="60"/>
        <v>NPPEC</v>
      </c>
      <c r="L955" s="12" t="str">
        <f t="shared" si="58"/>
        <v>N</v>
      </c>
    </row>
    <row r="956" spans="1:12" x14ac:dyDescent="0.25">
      <c r="A956" s="12" t="s">
        <v>1638</v>
      </c>
      <c r="B956" s="12" t="s">
        <v>1318</v>
      </c>
      <c r="C956" s="12">
        <v>2</v>
      </c>
      <c r="D956" s="12">
        <v>1126</v>
      </c>
      <c r="E956" s="12" t="s">
        <v>96</v>
      </c>
      <c r="F956" s="12" t="s">
        <v>17</v>
      </c>
      <c r="G956" s="12" t="str">
        <f>IF(ISNA(VLOOKUP(E956,'[1]Plan d''adressage'!A:B,2,0)),"aucune",VLOOKUP(E956,'[1]Plan d''adressage'!A:B,2,0))</f>
        <v>aucune</v>
      </c>
      <c r="H956" s="13" t="str">
        <f>IF(ISNA(VLOOKUP(A956,'[1]Famille par article'!A:C,3,0)),IF(AND(ISNUMBER(SEARCH("FIBRE",B956)),ISNUMBER(SEARCH("calage",B956))),"FIBRE DE CALAGE",IF(OR(ISNUMBER(SEARCH("panier",B956)),ISNUMBER(SEARCH("corbeille",B956)),ISNUMBER(SEARCH("banneton",B956)),ISNUMBER(SEARCH("support",B956))),"PANIER/CORBEILLE",IF(ISNUMBER(SEARCH("Bidon",B956)),"BIDON",IF(ISNUMBER(SEARCH("bourriche",B956)),"BOURRICHE",IF(OR(ISNUMBER(SEARCH("coffre",B956)),ISNUMBER(SEARCH("valisette",B956)),ISNUMBER(SEARCH("caisse",B956))),"COFFRET",IF(OR(ISNUMBER(SEARCH("VERRE",B956)),ISNUMBER(SEARCH("carafe",B956))),"VERRERIE",IF(ISNUMBER(SEARCH("BOIS",B956)),"BOIS",IF(OR(ISNUMBER(SEARCH("BOLDUC",B956)),ISNUMBER(SEARCH("RAPHIA",B956)),ISNUMBER(SEARCH("etiquette",B956)),ISNUMBER(SEARCH("Bouchon",B956)),ISNUMBER(SEARCH("tire",B956)),ISNUMBER(SEARCH("decapsuleur",B956)),ISNUMBER(SEARCH("carte",B956)),ISNUMBER(SEARCH("cheque",B956))),"ETAGERES",IF(OR(ISNUMBER(SEARCH("papier",B956)),ISNUMBER(SEARCH("sac",B956)),ISNUMBER(SEARCH("carton",B956)),ISNUMBER(SEARCH("pochette",B956)),ISNUMBER(SEARCH("polypr",B956)),ISNUMBER(SEARCH("FIBRE",B956))),"CARTONNAGE","AUTRES"))))))))),VLOOKUP(A956,'[1]Famille par article'!A:C,3,0))</f>
        <v>PANIER/CORBEILLE</v>
      </c>
      <c r="I956" s="14">
        <f t="shared" si="57"/>
        <v>1.8508236165093466E-4</v>
      </c>
      <c r="J956" s="14">
        <f t="shared" si="59"/>
        <v>0.9760318341662032</v>
      </c>
      <c r="K956" s="12" t="str">
        <f t="shared" si="60"/>
        <v>NPPEC</v>
      </c>
      <c r="L956" s="12" t="str">
        <f t="shared" si="58"/>
        <v>N</v>
      </c>
    </row>
    <row r="957" spans="1:12" x14ac:dyDescent="0.25">
      <c r="A957" s="12" t="s">
        <v>1639</v>
      </c>
      <c r="B957" s="12" t="s">
        <v>1156</v>
      </c>
      <c r="C957" s="12">
        <v>2</v>
      </c>
      <c r="D957" s="12">
        <v>1126</v>
      </c>
      <c r="E957" s="12" t="s">
        <v>96</v>
      </c>
      <c r="F957" s="12" t="s">
        <v>17</v>
      </c>
      <c r="G957" s="12" t="str">
        <f>IF(ISNA(VLOOKUP(E957,'[1]Plan d''adressage'!A:B,2,0)),"aucune",VLOOKUP(E957,'[1]Plan d''adressage'!A:B,2,0))</f>
        <v>aucune</v>
      </c>
      <c r="H957" s="13" t="str">
        <f>IF(ISNA(VLOOKUP(A957,'[1]Famille par article'!A:C,3,0)),IF(AND(ISNUMBER(SEARCH("FIBRE",B957)),ISNUMBER(SEARCH("calage",B957))),"FIBRE DE CALAGE",IF(OR(ISNUMBER(SEARCH("panier",B957)),ISNUMBER(SEARCH("corbeille",B957)),ISNUMBER(SEARCH("banneton",B957)),ISNUMBER(SEARCH("support",B957))),"PANIER/CORBEILLE",IF(ISNUMBER(SEARCH("Bidon",B957)),"BIDON",IF(ISNUMBER(SEARCH("bourriche",B957)),"BOURRICHE",IF(OR(ISNUMBER(SEARCH("coffre",B957)),ISNUMBER(SEARCH("valisette",B957)),ISNUMBER(SEARCH("caisse",B957))),"COFFRET",IF(OR(ISNUMBER(SEARCH("VERRE",B957)),ISNUMBER(SEARCH("carafe",B957))),"VERRERIE",IF(ISNUMBER(SEARCH("BOIS",B957)),"BOIS",IF(OR(ISNUMBER(SEARCH("BOLDUC",B957)),ISNUMBER(SEARCH("RAPHIA",B957)),ISNUMBER(SEARCH("etiquette",B957)),ISNUMBER(SEARCH("Bouchon",B957)),ISNUMBER(SEARCH("tire",B957)),ISNUMBER(SEARCH("decapsuleur",B957)),ISNUMBER(SEARCH("carte",B957)),ISNUMBER(SEARCH("cheque",B957))),"ETAGERES",IF(OR(ISNUMBER(SEARCH("papier",B957)),ISNUMBER(SEARCH("sac",B957)),ISNUMBER(SEARCH("carton",B957)),ISNUMBER(SEARCH("pochette",B957)),ISNUMBER(SEARCH("polypr",B957)),ISNUMBER(SEARCH("FIBRE",B957))),"CARTONNAGE","AUTRES"))))))))),VLOOKUP(A957,'[1]Famille par article'!A:C,3,0))</f>
        <v>COFFRET</v>
      </c>
      <c r="I957" s="14">
        <f t="shared" si="57"/>
        <v>1.8508236165093466E-4</v>
      </c>
      <c r="J957" s="14">
        <f t="shared" si="59"/>
        <v>0.97621691652785414</v>
      </c>
      <c r="K957" s="12" t="str">
        <f t="shared" si="60"/>
        <v>NPPEC</v>
      </c>
      <c r="L957" s="12" t="str">
        <f t="shared" si="58"/>
        <v>N</v>
      </c>
    </row>
    <row r="958" spans="1:12" x14ac:dyDescent="0.25">
      <c r="A958" s="12" t="s">
        <v>1640</v>
      </c>
      <c r="B958" s="12" t="s">
        <v>1509</v>
      </c>
      <c r="C958" s="12">
        <v>2</v>
      </c>
      <c r="D958" s="12">
        <v>1126</v>
      </c>
      <c r="E958" s="12" t="s">
        <v>991</v>
      </c>
      <c r="F958" s="12" t="s">
        <v>17</v>
      </c>
      <c r="G958" s="12" t="str">
        <f>IF(ISNA(VLOOKUP(E958,'[1]Plan d''adressage'!A:B,2,0)),"aucune",VLOOKUP(E958,'[1]Plan d''adressage'!A:B,2,0))</f>
        <v>PANIER/CORBEILLE</v>
      </c>
      <c r="H958" s="13" t="str">
        <f>IF(ISNA(VLOOKUP(A958,'[1]Famille par article'!A:C,3,0)),IF(AND(ISNUMBER(SEARCH("FIBRE",B958)),ISNUMBER(SEARCH("calage",B958))),"FIBRE DE CALAGE",IF(OR(ISNUMBER(SEARCH("panier",B958)),ISNUMBER(SEARCH("corbeille",B958)),ISNUMBER(SEARCH("banneton",B958)),ISNUMBER(SEARCH("support",B958))),"PANIER/CORBEILLE",IF(ISNUMBER(SEARCH("Bidon",B958)),"BIDON",IF(ISNUMBER(SEARCH("bourriche",B958)),"BOURRICHE",IF(OR(ISNUMBER(SEARCH("coffre",B958)),ISNUMBER(SEARCH("valisette",B958)),ISNUMBER(SEARCH("caisse",B958))),"COFFRET",IF(OR(ISNUMBER(SEARCH("VERRE",B958)),ISNUMBER(SEARCH("carafe",B958))),"VERRERIE",IF(ISNUMBER(SEARCH("BOIS",B958)),"BOIS",IF(OR(ISNUMBER(SEARCH("BOLDUC",B958)),ISNUMBER(SEARCH("RAPHIA",B958)),ISNUMBER(SEARCH("etiquette",B958)),ISNUMBER(SEARCH("Bouchon",B958)),ISNUMBER(SEARCH("tire",B958)),ISNUMBER(SEARCH("decapsuleur",B958)),ISNUMBER(SEARCH("carte",B958)),ISNUMBER(SEARCH("cheque",B958))),"ETAGERES",IF(OR(ISNUMBER(SEARCH("papier",B958)),ISNUMBER(SEARCH("sac",B958)),ISNUMBER(SEARCH("carton",B958)),ISNUMBER(SEARCH("pochette",B958)),ISNUMBER(SEARCH("polypr",B958)),ISNUMBER(SEARCH("FIBRE",B958))),"CARTONNAGE","AUTRES"))))))))),VLOOKUP(A958,'[1]Famille par article'!A:C,3,0))</f>
        <v>PANIER/CORBEILLE</v>
      </c>
      <c r="I958" s="14">
        <f t="shared" si="57"/>
        <v>1.8508236165093466E-4</v>
      </c>
      <c r="J958" s="14">
        <f t="shared" si="59"/>
        <v>0.97640199888950507</v>
      </c>
      <c r="K958" s="12" t="str">
        <f t="shared" si="60"/>
        <v>NPPEC</v>
      </c>
      <c r="L958" s="12" t="str">
        <f t="shared" si="58"/>
        <v>N</v>
      </c>
    </row>
    <row r="959" spans="1:12" x14ac:dyDescent="0.25">
      <c r="A959" s="12" t="s">
        <v>1641</v>
      </c>
      <c r="B959" s="12" t="s">
        <v>1642</v>
      </c>
      <c r="C959" s="12">
        <v>2</v>
      </c>
      <c r="D959" s="12">
        <v>1126</v>
      </c>
      <c r="E959" s="12" t="s">
        <v>592</v>
      </c>
      <c r="F959" s="12" t="s">
        <v>17</v>
      </c>
      <c r="G959" s="12" t="str">
        <f>IF(ISNA(VLOOKUP(E959,'[1]Plan d''adressage'!A:B,2,0)),"aucune",VLOOKUP(E959,'[1]Plan d''adressage'!A:B,2,0))</f>
        <v>CARTONNAGE</v>
      </c>
      <c r="H959" s="13" t="str">
        <f>IF(ISNA(VLOOKUP(A959,'[1]Famille par article'!A:C,3,0)),IF(AND(ISNUMBER(SEARCH("FIBRE",B959)),ISNUMBER(SEARCH("calage",B959))),"FIBRE DE CALAGE",IF(OR(ISNUMBER(SEARCH("panier",B959)),ISNUMBER(SEARCH("corbeille",B959)),ISNUMBER(SEARCH("banneton",B959)),ISNUMBER(SEARCH("support",B959))),"PANIER/CORBEILLE",IF(ISNUMBER(SEARCH("Bidon",B959)),"BIDON",IF(ISNUMBER(SEARCH("bourriche",B959)),"BOURRICHE",IF(OR(ISNUMBER(SEARCH("coffre",B959)),ISNUMBER(SEARCH("valisette",B959)),ISNUMBER(SEARCH("caisse",B959))),"COFFRET",IF(OR(ISNUMBER(SEARCH("VERRE",B959)),ISNUMBER(SEARCH("carafe",B959))),"VERRERIE",IF(ISNUMBER(SEARCH("BOIS",B959)),"BOIS",IF(OR(ISNUMBER(SEARCH("BOLDUC",B959)),ISNUMBER(SEARCH("RAPHIA",B959)),ISNUMBER(SEARCH("etiquette",B959)),ISNUMBER(SEARCH("Bouchon",B959)),ISNUMBER(SEARCH("tire",B959)),ISNUMBER(SEARCH("decapsuleur",B959)),ISNUMBER(SEARCH("carte",B959)),ISNUMBER(SEARCH("cheque",B959))),"ETAGERES",IF(OR(ISNUMBER(SEARCH("papier",B959)),ISNUMBER(SEARCH("sac",B959)),ISNUMBER(SEARCH("carton",B959)),ISNUMBER(SEARCH("pochette",B959)),ISNUMBER(SEARCH("polypr",B959)),ISNUMBER(SEARCH("FIBRE",B959))),"CARTONNAGE","AUTRES"))))))))),VLOOKUP(A959,'[1]Famille par article'!A:C,3,0))</f>
        <v>AUTRES</v>
      </c>
      <c r="I959" s="14">
        <f t="shared" si="57"/>
        <v>1.8508236165093466E-4</v>
      </c>
      <c r="J959" s="14">
        <f t="shared" si="59"/>
        <v>0.97658708125115601</v>
      </c>
      <c r="K959" s="12" t="str">
        <f t="shared" si="60"/>
        <v>NPPEC</v>
      </c>
      <c r="L959" s="12" t="str">
        <f t="shared" si="58"/>
        <v>N</v>
      </c>
    </row>
    <row r="960" spans="1:12" x14ac:dyDescent="0.25">
      <c r="A960" s="12" t="s">
        <v>1643</v>
      </c>
      <c r="B960" s="12" t="s">
        <v>96</v>
      </c>
      <c r="C960" s="12">
        <v>2</v>
      </c>
      <c r="D960" s="12">
        <v>1126</v>
      </c>
      <c r="E960" s="12" t="s">
        <v>96</v>
      </c>
      <c r="F960" s="12" t="s">
        <v>17</v>
      </c>
      <c r="G960" s="12" t="str">
        <f>IF(ISNA(VLOOKUP(E960,'[1]Plan d''adressage'!A:B,2,0)),"aucune",VLOOKUP(E960,'[1]Plan d''adressage'!A:B,2,0))</f>
        <v>aucune</v>
      </c>
      <c r="H960" s="13" t="str">
        <f>IF(ISNA(VLOOKUP(A960,'[1]Famille par article'!A:C,3,0)),IF(AND(ISNUMBER(SEARCH("FIBRE",B960)),ISNUMBER(SEARCH("calage",B960))),"FIBRE DE CALAGE",IF(OR(ISNUMBER(SEARCH("panier",B960)),ISNUMBER(SEARCH("corbeille",B960)),ISNUMBER(SEARCH("banneton",B960)),ISNUMBER(SEARCH("support",B960))),"PANIER/CORBEILLE",IF(ISNUMBER(SEARCH("Bidon",B960)),"BIDON",IF(ISNUMBER(SEARCH("bourriche",B960)),"BOURRICHE",IF(OR(ISNUMBER(SEARCH("coffre",B960)),ISNUMBER(SEARCH("valisette",B960)),ISNUMBER(SEARCH("caisse",B960))),"COFFRET",IF(OR(ISNUMBER(SEARCH("VERRE",B960)),ISNUMBER(SEARCH("carafe",B960))),"VERRERIE",IF(ISNUMBER(SEARCH("BOIS",B960)),"BOIS",IF(OR(ISNUMBER(SEARCH("BOLDUC",B960)),ISNUMBER(SEARCH("RAPHIA",B960)),ISNUMBER(SEARCH("etiquette",B960)),ISNUMBER(SEARCH("Bouchon",B960)),ISNUMBER(SEARCH("tire",B960)),ISNUMBER(SEARCH("decapsuleur",B960)),ISNUMBER(SEARCH("carte",B960)),ISNUMBER(SEARCH("cheque",B960))),"ETAGERES",IF(OR(ISNUMBER(SEARCH("papier",B960)),ISNUMBER(SEARCH("sac",B960)),ISNUMBER(SEARCH("carton",B960)),ISNUMBER(SEARCH("pochette",B960)),ISNUMBER(SEARCH("polypr",B960)),ISNUMBER(SEARCH("FIBRE",B960))),"CARTONNAGE","AUTRES"))))))))),VLOOKUP(A960,'[1]Famille par article'!A:C,3,0))</f>
        <v>AUTRES</v>
      </c>
      <c r="I960" s="14">
        <f t="shared" si="57"/>
        <v>1.8508236165093466E-4</v>
      </c>
      <c r="J960" s="14">
        <f t="shared" si="59"/>
        <v>0.97677216361280694</v>
      </c>
      <c r="K960" s="12" t="str">
        <f t="shared" si="60"/>
        <v>NPPEC</v>
      </c>
      <c r="L960" s="12" t="str">
        <f t="shared" si="58"/>
        <v>N</v>
      </c>
    </row>
    <row r="961" spans="1:12" x14ac:dyDescent="0.25">
      <c r="A961" s="12" t="s">
        <v>1644</v>
      </c>
      <c r="B961" s="12" t="s">
        <v>675</v>
      </c>
      <c r="C961" s="12">
        <v>2</v>
      </c>
      <c r="D961" s="12">
        <v>1126</v>
      </c>
      <c r="E961" s="12" t="s">
        <v>96</v>
      </c>
      <c r="F961" s="12" t="s">
        <v>17</v>
      </c>
      <c r="G961" s="12" t="str">
        <f>IF(ISNA(VLOOKUP(E961,'[1]Plan d''adressage'!A:B,2,0)),"aucune",VLOOKUP(E961,'[1]Plan d''adressage'!A:B,2,0))</f>
        <v>aucune</v>
      </c>
      <c r="H961" s="13" t="str">
        <f>IF(ISNA(VLOOKUP(A961,'[1]Famille par article'!A:C,3,0)),IF(AND(ISNUMBER(SEARCH("FIBRE",B961)),ISNUMBER(SEARCH("calage",B961))),"FIBRE DE CALAGE",IF(OR(ISNUMBER(SEARCH("panier",B961)),ISNUMBER(SEARCH("corbeille",B961)),ISNUMBER(SEARCH("banneton",B961)),ISNUMBER(SEARCH("support",B961))),"PANIER/CORBEILLE",IF(ISNUMBER(SEARCH("Bidon",B961)),"BIDON",IF(ISNUMBER(SEARCH("bourriche",B961)),"BOURRICHE",IF(OR(ISNUMBER(SEARCH("coffre",B961)),ISNUMBER(SEARCH("valisette",B961)),ISNUMBER(SEARCH("caisse",B961))),"COFFRET",IF(OR(ISNUMBER(SEARCH("VERRE",B961)),ISNUMBER(SEARCH("carafe",B961))),"VERRERIE",IF(ISNUMBER(SEARCH("BOIS",B961)),"BOIS",IF(OR(ISNUMBER(SEARCH("BOLDUC",B961)),ISNUMBER(SEARCH("RAPHIA",B961)),ISNUMBER(SEARCH("etiquette",B961)),ISNUMBER(SEARCH("Bouchon",B961)),ISNUMBER(SEARCH("tire",B961)),ISNUMBER(SEARCH("decapsuleur",B961)),ISNUMBER(SEARCH("carte",B961)),ISNUMBER(SEARCH("cheque",B961))),"ETAGERES",IF(OR(ISNUMBER(SEARCH("papier",B961)),ISNUMBER(SEARCH("sac",B961)),ISNUMBER(SEARCH("carton",B961)),ISNUMBER(SEARCH("pochette",B961)),ISNUMBER(SEARCH("polypr",B961)),ISNUMBER(SEARCH("FIBRE",B961))),"CARTONNAGE","AUTRES"))))))))),VLOOKUP(A961,'[1]Famille par article'!A:C,3,0))</f>
        <v>PANIER/CORBEILLE</v>
      </c>
      <c r="I961" s="14">
        <f t="shared" si="57"/>
        <v>1.8508236165093466E-4</v>
      </c>
      <c r="J961" s="14">
        <f t="shared" si="59"/>
        <v>0.97695724597445788</v>
      </c>
      <c r="K961" s="12" t="str">
        <f t="shared" si="60"/>
        <v>NPPEC</v>
      </c>
      <c r="L961" s="12" t="str">
        <f t="shared" si="58"/>
        <v>N</v>
      </c>
    </row>
    <row r="962" spans="1:12" x14ac:dyDescent="0.25">
      <c r="A962" s="12" t="s">
        <v>1645</v>
      </c>
      <c r="B962" s="12" t="s">
        <v>1646</v>
      </c>
      <c r="C962" s="12">
        <v>2</v>
      </c>
      <c r="D962" s="12">
        <v>1126</v>
      </c>
      <c r="E962" s="12" t="s">
        <v>96</v>
      </c>
      <c r="F962" s="12" t="s">
        <v>17</v>
      </c>
      <c r="G962" s="12" t="str">
        <f>IF(ISNA(VLOOKUP(E962,'[1]Plan d''adressage'!A:B,2,0)),"aucune",VLOOKUP(E962,'[1]Plan d''adressage'!A:B,2,0))</f>
        <v>aucune</v>
      </c>
      <c r="H962" s="13" t="str">
        <f>IF(ISNA(VLOOKUP(A962,'[1]Famille par article'!A:C,3,0)),IF(AND(ISNUMBER(SEARCH("FIBRE",B962)),ISNUMBER(SEARCH("calage",B962))),"FIBRE DE CALAGE",IF(OR(ISNUMBER(SEARCH("panier",B962)),ISNUMBER(SEARCH("corbeille",B962)),ISNUMBER(SEARCH("banneton",B962)),ISNUMBER(SEARCH("support",B962))),"PANIER/CORBEILLE",IF(ISNUMBER(SEARCH("Bidon",B962)),"BIDON",IF(ISNUMBER(SEARCH("bourriche",B962)),"BOURRICHE",IF(OR(ISNUMBER(SEARCH("coffre",B962)),ISNUMBER(SEARCH("valisette",B962)),ISNUMBER(SEARCH("caisse",B962))),"COFFRET",IF(OR(ISNUMBER(SEARCH("VERRE",B962)),ISNUMBER(SEARCH("carafe",B962))),"VERRERIE",IF(ISNUMBER(SEARCH("BOIS",B962)),"BOIS",IF(OR(ISNUMBER(SEARCH("BOLDUC",B962)),ISNUMBER(SEARCH("RAPHIA",B962)),ISNUMBER(SEARCH("etiquette",B962)),ISNUMBER(SEARCH("Bouchon",B962)),ISNUMBER(SEARCH("tire",B962)),ISNUMBER(SEARCH("decapsuleur",B962)),ISNUMBER(SEARCH("carte",B962)),ISNUMBER(SEARCH("cheque",B962))),"ETAGERES",IF(OR(ISNUMBER(SEARCH("papier",B962)),ISNUMBER(SEARCH("sac",B962)),ISNUMBER(SEARCH("carton",B962)),ISNUMBER(SEARCH("pochette",B962)),ISNUMBER(SEARCH("polypr",B962)),ISNUMBER(SEARCH("FIBRE",B962))),"CARTONNAGE","AUTRES"))))))))),VLOOKUP(A962,'[1]Famille par article'!A:C,3,0))</f>
        <v>PANIER/CORBEILLE</v>
      </c>
      <c r="I962" s="14">
        <f t="shared" si="57"/>
        <v>1.8508236165093466E-4</v>
      </c>
      <c r="J962" s="14">
        <f t="shared" si="59"/>
        <v>0.97714232833610881</v>
      </c>
      <c r="K962" s="12" t="str">
        <f t="shared" si="60"/>
        <v>NPPEC</v>
      </c>
      <c r="L962" s="12" t="str">
        <f t="shared" si="58"/>
        <v>N</v>
      </c>
    </row>
    <row r="963" spans="1:12" x14ac:dyDescent="0.25">
      <c r="A963" s="12" t="s">
        <v>1647</v>
      </c>
      <c r="B963" s="12" t="s">
        <v>1648</v>
      </c>
      <c r="C963" s="12">
        <v>2</v>
      </c>
      <c r="D963" s="12">
        <v>1126</v>
      </c>
      <c r="E963" s="12" t="s">
        <v>96</v>
      </c>
      <c r="F963" s="12" t="s">
        <v>17</v>
      </c>
      <c r="G963" s="12" t="str">
        <f>IF(ISNA(VLOOKUP(E963,'[1]Plan d''adressage'!A:B,2,0)),"aucune",VLOOKUP(E963,'[1]Plan d''adressage'!A:B,2,0))</f>
        <v>aucune</v>
      </c>
      <c r="H963" s="13" t="str">
        <f>IF(ISNA(VLOOKUP(A963,'[1]Famille par article'!A:C,3,0)),IF(AND(ISNUMBER(SEARCH("FIBRE",B963)),ISNUMBER(SEARCH("calage",B963))),"FIBRE DE CALAGE",IF(OR(ISNUMBER(SEARCH("panier",B963)),ISNUMBER(SEARCH("corbeille",B963)),ISNUMBER(SEARCH("banneton",B963)),ISNUMBER(SEARCH("support",B963))),"PANIER/CORBEILLE",IF(ISNUMBER(SEARCH("Bidon",B963)),"BIDON",IF(ISNUMBER(SEARCH("bourriche",B963)),"BOURRICHE",IF(OR(ISNUMBER(SEARCH("coffre",B963)),ISNUMBER(SEARCH("valisette",B963)),ISNUMBER(SEARCH("caisse",B963))),"COFFRET",IF(OR(ISNUMBER(SEARCH("VERRE",B963)),ISNUMBER(SEARCH("carafe",B963))),"VERRERIE",IF(ISNUMBER(SEARCH("BOIS",B963)),"BOIS",IF(OR(ISNUMBER(SEARCH("BOLDUC",B963)),ISNUMBER(SEARCH("RAPHIA",B963)),ISNUMBER(SEARCH("etiquette",B963)),ISNUMBER(SEARCH("Bouchon",B963)),ISNUMBER(SEARCH("tire",B963)),ISNUMBER(SEARCH("decapsuleur",B963)),ISNUMBER(SEARCH("carte",B963)),ISNUMBER(SEARCH("cheque",B963))),"ETAGERES",IF(OR(ISNUMBER(SEARCH("papier",B963)),ISNUMBER(SEARCH("sac",B963)),ISNUMBER(SEARCH("carton",B963)),ISNUMBER(SEARCH("pochette",B963)),ISNUMBER(SEARCH("polypr",B963)),ISNUMBER(SEARCH("FIBRE",B963))),"CARTONNAGE","AUTRES"))))))))),VLOOKUP(A963,'[1]Famille par article'!A:C,3,0))</f>
        <v>ETAGERES</v>
      </c>
      <c r="I963" s="14">
        <f t="shared" ref="I963:I1026" si="61">C963/SUM(C$3:C$1048576)</f>
        <v>1.8508236165093466E-4</v>
      </c>
      <c r="J963" s="14">
        <f t="shared" si="59"/>
        <v>0.97732741069775975</v>
      </c>
      <c r="K963" s="12" t="str">
        <f t="shared" si="60"/>
        <v>NPPEC</v>
      </c>
      <c r="L963" s="12" t="str">
        <f t="shared" si="58"/>
        <v>N</v>
      </c>
    </row>
    <row r="964" spans="1:12" x14ac:dyDescent="0.25">
      <c r="A964" s="12" t="s">
        <v>1649</v>
      </c>
      <c r="B964" s="12" t="s">
        <v>1650</v>
      </c>
      <c r="C964" s="12">
        <v>2</v>
      </c>
      <c r="D964" s="12">
        <v>1126</v>
      </c>
      <c r="E964" s="12" t="s">
        <v>405</v>
      </c>
      <c r="F964" s="12" t="s">
        <v>17</v>
      </c>
      <c r="G964" s="12" t="str">
        <f>IF(ISNA(VLOOKUP(E964,'[1]Plan d''adressage'!A:B,2,0)),"aucune",VLOOKUP(E964,'[1]Plan d''adressage'!A:B,2,0))</f>
        <v>aucune</v>
      </c>
      <c r="H964" s="13" t="str">
        <f>IF(ISNA(VLOOKUP(A964,'[1]Famille par article'!A:C,3,0)),IF(AND(ISNUMBER(SEARCH("FIBRE",B964)),ISNUMBER(SEARCH("calage",B964))),"FIBRE DE CALAGE",IF(OR(ISNUMBER(SEARCH("panier",B964)),ISNUMBER(SEARCH("corbeille",B964)),ISNUMBER(SEARCH("banneton",B964)),ISNUMBER(SEARCH("support",B964))),"PANIER/CORBEILLE",IF(ISNUMBER(SEARCH("Bidon",B964)),"BIDON",IF(ISNUMBER(SEARCH("bourriche",B964)),"BOURRICHE",IF(OR(ISNUMBER(SEARCH("coffre",B964)),ISNUMBER(SEARCH("valisette",B964)),ISNUMBER(SEARCH("caisse",B964))),"COFFRET",IF(OR(ISNUMBER(SEARCH("VERRE",B964)),ISNUMBER(SEARCH("carafe",B964))),"VERRERIE",IF(ISNUMBER(SEARCH("BOIS",B964)),"BOIS",IF(OR(ISNUMBER(SEARCH("BOLDUC",B964)),ISNUMBER(SEARCH("RAPHIA",B964)),ISNUMBER(SEARCH("etiquette",B964)),ISNUMBER(SEARCH("Bouchon",B964)),ISNUMBER(SEARCH("tire",B964)),ISNUMBER(SEARCH("decapsuleur",B964)),ISNUMBER(SEARCH("carte",B964)),ISNUMBER(SEARCH("cheque",B964))),"ETAGERES",IF(OR(ISNUMBER(SEARCH("papier",B964)),ISNUMBER(SEARCH("sac",B964)),ISNUMBER(SEARCH("carton",B964)),ISNUMBER(SEARCH("pochette",B964)),ISNUMBER(SEARCH("polypr",B964)),ISNUMBER(SEARCH("FIBRE",B964))),"CARTONNAGE","AUTRES"))))))))),VLOOKUP(A964,'[1]Famille par article'!A:C,3,0))</f>
        <v>ETAGERES</v>
      </c>
      <c r="I964" s="14">
        <f t="shared" si="61"/>
        <v>1.8508236165093466E-4</v>
      </c>
      <c r="J964" s="14">
        <f t="shared" si="59"/>
        <v>0.97751249305941068</v>
      </c>
      <c r="K964" s="12" t="str">
        <f t="shared" si="60"/>
        <v>NPPEC</v>
      </c>
      <c r="L964" s="12" t="str">
        <f t="shared" ref="L964:L1027" si="62">IF(AND(G964&lt;&gt;H964,K964=""),"Y","N")</f>
        <v>N</v>
      </c>
    </row>
    <row r="965" spans="1:12" x14ac:dyDescent="0.25">
      <c r="A965" s="12" t="s">
        <v>1651</v>
      </c>
      <c r="B965" s="12" t="s">
        <v>1652</v>
      </c>
      <c r="C965" s="12">
        <v>2</v>
      </c>
      <c r="D965" s="12">
        <v>1126</v>
      </c>
      <c r="E965" s="12" t="s">
        <v>227</v>
      </c>
      <c r="F965" s="12" t="s">
        <v>17</v>
      </c>
      <c r="G965" s="12" t="str">
        <f>IF(ISNA(VLOOKUP(E965,'[1]Plan d''adressage'!A:B,2,0)),"aucune",VLOOKUP(E965,'[1]Plan d''adressage'!A:B,2,0))</f>
        <v>VERRERIE</v>
      </c>
      <c r="H965" s="13" t="str">
        <f>IF(ISNA(VLOOKUP(A965,'[1]Famille par article'!A:C,3,0)),IF(AND(ISNUMBER(SEARCH("FIBRE",B965)),ISNUMBER(SEARCH("calage",B965))),"FIBRE DE CALAGE",IF(OR(ISNUMBER(SEARCH("panier",B965)),ISNUMBER(SEARCH("corbeille",B965)),ISNUMBER(SEARCH("banneton",B965)),ISNUMBER(SEARCH("support",B965))),"PANIER/CORBEILLE",IF(ISNUMBER(SEARCH("Bidon",B965)),"BIDON",IF(ISNUMBER(SEARCH("bourriche",B965)),"BOURRICHE",IF(OR(ISNUMBER(SEARCH("coffre",B965)),ISNUMBER(SEARCH("valisette",B965)),ISNUMBER(SEARCH("caisse",B965))),"COFFRET",IF(OR(ISNUMBER(SEARCH("VERRE",B965)),ISNUMBER(SEARCH("carafe",B965))),"VERRERIE",IF(ISNUMBER(SEARCH("BOIS",B965)),"BOIS",IF(OR(ISNUMBER(SEARCH("BOLDUC",B965)),ISNUMBER(SEARCH("RAPHIA",B965)),ISNUMBER(SEARCH("etiquette",B965)),ISNUMBER(SEARCH("Bouchon",B965)),ISNUMBER(SEARCH("tire",B965)),ISNUMBER(SEARCH("decapsuleur",B965)),ISNUMBER(SEARCH("carte",B965)),ISNUMBER(SEARCH("cheque",B965))),"ETAGERES",IF(OR(ISNUMBER(SEARCH("papier",B965)),ISNUMBER(SEARCH("sac",B965)),ISNUMBER(SEARCH("carton",B965)),ISNUMBER(SEARCH("pochette",B965)),ISNUMBER(SEARCH("polypr",B965)),ISNUMBER(SEARCH("FIBRE",B965))),"CARTONNAGE","AUTRES"))))))))),VLOOKUP(A965,'[1]Famille par article'!A:C,3,0))</f>
        <v>ETAGERES</v>
      </c>
      <c r="I965" s="14">
        <f t="shared" si="61"/>
        <v>1.8508236165093466E-4</v>
      </c>
      <c r="J965" s="14">
        <f t="shared" ref="J965:J1028" si="63">I965+J964</f>
        <v>0.97769757542106162</v>
      </c>
      <c r="K965" s="12" t="str">
        <f t="shared" si="60"/>
        <v>NPPEC</v>
      </c>
      <c r="L965" s="12" t="str">
        <f t="shared" si="62"/>
        <v>N</v>
      </c>
    </row>
    <row r="966" spans="1:12" x14ac:dyDescent="0.25">
      <c r="A966" s="12" t="s">
        <v>1653</v>
      </c>
      <c r="B966" s="12" t="s">
        <v>1162</v>
      </c>
      <c r="C966" s="12">
        <v>2</v>
      </c>
      <c r="D966" s="12">
        <v>1126</v>
      </c>
      <c r="E966" s="12" t="s">
        <v>205</v>
      </c>
      <c r="F966" s="12" t="s">
        <v>17</v>
      </c>
      <c r="G966" s="12" t="str">
        <f>IF(ISNA(VLOOKUP(E966,'[1]Plan d''adressage'!A:B,2,0)),"aucune",VLOOKUP(E966,'[1]Plan d''adressage'!A:B,2,0))</f>
        <v>AUTRES</v>
      </c>
      <c r="H966" s="13" t="str">
        <f>IF(ISNA(VLOOKUP(A966,'[1]Famille par article'!A:C,3,0)),IF(AND(ISNUMBER(SEARCH("FIBRE",B966)),ISNUMBER(SEARCH("calage",B966))),"FIBRE DE CALAGE",IF(OR(ISNUMBER(SEARCH("panier",B966)),ISNUMBER(SEARCH("corbeille",B966)),ISNUMBER(SEARCH("banneton",B966)),ISNUMBER(SEARCH("support",B966))),"PANIER/CORBEILLE",IF(ISNUMBER(SEARCH("Bidon",B966)),"BIDON",IF(ISNUMBER(SEARCH("bourriche",B966)),"BOURRICHE",IF(OR(ISNUMBER(SEARCH("coffre",B966)),ISNUMBER(SEARCH("valisette",B966)),ISNUMBER(SEARCH("caisse",B966))),"COFFRET",IF(OR(ISNUMBER(SEARCH("VERRE",B966)),ISNUMBER(SEARCH("carafe",B966))),"VERRERIE",IF(ISNUMBER(SEARCH("BOIS",B966)),"BOIS",IF(OR(ISNUMBER(SEARCH("BOLDUC",B966)),ISNUMBER(SEARCH("RAPHIA",B966)),ISNUMBER(SEARCH("etiquette",B966)),ISNUMBER(SEARCH("Bouchon",B966)),ISNUMBER(SEARCH("tire",B966)),ISNUMBER(SEARCH("decapsuleur",B966)),ISNUMBER(SEARCH("carte",B966)),ISNUMBER(SEARCH("cheque",B966))),"ETAGERES",IF(OR(ISNUMBER(SEARCH("papier",B966)),ISNUMBER(SEARCH("sac",B966)),ISNUMBER(SEARCH("carton",B966)),ISNUMBER(SEARCH("pochette",B966)),ISNUMBER(SEARCH("polypr",B966)),ISNUMBER(SEARCH("FIBRE",B966))),"CARTONNAGE","AUTRES"))))))))),VLOOKUP(A966,'[1]Famille par article'!A:C,3,0))</f>
        <v>CARTONNAGE</v>
      </c>
      <c r="I966" s="14">
        <f t="shared" si="61"/>
        <v>1.8508236165093466E-4</v>
      </c>
      <c r="J966" s="14">
        <f t="shared" si="63"/>
        <v>0.97788265778271255</v>
      </c>
      <c r="K966" s="12" t="str">
        <f t="shared" si="60"/>
        <v>NPPEC</v>
      </c>
      <c r="L966" s="12" t="str">
        <f t="shared" si="62"/>
        <v>N</v>
      </c>
    </row>
    <row r="967" spans="1:12" x14ac:dyDescent="0.25">
      <c r="A967" s="12" t="s">
        <v>1654</v>
      </c>
      <c r="B967" s="12" t="s">
        <v>1162</v>
      </c>
      <c r="C967" s="12">
        <v>2</v>
      </c>
      <c r="D967" s="12">
        <v>1126</v>
      </c>
      <c r="E967" s="12" t="s">
        <v>260</v>
      </c>
      <c r="F967" s="12" t="s">
        <v>17</v>
      </c>
      <c r="G967" s="12" t="str">
        <f>IF(ISNA(VLOOKUP(E967,'[1]Plan d''adressage'!A:B,2,0)),"aucune",VLOOKUP(E967,'[1]Plan d''adressage'!A:B,2,0))</f>
        <v>AUTRES</v>
      </c>
      <c r="H967" s="13" t="str">
        <f>IF(ISNA(VLOOKUP(A967,'[1]Famille par article'!A:C,3,0)),IF(AND(ISNUMBER(SEARCH("FIBRE",B967)),ISNUMBER(SEARCH("calage",B967))),"FIBRE DE CALAGE",IF(OR(ISNUMBER(SEARCH("panier",B967)),ISNUMBER(SEARCH("corbeille",B967)),ISNUMBER(SEARCH("banneton",B967)),ISNUMBER(SEARCH("support",B967))),"PANIER/CORBEILLE",IF(ISNUMBER(SEARCH("Bidon",B967)),"BIDON",IF(ISNUMBER(SEARCH("bourriche",B967)),"BOURRICHE",IF(OR(ISNUMBER(SEARCH("coffre",B967)),ISNUMBER(SEARCH("valisette",B967)),ISNUMBER(SEARCH("caisse",B967))),"COFFRET",IF(OR(ISNUMBER(SEARCH("VERRE",B967)),ISNUMBER(SEARCH("carafe",B967))),"VERRERIE",IF(ISNUMBER(SEARCH("BOIS",B967)),"BOIS",IF(OR(ISNUMBER(SEARCH("BOLDUC",B967)),ISNUMBER(SEARCH("RAPHIA",B967)),ISNUMBER(SEARCH("etiquette",B967)),ISNUMBER(SEARCH("Bouchon",B967)),ISNUMBER(SEARCH("tire",B967)),ISNUMBER(SEARCH("decapsuleur",B967)),ISNUMBER(SEARCH("carte",B967)),ISNUMBER(SEARCH("cheque",B967))),"ETAGERES",IF(OR(ISNUMBER(SEARCH("papier",B967)),ISNUMBER(SEARCH("sac",B967)),ISNUMBER(SEARCH("carton",B967)),ISNUMBER(SEARCH("pochette",B967)),ISNUMBER(SEARCH("polypr",B967)),ISNUMBER(SEARCH("FIBRE",B967))),"CARTONNAGE","AUTRES"))))))))),VLOOKUP(A967,'[1]Famille par article'!A:C,3,0))</f>
        <v>CARTONNAGE</v>
      </c>
      <c r="I967" s="14">
        <f t="shared" si="61"/>
        <v>1.8508236165093466E-4</v>
      </c>
      <c r="J967" s="14">
        <f t="shared" si="63"/>
        <v>0.97806774014436348</v>
      </c>
      <c r="K967" s="12" t="str">
        <f t="shared" si="60"/>
        <v>NPPEC</v>
      </c>
      <c r="L967" s="12" t="str">
        <f t="shared" si="62"/>
        <v>N</v>
      </c>
    </row>
    <row r="968" spans="1:12" x14ac:dyDescent="0.25">
      <c r="A968" s="12" t="s">
        <v>1655</v>
      </c>
      <c r="B968" s="12" t="s">
        <v>954</v>
      </c>
      <c r="C968" s="12">
        <v>2</v>
      </c>
      <c r="D968" s="12">
        <v>1126</v>
      </c>
      <c r="E968" s="12" t="s">
        <v>902</v>
      </c>
      <c r="F968" s="12" t="s">
        <v>17</v>
      </c>
      <c r="G968" s="12" t="str">
        <f>IF(ISNA(VLOOKUP(E968,'[1]Plan d''adressage'!A:B,2,0)),"aucune",VLOOKUP(E968,'[1]Plan d''adressage'!A:B,2,0))</f>
        <v>AUTRES</v>
      </c>
      <c r="H968" s="13" t="str">
        <f>IF(ISNA(VLOOKUP(A968,'[1]Famille par article'!A:C,3,0)),IF(AND(ISNUMBER(SEARCH("FIBRE",B968)),ISNUMBER(SEARCH("calage",B968))),"FIBRE DE CALAGE",IF(OR(ISNUMBER(SEARCH("panier",B968)),ISNUMBER(SEARCH("corbeille",B968)),ISNUMBER(SEARCH("banneton",B968)),ISNUMBER(SEARCH("support",B968))),"PANIER/CORBEILLE",IF(ISNUMBER(SEARCH("Bidon",B968)),"BIDON",IF(ISNUMBER(SEARCH("bourriche",B968)),"BOURRICHE",IF(OR(ISNUMBER(SEARCH("coffre",B968)),ISNUMBER(SEARCH("valisette",B968)),ISNUMBER(SEARCH("caisse",B968))),"COFFRET",IF(OR(ISNUMBER(SEARCH("VERRE",B968)),ISNUMBER(SEARCH("carafe",B968))),"VERRERIE",IF(ISNUMBER(SEARCH("BOIS",B968)),"BOIS",IF(OR(ISNUMBER(SEARCH("BOLDUC",B968)),ISNUMBER(SEARCH("RAPHIA",B968)),ISNUMBER(SEARCH("etiquette",B968)),ISNUMBER(SEARCH("Bouchon",B968)),ISNUMBER(SEARCH("tire",B968)),ISNUMBER(SEARCH("decapsuleur",B968)),ISNUMBER(SEARCH("carte",B968)),ISNUMBER(SEARCH("cheque",B968))),"ETAGERES",IF(OR(ISNUMBER(SEARCH("papier",B968)),ISNUMBER(SEARCH("sac",B968)),ISNUMBER(SEARCH("carton",B968)),ISNUMBER(SEARCH("pochette",B968)),ISNUMBER(SEARCH("polypr",B968)),ISNUMBER(SEARCH("FIBRE",B968))),"CARTONNAGE","AUTRES"))))))))),VLOOKUP(A968,'[1]Famille par article'!A:C,3,0))</f>
        <v>COFFRET</v>
      </c>
      <c r="I968" s="14">
        <f t="shared" si="61"/>
        <v>1.8508236165093466E-4</v>
      </c>
      <c r="J968" s="14">
        <f t="shared" si="63"/>
        <v>0.97825282250601442</v>
      </c>
      <c r="K968" s="12" t="str">
        <f t="shared" si="60"/>
        <v>NPPEC</v>
      </c>
      <c r="L968" s="12" t="str">
        <f t="shared" si="62"/>
        <v>N</v>
      </c>
    </row>
    <row r="969" spans="1:12" x14ac:dyDescent="0.25">
      <c r="A969" s="12" t="s">
        <v>1656</v>
      </c>
      <c r="B969" s="12" t="s">
        <v>854</v>
      </c>
      <c r="C969" s="12">
        <v>2</v>
      </c>
      <c r="D969" s="12">
        <v>1126</v>
      </c>
      <c r="E969" s="12" t="s">
        <v>96</v>
      </c>
      <c r="F969" s="12" t="s">
        <v>17</v>
      </c>
      <c r="G969" s="12" t="str">
        <f>IF(ISNA(VLOOKUP(E969,'[1]Plan d''adressage'!A:B,2,0)),"aucune",VLOOKUP(E969,'[1]Plan d''adressage'!A:B,2,0))</f>
        <v>aucune</v>
      </c>
      <c r="H969" s="13" t="str">
        <f>IF(ISNA(VLOOKUP(A969,'[1]Famille par article'!A:C,3,0)),IF(AND(ISNUMBER(SEARCH("FIBRE",B969)),ISNUMBER(SEARCH("calage",B969))),"FIBRE DE CALAGE",IF(OR(ISNUMBER(SEARCH("panier",B969)),ISNUMBER(SEARCH("corbeille",B969)),ISNUMBER(SEARCH("banneton",B969)),ISNUMBER(SEARCH("support",B969))),"PANIER/CORBEILLE",IF(ISNUMBER(SEARCH("Bidon",B969)),"BIDON",IF(ISNUMBER(SEARCH("bourriche",B969)),"BOURRICHE",IF(OR(ISNUMBER(SEARCH("coffre",B969)),ISNUMBER(SEARCH("valisette",B969)),ISNUMBER(SEARCH("caisse",B969))),"COFFRET",IF(OR(ISNUMBER(SEARCH("VERRE",B969)),ISNUMBER(SEARCH("carafe",B969))),"VERRERIE",IF(ISNUMBER(SEARCH("BOIS",B969)),"BOIS",IF(OR(ISNUMBER(SEARCH("BOLDUC",B969)),ISNUMBER(SEARCH("RAPHIA",B969)),ISNUMBER(SEARCH("etiquette",B969)),ISNUMBER(SEARCH("Bouchon",B969)),ISNUMBER(SEARCH("tire",B969)),ISNUMBER(SEARCH("decapsuleur",B969)),ISNUMBER(SEARCH("carte",B969)),ISNUMBER(SEARCH("cheque",B969))),"ETAGERES",IF(OR(ISNUMBER(SEARCH("papier",B969)),ISNUMBER(SEARCH("sac",B969)),ISNUMBER(SEARCH("carton",B969)),ISNUMBER(SEARCH("pochette",B969)),ISNUMBER(SEARCH("polypr",B969)),ISNUMBER(SEARCH("FIBRE",B969))),"CARTONNAGE","AUTRES"))))))))),VLOOKUP(A969,'[1]Famille par article'!A:C,3,0))</f>
        <v>CARTONNAGE</v>
      </c>
      <c r="I969" s="14">
        <f t="shared" si="61"/>
        <v>1.8508236165093466E-4</v>
      </c>
      <c r="J969" s="14">
        <f t="shared" si="63"/>
        <v>0.97843790486766535</v>
      </c>
      <c r="K969" s="12" t="str">
        <f t="shared" si="60"/>
        <v>NPPEC</v>
      </c>
      <c r="L969" s="12" t="str">
        <f t="shared" si="62"/>
        <v>N</v>
      </c>
    </row>
    <row r="970" spans="1:12" x14ac:dyDescent="0.25">
      <c r="A970" s="12" t="s">
        <v>1657</v>
      </c>
      <c r="B970" s="12" t="s">
        <v>391</v>
      </c>
      <c r="C970" s="12">
        <v>2</v>
      </c>
      <c r="D970" s="12">
        <v>1126</v>
      </c>
      <c r="E970" s="12" t="s">
        <v>96</v>
      </c>
      <c r="F970" s="12" t="s">
        <v>17</v>
      </c>
      <c r="G970" s="12" t="str">
        <f>IF(ISNA(VLOOKUP(E970,'[1]Plan d''adressage'!A:B,2,0)),"aucune",VLOOKUP(E970,'[1]Plan d''adressage'!A:B,2,0))</f>
        <v>aucune</v>
      </c>
      <c r="H970" s="13" t="str">
        <f>IF(ISNA(VLOOKUP(A970,'[1]Famille par article'!A:C,3,0)),IF(AND(ISNUMBER(SEARCH("FIBRE",B970)),ISNUMBER(SEARCH("calage",B970))),"FIBRE DE CALAGE",IF(OR(ISNUMBER(SEARCH("panier",B970)),ISNUMBER(SEARCH("corbeille",B970)),ISNUMBER(SEARCH("banneton",B970)),ISNUMBER(SEARCH("support",B970))),"PANIER/CORBEILLE",IF(ISNUMBER(SEARCH("Bidon",B970)),"BIDON",IF(ISNUMBER(SEARCH("bourriche",B970)),"BOURRICHE",IF(OR(ISNUMBER(SEARCH("coffre",B970)),ISNUMBER(SEARCH("valisette",B970)),ISNUMBER(SEARCH("caisse",B970))),"COFFRET",IF(OR(ISNUMBER(SEARCH("VERRE",B970)),ISNUMBER(SEARCH("carafe",B970))),"VERRERIE",IF(ISNUMBER(SEARCH("BOIS",B970)),"BOIS",IF(OR(ISNUMBER(SEARCH("BOLDUC",B970)),ISNUMBER(SEARCH("RAPHIA",B970)),ISNUMBER(SEARCH("etiquette",B970)),ISNUMBER(SEARCH("Bouchon",B970)),ISNUMBER(SEARCH("tire",B970)),ISNUMBER(SEARCH("decapsuleur",B970)),ISNUMBER(SEARCH("carte",B970)),ISNUMBER(SEARCH("cheque",B970))),"ETAGERES",IF(OR(ISNUMBER(SEARCH("papier",B970)),ISNUMBER(SEARCH("sac",B970)),ISNUMBER(SEARCH("carton",B970)),ISNUMBER(SEARCH("pochette",B970)),ISNUMBER(SEARCH("polypr",B970)),ISNUMBER(SEARCH("FIBRE",B970))),"CARTONNAGE","AUTRES"))))))))),VLOOKUP(A970,'[1]Famille par article'!A:C,3,0))</f>
        <v>CARTONNAGE</v>
      </c>
      <c r="I970" s="14">
        <f t="shared" si="61"/>
        <v>1.8508236165093466E-4</v>
      </c>
      <c r="J970" s="14">
        <f t="shared" si="63"/>
        <v>0.97862298722931629</v>
      </c>
      <c r="K970" s="12" t="str">
        <f t="shared" si="60"/>
        <v>NPPEC</v>
      </c>
      <c r="L970" s="12" t="str">
        <f t="shared" si="62"/>
        <v>N</v>
      </c>
    </row>
    <row r="971" spans="1:12" x14ac:dyDescent="0.25">
      <c r="A971" s="12" t="s">
        <v>1658</v>
      </c>
      <c r="B971" s="12" t="s">
        <v>1659</v>
      </c>
      <c r="C971" s="12">
        <v>2</v>
      </c>
      <c r="D971" s="12">
        <v>1126</v>
      </c>
      <c r="E971" s="12" t="s">
        <v>96</v>
      </c>
      <c r="F971" s="12" t="s">
        <v>17</v>
      </c>
      <c r="G971" s="12" t="str">
        <f>IF(ISNA(VLOOKUP(E971,'[1]Plan d''adressage'!A:B,2,0)),"aucune",VLOOKUP(E971,'[1]Plan d''adressage'!A:B,2,0))</f>
        <v>aucune</v>
      </c>
      <c r="H971" s="13" t="str">
        <f>IF(ISNA(VLOOKUP(A971,'[1]Famille par article'!A:C,3,0)),IF(AND(ISNUMBER(SEARCH("FIBRE",B971)),ISNUMBER(SEARCH("calage",B971))),"FIBRE DE CALAGE",IF(OR(ISNUMBER(SEARCH("panier",B971)),ISNUMBER(SEARCH("corbeille",B971)),ISNUMBER(SEARCH("banneton",B971)),ISNUMBER(SEARCH("support",B971))),"PANIER/CORBEILLE",IF(ISNUMBER(SEARCH("Bidon",B971)),"BIDON",IF(ISNUMBER(SEARCH("bourriche",B971)),"BOURRICHE",IF(OR(ISNUMBER(SEARCH("coffre",B971)),ISNUMBER(SEARCH("valisette",B971)),ISNUMBER(SEARCH("caisse",B971))),"COFFRET",IF(OR(ISNUMBER(SEARCH("VERRE",B971)),ISNUMBER(SEARCH("carafe",B971))),"VERRERIE",IF(ISNUMBER(SEARCH("BOIS",B971)),"BOIS",IF(OR(ISNUMBER(SEARCH("BOLDUC",B971)),ISNUMBER(SEARCH("RAPHIA",B971)),ISNUMBER(SEARCH("etiquette",B971)),ISNUMBER(SEARCH("Bouchon",B971)),ISNUMBER(SEARCH("tire",B971)),ISNUMBER(SEARCH("decapsuleur",B971)),ISNUMBER(SEARCH("carte",B971)),ISNUMBER(SEARCH("cheque",B971))),"ETAGERES",IF(OR(ISNUMBER(SEARCH("papier",B971)),ISNUMBER(SEARCH("sac",B971)),ISNUMBER(SEARCH("carton",B971)),ISNUMBER(SEARCH("pochette",B971)),ISNUMBER(SEARCH("polypr",B971)),ISNUMBER(SEARCH("FIBRE",B971))),"CARTONNAGE","AUTRES"))))))))),VLOOKUP(A971,'[1]Famille par article'!A:C,3,0))</f>
        <v>COFFRET</v>
      </c>
      <c r="I971" s="14">
        <f t="shared" si="61"/>
        <v>1.8508236165093466E-4</v>
      </c>
      <c r="J971" s="14">
        <f t="shared" si="63"/>
        <v>0.97880806959096722</v>
      </c>
      <c r="K971" s="12" t="str">
        <f t="shared" si="60"/>
        <v>NPPEC</v>
      </c>
      <c r="L971" s="12" t="str">
        <f t="shared" si="62"/>
        <v>N</v>
      </c>
    </row>
    <row r="972" spans="1:12" x14ac:dyDescent="0.25">
      <c r="A972" s="12" t="s">
        <v>1660</v>
      </c>
      <c r="B972" s="12" t="s">
        <v>1661</v>
      </c>
      <c r="C972" s="12">
        <v>2</v>
      </c>
      <c r="D972" s="12">
        <v>1126</v>
      </c>
      <c r="E972" s="12" t="s">
        <v>96</v>
      </c>
      <c r="F972" s="12" t="s">
        <v>17</v>
      </c>
      <c r="G972" s="12" t="str">
        <f>IF(ISNA(VLOOKUP(E972,'[1]Plan d''adressage'!A:B,2,0)),"aucune",VLOOKUP(E972,'[1]Plan d''adressage'!A:B,2,0))</f>
        <v>aucune</v>
      </c>
      <c r="H972" s="13" t="str">
        <f>IF(ISNA(VLOOKUP(A972,'[1]Famille par article'!A:C,3,0)),IF(AND(ISNUMBER(SEARCH("FIBRE",B972)),ISNUMBER(SEARCH("calage",B972))),"FIBRE DE CALAGE",IF(OR(ISNUMBER(SEARCH("panier",B972)),ISNUMBER(SEARCH("corbeille",B972)),ISNUMBER(SEARCH("banneton",B972)),ISNUMBER(SEARCH("support",B972))),"PANIER/CORBEILLE",IF(ISNUMBER(SEARCH("Bidon",B972)),"BIDON",IF(ISNUMBER(SEARCH("bourriche",B972)),"BOURRICHE",IF(OR(ISNUMBER(SEARCH("coffre",B972)),ISNUMBER(SEARCH("valisette",B972)),ISNUMBER(SEARCH("caisse",B972))),"COFFRET",IF(OR(ISNUMBER(SEARCH("VERRE",B972)),ISNUMBER(SEARCH("carafe",B972))),"VERRERIE",IF(ISNUMBER(SEARCH("BOIS",B972)),"BOIS",IF(OR(ISNUMBER(SEARCH("BOLDUC",B972)),ISNUMBER(SEARCH("RAPHIA",B972)),ISNUMBER(SEARCH("etiquette",B972)),ISNUMBER(SEARCH("Bouchon",B972)),ISNUMBER(SEARCH("tire",B972)),ISNUMBER(SEARCH("decapsuleur",B972)),ISNUMBER(SEARCH("carte",B972)),ISNUMBER(SEARCH("cheque",B972))),"ETAGERES",IF(OR(ISNUMBER(SEARCH("papier",B972)),ISNUMBER(SEARCH("sac",B972)),ISNUMBER(SEARCH("carton",B972)),ISNUMBER(SEARCH("pochette",B972)),ISNUMBER(SEARCH("polypr",B972)),ISNUMBER(SEARCH("FIBRE",B972))),"CARTONNAGE","AUTRES"))))))))),VLOOKUP(A972,'[1]Famille par article'!A:C,3,0))</f>
        <v>PANIER/CORBEILLE</v>
      </c>
      <c r="I972" s="14">
        <f t="shared" si="61"/>
        <v>1.8508236165093466E-4</v>
      </c>
      <c r="J972" s="14">
        <f t="shared" si="63"/>
        <v>0.97899315195261816</v>
      </c>
      <c r="K972" s="12" t="str">
        <f t="shared" si="60"/>
        <v>NPPEC</v>
      </c>
      <c r="L972" s="12" t="str">
        <f t="shared" si="62"/>
        <v>N</v>
      </c>
    </row>
    <row r="973" spans="1:12" x14ac:dyDescent="0.25">
      <c r="A973" s="12" t="s">
        <v>1662</v>
      </c>
      <c r="B973" s="12" t="s">
        <v>1661</v>
      </c>
      <c r="C973" s="12">
        <v>2</v>
      </c>
      <c r="D973" s="12">
        <v>1126</v>
      </c>
      <c r="E973" s="12" t="s">
        <v>96</v>
      </c>
      <c r="F973" s="12" t="s">
        <v>17</v>
      </c>
      <c r="G973" s="12" t="str">
        <f>IF(ISNA(VLOOKUP(E973,'[1]Plan d''adressage'!A:B,2,0)),"aucune",VLOOKUP(E973,'[1]Plan d''adressage'!A:B,2,0))</f>
        <v>aucune</v>
      </c>
      <c r="H973" s="13" t="str">
        <f>IF(ISNA(VLOOKUP(A973,'[1]Famille par article'!A:C,3,0)),IF(AND(ISNUMBER(SEARCH("FIBRE",B973)),ISNUMBER(SEARCH("calage",B973))),"FIBRE DE CALAGE",IF(OR(ISNUMBER(SEARCH("panier",B973)),ISNUMBER(SEARCH("corbeille",B973)),ISNUMBER(SEARCH("banneton",B973)),ISNUMBER(SEARCH("support",B973))),"PANIER/CORBEILLE",IF(ISNUMBER(SEARCH("Bidon",B973)),"BIDON",IF(ISNUMBER(SEARCH("bourriche",B973)),"BOURRICHE",IF(OR(ISNUMBER(SEARCH("coffre",B973)),ISNUMBER(SEARCH("valisette",B973)),ISNUMBER(SEARCH("caisse",B973))),"COFFRET",IF(OR(ISNUMBER(SEARCH("VERRE",B973)),ISNUMBER(SEARCH("carafe",B973))),"VERRERIE",IF(ISNUMBER(SEARCH("BOIS",B973)),"BOIS",IF(OR(ISNUMBER(SEARCH("BOLDUC",B973)),ISNUMBER(SEARCH("RAPHIA",B973)),ISNUMBER(SEARCH("etiquette",B973)),ISNUMBER(SEARCH("Bouchon",B973)),ISNUMBER(SEARCH("tire",B973)),ISNUMBER(SEARCH("decapsuleur",B973)),ISNUMBER(SEARCH("carte",B973)),ISNUMBER(SEARCH("cheque",B973))),"ETAGERES",IF(OR(ISNUMBER(SEARCH("papier",B973)),ISNUMBER(SEARCH("sac",B973)),ISNUMBER(SEARCH("carton",B973)),ISNUMBER(SEARCH("pochette",B973)),ISNUMBER(SEARCH("polypr",B973)),ISNUMBER(SEARCH("FIBRE",B973))),"CARTONNAGE","AUTRES"))))))))),VLOOKUP(A973,'[1]Famille par article'!A:C,3,0))</f>
        <v>PANIER/CORBEILLE</v>
      </c>
      <c r="I973" s="14">
        <f t="shared" si="61"/>
        <v>1.8508236165093466E-4</v>
      </c>
      <c r="J973" s="14">
        <f t="shared" si="63"/>
        <v>0.97917823431426909</v>
      </c>
      <c r="K973" s="12" t="str">
        <f t="shared" si="60"/>
        <v>NPPEC</v>
      </c>
      <c r="L973" s="12" t="str">
        <f t="shared" si="62"/>
        <v>N</v>
      </c>
    </row>
    <row r="974" spans="1:12" x14ac:dyDescent="0.25">
      <c r="A974" s="12" t="s">
        <v>1663</v>
      </c>
      <c r="B974" s="12" t="s">
        <v>1167</v>
      </c>
      <c r="C974" s="12">
        <v>2</v>
      </c>
      <c r="D974" s="12">
        <v>1126</v>
      </c>
      <c r="E974" s="12" t="s">
        <v>96</v>
      </c>
      <c r="F974" s="12" t="s">
        <v>17</v>
      </c>
      <c r="G974" s="12" t="str">
        <f>IF(ISNA(VLOOKUP(E974,'[1]Plan d''adressage'!A:B,2,0)),"aucune",VLOOKUP(E974,'[1]Plan d''adressage'!A:B,2,0))</f>
        <v>aucune</v>
      </c>
      <c r="H974" s="13" t="str">
        <f>IF(ISNA(VLOOKUP(A974,'[1]Famille par article'!A:C,3,0)),IF(AND(ISNUMBER(SEARCH("FIBRE",B974)),ISNUMBER(SEARCH("calage",B974))),"FIBRE DE CALAGE",IF(OR(ISNUMBER(SEARCH("panier",B974)),ISNUMBER(SEARCH("corbeille",B974)),ISNUMBER(SEARCH("banneton",B974)),ISNUMBER(SEARCH("support",B974))),"PANIER/CORBEILLE",IF(ISNUMBER(SEARCH("Bidon",B974)),"BIDON",IF(ISNUMBER(SEARCH("bourriche",B974)),"BOURRICHE",IF(OR(ISNUMBER(SEARCH("coffre",B974)),ISNUMBER(SEARCH("valisette",B974)),ISNUMBER(SEARCH("caisse",B974))),"COFFRET",IF(OR(ISNUMBER(SEARCH("VERRE",B974)),ISNUMBER(SEARCH("carafe",B974))),"VERRERIE",IF(ISNUMBER(SEARCH("BOIS",B974)),"BOIS",IF(OR(ISNUMBER(SEARCH("BOLDUC",B974)),ISNUMBER(SEARCH("RAPHIA",B974)),ISNUMBER(SEARCH("etiquette",B974)),ISNUMBER(SEARCH("Bouchon",B974)),ISNUMBER(SEARCH("tire",B974)),ISNUMBER(SEARCH("decapsuleur",B974)),ISNUMBER(SEARCH("carte",B974)),ISNUMBER(SEARCH("cheque",B974))),"ETAGERES",IF(OR(ISNUMBER(SEARCH("papier",B974)),ISNUMBER(SEARCH("sac",B974)),ISNUMBER(SEARCH("carton",B974)),ISNUMBER(SEARCH("pochette",B974)),ISNUMBER(SEARCH("polypr",B974)),ISNUMBER(SEARCH("FIBRE",B974))),"CARTONNAGE","AUTRES"))))))))),VLOOKUP(A974,'[1]Famille par article'!A:C,3,0))</f>
        <v>PANIER/CORBEILLE</v>
      </c>
      <c r="I974" s="14">
        <f t="shared" si="61"/>
        <v>1.8508236165093466E-4</v>
      </c>
      <c r="J974" s="14">
        <f t="shared" si="63"/>
        <v>0.97936331667592003</v>
      </c>
      <c r="K974" s="12" t="str">
        <f t="shared" si="60"/>
        <v>NPPEC</v>
      </c>
      <c r="L974" s="12" t="str">
        <f t="shared" si="62"/>
        <v>N</v>
      </c>
    </row>
    <row r="975" spans="1:12" x14ac:dyDescent="0.25">
      <c r="A975" s="12" t="s">
        <v>1664</v>
      </c>
      <c r="B975" s="12" t="s">
        <v>964</v>
      </c>
      <c r="C975" s="12">
        <v>2</v>
      </c>
      <c r="D975" s="12">
        <v>1126</v>
      </c>
      <c r="E975" s="12" t="s">
        <v>965</v>
      </c>
      <c r="F975" s="12" t="s">
        <v>17</v>
      </c>
      <c r="G975" s="12" t="str">
        <f>IF(ISNA(VLOOKUP(E975,'[1]Plan d''adressage'!A:B,2,0)),"aucune",VLOOKUP(E975,'[1]Plan d''adressage'!A:B,2,0))</f>
        <v>PANIER/CORBEILLE</v>
      </c>
      <c r="H975" s="13" t="str">
        <f>IF(ISNA(VLOOKUP(A975,'[1]Famille par article'!A:C,3,0)),IF(AND(ISNUMBER(SEARCH("FIBRE",B975)),ISNUMBER(SEARCH("calage",B975))),"FIBRE DE CALAGE",IF(OR(ISNUMBER(SEARCH("panier",B975)),ISNUMBER(SEARCH("corbeille",B975)),ISNUMBER(SEARCH("banneton",B975)),ISNUMBER(SEARCH("support",B975))),"PANIER/CORBEILLE",IF(ISNUMBER(SEARCH("Bidon",B975)),"BIDON",IF(ISNUMBER(SEARCH("bourriche",B975)),"BOURRICHE",IF(OR(ISNUMBER(SEARCH("coffre",B975)),ISNUMBER(SEARCH("valisette",B975)),ISNUMBER(SEARCH("caisse",B975))),"COFFRET",IF(OR(ISNUMBER(SEARCH("VERRE",B975)),ISNUMBER(SEARCH("carafe",B975))),"VERRERIE",IF(ISNUMBER(SEARCH("BOIS",B975)),"BOIS",IF(OR(ISNUMBER(SEARCH("BOLDUC",B975)),ISNUMBER(SEARCH("RAPHIA",B975)),ISNUMBER(SEARCH("etiquette",B975)),ISNUMBER(SEARCH("Bouchon",B975)),ISNUMBER(SEARCH("tire",B975)),ISNUMBER(SEARCH("decapsuleur",B975)),ISNUMBER(SEARCH("carte",B975)),ISNUMBER(SEARCH("cheque",B975))),"ETAGERES",IF(OR(ISNUMBER(SEARCH("papier",B975)),ISNUMBER(SEARCH("sac",B975)),ISNUMBER(SEARCH("carton",B975)),ISNUMBER(SEARCH("pochette",B975)),ISNUMBER(SEARCH("polypr",B975)),ISNUMBER(SEARCH("FIBRE",B975))),"CARTONNAGE","AUTRES"))))))))),VLOOKUP(A975,'[1]Famille par article'!A:C,3,0))</f>
        <v>PANIER/CORBEILLE</v>
      </c>
      <c r="I975" s="14">
        <f t="shared" si="61"/>
        <v>1.8508236165093466E-4</v>
      </c>
      <c r="J975" s="14">
        <f t="shared" si="63"/>
        <v>0.97954839903757096</v>
      </c>
      <c r="K975" s="12" t="str">
        <f t="shared" si="60"/>
        <v>NPPEC</v>
      </c>
      <c r="L975" s="12" t="str">
        <f t="shared" si="62"/>
        <v>N</v>
      </c>
    </row>
    <row r="976" spans="1:12" x14ac:dyDescent="0.25">
      <c r="A976" s="12" t="s">
        <v>1665</v>
      </c>
      <c r="B976" s="12" t="s">
        <v>964</v>
      </c>
      <c r="C976" s="12">
        <v>2</v>
      </c>
      <c r="D976" s="12">
        <v>1126</v>
      </c>
      <c r="E976" s="12" t="s">
        <v>96</v>
      </c>
      <c r="F976" s="12" t="s">
        <v>17</v>
      </c>
      <c r="G976" s="12" t="str">
        <f>IF(ISNA(VLOOKUP(E976,'[1]Plan d''adressage'!A:B,2,0)),"aucune",VLOOKUP(E976,'[1]Plan d''adressage'!A:B,2,0))</f>
        <v>aucune</v>
      </c>
      <c r="H976" s="13" t="str">
        <f>IF(ISNA(VLOOKUP(A976,'[1]Famille par article'!A:C,3,0)),IF(AND(ISNUMBER(SEARCH("FIBRE",B976)),ISNUMBER(SEARCH("calage",B976))),"FIBRE DE CALAGE",IF(OR(ISNUMBER(SEARCH("panier",B976)),ISNUMBER(SEARCH("corbeille",B976)),ISNUMBER(SEARCH("banneton",B976)),ISNUMBER(SEARCH("support",B976))),"PANIER/CORBEILLE",IF(ISNUMBER(SEARCH("Bidon",B976)),"BIDON",IF(ISNUMBER(SEARCH("bourriche",B976)),"BOURRICHE",IF(OR(ISNUMBER(SEARCH("coffre",B976)),ISNUMBER(SEARCH("valisette",B976)),ISNUMBER(SEARCH("caisse",B976))),"COFFRET",IF(OR(ISNUMBER(SEARCH("VERRE",B976)),ISNUMBER(SEARCH("carafe",B976))),"VERRERIE",IF(ISNUMBER(SEARCH("BOIS",B976)),"BOIS",IF(OR(ISNUMBER(SEARCH("BOLDUC",B976)),ISNUMBER(SEARCH("RAPHIA",B976)),ISNUMBER(SEARCH("etiquette",B976)),ISNUMBER(SEARCH("Bouchon",B976)),ISNUMBER(SEARCH("tire",B976)),ISNUMBER(SEARCH("decapsuleur",B976)),ISNUMBER(SEARCH("carte",B976)),ISNUMBER(SEARCH("cheque",B976))),"ETAGERES",IF(OR(ISNUMBER(SEARCH("papier",B976)),ISNUMBER(SEARCH("sac",B976)),ISNUMBER(SEARCH("carton",B976)),ISNUMBER(SEARCH("pochette",B976)),ISNUMBER(SEARCH("polypr",B976)),ISNUMBER(SEARCH("FIBRE",B976))),"CARTONNAGE","AUTRES"))))))))),VLOOKUP(A976,'[1]Famille par article'!A:C,3,0))</f>
        <v>PANIER/CORBEILLE</v>
      </c>
      <c r="I976" s="14">
        <f t="shared" si="61"/>
        <v>1.8508236165093466E-4</v>
      </c>
      <c r="J976" s="14">
        <f t="shared" si="63"/>
        <v>0.97973348139922189</v>
      </c>
      <c r="K976" s="12" t="str">
        <f t="shared" si="60"/>
        <v>NPPEC</v>
      </c>
      <c r="L976" s="12" t="str">
        <f t="shared" si="62"/>
        <v>N</v>
      </c>
    </row>
    <row r="977" spans="1:12" x14ac:dyDescent="0.25">
      <c r="A977" s="12" t="s">
        <v>1666</v>
      </c>
      <c r="B977" s="12" t="s">
        <v>1338</v>
      </c>
      <c r="C977" s="12">
        <v>2</v>
      </c>
      <c r="D977" s="12">
        <v>1126</v>
      </c>
      <c r="E977" s="12" t="s">
        <v>96</v>
      </c>
      <c r="F977" s="12" t="s">
        <v>17</v>
      </c>
      <c r="G977" s="12" t="str">
        <f>IF(ISNA(VLOOKUP(E977,'[1]Plan d''adressage'!A:B,2,0)),"aucune",VLOOKUP(E977,'[1]Plan d''adressage'!A:B,2,0))</f>
        <v>aucune</v>
      </c>
      <c r="H977" s="13" t="str">
        <f>IF(ISNA(VLOOKUP(A977,'[1]Famille par article'!A:C,3,0)),IF(AND(ISNUMBER(SEARCH("FIBRE",B977)),ISNUMBER(SEARCH("calage",B977))),"FIBRE DE CALAGE",IF(OR(ISNUMBER(SEARCH("panier",B977)),ISNUMBER(SEARCH("corbeille",B977)),ISNUMBER(SEARCH("banneton",B977)),ISNUMBER(SEARCH("support",B977))),"PANIER/CORBEILLE",IF(ISNUMBER(SEARCH("Bidon",B977)),"BIDON",IF(ISNUMBER(SEARCH("bourriche",B977)),"BOURRICHE",IF(OR(ISNUMBER(SEARCH("coffre",B977)),ISNUMBER(SEARCH("valisette",B977)),ISNUMBER(SEARCH("caisse",B977))),"COFFRET",IF(OR(ISNUMBER(SEARCH("VERRE",B977)),ISNUMBER(SEARCH("carafe",B977))),"VERRERIE",IF(ISNUMBER(SEARCH("BOIS",B977)),"BOIS",IF(OR(ISNUMBER(SEARCH("BOLDUC",B977)),ISNUMBER(SEARCH("RAPHIA",B977)),ISNUMBER(SEARCH("etiquette",B977)),ISNUMBER(SEARCH("Bouchon",B977)),ISNUMBER(SEARCH("tire",B977)),ISNUMBER(SEARCH("decapsuleur",B977)),ISNUMBER(SEARCH("carte",B977)),ISNUMBER(SEARCH("cheque",B977))),"ETAGERES",IF(OR(ISNUMBER(SEARCH("papier",B977)),ISNUMBER(SEARCH("sac",B977)),ISNUMBER(SEARCH("carton",B977)),ISNUMBER(SEARCH("pochette",B977)),ISNUMBER(SEARCH("polypr",B977)),ISNUMBER(SEARCH("FIBRE",B977))),"CARTONNAGE","AUTRES"))))))))),VLOOKUP(A977,'[1]Famille par article'!A:C,3,0))</f>
        <v>PANIER/CORBEILLE</v>
      </c>
      <c r="I977" s="14">
        <f t="shared" si="61"/>
        <v>1.8508236165093466E-4</v>
      </c>
      <c r="J977" s="14">
        <f t="shared" si="63"/>
        <v>0.97991856376087283</v>
      </c>
      <c r="K977" s="12" t="str">
        <f t="shared" si="60"/>
        <v>NPPEC</v>
      </c>
      <c r="L977" s="12" t="str">
        <f t="shared" si="62"/>
        <v>N</v>
      </c>
    </row>
    <row r="978" spans="1:12" x14ac:dyDescent="0.25">
      <c r="A978" s="12" t="s">
        <v>1667</v>
      </c>
      <c r="B978" s="12" t="s">
        <v>1668</v>
      </c>
      <c r="C978" s="12">
        <v>2</v>
      </c>
      <c r="D978" s="12">
        <v>1126</v>
      </c>
      <c r="E978" s="12" t="s">
        <v>328</v>
      </c>
      <c r="F978" s="12" t="s">
        <v>17</v>
      </c>
      <c r="G978" s="12" t="str">
        <f>IF(ISNA(VLOOKUP(E978,'[1]Plan d''adressage'!A:B,2,0)),"aucune",VLOOKUP(E978,'[1]Plan d''adressage'!A:B,2,0))</f>
        <v>COFFRET</v>
      </c>
      <c r="H978" s="13" t="str">
        <f>IF(ISNA(VLOOKUP(A978,'[1]Famille par article'!A:C,3,0)),IF(AND(ISNUMBER(SEARCH("FIBRE",B978)),ISNUMBER(SEARCH("calage",B978))),"FIBRE DE CALAGE",IF(OR(ISNUMBER(SEARCH("panier",B978)),ISNUMBER(SEARCH("corbeille",B978)),ISNUMBER(SEARCH("banneton",B978)),ISNUMBER(SEARCH("support",B978))),"PANIER/CORBEILLE",IF(ISNUMBER(SEARCH("Bidon",B978)),"BIDON",IF(ISNUMBER(SEARCH("bourriche",B978)),"BOURRICHE",IF(OR(ISNUMBER(SEARCH("coffre",B978)),ISNUMBER(SEARCH("valisette",B978)),ISNUMBER(SEARCH("caisse",B978))),"COFFRET",IF(OR(ISNUMBER(SEARCH("VERRE",B978)),ISNUMBER(SEARCH("carafe",B978))),"VERRERIE",IF(ISNUMBER(SEARCH("BOIS",B978)),"BOIS",IF(OR(ISNUMBER(SEARCH("BOLDUC",B978)),ISNUMBER(SEARCH("RAPHIA",B978)),ISNUMBER(SEARCH("etiquette",B978)),ISNUMBER(SEARCH("Bouchon",B978)),ISNUMBER(SEARCH("tire",B978)),ISNUMBER(SEARCH("decapsuleur",B978)),ISNUMBER(SEARCH("carte",B978)),ISNUMBER(SEARCH("cheque",B978))),"ETAGERES",IF(OR(ISNUMBER(SEARCH("papier",B978)),ISNUMBER(SEARCH("sac",B978)),ISNUMBER(SEARCH("carton",B978)),ISNUMBER(SEARCH("pochette",B978)),ISNUMBER(SEARCH("polypr",B978)),ISNUMBER(SEARCH("FIBRE",B978))),"CARTONNAGE","AUTRES"))))))))),VLOOKUP(A978,'[1]Famille par article'!A:C,3,0))</f>
        <v>CARTONNAGE</v>
      </c>
      <c r="I978" s="14">
        <f t="shared" si="61"/>
        <v>1.8508236165093466E-4</v>
      </c>
      <c r="J978" s="14">
        <f t="shared" si="63"/>
        <v>0.98010364612252376</v>
      </c>
      <c r="K978" s="12" t="str">
        <f t="shared" si="60"/>
        <v>NPPEC</v>
      </c>
      <c r="L978" s="12" t="str">
        <f t="shared" si="62"/>
        <v>N</v>
      </c>
    </row>
    <row r="979" spans="1:12" x14ac:dyDescent="0.25">
      <c r="A979" s="12" t="s">
        <v>1669</v>
      </c>
      <c r="B979" s="12" t="s">
        <v>219</v>
      </c>
      <c r="C979" s="12">
        <v>2</v>
      </c>
      <c r="D979" s="12">
        <v>1126</v>
      </c>
      <c r="E979" s="12" t="s">
        <v>96</v>
      </c>
      <c r="F979" s="12" t="s">
        <v>17</v>
      </c>
      <c r="G979" s="12" t="str">
        <f>IF(ISNA(VLOOKUP(E979,'[1]Plan d''adressage'!A:B,2,0)),"aucune",VLOOKUP(E979,'[1]Plan d''adressage'!A:B,2,0))</f>
        <v>aucune</v>
      </c>
      <c r="H979" s="13" t="str">
        <f>IF(ISNA(VLOOKUP(A979,'[1]Famille par article'!A:C,3,0)),IF(AND(ISNUMBER(SEARCH("FIBRE",B979)),ISNUMBER(SEARCH("calage",B979))),"FIBRE DE CALAGE",IF(OR(ISNUMBER(SEARCH("panier",B979)),ISNUMBER(SEARCH("corbeille",B979)),ISNUMBER(SEARCH("banneton",B979)),ISNUMBER(SEARCH("support",B979))),"PANIER/CORBEILLE",IF(ISNUMBER(SEARCH("Bidon",B979)),"BIDON",IF(ISNUMBER(SEARCH("bourriche",B979)),"BOURRICHE",IF(OR(ISNUMBER(SEARCH("coffre",B979)),ISNUMBER(SEARCH("valisette",B979)),ISNUMBER(SEARCH("caisse",B979))),"COFFRET",IF(OR(ISNUMBER(SEARCH("VERRE",B979)),ISNUMBER(SEARCH("carafe",B979))),"VERRERIE",IF(ISNUMBER(SEARCH("BOIS",B979)),"BOIS",IF(OR(ISNUMBER(SEARCH("BOLDUC",B979)),ISNUMBER(SEARCH("RAPHIA",B979)),ISNUMBER(SEARCH("etiquette",B979)),ISNUMBER(SEARCH("Bouchon",B979)),ISNUMBER(SEARCH("tire",B979)),ISNUMBER(SEARCH("decapsuleur",B979)),ISNUMBER(SEARCH("carte",B979)),ISNUMBER(SEARCH("cheque",B979))),"ETAGERES",IF(OR(ISNUMBER(SEARCH("papier",B979)),ISNUMBER(SEARCH("sac",B979)),ISNUMBER(SEARCH("carton",B979)),ISNUMBER(SEARCH("pochette",B979)),ISNUMBER(SEARCH("polypr",B979)),ISNUMBER(SEARCH("FIBRE",B979))),"CARTONNAGE","AUTRES"))))))))),VLOOKUP(A979,'[1]Famille par article'!A:C,3,0))</f>
        <v>COFFRET</v>
      </c>
      <c r="I979" s="14">
        <f t="shared" si="61"/>
        <v>1.8508236165093466E-4</v>
      </c>
      <c r="J979" s="14">
        <f t="shared" si="63"/>
        <v>0.9802887284841747</v>
      </c>
      <c r="K979" s="12" t="str">
        <f t="shared" si="60"/>
        <v>NPPEC</v>
      </c>
      <c r="L979" s="12" t="str">
        <f t="shared" si="62"/>
        <v>N</v>
      </c>
    </row>
    <row r="980" spans="1:12" x14ac:dyDescent="0.25">
      <c r="A980" s="12" t="s">
        <v>1670</v>
      </c>
      <c r="B980" s="12" t="s">
        <v>1531</v>
      </c>
      <c r="C980" s="12">
        <v>2</v>
      </c>
      <c r="D980" s="12">
        <v>1126</v>
      </c>
      <c r="E980" s="12" t="s">
        <v>96</v>
      </c>
      <c r="F980" s="12" t="s">
        <v>17</v>
      </c>
      <c r="G980" s="12" t="str">
        <f>IF(ISNA(VLOOKUP(E980,'[1]Plan d''adressage'!A:B,2,0)),"aucune",VLOOKUP(E980,'[1]Plan d''adressage'!A:B,2,0))</f>
        <v>aucune</v>
      </c>
      <c r="H980" s="13" t="str">
        <f>IF(ISNA(VLOOKUP(A980,'[1]Famille par article'!A:C,3,0)),IF(AND(ISNUMBER(SEARCH("FIBRE",B980)),ISNUMBER(SEARCH("calage",B980))),"FIBRE DE CALAGE",IF(OR(ISNUMBER(SEARCH("panier",B980)),ISNUMBER(SEARCH("corbeille",B980)),ISNUMBER(SEARCH("banneton",B980)),ISNUMBER(SEARCH("support",B980))),"PANIER/CORBEILLE",IF(ISNUMBER(SEARCH("Bidon",B980)),"BIDON",IF(ISNUMBER(SEARCH("bourriche",B980)),"BOURRICHE",IF(OR(ISNUMBER(SEARCH("coffre",B980)),ISNUMBER(SEARCH("valisette",B980)),ISNUMBER(SEARCH("caisse",B980))),"COFFRET",IF(OR(ISNUMBER(SEARCH("VERRE",B980)),ISNUMBER(SEARCH("carafe",B980))),"VERRERIE",IF(ISNUMBER(SEARCH("BOIS",B980)),"BOIS",IF(OR(ISNUMBER(SEARCH("BOLDUC",B980)),ISNUMBER(SEARCH("RAPHIA",B980)),ISNUMBER(SEARCH("etiquette",B980)),ISNUMBER(SEARCH("Bouchon",B980)),ISNUMBER(SEARCH("tire",B980)),ISNUMBER(SEARCH("decapsuleur",B980)),ISNUMBER(SEARCH("carte",B980)),ISNUMBER(SEARCH("cheque",B980))),"ETAGERES",IF(OR(ISNUMBER(SEARCH("papier",B980)),ISNUMBER(SEARCH("sac",B980)),ISNUMBER(SEARCH("carton",B980)),ISNUMBER(SEARCH("pochette",B980)),ISNUMBER(SEARCH("polypr",B980)),ISNUMBER(SEARCH("FIBRE",B980))),"CARTONNAGE","AUTRES"))))))))),VLOOKUP(A980,'[1]Famille par article'!A:C,3,0))</f>
        <v>COFFRET</v>
      </c>
      <c r="I980" s="14">
        <f t="shared" si="61"/>
        <v>1.8508236165093466E-4</v>
      </c>
      <c r="J980" s="14">
        <f t="shared" si="63"/>
        <v>0.98047381084582563</v>
      </c>
      <c r="K980" s="12" t="str">
        <f t="shared" si="60"/>
        <v>NPPEC</v>
      </c>
      <c r="L980" s="12" t="str">
        <f t="shared" si="62"/>
        <v>N</v>
      </c>
    </row>
    <row r="981" spans="1:12" x14ac:dyDescent="0.25">
      <c r="A981" s="12" t="s">
        <v>1671</v>
      </c>
      <c r="B981" s="12" t="s">
        <v>1531</v>
      </c>
      <c r="C981" s="12">
        <v>2</v>
      </c>
      <c r="D981" s="12">
        <v>1126</v>
      </c>
      <c r="E981" s="12" t="s">
        <v>96</v>
      </c>
      <c r="F981" s="12" t="s">
        <v>17</v>
      </c>
      <c r="G981" s="12" t="str">
        <f>IF(ISNA(VLOOKUP(E981,'[1]Plan d''adressage'!A:B,2,0)),"aucune",VLOOKUP(E981,'[1]Plan d''adressage'!A:B,2,0))</f>
        <v>aucune</v>
      </c>
      <c r="H981" s="13" t="str">
        <f>IF(ISNA(VLOOKUP(A981,'[1]Famille par article'!A:C,3,0)),IF(AND(ISNUMBER(SEARCH("FIBRE",B981)),ISNUMBER(SEARCH("calage",B981))),"FIBRE DE CALAGE",IF(OR(ISNUMBER(SEARCH("panier",B981)),ISNUMBER(SEARCH("corbeille",B981)),ISNUMBER(SEARCH("banneton",B981)),ISNUMBER(SEARCH("support",B981))),"PANIER/CORBEILLE",IF(ISNUMBER(SEARCH("Bidon",B981)),"BIDON",IF(ISNUMBER(SEARCH("bourriche",B981)),"BOURRICHE",IF(OR(ISNUMBER(SEARCH("coffre",B981)),ISNUMBER(SEARCH("valisette",B981)),ISNUMBER(SEARCH("caisse",B981))),"COFFRET",IF(OR(ISNUMBER(SEARCH("VERRE",B981)),ISNUMBER(SEARCH("carafe",B981))),"VERRERIE",IF(ISNUMBER(SEARCH("BOIS",B981)),"BOIS",IF(OR(ISNUMBER(SEARCH("BOLDUC",B981)),ISNUMBER(SEARCH("RAPHIA",B981)),ISNUMBER(SEARCH("etiquette",B981)),ISNUMBER(SEARCH("Bouchon",B981)),ISNUMBER(SEARCH("tire",B981)),ISNUMBER(SEARCH("decapsuleur",B981)),ISNUMBER(SEARCH("carte",B981)),ISNUMBER(SEARCH("cheque",B981))),"ETAGERES",IF(OR(ISNUMBER(SEARCH("papier",B981)),ISNUMBER(SEARCH("sac",B981)),ISNUMBER(SEARCH("carton",B981)),ISNUMBER(SEARCH("pochette",B981)),ISNUMBER(SEARCH("polypr",B981)),ISNUMBER(SEARCH("FIBRE",B981))),"CARTONNAGE","AUTRES"))))))))),VLOOKUP(A981,'[1]Famille par article'!A:C,3,0))</f>
        <v>COFFRET</v>
      </c>
      <c r="I981" s="14">
        <f t="shared" si="61"/>
        <v>1.8508236165093466E-4</v>
      </c>
      <c r="J981" s="14">
        <f t="shared" si="63"/>
        <v>0.98065889320747657</v>
      </c>
      <c r="K981" s="12" t="str">
        <f t="shared" si="60"/>
        <v>NPPEC</v>
      </c>
      <c r="L981" s="12" t="str">
        <f t="shared" si="62"/>
        <v>N</v>
      </c>
    </row>
    <row r="982" spans="1:12" x14ac:dyDescent="0.25">
      <c r="A982" s="12" t="s">
        <v>1672</v>
      </c>
      <c r="B982" s="12" t="s">
        <v>1673</v>
      </c>
      <c r="C982" s="12">
        <v>2</v>
      </c>
      <c r="D982" s="12">
        <v>1126</v>
      </c>
      <c r="E982" s="12" t="s">
        <v>96</v>
      </c>
      <c r="F982" s="12" t="s">
        <v>17</v>
      </c>
      <c r="G982" s="12" t="str">
        <f>IF(ISNA(VLOOKUP(E982,'[1]Plan d''adressage'!A:B,2,0)),"aucune",VLOOKUP(E982,'[1]Plan d''adressage'!A:B,2,0))</f>
        <v>aucune</v>
      </c>
      <c r="H982" s="13" t="str">
        <f>IF(ISNA(VLOOKUP(A982,'[1]Famille par article'!A:C,3,0)),IF(AND(ISNUMBER(SEARCH("FIBRE",B982)),ISNUMBER(SEARCH("calage",B982))),"FIBRE DE CALAGE",IF(OR(ISNUMBER(SEARCH("panier",B982)),ISNUMBER(SEARCH("corbeille",B982)),ISNUMBER(SEARCH("banneton",B982)),ISNUMBER(SEARCH("support",B982))),"PANIER/CORBEILLE",IF(ISNUMBER(SEARCH("Bidon",B982)),"BIDON",IF(ISNUMBER(SEARCH("bourriche",B982)),"BOURRICHE",IF(OR(ISNUMBER(SEARCH("coffre",B982)),ISNUMBER(SEARCH("valisette",B982)),ISNUMBER(SEARCH("caisse",B982))),"COFFRET",IF(OR(ISNUMBER(SEARCH("VERRE",B982)),ISNUMBER(SEARCH("carafe",B982))),"VERRERIE",IF(ISNUMBER(SEARCH("BOIS",B982)),"BOIS",IF(OR(ISNUMBER(SEARCH("BOLDUC",B982)),ISNUMBER(SEARCH("RAPHIA",B982)),ISNUMBER(SEARCH("etiquette",B982)),ISNUMBER(SEARCH("Bouchon",B982)),ISNUMBER(SEARCH("tire",B982)),ISNUMBER(SEARCH("decapsuleur",B982)),ISNUMBER(SEARCH("carte",B982)),ISNUMBER(SEARCH("cheque",B982))),"ETAGERES",IF(OR(ISNUMBER(SEARCH("papier",B982)),ISNUMBER(SEARCH("sac",B982)),ISNUMBER(SEARCH("carton",B982)),ISNUMBER(SEARCH("pochette",B982)),ISNUMBER(SEARCH("polypr",B982)),ISNUMBER(SEARCH("FIBRE",B982))),"CARTONNAGE","AUTRES"))))))))),VLOOKUP(A982,'[1]Famille par article'!A:C,3,0))</f>
        <v>PANIER/CORBEILLE</v>
      </c>
      <c r="I982" s="14">
        <f t="shared" si="61"/>
        <v>1.8508236165093466E-4</v>
      </c>
      <c r="J982" s="14">
        <f t="shared" si="63"/>
        <v>0.9808439755691275</v>
      </c>
      <c r="K982" s="12" t="str">
        <f t="shared" si="60"/>
        <v>NPPEC</v>
      </c>
      <c r="L982" s="12" t="str">
        <f t="shared" si="62"/>
        <v>N</v>
      </c>
    </row>
    <row r="983" spans="1:12" x14ac:dyDescent="0.25">
      <c r="A983" s="12" t="s">
        <v>1674</v>
      </c>
      <c r="B983" s="12" t="s">
        <v>1659</v>
      </c>
      <c r="C983" s="12">
        <v>2</v>
      </c>
      <c r="D983" s="12">
        <v>1126</v>
      </c>
      <c r="E983" s="12" t="s">
        <v>96</v>
      </c>
      <c r="F983" s="12" t="s">
        <v>17</v>
      </c>
      <c r="G983" s="12" t="str">
        <f>IF(ISNA(VLOOKUP(E983,'[1]Plan d''adressage'!A:B,2,0)),"aucune",VLOOKUP(E983,'[1]Plan d''adressage'!A:B,2,0))</f>
        <v>aucune</v>
      </c>
      <c r="H983" s="13" t="str">
        <f>IF(ISNA(VLOOKUP(A983,'[1]Famille par article'!A:C,3,0)),IF(AND(ISNUMBER(SEARCH("FIBRE",B983)),ISNUMBER(SEARCH("calage",B983))),"FIBRE DE CALAGE",IF(OR(ISNUMBER(SEARCH("panier",B983)),ISNUMBER(SEARCH("corbeille",B983)),ISNUMBER(SEARCH("banneton",B983)),ISNUMBER(SEARCH("support",B983))),"PANIER/CORBEILLE",IF(ISNUMBER(SEARCH("Bidon",B983)),"BIDON",IF(ISNUMBER(SEARCH("bourriche",B983)),"BOURRICHE",IF(OR(ISNUMBER(SEARCH("coffre",B983)),ISNUMBER(SEARCH("valisette",B983)),ISNUMBER(SEARCH("caisse",B983))),"COFFRET",IF(OR(ISNUMBER(SEARCH("VERRE",B983)),ISNUMBER(SEARCH("carafe",B983))),"VERRERIE",IF(ISNUMBER(SEARCH("BOIS",B983)),"BOIS",IF(OR(ISNUMBER(SEARCH("BOLDUC",B983)),ISNUMBER(SEARCH("RAPHIA",B983)),ISNUMBER(SEARCH("etiquette",B983)),ISNUMBER(SEARCH("Bouchon",B983)),ISNUMBER(SEARCH("tire",B983)),ISNUMBER(SEARCH("decapsuleur",B983)),ISNUMBER(SEARCH("carte",B983)),ISNUMBER(SEARCH("cheque",B983))),"ETAGERES",IF(OR(ISNUMBER(SEARCH("papier",B983)),ISNUMBER(SEARCH("sac",B983)),ISNUMBER(SEARCH("carton",B983)),ISNUMBER(SEARCH("pochette",B983)),ISNUMBER(SEARCH("polypr",B983)),ISNUMBER(SEARCH("FIBRE",B983))),"CARTONNAGE","AUTRES"))))))))),VLOOKUP(A983,'[1]Famille par article'!A:C,3,0))</f>
        <v>COFFRET</v>
      </c>
      <c r="I983" s="14">
        <f t="shared" si="61"/>
        <v>1.8508236165093466E-4</v>
      </c>
      <c r="J983" s="14">
        <f t="shared" si="63"/>
        <v>0.98102905793077844</v>
      </c>
      <c r="K983" s="12" t="str">
        <f t="shared" si="60"/>
        <v>NPPEC</v>
      </c>
      <c r="L983" s="12" t="str">
        <f t="shared" si="62"/>
        <v>N</v>
      </c>
    </row>
    <row r="984" spans="1:12" x14ac:dyDescent="0.25">
      <c r="A984" s="12" t="s">
        <v>1675</v>
      </c>
      <c r="B984" s="12" t="s">
        <v>304</v>
      </c>
      <c r="C984" s="12">
        <v>2</v>
      </c>
      <c r="D984" s="12">
        <v>1126</v>
      </c>
      <c r="E984" s="12" t="s">
        <v>96</v>
      </c>
      <c r="F984" s="12" t="s">
        <v>17</v>
      </c>
      <c r="G984" s="12" t="str">
        <f>IF(ISNA(VLOOKUP(E984,'[1]Plan d''adressage'!A:B,2,0)),"aucune",VLOOKUP(E984,'[1]Plan d''adressage'!A:B,2,0))</f>
        <v>aucune</v>
      </c>
      <c r="H984" s="13" t="str">
        <f>IF(ISNA(VLOOKUP(A984,'[1]Famille par article'!A:C,3,0)),IF(AND(ISNUMBER(SEARCH("FIBRE",B984)),ISNUMBER(SEARCH("calage",B984))),"FIBRE DE CALAGE",IF(OR(ISNUMBER(SEARCH("panier",B984)),ISNUMBER(SEARCH("corbeille",B984)),ISNUMBER(SEARCH("banneton",B984)),ISNUMBER(SEARCH("support",B984))),"PANIER/CORBEILLE",IF(ISNUMBER(SEARCH("Bidon",B984)),"BIDON",IF(ISNUMBER(SEARCH("bourriche",B984)),"BOURRICHE",IF(OR(ISNUMBER(SEARCH("coffre",B984)),ISNUMBER(SEARCH("valisette",B984)),ISNUMBER(SEARCH("caisse",B984))),"COFFRET",IF(OR(ISNUMBER(SEARCH("VERRE",B984)),ISNUMBER(SEARCH("carafe",B984))),"VERRERIE",IF(ISNUMBER(SEARCH("BOIS",B984)),"BOIS",IF(OR(ISNUMBER(SEARCH("BOLDUC",B984)),ISNUMBER(SEARCH("RAPHIA",B984)),ISNUMBER(SEARCH("etiquette",B984)),ISNUMBER(SEARCH("Bouchon",B984)),ISNUMBER(SEARCH("tire",B984)),ISNUMBER(SEARCH("decapsuleur",B984)),ISNUMBER(SEARCH("carte",B984)),ISNUMBER(SEARCH("cheque",B984))),"ETAGERES",IF(OR(ISNUMBER(SEARCH("papier",B984)),ISNUMBER(SEARCH("sac",B984)),ISNUMBER(SEARCH("carton",B984)),ISNUMBER(SEARCH("pochette",B984)),ISNUMBER(SEARCH("polypr",B984)),ISNUMBER(SEARCH("FIBRE",B984))),"CARTONNAGE","AUTRES"))))))))),VLOOKUP(A984,'[1]Famille par article'!A:C,3,0))</f>
        <v>FIBRE DE CALAGE</v>
      </c>
      <c r="I984" s="14">
        <f t="shared" si="61"/>
        <v>1.8508236165093466E-4</v>
      </c>
      <c r="J984" s="14">
        <f t="shared" si="63"/>
        <v>0.98121414029242937</v>
      </c>
      <c r="K984" s="12" t="str">
        <f t="shared" si="60"/>
        <v>NPPEC</v>
      </c>
      <c r="L984" s="12" t="str">
        <f t="shared" si="62"/>
        <v>N</v>
      </c>
    </row>
    <row r="985" spans="1:12" x14ac:dyDescent="0.25">
      <c r="A985" s="12" t="s">
        <v>1676</v>
      </c>
      <c r="B985" s="12" t="s">
        <v>304</v>
      </c>
      <c r="C985" s="12">
        <v>2</v>
      </c>
      <c r="D985" s="12">
        <v>1126</v>
      </c>
      <c r="E985" s="12" t="s">
        <v>96</v>
      </c>
      <c r="F985" s="12" t="s">
        <v>17</v>
      </c>
      <c r="G985" s="12" t="str">
        <f>IF(ISNA(VLOOKUP(E985,'[1]Plan d''adressage'!A:B,2,0)),"aucune",VLOOKUP(E985,'[1]Plan d''adressage'!A:B,2,0))</f>
        <v>aucune</v>
      </c>
      <c r="H985" s="13" t="str">
        <f>IF(ISNA(VLOOKUP(A985,'[1]Famille par article'!A:C,3,0)),IF(AND(ISNUMBER(SEARCH("FIBRE",B985)),ISNUMBER(SEARCH("calage",B985))),"FIBRE DE CALAGE",IF(OR(ISNUMBER(SEARCH("panier",B985)),ISNUMBER(SEARCH("corbeille",B985)),ISNUMBER(SEARCH("banneton",B985)),ISNUMBER(SEARCH("support",B985))),"PANIER/CORBEILLE",IF(ISNUMBER(SEARCH("Bidon",B985)),"BIDON",IF(ISNUMBER(SEARCH("bourriche",B985)),"BOURRICHE",IF(OR(ISNUMBER(SEARCH("coffre",B985)),ISNUMBER(SEARCH("valisette",B985)),ISNUMBER(SEARCH("caisse",B985))),"COFFRET",IF(OR(ISNUMBER(SEARCH("VERRE",B985)),ISNUMBER(SEARCH("carafe",B985))),"VERRERIE",IF(ISNUMBER(SEARCH("BOIS",B985)),"BOIS",IF(OR(ISNUMBER(SEARCH("BOLDUC",B985)),ISNUMBER(SEARCH("RAPHIA",B985)),ISNUMBER(SEARCH("etiquette",B985)),ISNUMBER(SEARCH("Bouchon",B985)),ISNUMBER(SEARCH("tire",B985)),ISNUMBER(SEARCH("decapsuleur",B985)),ISNUMBER(SEARCH("carte",B985)),ISNUMBER(SEARCH("cheque",B985))),"ETAGERES",IF(OR(ISNUMBER(SEARCH("papier",B985)),ISNUMBER(SEARCH("sac",B985)),ISNUMBER(SEARCH("carton",B985)),ISNUMBER(SEARCH("pochette",B985)),ISNUMBER(SEARCH("polypr",B985)),ISNUMBER(SEARCH("FIBRE",B985))),"CARTONNAGE","AUTRES"))))))))),VLOOKUP(A985,'[1]Famille par article'!A:C,3,0))</f>
        <v>FIBRE DE CALAGE</v>
      </c>
      <c r="I985" s="14">
        <f t="shared" si="61"/>
        <v>1.8508236165093466E-4</v>
      </c>
      <c r="J985" s="14">
        <f t="shared" si="63"/>
        <v>0.98139922265408031</v>
      </c>
      <c r="K985" s="12" t="str">
        <f t="shared" si="60"/>
        <v>NPPEC</v>
      </c>
      <c r="L985" s="12" t="str">
        <f t="shared" si="62"/>
        <v>N</v>
      </c>
    </row>
    <row r="986" spans="1:12" x14ac:dyDescent="0.25">
      <c r="A986" s="12" t="s">
        <v>1677</v>
      </c>
      <c r="B986" s="12" t="s">
        <v>1678</v>
      </c>
      <c r="C986" s="12">
        <v>2</v>
      </c>
      <c r="D986" s="12">
        <v>1126</v>
      </c>
      <c r="E986" s="12" t="s">
        <v>53</v>
      </c>
      <c r="F986" s="12" t="s">
        <v>17</v>
      </c>
      <c r="G986" s="12" t="str">
        <f>IF(ISNA(VLOOKUP(E986,'[1]Plan d''adressage'!A:B,2,0)),"aucune",VLOOKUP(E986,'[1]Plan d''adressage'!A:B,2,0))</f>
        <v>AUTRES</v>
      </c>
      <c r="H986" s="13" t="str">
        <f>IF(ISNA(VLOOKUP(A986,'[1]Famille par article'!A:C,3,0)),IF(AND(ISNUMBER(SEARCH("FIBRE",B986)),ISNUMBER(SEARCH("calage",B986))),"FIBRE DE CALAGE",IF(OR(ISNUMBER(SEARCH("panier",B986)),ISNUMBER(SEARCH("corbeille",B986)),ISNUMBER(SEARCH("banneton",B986)),ISNUMBER(SEARCH("support",B986))),"PANIER/CORBEILLE",IF(ISNUMBER(SEARCH("Bidon",B986)),"BIDON",IF(ISNUMBER(SEARCH("bourriche",B986)),"BOURRICHE",IF(OR(ISNUMBER(SEARCH("coffre",B986)),ISNUMBER(SEARCH("valisette",B986)),ISNUMBER(SEARCH("caisse",B986))),"COFFRET",IF(OR(ISNUMBER(SEARCH("VERRE",B986)),ISNUMBER(SEARCH("carafe",B986))),"VERRERIE",IF(ISNUMBER(SEARCH("BOIS",B986)),"BOIS",IF(OR(ISNUMBER(SEARCH("BOLDUC",B986)),ISNUMBER(SEARCH("RAPHIA",B986)),ISNUMBER(SEARCH("etiquette",B986)),ISNUMBER(SEARCH("Bouchon",B986)),ISNUMBER(SEARCH("tire",B986)),ISNUMBER(SEARCH("decapsuleur",B986)),ISNUMBER(SEARCH("carte",B986)),ISNUMBER(SEARCH("cheque",B986))),"ETAGERES",IF(OR(ISNUMBER(SEARCH("papier",B986)),ISNUMBER(SEARCH("sac",B986)),ISNUMBER(SEARCH("carton",B986)),ISNUMBER(SEARCH("pochette",B986)),ISNUMBER(SEARCH("polypr",B986)),ISNUMBER(SEARCH("FIBRE",B986))),"CARTONNAGE","AUTRES"))))))))),VLOOKUP(A986,'[1]Famille par article'!A:C,3,0))</f>
        <v>VERRERIE</v>
      </c>
      <c r="I986" s="14">
        <f t="shared" si="61"/>
        <v>1.8508236165093466E-4</v>
      </c>
      <c r="J986" s="14">
        <f t="shared" si="63"/>
        <v>0.98158430501573124</v>
      </c>
      <c r="K986" s="12" t="str">
        <f t="shared" si="60"/>
        <v>NPPEC</v>
      </c>
      <c r="L986" s="12" t="str">
        <f t="shared" si="62"/>
        <v>N</v>
      </c>
    </row>
    <row r="987" spans="1:12" x14ac:dyDescent="0.25">
      <c r="A987" s="12" t="s">
        <v>1679</v>
      </c>
      <c r="B987" s="12" t="s">
        <v>1680</v>
      </c>
      <c r="C987" s="12">
        <v>2</v>
      </c>
      <c r="D987" s="12">
        <v>1126</v>
      </c>
      <c r="E987" s="12" t="s">
        <v>559</v>
      </c>
      <c r="F987" s="12" t="s">
        <v>17</v>
      </c>
      <c r="G987" s="12" t="str">
        <f>IF(ISNA(VLOOKUP(E987,'[1]Plan d''adressage'!A:B,2,0)),"aucune",VLOOKUP(E987,'[1]Plan d''adressage'!A:B,2,0))</f>
        <v>CARTONNAGE</v>
      </c>
      <c r="H987" s="13" t="str">
        <f>IF(ISNA(VLOOKUP(A987,'[1]Famille par article'!A:C,3,0)),IF(AND(ISNUMBER(SEARCH("FIBRE",B987)),ISNUMBER(SEARCH("calage",B987))),"FIBRE DE CALAGE",IF(OR(ISNUMBER(SEARCH("panier",B987)),ISNUMBER(SEARCH("corbeille",B987)),ISNUMBER(SEARCH("banneton",B987)),ISNUMBER(SEARCH("support",B987))),"PANIER/CORBEILLE",IF(ISNUMBER(SEARCH("Bidon",B987)),"BIDON",IF(ISNUMBER(SEARCH("bourriche",B987)),"BOURRICHE",IF(OR(ISNUMBER(SEARCH("coffre",B987)),ISNUMBER(SEARCH("valisette",B987)),ISNUMBER(SEARCH("caisse",B987))),"COFFRET",IF(OR(ISNUMBER(SEARCH("VERRE",B987)),ISNUMBER(SEARCH("carafe",B987))),"VERRERIE",IF(ISNUMBER(SEARCH("BOIS",B987)),"BOIS",IF(OR(ISNUMBER(SEARCH("BOLDUC",B987)),ISNUMBER(SEARCH("RAPHIA",B987)),ISNUMBER(SEARCH("etiquette",B987)),ISNUMBER(SEARCH("Bouchon",B987)),ISNUMBER(SEARCH("tire",B987)),ISNUMBER(SEARCH("decapsuleur",B987)),ISNUMBER(SEARCH("carte",B987)),ISNUMBER(SEARCH("cheque",B987))),"ETAGERES",IF(OR(ISNUMBER(SEARCH("papier",B987)),ISNUMBER(SEARCH("sac",B987)),ISNUMBER(SEARCH("carton",B987)),ISNUMBER(SEARCH("pochette",B987)),ISNUMBER(SEARCH("polypr",B987)),ISNUMBER(SEARCH("FIBRE",B987))),"CARTONNAGE","AUTRES"))))))))),VLOOKUP(A987,'[1]Famille par article'!A:C,3,0))</f>
        <v>COFFRET</v>
      </c>
      <c r="I987" s="14">
        <f t="shared" si="61"/>
        <v>1.8508236165093466E-4</v>
      </c>
      <c r="J987" s="14">
        <f t="shared" si="63"/>
        <v>0.98176938737738217</v>
      </c>
      <c r="K987" s="12" t="str">
        <f t="shared" si="60"/>
        <v>NPPEC</v>
      </c>
      <c r="L987" s="12" t="str">
        <f t="shared" si="62"/>
        <v>N</v>
      </c>
    </row>
    <row r="988" spans="1:12" x14ac:dyDescent="0.25">
      <c r="A988" s="12" t="s">
        <v>1681</v>
      </c>
      <c r="B988" s="12" t="s">
        <v>1559</v>
      </c>
      <c r="C988" s="12">
        <v>2</v>
      </c>
      <c r="D988" s="12">
        <v>1126</v>
      </c>
      <c r="E988" s="12" t="s">
        <v>105</v>
      </c>
      <c r="F988" s="12" t="s">
        <v>17</v>
      </c>
      <c r="G988" s="12" t="str">
        <f>IF(ISNA(VLOOKUP(E988,'[1]Plan d''adressage'!A:B,2,0)),"aucune",VLOOKUP(E988,'[1]Plan d''adressage'!A:B,2,0))</f>
        <v>aucune</v>
      </c>
      <c r="H988" s="13" t="str">
        <f>IF(ISNA(VLOOKUP(A988,'[1]Famille par article'!A:C,3,0)),IF(AND(ISNUMBER(SEARCH("FIBRE",B988)),ISNUMBER(SEARCH("calage",B988))),"FIBRE DE CALAGE",IF(OR(ISNUMBER(SEARCH("panier",B988)),ISNUMBER(SEARCH("corbeille",B988)),ISNUMBER(SEARCH("banneton",B988)),ISNUMBER(SEARCH("support",B988))),"PANIER/CORBEILLE",IF(ISNUMBER(SEARCH("Bidon",B988)),"BIDON",IF(ISNUMBER(SEARCH("bourriche",B988)),"BOURRICHE",IF(OR(ISNUMBER(SEARCH("coffre",B988)),ISNUMBER(SEARCH("valisette",B988)),ISNUMBER(SEARCH("caisse",B988))),"COFFRET",IF(OR(ISNUMBER(SEARCH("VERRE",B988)),ISNUMBER(SEARCH("carafe",B988))),"VERRERIE",IF(ISNUMBER(SEARCH("BOIS",B988)),"BOIS",IF(OR(ISNUMBER(SEARCH("BOLDUC",B988)),ISNUMBER(SEARCH("RAPHIA",B988)),ISNUMBER(SEARCH("etiquette",B988)),ISNUMBER(SEARCH("Bouchon",B988)),ISNUMBER(SEARCH("tire",B988)),ISNUMBER(SEARCH("decapsuleur",B988)),ISNUMBER(SEARCH("carte",B988)),ISNUMBER(SEARCH("cheque",B988))),"ETAGERES",IF(OR(ISNUMBER(SEARCH("papier",B988)),ISNUMBER(SEARCH("sac",B988)),ISNUMBER(SEARCH("carton",B988)),ISNUMBER(SEARCH("pochette",B988)),ISNUMBER(SEARCH("polypr",B988)),ISNUMBER(SEARCH("FIBRE",B988))),"CARTONNAGE","AUTRES"))))))))),VLOOKUP(A988,'[1]Famille par article'!A:C,3,0))</f>
        <v>ETAGERES</v>
      </c>
      <c r="I988" s="14">
        <f t="shared" si="61"/>
        <v>1.8508236165093466E-4</v>
      </c>
      <c r="J988" s="14">
        <f t="shared" si="63"/>
        <v>0.98195446973903311</v>
      </c>
      <c r="K988" s="12" t="str">
        <f t="shared" si="60"/>
        <v>NPPEC</v>
      </c>
      <c r="L988" s="12" t="str">
        <f t="shared" si="62"/>
        <v>N</v>
      </c>
    </row>
    <row r="989" spans="1:12" x14ac:dyDescent="0.25">
      <c r="A989" s="12" t="s">
        <v>1682</v>
      </c>
      <c r="B989" s="12" t="s">
        <v>1683</v>
      </c>
      <c r="C989" s="12">
        <v>2</v>
      </c>
      <c r="D989" s="12">
        <v>1126</v>
      </c>
      <c r="E989" s="12" t="s">
        <v>78</v>
      </c>
      <c r="F989" s="12" t="s">
        <v>17</v>
      </c>
      <c r="G989" s="12" t="str">
        <f>IF(ISNA(VLOOKUP(E989,'[1]Plan d''adressage'!A:B,2,0)),"aucune",VLOOKUP(E989,'[1]Plan d''adressage'!A:B,2,0))</f>
        <v>AUTRES</v>
      </c>
      <c r="H989" s="13" t="str">
        <f>IF(ISNA(VLOOKUP(A989,'[1]Famille par article'!A:C,3,0)),IF(AND(ISNUMBER(SEARCH("FIBRE",B989)),ISNUMBER(SEARCH("calage",B989))),"FIBRE DE CALAGE",IF(OR(ISNUMBER(SEARCH("panier",B989)),ISNUMBER(SEARCH("corbeille",B989)),ISNUMBER(SEARCH("banneton",B989)),ISNUMBER(SEARCH("support",B989))),"PANIER/CORBEILLE",IF(ISNUMBER(SEARCH("Bidon",B989)),"BIDON",IF(ISNUMBER(SEARCH("bourriche",B989)),"BOURRICHE",IF(OR(ISNUMBER(SEARCH("coffre",B989)),ISNUMBER(SEARCH("valisette",B989)),ISNUMBER(SEARCH("caisse",B989))),"COFFRET",IF(OR(ISNUMBER(SEARCH("VERRE",B989)),ISNUMBER(SEARCH("carafe",B989))),"VERRERIE",IF(ISNUMBER(SEARCH("BOIS",B989)),"BOIS",IF(OR(ISNUMBER(SEARCH("BOLDUC",B989)),ISNUMBER(SEARCH("RAPHIA",B989)),ISNUMBER(SEARCH("etiquette",B989)),ISNUMBER(SEARCH("Bouchon",B989)),ISNUMBER(SEARCH("tire",B989)),ISNUMBER(SEARCH("decapsuleur",B989)),ISNUMBER(SEARCH("carte",B989)),ISNUMBER(SEARCH("cheque",B989))),"ETAGERES",IF(OR(ISNUMBER(SEARCH("papier",B989)),ISNUMBER(SEARCH("sac",B989)),ISNUMBER(SEARCH("carton",B989)),ISNUMBER(SEARCH("pochette",B989)),ISNUMBER(SEARCH("polypr",B989)),ISNUMBER(SEARCH("FIBRE",B989))),"CARTONNAGE","AUTRES"))))))))),VLOOKUP(A989,'[1]Famille par article'!A:C,3,0))</f>
        <v>AUTRES</v>
      </c>
      <c r="I989" s="14">
        <f t="shared" si="61"/>
        <v>1.8508236165093466E-4</v>
      </c>
      <c r="J989" s="14">
        <f t="shared" si="63"/>
        <v>0.98213955210068404</v>
      </c>
      <c r="K989" s="12" t="str">
        <f t="shared" si="60"/>
        <v>NPPEC</v>
      </c>
      <c r="L989" s="12" t="str">
        <f t="shared" si="62"/>
        <v>N</v>
      </c>
    </row>
    <row r="990" spans="1:12" x14ac:dyDescent="0.25">
      <c r="A990" s="12" t="s">
        <v>1684</v>
      </c>
      <c r="B990" s="12" t="s">
        <v>1685</v>
      </c>
      <c r="C990" s="12">
        <v>2</v>
      </c>
      <c r="D990" s="12">
        <v>1126</v>
      </c>
      <c r="E990" s="12" t="s">
        <v>96</v>
      </c>
      <c r="F990" s="12" t="s">
        <v>17</v>
      </c>
      <c r="G990" s="12" t="str">
        <f>IF(ISNA(VLOOKUP(E990,'[1]Plan d''adressage'!A:B,2,0)),"aucune",VLOOKUP(E990,'[1]Plan d''adressage'!A:B,2,0))</f>
        <v>aucune</v>
      </c>
      <c r="H990" s="13" t="str">
        <f>IF(ISNA(VLOOKUP(A990,'[1]Famille par article'!A:C,3,0)),IF(AND(ISNUMBER(SEARCH("FIBRE",B990)),ISNUMBER(SEARCH("calage",B990))),"FIBRE DE CALAGE",IF(OR(ISNUMBER(SEARCH("panier",B990)),ISNUMBER(SEARCH("corbeille",B990)),ISNUMBER(SEARCH("banneton",B990)),ISNUMBER(SEARCH("support",B990))),"PANIER/CORBEILLE",IF(ISNUMBER(SEARCH("Bidon",B990)),"BIDON",IF(ISNUMBER(SEARCH("bourriche",B990)),"BOURRICHE",IF(OR(ISNUMBER(SEARCH("coffre",B990)),ISNUMBER(SEARCH("valisette",B990)),ISNUMBER(SEARCH("caisse",B990))),"COFFRET",IF(OR(ISNUMBER(SEARCH("VERRE",B990)),ISNUMBER(SEARCH("carafe",B990))),"VERRERIE",IF(ISNUMBER(SEARCH("BOIS",B990)),"BOIS",IF(OR(ISNUMBER(SEARCH("BOLDUC",B990)),ISNUMBER(SEARCH("RAPHIA",B990)),ISNUMBER(SEARCH("etiquette",B990)),ISNUMBER(SEARCH("Bouchon",B990)),ISNUMBER(SEARCH("tire",B990)),ISNUMBER(SEARCH("decapsuleur",B990)),ISNUMBER(SEARCH("carte",B990)),ISNUMBER(SEARCH("cheque",B990))),"ETAGERES",IF(OR(ISNUMBER(SEARCH("papier",B990)),ISNUMBER(SEARCH("sac",B990)),ISNUMBER(SEARCH("carton",B990)),ISNUMBER(SEARCH("pochette",B990)),ISNUMBER(SEARCH("polypr",B990)),ISNUMBER(SEARCH("FIBRE",B990))),"CARTONNAGE","AUTRES"))))))))),VLOOKUP(A990,'[1]Famille par article'!A:C,3,0))</f>
        <v>VERRERIE</v>
      </c>
      <c r="I990" s="14">
        <f t="shared" si="61"/>
        <v>1.8508236165093466E-4</v>
      </c>
      <c r="J990" s="14">
        <f t="shared" si="63"/>
        <v>0.98232463446233498</v>
      </c>
      <c r="K990" s="12" t="str">
        <f t="shared" si="60"/>
        <v>NPPEC</v>
      </c>
      <c r="L990" s="12" t="str">
        <f t="shared" si="62"/>
        <v>N</v>
      </c>
    </row>
    <row r="991" spans="1:12" x14ac:dyDescent="0.25">
      <c r="A991" s="12" t="s">
        <v>1686</v>
      </c>
      <c r="B991" s="12" t="s">
        <v>1687</v>
      </c>
      <c r="C991" s="12">
        <v>2</v>
      </c>
      <c r="D991" s="12">
        <v>1126</v>
      </c>
      <c r="E991" s="12" t="s">
        <v>96</v>
      </c>
      <c r="F991" s="12" t="s">
        <v>17</v>
      </c>
      <c r="G991" s="12" t="str">
        <f>IF(ISNA(VLOOKUP(E991,'[1]Plan d''adressage'!A:B,2,0)),"aucune",VLOOKUP(E991,'[1]Plan d''adressage'!A:B,2,0))</f>
        <v>aucune</v>
      </c>
      <c r="H991" s="13" t="str">
        <f>IF(ISNA(VLOOKUP(A991,'[1]Famille par article'!A:C,3,0)),IF(AND(ISNUMBER(SEARCH("FIBRE",B991)),ISNUMBER(SEARCH("calage",B991))),"FIBRE DE CALAGE",IF(OR(ISNUMBER(SEARCH("panier",B991)),ISNUMBER(SEARCH("corbeille",B991)),ISNUMBER(SEARCH("banneton",B991)),ISNUMBER(SEARCH("support",B991))),"PANIER/CORBEILLE",IF(ISNUMBER(SEARCH("Bidon",B991)),"BIDON",IF(ISNUMBER(SEARCH("bourriche",B991)),"BOURRICHE",IF(OR(ISNUMBER(SEARCH("coffre",B991)),ISNUMBER(SEARCH("valisette",B991)),ISNUMBER(SEARCH("caisse",B991))),"COFFRET",IF(OR(ISNUMBER(SEARCH("VERRE",B991)),ISNUMBER(SEARCH("carafe",B991))),"VERRERIE",IF(ISNUMBER(SEARCH("BOIS",B991)),"BOIS",IF(OR(ISNUMBER(SEARCH("BOLDUC",B991)),ISNUMBER(SEARCH("RAPHIA",B991)),ISNUMBER(SEARCH("etiquette",B991)),ISNUMBER(SEARCH("Bouchon",B991)),ISNUMBER(SEARCH("tire",B991)),ISNUMBER(SEARCH("decapsuleur",B991)),ISNUMBER(SEARCH("carte",B991)),ISNUMBER(SEARCH("cheque",B991))),"ETAGERES",IF(OR(ISNUMBER(SEARCH("papier",B991)),ISNUMBER(SEARCH("sac",B991)),ISNUMBER(SEARCH("carton",B991)),ISNUMBER(SEARCH("pochette",B991)),ISNUMBER(SEARCH("polypr",B991)),ISNUMBER(SEARCH("FIBRE",B991))),"CARTONNAGE","AUTRES"))))))))),VLOOKUP(A991,'[1]Famille par article'!A:C,3,0))</f>
        <v>AUTRES</v>
      </c>
      <c r="I991" s="14">
        <f t="shared" si="61"/>
        <v>1.8508236165093466E-4</v>
      </c>
      <c r="J991" s="14">
        <f t="shared" si="63"/>
        <v>0.98250971682398591</v>
      </c>
      <c r="K991" s="12" t="str">
        <f t="shared" si="60"/>
        <v>NPPEC</v>
      </c>
      <c r="L991" s="12" t="str">
        <f t="shared" si="62"/>
        <v>N</v>
      </c>
    </row>
    <row r="992" spans="1:12" x14ac:dyDescent="0.25">
      <c r="A992" s="12" t="s">
        <v>1688</v>
      </c>
      <c r="B992" s="12" t="s">
        <v>1689</v>
      </c>
      <c r="C992" s="12">
        <v>2</v>
      </c>
      <c r="D992" s="12">
        <v>1126</v>
      </c>
      <c r="E992" s="12" t="s">
        <v>96</v>
      </c>
      <c r="F992" s="12" t="s">
        <v>17</v>
      </c>
      <c r="G992" s="12" t="str">
        <f>IF(ISNA(VLOOKUP(E992,'[1]Plan d''adressage'!A:B,2,0)),"aucune",VLOOKUP(E992,'[1]Plan d''adressage'!A:B,2,0))</f>
        <v>aucune</v>
      </c>
      <c r="H992" s="13" t="str">
        <f>IF(ISNA(VLOOKUP(A992,'[1]Famille par article'!A:C,3,0)),IF(AND(ISNUMBER(SEARCH("FIBRE",B992)),ISNUMBER(SEARCH("calage",B992))),"FIBRE DE CALAGE",IF(OR(ISNUMBER(SEARCH("panier",B992)),ISNUMBER(SEARCH("corbeille",B992)),ISNUMBER(SEARCH("banneton",B992)),ISNUMBER(SEARCH("support",B992))),"PANIER/CORBEILLE",IF(ISNUMBER(SEARCH("Bidon",B992)),"BIDON",IF(ISNUMBER(SEARCH("bourriche",B992)),"BOURRICHE",IF(OR(ISNUMBER(SEARCH("coffre",B992)),ISNUMBER(SEARCH("valisette",B992)),ISNUMBER(SEARCH("caisse",B992))),"COFFRET",IF(OR(ISNUMBER(SEARCH("VERRE",B992)),ISNUMBER(SEARCH("carafe",B992))),"VERRERIE",IF(ISNUMBER(SEARCH("BOIS",B992)),"BOIS",IF(OR(ISNUMBER(SEARCH("BOLDUC",B992)),ISNUMBER(SEARCH("RAPHIA",B992)),ISNUMBER(SEARCH("etiquette",B992)),ISNUMBER(SEARCH("Bouchon",B992)),ISNUMBER(SEARCH("tire",B992)),ISNUMBER(SEARCH("decapsuleur",B992)),ISNUMBER(SEARCH("carte",B992)),ISNUMBER(SEARCH("cheque",B992))),"ETAGERES",IF(OR(ISNUMBER(SEARCH("papier",B992)),ISNUMBER(SEARCH("sac",B992)),ISNUMBER(SEARCH("carton",B992)),ISNUMBER(SEARCH("pochette",B992)),ISNUMBER(SEARCH("polypr",B992)),ISNUMBER(SEARCH("FIBRE",B992))),"CARTONNAGE","AUTRES"))))))))),VLOOKUP(A992,'[1]Famille par article'!A:C,3,0))</f>
        <v>PANIER/CORBEILLE</v>
      </c>
      <c r="I992" s="14">
        <f t="shared" si="61"/>
        <v>1.8508236165093466E-4</v>
      </c>
      <c r="J992" s="14">
        <f t="shared" si="63"/>
        <v>0.98269479918563685</v>
      </c>
      <c r="K992" s="12" t="str">
        <f t="shared" si="60"/>
        <v>NPPEC</v>
      </c>
      <c r="L992" s="12" t="str">
        <f t="shared" si="62"/>
        <v>N</v>
      </c>
    </row>
    <row r="993" spans="1:12" x14ac:dyDescent="0.25">
      <c r="A993" s="12" t="s">
        <v>1690</v>
      </c>
      <c r="B993" s="12" t="s">
        <v>1691</v>
      </c>
      <c r="C993" s="12">
        <v>2</v>
      </c>
      <c r="D993" s="12">
        <v>1126</v>
      </c>
      <c r="E993" s="12" t="s">
        <v>96</v>
      </c>
      <c r="F993" s="12" t="s">
        <v>17</v>
      </c>
      <c r="G993" s="12" t="str">
        <f>IF(ISNA(VLOOKUP(E993,'[1]Plan d''adressage'!A:B,2,0)),"aucune",VLOOKUP(E993,'[1]Plan d''adressage'!A:B,2,0))</f>
        <v>aucune</v>
      </c>
      <c r="H993" s="13" t="str">
        <f>IF(ISNA(VLOOKUP(A993,'[1]Famille par article'!A:C,3,0)),IF(AND(ISNUMBER(SEARCH("FIBRE",B993)),ISNUMBER(SEARCH("calage",B993))),"FIBRE DE CALAGE",IF(OR(ISNUMBER(SEARCH("panier",B993)),ISNUMBER(SEARCH("corbeille",B993)),ISNUMBER(SEARCH("banneton",B993)),ISNUMBER(SEARCH("support",B993))),"PANIER/CORBEILLE",IF(ISNUMBER(SEARCH("Bidon",B993)),"BIDON",IF(ISNUMBER(SEARCH("bourriche",B993)),"BOURRICHE",IF(OR(ISNUMBER(SEARCH("coffre",B993)),ISNUMBER(SEARCH("valisette",B993)),ISNUMBER(SEARCH("caisse",B993))),"COFFRET",IF(OR(ISNUMBER(SEARCH("VERRE",B993)),ISNUMBER(SEARCH("carafe",B993))),"VERRERIE",IF(ISNUMBER(SEARCH("BOIS",B993)),"BOIS",IF(OR(ISNUMBER(SEARCH("BOLDUC",B993)),ISNUMBER(SEARCH("RAPHIA",B993)),ISNUMBER(SEARCH("etiquette",B993)),ISNUMBER(SEARCH("Bouchon",B993)),ISNUMBER(SEARCH("tire",B993)),ISNUMBER(SEARCH("decapsuleur",B993)),ISNUMBER(SEARCH("carte",B993)),ISNUMBER(SEARCH("cheque",B993))),"ETAGERES",IF(OR(ISNUMBER(SEARCH("papier",B993)),ISNUMBER(SEARCH("sac",B993)),ISNUMBER(SEARCH("carton",B993)),ISNUMBER(SEARCH("pochette",B993)),ISNUMBER(SEARCH("polypr",B993)),ISNUMBER(SEARCH("FIBRE",B993))),"CARTONNAGE","AUTRES"))))))))),VLOOKUP(A993,'[1]Famille par article'!A:C,3,0))</f>
        <v>AUTRES</v>
      </c>
      <c r="I993" s="14">
        <f t="shared" si="61"/>
        <v>1.8508236165093466E-4</v>
      </c>
      <c r="J993" s="14">
        <f t="shared" si="63"/>
        <v>0.98287988154728778</v>
      </c>
      <c r="K993" s="12" t="str">
        <f t="shared" si="60"/>
        <v>NPPEC</v>
      </c>
      <c r="L993" s="12" t="str">
        <f t="shared" si="62"/>
        <v>N</v>
      </c>
    </row>
    <row r="994" spans="1:12" x14ac:dyDescent="0.25">
      <c r="A994" s="12" t="s">
        <v>1692</v>
      </c>
      <c r="B994" s="12" t="s">
        <v>52</v>
      </c>
      <c r="C994" s="12">
        <v>2</v>
      </c>
      <c r="D994" s="12">
        <v>1126</v>
      </c>
      <c r="E994" s="12" t="s">
        <v>96</v>
      </c>
      <c r="F994" s="12" t="s">
        <v>17</v>
      </c>
      <c r="G994" s="12" t="str">
        <f>IF(ISNA(VLOOKUP(E994,'[1]Plan d''adressage'!A:B,2,0)),"aucune",VLOOKUP(E994,'[1]Plan d''adressage'!A:B,2,0))</f>
        <v>aucune</v>
      </c>
      <c r="H994" s="13" t="str">
        <f>IF(ISNA(VLOOKUP(A994,'[1]Famille par article'!A:C,3,0)),IF(AND(ISNUMBER(SEARCH("FIBRE",B994)),ISNUMBER(SEARCH("calage",B994))),"FIBRE DE CALAGE",IF(OR(ISNUMBER(SEARCH("panier",B994)),ISNUMBER(SEARCH("corbeille",B994)),ISNUMBER(SEARCH("banneton",B994)),ISNUMBER(SEARCH("support",B994))),"PANIER/CORBEILLE",IF(ISNUMBER(SEARCH("Bidon",B994)),"BIDON",IF(ISNUMBER(SEARCH("bourriche",B994)),"BOURRICHE",IF(OR(ISNUMBER(SEARCH("coffre",B994)),ISNUMBER(SEARCH("valisette",B994)),ISNUMBER(SEARCH("caisse",B994))),"COFFRET",IF(OR(ISNUMBER(SEARCH("VERRE",B994)),ISNUMBER(SEARCH("carafe",B994))),"VERRERIE",IF(ISNUMBER(SEARCH("BOIS",B994)),"BOIS",IF(OR(ISNUMBER(SEARCH("BOLDUC",B994)),ISNUMBER(SEARCH("RAPHIA",B994)),ISNUMBER(SEARCH("etiquette",B994)),ISNUMBER(SEARCH("Bouchon",B994)),ISNUMBER(SEARCH("tire",B994)),ISNUMBER(SEARCH("decapsuleur",B994)),ISNUMBER(SEARCH("carte",B994)),ISNUMBER(SEARCH("cheque",B994))),"ETAGERES",IF(OR(ISNUMBER(SEARCH("papier",B994)),ISNUMBER(SEARCH("sac",B994)),ISNUMBER(SEARCH("carton",B994)),ISNUMBER(SEARCH("pochette",B994)),ISNUMBER(SEARCH("polypr",B994)),ISNUMBER(SEARCH("FIBRE",B994))),"CARTONNAGE","AUTRES"))))))))),VLOOKUP(A994,'[1]Famille par article'!A:C,3,0))</f>
        <v>PANIER/CORBEILLE</v>
      </c>
      <c r="I994" s="14">
        <f t="shared" si="61"/>
        <v>1.8508236165093466E-4</v>
      </c>
      <c r="J994" s="14">
        <f t="shared" si="63"/>
        <v>0.98306496390893872</v>
      </c>
      <c r="K994" s="12" t="str">
        <f t="shared" si="60"/>
        <v>NPPEC</v>
      </c>
      <c r="L994" s="12" t="str">
        <f t="shared" si="62"/>
        <v>N</v>
      </c>
    </row>
    <row r="995" spans="1:12" x14ac:dyDescent="0.25">
      <c r="A995" s="12" t="s">
        <v>1693</v>
      </c>
      <c r="B995" s="12" t="s">
        <v>1694</v>
      </c>
      <c r="C995" s="12">
        <v>2</v>
      </c>
      <c r="D995" s="12">
        <v>1126</v>
      </c>
      <c r="E995" s="12" t="s">
        <v>96</v>
      </c>
      <c r="F995" s="12" t="s">
        <v>17</v>
      </c>
      <c r="G995" s="12" t="str">
        <f>IF(ISNA(VLOOKUP(E995,'[1]Plan d''adressage'!A:B,2,0)),"aucune",VLOOKUP(E995,'[1]Plan d''adressage'!A:B,2,0))</f>
        <v>aucune</v>
      </c>
      <c r="H995" s="13" t="str">
        <f>IF(ISNA(VLOOKUP(A995,'[1]Famille par article'!A:C,3,0)),IF(AND(ISNUMBER(SEARCH("FIBRE",B995)),ISNUMBER(SEARCH("calage",B995))),"FIBRE DE CALAGE",IF(OR(ISNUMBER(SEARCH("panier",B995)),ISNUMBER(SEARCH("corbeille",B995)),ISNUMBER(SEARCH("banneton",B995)),ISNUMBER(SEARCH("support",B995))),"PANIER/CORBEILLE",IF(ISNUMBER(SEARCH("Bidon",B995)),"BIDON",IF(ISNUMBER(SEARCH("bourriche",B995)),"BOURRICHE",IF(OR(ISNUMBER(SEARCH("coffre",B995)),ISNUMBER(SEARCH("valisette",B995)),ISNUMBER(SEARCH("caisse",B995))),"COFFRET",IF(OR(ISNUMBER(SEARCH("VERRE",B995)),ISNUMBER(SEARCH("carafe",B995))),"VERRERIE",IF(ISNUMBER(SEARCH("BOIS",B995)),"BOIS",IF(OR(ISNUMBER(SEARCH("BOLDUC",B995)),ISNUMBER(SEARCH("RAPHIA",B995)),ISNUMBER(SEARCH("etiquette",B995)),ISNUMBER(SEARCH("Bouchon",B995)),ISNUMBER(SEARCH("tire",B995)),ISNUMBER(SEARCH("decapsuleur",B995)),ISNUMBER(SEARCH("carte",B995)),ISNUMBER(SEARCH("cheque",B995))),"ETAGERES",IF(OR(ISNUMBER(SEARCH("papier",B995)),ISNUMBER(SEARCH("sac",B995)),ISNUMBER(SEARCH("carton",B995)),ISNUMBER(SEARCH("pochette",B995)),ISNUMBER(SEARCH("polypr",B995)),ISNUMBER(SEARCH("FIBRE",B995))),"CARTONNAGE","AUTRES"))))))))),VLOOKUP(A995,'[1]Famille par article'!A:C,3,0))</f>
        <v>ETAGERES</v>
      </c>
      <c r="I995" s="14">
        <f t="shared" si="61"/>
        <v>1.8508236165093466E-4</v>
      </c>
      <c r="J995" s="14">
        <f t="shared" si="63"/>
        <v>0.98325004627058965</v>
      </c>
      <c r="K995" s="12" t="str">
        <f t="shared" si="60"/>
        <v>NPPEC</v>
      </c>
      <c r="L995" s="12" t="str">
        <f t="shared" si="62"/>
        <v>N</v>
      </c>
    </row>
    <row r="996" spans="1:12" x14ac:dyDescent="0.25">
      <c r="A996" s="12" t="s">
        <v>1695</v>
      </c>
      <c r="B996" s="12" t="s">
        <v>1696</v>
      </c>
      <c r="C996" s="12">
        <v>2</v>
      </c>
      <c r="D996" s="12">
        <v>1126</v>
      </c>
      <c r="E996" s="12" t="s">
        <v>1298</v>
      </c>
      <c r="F996" s="12" t="s">
        <v>17</v>
      </c>
      <c r="G996" s="12" t="str">
        <f>IF(ISNA(VLOOKUP(E996,'[1]Plan d''adressage'!A:B,2,0)),"aucune",VLOOKUP(E996,'[1]Plan d''adressage'!A:B,2,0))</f>
        <v>VERRERIE</v>
      </c>
      <c r="H996" s="13" t="str">
        <f>IF(ISNA(VLOOKUP(A996,'[1]Famille par article'!A:C,3,0)),IF(AND(ISNUMBER(SEARCH("FIBRE",B996)),ISNUMBER(SEARCH("calage",B996))),"FIBRE DE CALAGE",IF(OR(ISNUMBER(SEARCH("panier",B996)),ISNUMBER(SEARCH("corbeille",B996)),ISNUMBER(SEARCH("banneton",B996)),ISNUMBER(SEARCH("support",B996))),"PANIER/CORBEILLE",IF(ISNUMBER(SEARCH("Bidon",B996)),"BIDON",IF(ISNUMBER(SEARCH("bourriche",B996)),"BOURRICHE",IF(OR(ISNUMBER(SEARCH("coffre",B996)),ISNUMBER(SEARCH("valisette",B996)),ISNUMBER(SEARCH("caisse",B996))),"COFFRET",IF(OR(ISNUMBER(SEARCH("VERRE",B996)),ISNUMBER(SEARCH("carafe",B996))),"VERRERIE",IF(ISNUMBER(SEARCH("BOIS",B996)),"BOIS",IF(OR(ISNUMBER(SEARCH("BOLDUC",B996)),ISNUMBER(SEARCH("RAPHIA",B996)),ISNUMBER(SEARCH("etiquette",B996)),ISNUMBER(SEARCH("Bouchon",B996)),ISNUMBER(SEARCH("tire",B996)),ISNUMBER(SEARCH("decapsuleur",B996)),ISNUMBER(SEARCH("carte",B996)),ISNUMBER(SEARCH("cheque",B996))),"ETAGERES",IF(OR(ISNUMBER(SEARCH("papier",B996)),ISNUMBER(SEARCH("sac",B996)),ISNUMBER(SEARCH("carton",B996)),ISNUMBER(SEARCH("pochette",B996)),ISNUMBER(SEARCH("polypr",B996)),ISNUMBER(SEARCH("FIBRE",B996))),"CARTONNAGE","AUTRES"))))))))),VLOOKUP(A996,'[1]Famille par article'!A:C,3,0))</f>
        <v>VERRERIE</v>
      </c>
      <c r="I996" s="14">
        <f t="shared" si="61"/>
        <v>1.8508236165093466E-4</v>
      </c>
      <c r="J996" s="14">
        <f t="shared" si="63"/>
        <v>0.98343512863224058</v>
      </c>
      <c r="K996" s="12" t="str">
        <f t="shared" si="60"/>
        <v>NPPEC</v>
      </c>
      <c r="L996" s="12" t="str">
        <f t="shared" si="62"/>
        <v>N</v>
      </c>
    </row>
    <row r="997" spans="1:12" x14ac:dyDescent="0.25">
      <c r="A997" s="12" t="s">
        <v>1697</v>
      </c>
      <c r="B997" s="12" t="s">
        <v>1696</v>
      </c>
      <c r="C997" s="12">
        <v>2</v>
      </c>
      <c r="D997" s="12">
        <v>1126</v>
      </c>
      <c r="E997" s="12" t="s">
        <v>1298</v>
      </c>
      <c r="F997" s="12" t="s">
        <v>17</v>
      </c>
      <c r="G997" s="12" t="str">
        <f>IF(ISNA(VLOOKUP(E997,'[1]Plan d''adressage'!A:B,2,0)),"aucune",VLOOKUP(E997,'[1]Plan d''adressage'!A:B,2,0))</f>
        <v>VERRERIE</v>
      </c>
      <c r="H997" s="13" t="str">
        <f>IF(ISNA(VLOOKUP(A997,'[1]Famille par article'!A:C,3,0)),IF(AND(ISNUMBER(SEARCH("FIBRE",B997)),ISNUMBER(SEARCH("calage",B997))),"FIBRE DE CALAGE",IF(OR(ISNUMBER(SEARCH("panier",B997)),ISNUMBER(SEARCH("corbeille",B997)),ISNUMBER(SEARCH("banneton",B997)),ISNUMBER(SEARCH("support",B997))),"PANIER/CORBEILLE",IF(ISNUMBER(SEARCH("Bidon",B997)),"BIDON",IF(ISNUMBER(SEARCH("bourriche",B997)),"BOURRICHE",IF(OR(ISNUMBER(SEARCH("coffre",B997)),ISNUMBER(SEARCH("valisette",B997)),ISNUMBER(SEARCH("caisse",B997))),"COFFRET",IF(OR(ISNUMBER(SEARCH("VERRE",B997)),ISNUMBER(SEARCH("carafe",B997))),"VERRERIE",IF(ISNUMBER(SEARCH("BOIS",B997)),"BOIS",IF(OR(ISNUMBER(SEARCH("BOLDUC",B997)),ISNUMBER(SEARCH("RAPHIA",B997)),ISNUMBER(SEARCH("etiquette",B997)),ISNUMBER(SEARCH("Bouchon",B997)),ISNUMBER(SEARCH("tire",B997)),ISNUMBER(SEARCH("decapsuleur",B997)),ISNUMBER(SEARCH("carte",B997)),ISNUMBER(SEARCH("cheque",B997))),"ETAGERES",IF(OR(ISNUMBER(SEARCH("papier",B997)),ISNUMBER(SEARCH("sac",B997)),ISNUMBER(SEARCH("carton",B997)),ISNUMBER(SEARCH("pochette",B997)),ISNUMBER(SEARCH("polypr",B997)),ISNUMBER(SEARCH("FIBRE",B997))),"CARTONNAGE","AUTRES"))))))))),VLOOKUP(A997,'[1]Famille par article'!A:C,3,0))</f>
        <v>VERRERIE</v>
      </c>
      <c r="I997" s="14">
        <f t="shared" si="61"/>
        <v>1.8508236165093466E-4</v>
      </c>
      <c r="J997" s="14">
        <f t="shared" si="63"/>
        <v>0.98362021099389152</v>
      </c>
      <c r="K997" s="12" t="str">
        <f t="shared" si="60"/>
        <v>NPPEC</v>
      </c>
      <c r="L997" s="12" t="str">
        <f t="shared" si="62"/>
        <v>N</v>
      </c>
    </row>
    <row r="998" spans="1:12" x14ac:dyDescent="0.25">
      <c r="A998" s="12" t="s">
        <v>1698</v>
      </c>
      <c r="B998" s="12" t="s">
        <v>393</v>
      </c>
      <c r="C998" s="12">
        <v>2</v>
      </c>
      <c r="D998" s="12">
        <v>1126</v>
      </c>
      <c r="E998" s="12" t="s">
        <v>1298</v>
      </c>
      <c r="F998" s="12" t="s">
        <v>17</v>
      </c>
      <c r="G998" s="12" t="str">
        <f>IF(ISNA(VLOOKUP(E998,'[1]Plan d''adressage'!A:B,2,0)),"aucune",VLOOKUP(E998,'[1]Plan d''adressage'!A:B,2,0))</f>
        <v>VERRERIE</v>
      </c>
      <c r="H998" s="13" t="str">
        <f>IF(ISNA(VLOOKUP(A998,'[1]Famille par article'!A:C,3,0)),IF(AND(ISNUMBER(SEARCH("FIBRE",B998)),ISNUMBER(SEARCH("calage",B998))),"FIBRE DE CALAGE",IF(OR(ISNUMBER(SEARCH("panier",B998)),ISNUMBER(SEARCH("corbeille",B998)),ISNUMBER(SEARCH("banneton",B998)),ISNUMBER(SEARCH("support",B998))),"PANIER/CORBEILLE",IF(ISNUMBER(SEARCH("Bidon",B998)),"BIDON",IF(ISNUMBER(SEARCH("bourriche",B998)),"BOURRICHE",IF(OR(ISNUMBER(SEARCH("coffre",B998)),ISNUMBER(SEARCH("valisette",B998)),ISNUMBER(SEARCH("caisse",B998))),"COFFRET",IF(OR(ISNUMBER(SEARCH("VERRE",B998)),ISNUMBER(SEARCH("carafe",B998))),"VERRERIE",IF(ISNUMBER(SEARCH("BOIS",B998)),"BOIS",IF(OR(ISNUMBER(SEARCH("BOLDUC",B998)),ISNUMBER(SEARCH("RAPHIA",B998)),ISNUMBER(SEARCH("etiquette",B998)),ISNUMBER(SEARCH("Bouchon",B998)),ISNUMBER(SEARCH("tire",B998)),ISNUMBER(SEARCH("decapsuleur",B998)),ISNUMBER(SEARCH("carte",B998)),ISNUMBER(SEARCH("cheque",B998))),"ETAGERES",IF(OR(ISNUMBER(SEARCH("papier",B998)),ISNUMBER(SEARCH("sac",B998)),ISNUMBER(SEARCH("carton",B998)),ISNUMBER(SEARCH("pochette",B998)),ISNUMBER(SEARCH("polypr",B998)),ISNUMBER(SEARCH("FIBRE",B998))),"CARTONNAGE","AUTRES"))))))))),VLOOKUP(A998,'[1]Famille par article'!A:C,3,0))</f>
        <v>VERRERIE</v>
      </c>
      <c r="I998" s="14">
        <f t="shared" si="61"/>
        <v>1.8508236165093466E-4</v>
      </c>
      <c r="J998" s="14">
        <f t="shared" si="63"/>
        <v>0.98380529335554245</v>
      </c>
      <c r="K998" s="12" t="str">
        <f t="shared" si="60"/>
        <v>NPPEC</v>
      </c>
      <c r="L998" s="12" t="str">
        <f t="shared" si="62"/>
        <v>N</v>
      </c>
    </row>
    <row r="999" spans="1:12" x14ac:dyDescent="0.25">
      <c r="A999" s="12" t="s">
        <v>1699</v>
      </c>
      <c r="B999" s="12" t="s">
        <v>1700</v>
      </c>
      <c r="C999" s="12">
        <v>2</v>
      </c>
      <c r="D999" s="12">
        <v>1126</v>
      </c>
      <c r="E999" s="12" t="s">
        <v>446</v>
      </c>
      <c r="F999" s="12" t="s">
        <v>17</v>
      </c>
      <c r="G999" s="12" t="str">
        <f>IF(ISNA(VLOOKUP(E999,'[1]Plan d''adressage'!A:B,2,0)),"aucune",VLOOKUP(E999,'[1]Plan d''adressage'!A:B,2,0))</f>
        <v>AUTRES</v>
      </c>
      <c r="H999" s="13" t="str">
        <f>IF(ISNA(VLOOKUP(A999,'[1]Famille par article'!A:C,3,0)),IF(AND(ISNUMBER(SEARCH("FIBRE",B999)),ISNUMBER(SEARCH("calage",B999))),"FIBRE DE CALAGE",IF(OR(ISNUMBER(SEARCH("panier",B999)),ISNUMBER(SEARCH("corbeille",B999)),ISNUMBER(SEARCH("banneton",B999)),ISNUMBER(SEARCH("support",B999))),"PANIER/CORBEILLE",IF(ISNUMBER(SEARCH("Bidon",B999)),"BIDON",IF(ISNUMBER(SEARCH("bourriche",B999)),"BOURRICHE",IF(OR(ISNUMBER(SEARCH("coffre",B999)),ISNUMBER(SEARCH("valisette",B999)),ISNUMBER(SEARCH("caisse",B999))),"COFFRET",IF(OR(ISNUMBER(SEARCH("VERRE",B999)),ISNUMBER(SEARCH("carafe",B999))),"VERRERIE",IF(ISNUMBER(SEARCH("BOIS",B999)),"BOIS",IF(OR(ISNUMBER(SEARCH("BOLDUC",B999)),ISNUMBER(SEARCH("RAPHIA",B999)),ISNUMBER(SEARCH("etiquette",B999)),ISNUMBER(SEARCH("Bouchon",B999)),ISNUMBER(SEARCH("tire",B999)),ISNUMBER(SEARCH("decapsuleur",B999)),ISNUMBER(SEARCH("carte",B999)),ISNUMBER(SEARCH("cheque",B999))),"ETAGERES",IF(OR(ISNUMBER(SEARCH("papier",B999)),ISNUMBER(SEARCH("sac",B999)),ISNUMBER(SEARCH("carton",B999)),ISNUMBER(SEARCH("pochette",B999)),ISNUMBER(SEARCH("polypr",B999)),ISNUMBER(SEARCH("FIBRE",B999))),"CARTONNAGE","AUTRES"))))))))),VLOOKUP(A999,'[1]Famille par article'!A:C,3,0))</f>
        <v>AUTRES</v>
      </c>
      <c r="I999" s="14">
        <f t="shared" si="61"/>
        <v>1.8508236165093466E-4</v>
      </c>
      <c r="J999" s="14">
        <f t="shared" si="63"/>
        <v>0.98399037571719339</v>
      </c>
      <c r="K999" s="12" t="str">
        <f t="shared" si="60"/>
        <v>NPPEC</v>
      </c>
      <c r="L999" s="12" t="str">
        <f t="shared" si="62"/>
        <v>N</v>
      </c>
    </row>
    <row r="1000" spans="1:12" x14ac:dyDescent="0.25">
      <c r="A1000" s="12" t="s">
        <v>1701</v>
      </c>
      <c r="B1000" s="12" t="s">
        <v>1702</v>
      </c>
      <c r="C1000" s="12">
        <v>2</v>
      </c>
      <c r="D1000" s="12">
        <v>1126</v>
      </c>
      <c r="E1000" s="12" t="s">
        <v>96</v>
      </c>
      <c r="F1000" s="12" t="s">
        <v>17</v>
      </c>
      <c r="G1000" s="12" t="str">
        <f>IF(ISNA(VLOOKUP(E1000,'[1]Plan d''adressage'!A:B,2,0)),"aucune",VLOOKUP(E1000,'[1]Plan d''adressage'!A:B,2,0))</f>
        <v>aucune</v>
      </c>
      <c r="H1000" s="13" t="str">
        <f>IF(ISNA(VLOOKUP(A1000,'[1]Famille par article'!A:C,3,0)),IF(AND(ISNUMBER(SEARCH("FIBRE",B1000)),ISNUMBER(SEARCH("calage",B1000))),"FIBRE DE CALAGE",IF(OR(ISNUMBER(SEARCH("panier",B1000)),ISNUMBER(SEARCH("corbeille",B1000)),ISNUMBER(SEARCH("banneton",B1000)),ISNUMBER(SEARCH("support",B1000))),"PANIER/CORBEILLE",IF(ISNUMBER(SEARCH("Bidon",B1000)),"BIDON",IF(ISNUMBER(SEARCH("bourriche",B1000)),"BOURRICHE",IF(OR(ISNUMBER(SEARCH("coffre",B1000)),ISNUMBER(SEARCH("valisette",B1000)),ISNUMBER(SEARCH("caisse",B1000))),"COFFRET",IF(OR(ISNUMBER(SEARCH("VERRE",B1000)),ISNUMBER(SEARCH("carafe",B1000))),"VERRERIE",IF(ISNUMBER(SEARCH("BOIS",B1000)),"BOIS",IF(OR(ISNUMBER(SEARCH("BOLDUC",B1000)),ISNUMBER(SEARCH("RAPHIA",B1000)),ISNUMBER(SEARCH("etiquette",B1000)),ISNUMBER(SEARCH("Bouchon",B1000)),ISNUMBER(SEARCH("tire",B1000)),ISNUMBER(SEARCH("decapsuleur",B1000)),ISNUMBER(SEARCH("carte",B1000)),ISNUMBER(SEARCH("cheque",B1000))),"ETAGERES",IF(OR(ISNUMBER(SEARCH("papier",B1000)),ISNUMBER(SEARCH("sac",B1000)),ISNUMBER(SEARCH("carton",B1000)),ISNUMBER(SEARCH("pochette",B1000)),ISNUMBER(SEARCH("polypr",B1000)),ISNUMBER(SEARCH("FIBRE",B1000))),"CARTONNAGE","AUTRES"))))))))),VLOOKUP(A1000,'[1]Famille par article'!A:C,3,0))</f>
        <v>COFFRET</v>
      </c>
      <c r="I1000" s="14">
        <f t="shared" si="61"/>
        <v>1.8508236165093466E-4</v>
      </c>
      <c r="J1000" s="14">
        <f t="shared" si="63"/>
        <v>0.98417545807884432</v>
      </c>
      <c r="K1000" s="12" t="str">
        <f t="shared" si="60"/>
        <v>NPPEC</v>
      </c>
      <c r="L1000" s="12" t="str">
        <f t="shared" si="62"/>
        <v>N</v>
      </c>
    </row>
    <row r="1001" spans="1:12" x14ac:dyDescent="0.25">
      <c r="A1001" s="12" t="s">
        <v>1703</v>
      </c>
      <c r="B1001" s="12" t="s">
        <v>1203</v>
      </c>
      <c r="C1001" s="12">
        <v>2</v>
      </c>
      <c r="D1001" s="12">
        <v>1126</v>
      </c>
      <c r="E1001" s="12" t="s">
        <v>1204</v>
      </c>
      <c r="F1001" s="12" t="s">
        <v>17</v>
      </c>
      <c r="G1001" s="12" t="str">
        <f>IF(ISNA(VLOOKUP(E1001,'[1]Plan d''adressage'!A:B,2,0)),"aucune",VLOOKUP(E1001,'[1]Plan d''adressage'!A:B,2,0))</f>
        <v>AUTRES</v>
      </c>
      <c r="H1001" s="13" t="str">
        <f>IF(ISNA(VLOOKUP(A1001,'[1]Famille par article'!A:C,3,0)),IF(AND(ISNUMBER(SEARCH("FIBRE",B1001)),ISNUMBER(SEARCH("calage",B1001))),"FIBRE DE CALAGE",IF(OR(ISNUMBER(SEARCH("panier",B1001)),ISNUMBER(SEARCH("corbeille",B1001)),ISNUMBER(SEARCH("banneton",B1001)),ISNUMBER(SEARCH("support",B1001))),"PANIER/CORBEILLE",IF(ISNUMBER(SEARCH("Bidon",B1001)),"BIDON",IF(ISNUMBER(SEARCH("bourriche",B1001)),"BOURRICHE",IF(OR(ISNUMBER(SEARCH("coffre",B1001)),ISNUMBER(SEARCH("valisette",B1001)),ISNUMBER(SEARCH("caisse",B1001))),"COFFRET",IF(OR(ISNUMBER(SEARCH("VERRE",B1001)),ISNUMBER(SEARCH("carafe",B1001))),"VERRERIE",IF(ISNUMBER(SEARCH("BOIS",B1001)),"BOIS",IF(OR(ISNUMBER(SEARCH("BOLDUC",B1001)),ISNUMBER(SEARCH("RAPHIA",B1001)),ISNUMBER(SEARCH("etiquette",B1001)),ISNUMBER(SEARCH("Bouchon",B1001)),ISNUMBER(SEARCH("tire",B1001)),ISNUMBER(SEARCH("decapsuleur",B1001)),ISNUMBER(SEARCH("carte",B1001)),ISNUMBER(SEARCH("cheque",B1001))),"ETAGERES",IF(OR(ISNUMBER(SEARCH("papier",B1001)),ISNUMBER(SEARCH("sac",B1001)),ISNUMBER(SEARCH("carton",B1001)),ISNUMBER(SEARCH("pochette",B1001)),ISNUMBER(SEARCH("polypr",B1001)),ISNUMBER(SEARCH("FIBRE",B1001))),"CARTONNAGE","AUTRES"))))))))),VLOOKUP(A1001,'[1]Famille par article'!A:C,3,0))</f>
        <v>AUTRES</v>
      </c>
      <c r="I1001" s="14">
        <f t="shared" si="61"/>
        <v>1.8508236165093466E-4</v>
      </c>
      <c r="J1001" s="14">
        <f t="shared" si="63"/>
        <v>0.98436054044049526</v>
      </c>
      <c r="K1001" s="12" t="str">
        <f t="shared" si="60"/>
        <v>NPPEC</v>
      </c>
      <c r="L1001" s="12" t="str">
        <f t="shared" si="62"/>
        <v>N</v>
      </c>
    </row>
    <row r="1002" spans="1:12" x14ac:dyDescent="0.25">
      <c r="A1002" s="12" t="s">
        <v>1704</v>
      </c>
      <c r="B1002" s="12" t="s">
        <v>1705</v>
      </c>
      <c r="C1002" s="12">
        <v>2</v>
      </c>
      <c r="D1002" s="12">
        <v>1126</v>
      </c>
      <c r="E1002" s="12" t="s">
        <v>96</v>
      </c>
      <c r="F1002" s="12" t="s">
        <v>17</v>
      </c>
      <c r="G1002" s="12" t="str">
        <f>IF(ISNA(VLOOKUP(E1002,'[1]Plan d''adressage'!A:B,2,0)),"aucune",VLOOKUP(E1002,'[1]Plan d''adressage'!A:B,2,0))</f>
        <v>aucune</v>
      </c>
      <c r="H1002" s="13" t="str">
        <f>IF(ISNA(VLOOKUP(A1002,'[1]Famille par article'!A:C,3,0)),IF(AND(ISNUMBER(SEARCH("FIBRE",B1002)),ISNUMBER(SEARCH("calage",B1002))),"FIBRE DE CALAGE",IF(OR(ISNUMBER(SEARCH("panier",B1002)),ISNUMBER(SEARCH("corbeille",B1002)),ISNUMBER(SEARCH("banneton",B1002)),ISNUMBER(SEARCH("support",B1002))),"PANIER/CORBEILLE",IF(ISNUMBER(SEARCH("Bidon",B1002)),"BIDON",IF(ISNUMBER(SEARCH("bourriche",B1002)),"BOURRICHE",IF(OR(ISNUMBER(SEARCH("coffre",B1002)),ISNUMBER(SEARCH("valisette",B1002)),ISNUMBER(SEARCH("caisse",B1002))),"COFFRET",IF(OR(ISNUMBER(SEARCH("VERRE",B1002)),ISNUMBER(SEARCH("carafe",B1002))),"VERRERIE",IF(ISNUMBER(SEARCH("BOIS",B1002)),"BOIS",IF(OR(ISNUMBER(SEARCH("BOLDUC",B1002)),ISNUMBER(SEARCH("RAPHIA",B1002)),ISNUMBER(SEARCH("etiquette",B1002)),ISNUMBER(SEARCH("Bouchon",B1002)),ISNUMBER(SEARCH("tire",B1002)),ISNUMBER(SEARCH("decapsuleur",B1002)),ISNUMBER(SEARCH("carte",B1002)),ISNUMBER(SEARCH("cheque",B1002))),"ETAGERES",IF(OR(ISNUMBER(SEARCH("papier",B1002)),ISNUMBER(SEARCH("sac",B1002)),ISNUMBER(SEARCH("carton",B1002)),ISNUMBER(SEARCH("pochette",B1002)),ISNUMBER(SEARCH("polypr",B1002)),ISNUMBER(SEARCH("FIBRE",B1002))),"CARTONNAGE","AUTRES"))))))))),VLOOKUP(A1002,'[1]Famille par article'!A:C,3,0))</f>
        <v>AUTRES</v>
      </c>
      <c r="I1002" s="14">
        <f t="shared" si="61"/>
        <v>1.8508236165093466E-4</v>
      </c>
      <c r="J1002" s="14">
        <f t="shared" si="63"/>
        <v>0.98454562280214619</v>
      </c>
      <c r="K1002" s="12" t="str">
        <f t="shared" si="60"/>
        <v>NPPEC</v>
      </c>
      <c r="L1002" s="12" t="str">
        <f t="shared" si="62"/>
        <v>N</v>
      </c>
    </row>
    <row r="1003" spans="1:12" x14ac:dyDescent="0.25">
      <c r="A1003" s="12" t="s">
        <v>1706</v>
      </c>
      <c r="B1003" s="12" t="s">
        <v>52</v>
      </c>
      <c r="C1003" s="12">
        <v>2</v>
      </c>
      <c r="D1003" s="12">
        <v>1126</v>
      </c>
      <c r="E1003" s="12" t="s">
        <v>64</v>
      </c>
      <c r="F1003" s="12" t="s">
        <v>17</v>
      </c>
      <c r="G1003" s="12" t="str">
        <f>IF(ISNA(VLOOKUP(E1003,'[1]Plan d''adressage'!A:B,2,0)),"aucune",VLOOKUP(E1003,'[1]Plan d''adressage'!A:B,2,0))</f>
        <v>AUTRES</v>
      </c>
      <c r="H1003" s="13" t="str">
        <f>IF(ISNA(VLOOKUP(A1003,'[1]Famille par article'!A:C,3,0)),IF(AND(ISNUMBER(SEARCH("FIBRE",B1003)),ISNUMBER(SEARCH("calage",B1003))),"FIBRE DE CALAGE",IF(OR(ISNUMBER(SEARCH("panier",B1003)),ISNUMBER(SEARCH("corbeille",B1003)),ISNUMBER(SEARCH("banneton",B1003)),ISNUMBER(SEARCH("support",B1003))),"PANIER/CORBEILLE",IF(ISNUMBER(SEARCH("Bidon",B1003)),"BIDON",IF(ISNUMBER(SEARCH("bourriche",B1003)),"BOURRICHE",IF(OR(ISNUMBER(SEARCH("coffre",B1003)),ISNUMBER(SEARCH("valisette",B1003)),ISNUMBER(SEARCH("caisse",B1003))),"COFFRET",IF(OR(ISNUMBER(SEARCH("VERRE",B1003)),ISNUMBER(SEARCH("carafe",B1003))),"VERRERIE",IF(ISNUMBER(SEARCH("BOIS",B1003)),"BOIS",IF(OR(ISNUMBER(SEARCH("BOLDUC",B1003)),ISNUMBER(SEARCH("RAPHIA",B1003)),ISNUMBER(SEARCH("etiquette",B1003)),ISNUMBER(SEARCH("Bouchon",B1003)),ISNUMBER(SEARCH("tire",B1003)),ISNUMBER(SEARCH("decapsuleur",B1003)),ISNUMBER(SEARCH("carte",B1003)),ISNUMBER(SEARCH("cheque",B1003))),"ETAGERES",IF(OR(ISNUMBER(SEARCH("papier",B1003)),ISNUMBER(SEARCH("sac",B1003)),ISNUMBER(SEARCH("carton",B1003)),ISNUMBER(SEARCH("pochette",B1003)),ISNUMBER(SEARCH("polypr",B1003)),ISNUMBER(SEARCH("FIBRE",B1003))),"CARTONNAGE","AUTRES"))))))))),VLOOKUP(A1003,'[1]Famille par article'!A:C,3,0))</f>
        <v>PANIER/CORBEILLE</v>
      </c>
      <c r="I1003" s="14">
        <f t="shared" si="61"/>
        <v>1.8508236165093466E-4</v>
      </c>
      <c r="J1003" s="14">
        <f t="shared" si="63"/>
        <v>0.98473070516379713</v>
      </c>
      <c r="K1003" s="12" t="str">
        <f t="shared" si="60"/>
        <v>NPPEC</v>
      </c>
      <c r="L1003" s="12" t="str">
        <f t="shared" si="62"/>
        <v>N</v>
      </c>
    </row>
    <row r="1004" spans="1:12" x14ac:dyDescent="0.25">
      <c r="A1004" s="12" t="s">
        <v>1707</v>
      </c>
      <c r="B1004" s="12" t="s">
        <v>1708</v>
      </c>
      <c r="C1004" s="12">
        <v>2</v>
      </c>
      <c r="D1004" s="12">
        <v>1126</v>
      </c>
      <c r="E1004" s="12" t="s">
        <v>105</v>
      </c>
      <c r="F1004" s="12" t="s">
        <v>17</v>
      </c>
      <c r="G1004" s="12" t="str">
        <f>IF(ISNA(VLOOKUP(E1004,'[1]Plan d''adressage'!A:B,2,0)),"aucune",VLOOKUP(E1004,'[1]Plan d''adressage'!A:B,2,0))</f>
        <v>aucune</v>
      </c>
      <c r="H1004" s="13" t="str">
        <f>IF(ISNA(VLOOKUP(A1004,'[1]Famille par article'!A:C,3,0)),IF(AND(ISNUMBER(SEARCH("FIBRE",B1004)),ISNUMBER(SEARCH("calage",B1004))),"FIBRE DE CALAGE",IF(OR(ISNUMBER(SEARCH("panier",B1004)),ISNUMBER(SEARCH("corbeille",B1004)),ISNUMBER(SEARCH("banneton",B1004)),ISNUMBER(SEARCH("support",B1004))),"PANIER/CORBEILLE",IF(ISNUMBER(SEARCH("Bidon",B1004)),"BIDON",IF(ISNUMBER(SEARCH("bourriche",B1004)),"BOURRICHE",IF(OR(ISNUMBER(SEARCH("coffre",B1004)),ISNUMBER(SEARCH("valisette",B1004)),ISNUMBER(SEARCH("caisse",B1004))),"COFFRET",IF(OR(ISNUMBER(SEARCH("VERRE",B1004)),ISNUMBER(SEARCH("carafe",B1004))),"VERRERIE",IF(ISNUMBER(SEARCH("BOIS",B1004)),"BOIS",IF(OR(ISNUMBER(SEARCH("BOLDUC",B1004)),ISNUMBER(SEARCH("RAPHIA",B1004)),ISNUMBER(SEARCH("etiquette",B1004)),ISNUMBER(SEARCH("Bouchon",B1004)),ISNUMBER(SEARCH("tire",B1004)),ISNUMBER(SEARCH("decapsuleur",B1004)),ISNUMBER(SEARCH("carte",B1004)),ISNUMBER(SEARCH("cheque",B1004))),"ETAGERES",IF(OR(ISNUMBER(SEARCH("papier",B1004)),ISNUMBER(SEARCH("sac",B1004)),ISNUMBER(SEARCH("carton",B1004)),ISNUMBER(SEARCH("pochette",B1004)),ISNUMBER(SEARCH("polypr",B1004)),ISNUMBER(SEARCH("FIBRE",B1004))),"CARTONNAGE","AUTRES"))))))))),VLOOKUP(A1004,'[1]Famille par article'!A:C,3,0))</f>
        <v>AUTRES</v>
      </c>
      <c r="I1004" s="14">
        <f t="shared" si="61"/>
        <v>1.8508236165093466E-4</v>
      </c>
      <c r="J1004" s="14">
        <f t="shared" si="63"/>
        <v>0.98491578752544806</v>
      </c>
      <c r="K1004" s="12" t="str">
        <f t="shared" si="60"/>
        <v>NPPEC</v>
      </c>
      <c r="L1004" s="12" t="str">
        <f t="shared" si="62"/>
        <v>N</v>
      </c>
    </row>
    <row r="1005" spans="1:12" x14ac:dyDescent="0.25">
      <c r="A1005" s="12" t="s">
        <v>1709</v>
      </c>
      <c r="B1005" s="12" t="s">
        <v>156</v>
      </c>
      <c r="C1005" s="12">
        <v>2</v>
      </c>
      <c r="D1005" s="12">
        <v>1126</v>
      </c>
      <c r="E1005" s="12" t="s">
        <v>341</v>
      </c>
      <c r="F1005" s="12" t="s">
        <v>17</v>
      </c>
      <c r="G1005" s="12" t="str">
        <f>IF(ISNA(VLOOKUP(E1005,'[1]Plan d''adressage'!A:B,2,0)),"aucune",VLOOKUP(E1005,'[1]Plan d''adressage'!A:B,2,0))</f>
        <v>aucune</v>
      </c>
      <c r="H1005" s="13" t="str">
        <f>IF(ISNA(VLOOKUP(A1005,'[1]Famille par article'!A:C,3,0)),IF(AND(ISNUMBER(SEARCH("FIBRE",B1005)),ISNUMBER(SEARCH("calage",B1005))),"FIBRE DE CALAGE",IF(OR(ISNUMBER(SEARCH("panier",B1005)),ISNUMBER(SEARCH("corbeille",B1005)),ISNUMBER(SEARCH("banneton",B1005)),ISNUMBER(SEARCH("support",B1005))),"PANIER/CORBEILLE",IF(ISNUMBER(SEARCH("Bidon",B1005)),"BIDON",IF(ISNUMBER(SEARCH("bourriche",B1005)),"BOURRICHE",IF(OR(ISNUMBER(SEARCH("coffre",B1005)),ISNUMBER(SEARCH("valisette",B1005)),ISNUMBER(SEARCH("caisse",B1005))),"COFFRET",IF(OR(ISNUMBER(SEARCH("VERRE",B1005)),ISNUMBER(SEARCH("carafe",B1005))),"VERRERIE",IF(ISNUMBER(SEARCH("BOIS",B1005)),"BOIS",IF(OR(ISNUMBER(SEARCH("BOLDUC",B1005)),ISNUMBER(SEARCH("RAPHIA",B1005)),ISNUMBER(SEARCH("etiquette",B1005)),ISNUMBER(SEARCH("Bouchon",B1005)),ISNUMBER(SEARCH("tire",B1005)),ISNUMBER(SEARCH("decapsuleur",B1005)),ISNUMBER(SEARCH("carte",B1005)),ISNUMBER(SEARCH("cheque",B1005))),"ETAGERES",IF(OR(ISNUMBER(SEARCH("papier",B1005)),ISNUMBER(SEARCH("sac",B1005)),ISNUMBER(SEARCH("carton",B1005)),ISNUMBER(SEARCH("pochette",B1005)),ISNUMBER(SEARCH("polypr",B1005)),ISNUMBER(SEARCH("FIBRE",B1005))),"CARTONNAGE","AUTRES"))))))))),VLOOKUP(A1005,'[1]Famille par article'!A:C,3,0))</f>
        <v>ETAGERES</v>
      </c>
      <c r="I1005" s="14">
        <f t="shared" si="61"/>
        <v>1.8508236165093466E-4</v>
      </c>
      <c r="J1005" s="14">
        <f t="shared" si="63"/>
        <v>0.985100869887099</v>
      </c>
      <c r="K1005" s="12" t="str">
        <f t="shared" si="60"/>
        <v>NPPEC</v>
      </c>
      <c r="L1005" s="12" t="str">
        <f t="shared" si="62"/>
        <v>N</v>
      </c>
    </row>
    <row r="1006" spans="1:12" x14ac:dyDescent="0.25">
      <c r="A1006" s="12" t="s">
        <v>1710</v>
      </c>
      <c r="B1006" s="12" t="s">
        <v>1378</v>
      </c>
      <c r="C1006" s="12">
        <v>2</v>
      </c>
      <c r="D1006" s="12">
        <v>1126</v>
      </c>
      <c r="E1006" s="12" t="s">
        <v>96</v>
      </c>
      <c r="F1006" s="12" t="s">
        <v>17</v>
      </c>
      <c r="G1006" s="12" t="str">
        <f>IF(ISNA(VLOOKUP(E1006,'[1]Plan d''adressage'!A:B,2,0)),"aucune",VLOOKUP(E1006,'[1]Plan d''adressage'!A:B,2,0))</f>
        <v>aucune</v>
      </c>
      <c r="H1006" s="13" t="str">
        <f>IF(ISNA(VLOOKUP(A1006,'[1]Famille par article'!A:C,3,0)),IF(AND(ISNUMBER(SEARCH("FIBRE",B1006)),ISNUMBER(SEARCH("calage",B1006))),"FIBRE DE CALAGE",IF(OR(ISNUMBER(SEARCH("panier",B1006)),ISNUMBER(SEARCH("corbeille",B1006)),ISNUMBER(SEARCH("banneton",B1006)),ISNUMBER(SEARCH("support",B1006))),"PANIER/CORBEILLE",IF(ISNUMBER(SEARCH("Bidon",B1006)),"BIDON",IF(ISNUMBER(SEARCH("bourriche",B1006)),"BOURRICHE",IF(OR(ISNUMBER(SEARCH("coffre",B1006)),ISNUMBER(SEARCH("valisette",B1006)),ISNUMBER(SEARCH("caisse",B1006))),"COFFRET",IF(OR(ISNUMBER(SEARCH("VERRE",B1006)),ISNUMBER(SEARCH("carafe",B1006))),"VERRERIE",IF(ISNUMBER(SEARCH("BOIS",B1006)),"BOIS",IF(OR(ISNUMBER(SEARCH("BOLDUC",B1006)),ISNUMBER(SEARCH("RAPHIA",B1006)),ISNUMBER(SEARCH("etiquette",B1006)),ISNUMBER(SEARCH("Bouchon",B1006)),ISNUMBER(SEARCH("tire",B1006)),ISNUMBER(SEARCH("decapsuleur",B1006)),ISNUMBER(SEARCH("carte",B1006)),ISNUMBER(SEARCH("cheque",B1006))),"ETAGERES",IF(OR(ISNUMBER(SEARCH("papier",B1006)),ISNUMBER(SEARCH("sac",B1006)),ISNUMBER(SEARCH("carton",B1006)),ISNUMBER(SEARCH("pochette",B1006)),ISNUMBER(SEARCH("polypr",B1006)),ISNUMBER(SEARCH("FIBRE",B1006))),"CARTONNAGE","AUTRES"))))))))),VLOOKUP(A1006,'[1]Famille par article'!A:C,3,0))</f>
        <v>BOIS</v>
      </c>
      <c r="I1006" s="14">
        <f t="shared" si="61"/>
        <v>1.8508236165093466E-4</v>
      </c>
      <c r="J1006" s="14">
        <f t="shared" si="63"/>
        <v>0.98528595224874993</v>
      </c>
      <c r="K1006" s="12" t="str">
        <f t="shared" si="60"/>
        <v>NPPEC</v>
      </c>
      <c r="L1006" s="12" t="str">
        <f t="shared" si="62"/>
        <v>N</v>
      </c>
    </row>
    <row r="1007" spans="1:12" x14ac:dyDescent="0.25">
      <c r="A1007" s="12" t="s">
        <v>1711</v>
      </c>
      <c r="B1007" s="12" t="s">
        <v>1712</v>
      </c>
      <c r="C1007" s="12">
        <v>2</v>
      </c>
      <c r="D1007" s="12">
        <v>1126</v>
      </c>
      <c r="E1007" s="12" t="s">
        <v>96</v>
      </c>
      <c r="F1007" s="12" t="s">
        <v>17</v>
      </c>
      <c r="G1007" s="12" t="str">
        <f>IF(ISNA(VLOOKUP(E1007,'[1]Plan d''adressage'!A:B,2,0)),"aucune",VLOOKUP(E1007,'[1]Plan d''adressage'!A:B,2,0))</f>
        <v>aucune</v>
      </c>
      <c r="H1007" s="13" t="str">
        <f>IF(ISNA(VLOOKUP(A1007,'[1]Famille par article'!A:C,3,0)),IF(AND(ISNUMBER(SEARCH("FIBRE",B1007)),ISNUMBER(SEARCH("calage",B1007))),"FIBRE DE CALAGE",IF(OR(ISNUMBER(SEARCH("panier",B1007)),ISNUMBER(SEARCH("corbeille",B1007)),ISNUMBER(SEARCH("banneton",B1007)),ISNUMBER(SEARCH("support",B1007))),"PANIER/CORBEILLE",IF(ISNUMBER(SEARCH("Bidon",B1007)),"BIDON",IF(ISNUMBER(SEARCH("bourriche",B1007)),"BOURRICHE",IF(OR(ISNUMBER(SEARCH("coffre",B1007)),ISNUMBER(SEARCH("valisette",B1007)),ISNUMBER(SEARCH("caisse",B1007))),"COFFRET",IF(OR(ISNUMBER(SEARCH("VERRE",B1007)),ISNUMBER(SEARCH("carafe",B1007))),"VERRERIE",IF(ISNUMBER(SEARCH("BOIS",B1007)),"BOIS",IF(OR(ISNUMBER(SEARCH("BOLDUC",B1007)),ISNUMBER(SEARCH("RAPHIA",B1007)),ISNUMBER(SEARCH("etiquette",B1007)),ISNUMBER(SEARCH("Bouchon",B1007)),ISNUMBER(SEARCH("tire",B1007)),ISNUMBER(SEARCH("decapsuleur",B1007)),ISNUMBER(SEARCH("carte",B1007)),ISNUMBER(SEARCH("cheque",B1007))),"ETAGERES",IF(OR(ISNUMBER(SEARCH("papier",B1007)),ISNUMBER(SEARCH("sac",B1007)),ISNUMBER(SEARCH("carton",B1007)),ISNUMBER(SEARCH("pochette",B1007)),ISNUMBER(SEARCH("polypr",B1007)),ISNUMBER(SEARCH("FIBRE",B1007))),"CARTONNAGE","AUTRES"))))))))),VLOOKUP(A1007,'[1]Famille par article'!A:C,3,0))</f>
        <v>AUTRES</v>
      </c>
      <c r="I1007" s="14">
        <f t="shared" si="61"/>
        <v>1.8508236165093466E-4</v>
      </c>
      <c r="J1007" s="14">
        <f t="shared" si="63"/>
        <v>0.98547103461040086</v>
      </c>
      <c r="K1007" s="12" t="str">
        <f t="shared" si="60"/>
        <v>NPPEC</v>
      </c>
      <c r="L1007" s="12" t="str">
        <f t="shared" si="62"/>
        <v>N</v>
      </c>
    </row>
    <row r="1008" spans="1:12" x14ac:dyDescent="0.25">
      <c r="A1008" s="12" t="s">
        <v>1713</v>
      </c>
      <c r="B1008" s="12" t="s">
        <v>1714</v>
      </c>
      <c r="C1008" s="12">
        <v>2</v>
      </c>
      <c r="D1008" s="12">
        <v>1126</v>
      </c>
      <c r="E1008" s="12" t="s">
        <v>96</v>
      </c>
      <c r="F1008" s="12" t="s">
        <v>17</v>
      </c>
      <c r="G1008" s="12" t="str">
        <f>IF(ISNA(VLOOKUP(E1008,'[1]Plan d''adressage'!A:B,2,0)),"aucune",VLOOKUP(E1008,'[1]Plan d''adressage'!A:B,2,0))</f>
        <v>aucune</v>
      </c>
      <c r="H1008" s="13" t="str">
        <f>IF(ISNA(VLOOKUP(A1008,'[1]Famille par article'!A:C,3,0)),IF(AND(ISNUMBER(SEARCH("FIBRE",B1008)),ISNUMBER(SEARCH("calage",B1008))),"FIBRE DE CALAGE",IF(OR(ISNUMBER(SEARCH("panier",B1008)),ISNUMBER(SEARCH("corbeille",B1008)),ISNUMBER(SEARCH("banneton",B1008)),ISNUMBER(SEARCH("support",B1008))),"PANIER/CORBEILLE",IF(ISNUMBER(SEARCH("Bidon",B1008)),"BIDON",IF(ISNUMBER(SEARCH("bourriche",B1008)),"BOURRICHE",IF(OR(ISNUMBER(SEARCH("coffre",B1008)),ISNUMBER(SEARCH("valisette",B1008)),ISNUMBER(SEARCH("caisse",B1008))),"COFFRET",IF(OR(ISNUMBER(SEARCH("VERRE",B1008)),ISNUMBER(SEARCH("carafe",B1008))),"VERRERIE",IF(ISNUMBER(SEARCH("BOIS",B1008)),"BOIS",IF(OR(ISNUMBER(SEARCH("BOLDUC",B1008)),ISNUMBER(SEARCH("RAPHIA",B1008)),ISNUMBER(SEARCH("etiquette",B1008)),ISNUMBER(SEARCH("Bouchon",B1008)),ISNUMBER(SEARCH("tire",B1008)),ISNUMBER(SEARCH("decapsuleur",B1008)),ISNUMBER(SEARCH("carte",B1008)),ISNUMBER(SEARCH("cheque",B1008))),"ETAGERES",IF(OR(ISNUMBER(SEARCH("papier",B1008)),ISNUMBER(SEARCH("sac",B1008)),ISNUMBER(SEARCH("carton",B1008)),ISNUMBER(SEARCH("pochette",B1008)),ISNUMBER(SEARCH("polypr",B1008)),ISNUMBER(SEARCH("FIBRE",B1008))),"CARTONNAGE","AUTRES"))))))))),VLOOKUP(A1008,'[1]Famille par article'!A:C,3,0))</f>
        <v>AUTRES</v>
      </c>
      <c r="I1008" s="14">
        <f t="shared" si="61"/>
        <v>1.8508236165093466E-4</v>
      </c>
      <c r="J1008" s="14">
        <f t="shared" si="63"/>
        <v>0.9856561169720518</v>
      </c>
      <c r="K1008" s="12" t="str">
        <f t="shared" si="60"/>
        <v>NPPEC</v>
      </c>
      <c r="L1008" s="12" t="str">
        <f t="shared" si="62"/>
        <v>N</v>
      </c>
    </row>
    <row r="1009" spans="1:12" x14ac:dyDescent="0.25">
      <c r="A1009" s="12" t="s">
        <v>1715</v>
      </c>
      <c r="B1009" s="12" t="s">
        <v>1716</v>
      </c>
      <c r="C1009" s="12">
        <v>2</v>
      </c>
      <c r="D1009" s="12">
        <v>1126</v>
      </c>
      <c r="E1009" s="12" t="s">
        <v>341</v>
      </c>
      <c r="F1009" s="12" t="s">
        <v>17</v>
      </c>
      <c r="G1009" s="12" t="str">
        <f>IF(ISNA(VLOOKUP(E1009,'[1]Plan d''adressage'!A:B,2,0)),"aucune",VLOOKUP(E1009,'[1]Plan d''adressage'!A:B,2,0))</f>
        <v>aucune</v>
      </c>
      <c r="H1009" s="13" t="str">
        <f>IF(ISNA(VLOOKUP(A1009,'[1]Famille par article'!A:C,3,0)),IF(AND(ISNUMBER(SEARCH("FIBRE",B1009)),ISNUMBER(SEARCH("calage",B1009))),"FIBRE DE CALAGE",IF(OR(ISNUMBER(SEARCH("panier",B1009)),ISNUMBER(SEARCH("corbeille",B1009)),ISNUMBER(SEARCH("banneton",B1009)),ISNUMBER(SEARCH("support",B1009))),"PANIER/CORBEILLE",IF(ISNUMBER(SEARCH("Bidon",B1009)),"BIDON",IF(ISNUMBER(SEARCH("bourriche",B1009)),"BOURRICHE",IF(OR(ISNUMBER(SEARCH("coffre",B1009)),ISNUMBER(SEARCH("valisette",B1009)),ISNUMBER(SEARCH("caisse",B1009))),"COFFRET",IF(OR(ISNUMBER(SEARCH("VERRE",B1009)),ISNUMBER(SEARCH("carafe",B1009))),"VERRERIE",IF(ISNUMBER(SEARCH("BOIS",B1009)),"BOIS",IF(OR(ISNUMBER(SEARCH("BOLDUC",B1009)),ISNUMBER(SEARCH("RAPHIA",B1009)),ISNUMBER(SEARCH("etiquette",B1009)),ISNUMBER(SEARCH("Bouchon",B1009)),ISNUMBER(SEARCH("tire",B1009)),ISNUMBER(SEARCH("decapsuleur",B1009)),ISNUMBER(SEARCH("carte",B1009)),ISNUMBER(SEARCH("cheque",B1009))),"ETAGERES",IF(OR(ISNUMBER(SEARCH("papier",B1009)),ISNUMBER(SEARCH("sac",B1009)),ISNUMBER(SEARCH("carton",B1009)),ISNUMBER(SEARCH("pochette",B1009)),ISNUMBER(SEARCH("polypr",B1009)),ISNUMBER(SEARCH("FIBRE",B1009))),"CARTONNAGE","AUTRES"))))))))),VLOOKUP(A1009,'[1]Famille par article'!A:C,3,0))</f>
        <v>ETAGERES</v>
      </c>
      <c r="I1009" s="14">
        <f t="shared" si="61"/>
        <v>1.8508236165093466E-4</v>
      </c>
      <c r="J1009" s="14">
        <f t="shared" si="63"/>
        <v>0.98584119933370273</v>
      </c>
      <c r="K1009" s="12" t="str">
        <f t="shared" si="60"/>
        <v>NPPEC</v>
      </c>
      <c r="L1009" s="12" t="str">
        <f t="shared" si="62"/>
        <v>N</v>
      </c>
    </row>
    <row r="1010" spans="1:12" x14ac:dyDescent="0.25">
      <c r="A1010" s="12" t="s">
        <v>1717</v>
      </c>
      <c r="B1010" s="12" t="s">
        <v>1718</v>
      </c>
      <c r="C1010" s="12">
        <v>1</v>
      </c>
      <c r="D1010" s="12">
        <v>1126</v>
      </c>
      <c r="E1010" s="12" t="s">
        <v>96</v>
      </c>
      <c r="F1010" s="12" t="s">
        <v>17</v>
      </c>
      <c r="G1010" s="12" t="str">
        <f>IF(ISNA(VLOOKUP(E1010,'[1]Plan d''adressage'!A:B,2,0)),"aucune",VLOOKUP(E1010,'[1]Plan d''adressage'!A:B,2,0))</f>
        <v>aucune</v>
      </c>
      <c r="H1010" s="13" t="str">
        <f>IF(ISNA(VLOOKUP(A1010,'[1]Famille par article'!A:C,3,0)),IF(AND(ISNUMBER(SEARCH("FIBRE",B1010)),ISNUMBER(SEARCH("calage",B1010))),"FIBRE DE CALAGE",IF(OR(ISNUMBER(SEARCH("panier",B1010)),ISNUMBER(SEARCH("corbeille",B1010)),ISNUMBER(SEARCH("banneton",B1010)),ISNUMBER(SEARCH("support",B1010))),"PANIER/CORBEILLE",IF(ISNUMBER(SEARCH("Bidon",B1010)),"BIDON",IF(ISNUMBER(SEARCH("bourriche",B1010)),"BOURRICHE",IF(OR(ISNUMBER(SEARCH("coffre",B1010)),ISNUMBER(SEARCH("valisette",B1010)),ISNUMBER(SEARCH("caisse",B1010))),"COFFRET",IF(OR(ISNUMBER(SEARCH("VERRE",B1010)),ISNUMBER(SEARCH("carafe",B1010))),"VERRERIE",IF(ISNUMBER(SEARCH("BOIS",B1010)),"BOIS",IF(OR(ISNUMBER(SEARCH("BOLDUC",B1010)),ISNUMBER(SEARCH("RAPHIA",B1010)),ISNUMBER(SEARCH("etiquette",B1010)),ISNUMBER(SEARCH("Bouchon",B1010)),ISNUMBER(SEARCH("tire",B1010)),ISNUMBER(SEARCH("decapsuleur",B1010)),ISNUMBER(SEARCH("carte",B1010)),ISNUMBER(SEARCH("cheque",B1010))),"ETAGERES",IF(OR(ISNUMBER(SEARCH("papier",B1010)),ISNUMBER(SEARCH("sac",B1010)),ISNUMBER(SEARCH("carton",B1010)),ISNUMBER(SEARCH("pochette",B1010)),ISNUMBER(SEARCH("polypr",B1010)),ISNUMBER(SEARCH("FIBRE",B1010))),"CARTONNAGE","AUTRES"))))))))),VLOOKUP(A1010,'[1]Famille par article'!A:C,3,0))</f>
        <v>VERRERIE</v>
      </c>
      <c r="I1010" s="14">
        <f t="shared" si="61"/>
        <v>9.2541180825467332E-5</v>
      </c>
      <c r="J1010" s="14">
        <f t="shared" si="63"/>
        <v>0.9859337405145282</v>
      </c>
      <c r="K1010" s="12" t="str">
        <f t="shared" si="60"/>
        <v>NPPEC</v>
      </c>
      <c r="L1010" s="12" t="str">
        <f t="shared" si="62"/>
        <v>N</v>
      </c>
    </row>
    <row r="1011" spans="1:12" x14ac:dyDescent="0.25">
      <c r="A1011" s="12" t="s">
        <v>1719</v>
      </c>
      <c r="B1011" s="12" t="s">
        <v>1720</v>
      </c>
      <c r="C1011" s="12">
        <v>1</v>
      </c>
      <c r="D1011" s="12">
        <v>1126</v>
      </c>
      <c r="E1011" s="12" t="s">
        <v>96</v>
      </c>
      <c r="F1011" s="12" t="s">
        <v>17</v>
      </c>
      <c r="G1011" s="12" t="str">
        <f>IF(ISNA(VLOOKUP(E1011,'[1]Plan d''adressage'!A:B,2,0)),"aucune",VLOOKUP(E1011,'[1]Plan d''adressage'!A:B,2,0))</f>
        <v>aucune</v>
      </c>
      <c r="H1011" s="13" t="str">
        <f>IF(ISNA(VLOOKUP(A1011,'[1]Famille par article'!A:C,3,0)),IF(AND(ISNUMBER(SEARCH("FIBRE",B1011)),ISNUMBER(SEARCH("calage",B1011))),"FIBRE DE CALAGE",IF(OR(ISNUMBER(SEARCH("panier",B1011)),ISNUMBER(SEARCH("corbeille",B1011)),ISNUMBER(SEARCH("banneton",B1011)),ISNUMBER(SEARCH("support",B1011))),"PANIER/CORBEILLE",IF(ISNUMBER(SEARCH("Bidon",B1011)),"BIDON",IF(ISNUMBER(SEARCH("bourriche",B1011)),"BOURRICHE",IF(OR(ISNUMBER(SEARCH("coffre",B1011)),ISNUMBER(SEARCH("valisette",B1011)),ISNUMBER(SEARCH("caisse",B1011))),"COFFRET",IF(OR(ISNUMBER(SEARCH("VERRE",B1011)),ISNUMBER(SEARCH("carafe",B1011))),"VERRERIE",IF(ISNUMBER(SEARCH("BOIS",B1011)),"BOIS",IF(OR(ISNUMBER(SEARCH("BOLDUC",B1011)),ISNUMBER(SEARCH("RAPHIA",B1011)),ISNUMBER(SEARCH("etiquette",B1011)),ISNUMBER(SEARCH("Bouchon",B1011)),ISNUMBER(SEARCH("tire",B1011)),ISNUMBER(SEARCH("decapsuleur",B1011)),ISNUMBER(SEARCH("carte",B1011)),ISNUMBER(SEARCH("cheque",B1011))),"ETAGERES",IF(OR(ISNUMBER(SEARCH("papier",B1011)),ISNUMBER(SEARCH("sac",B1011)),ISNUMBER(SEARCH("carton",B1011)),ISNUMBER(SEARCH("pochette",B1011)),ISNUMBER(SEARCH("polypr",B1011)),ISNUMBER(SEARCH("FIBRE",B1011))),"CARTONNAGE","AUTRES"))))))))),VLOOKUP(A1011,'[1]Famille par article'!A:C,3,0))</f>
        <v>AUTRES</v>
      </c>
      <c r="I1011" s="14">
        <f t="shared" si="61"/>
        <v>9.2541180825467332E-5</v>
      </c>
      <c r="J1011" s="14">
        <f t="shared" si="63"/>
        <v>0.98602628169535367</v>
      </c>
      <c r="K1011" s="12" t="str">
        <f t="shared" si="60"/>
        <v>NPPEC</v>
      </c>
      <c r="L1011" s="12" t="str">
        <f t="shared" si="62"/>
        <v>N</v>
      </c>
    </row>
    <row r="1012" spans="1:12" x14ac:dyDescent="0.25">
      <c r="A1012" s="12" t="s">
        <v>1721</v>
      </c>
      <c r="B1012" s="12" t="s">
        <v>52</v>
      </c>
      <c r="C1012" s="12">
        <v>1</v>
      </c>
      <c r="D1012" s="12">
        <v>1126</v>
      </c>
      <c r="E1012" s="12" t="s">
        <v>96</v>
      </c>
      <c r="F1012" s="12" t="s">
        <v>17</v>
      </c>
      <c r="G1012" s="12" t="str">
        <f>IF(ISNA(VLOOKUP(E1012,'[1]Plan d''adressage'!A:B,2,0)),"aucune",VLOOKUP(E1012,'[1]Plan d''adressage'!A:B,2,0))</f>
        <v>aucune</v>
      </c>
      <c r="H1012" s="13" t="str">
        <f>IF(ISNA(VLOOKUP(A1012,'[1]Famille par article'!A:C,3,0)),IF(AND(ISNUMBER(SEARCH("FIBRE",B1012)),ISNUMBER(SEARCH("calage",B1012))),"FIBRE DE CALAGE",IF(OR(ISNUMBER(SEARCH("panier",B1012)),ISNUMBER(SEARCH("corbeille",B1012)),ISNUMBER(SEARCH("banneton",B1012)),ISNUMBER(SEARCH("support",B1012))),"PANIER/CORBEILLE",IF(ISNUMBER(SEARCH("Bidon",B1012)),"BIDON",IF(ISNUMBER(SEARCH("bourriche",B1012)),"BOURRICHE",IF(OR(ISNUMBER(SEARCH("coffre",B1012)),ISNUMBER(SEARCH("valisette",B1012)),ISNUMBER(SEARCH("caisse",B1012))),"COFFRET",IF(OR(ISNUMBER(SEARCH("VERRE",B1012)),ISNUMBER(SEARCH("carafe",B1012))),"VERRERIE",IF(ISNUMBER(SEARCH("BOIS",B1012)),"BOIS",IF(OR(ISNUMBER(SEARCH("BOLDUC",B1012)),ISNUMBER(SEARCH("RAPHIA",B1012)),ISNUMBER(SEARCH("etiquette",B1012)),ISNUMBER(SEARCH("Bouchon",B1012)),ISNUMBER(SEARCH("tire",B1012)),ISNUMBER(SEARCH("decapsuleur",B1012)),ISNUMBER(SEARCH("carte",B1012)),ISNUMBER(SEARCH("cheque",B1012))),"ETAGERES",IF(OR(ISNUMBER(SEARCH("papier",B1012)),ISNUMBER(SEARCH("sac",B1012)),ISNUMBER(SEARCH("carton",B1012)),ISNUMBER(SEARCH("pochette",B1012)),ISNUMBER(SEARCH("polypr",B1012)),ISNUMBER(SEARCH("FIBRE",B1012))),"CARTONNAGE","AUTRES"))))))))),VLOOKUP(A1012,'[1]Famille par article'!A:C,3,0))</f>
        <v>PANIER/CORBEILLE</v>
      </c>
      <c r="I1012" s="14">
        <f t="shared" si="61"/>
        <v>9.2541180825467332E-5</v>
      </c>
      <c r="J1012" s="14">
        <f t="shared" si="63"/>
        <v>0.98611882287617914</v>
      </c>
      <c r="K1012" s="12" t="str">
        <f t="shared" si="60"/>
        <v>NPPEC</v>
      </c>
      <c r="L1012" s="12" t="str">
        <f t="shared" si="62"/>
        <v>N</v>
      </c>
    </row>
    <row r="1013" spans="1:12" x14ac:dyDescent="0.25">
      <c r="A1013" s="12" t="s">
        <v>1722</v>
      </c>
      <c r="B1013" s="12" t="s">
        <v>70</v>
      </c>
      <c r="C1013" s="12">
        <v>1</v>
      </c>
      <c r="D1013" s="12">
        <v>1126</v>
      </c>
      <c r="E1013" s="12" t="s">
        <v>341</v>
      </c>
      <c r="F1013" s="12" t="s">
        <v>17</v>
      </c>
      <c r="G1013" s="12" t="str">
        <f>IF(ISNA(VLOOKUP(E1013,'[1]Plan d''adressage'!A:B,2,0)),"aucune",VLOOKUP(E1013,'[1]Plan d''adressage'!A:B,2,0))</f>
        <v>aucune</v>
      </c>
      <c r="H1013" s="13" t="str">
        <f>IF(ISNA(VLOOKUP(A1013,'[1]Famille par article'!A:C,3,0)),IF(AND(ISNUMBER(SEARCH("FIBRE",B1013)),ISNUMBER(SEARCH("calage",B1013))),"FIBRE DE CALAGE",IF(OR(ISNUMBER(SEARCH("panier",B1013)),ISNUMBER(SEARCH("corbeille",B1013)),ISNUMBER(SEARCH("banneton",B1013)),ISNUMBER(SEARCH("support",B1013))),"PANIER/CORBEILLE",IF(ISNUMBER(SEARCH("Bidon",B1013)),"BIDON",IF(ISNUMBER(SEARCH("bourriche",B1013)),"BOURRICHE",IF(OR(ISNUMBER(SEARCH("coffre",B1013)),ISNUMBER(SEARCH("valisette",B1013)),ISNUMBER(SEARCH("caisse",B1013))),"COFFRET",IF(OR(ISNUMBER(SEARCH("VERRE",B1013)),ISNUMBER(SEARCH("carafe",B1013))),"VERRERIE",IF(ISNUMBER(SEARCH("BOIS",B1013)),"BOIS",IF(OR(ISNUMBER(SEARCH("BOLDUC",B1013)),ISNUMBER(SEARCH("RAPHIA",B1013)),ISNUMBER(SEARCH("etiquette",B1013)),ISNUMBER(SEARCH("Bouchon",B1013)),ISNUMBER(SEARCH("tire",B1013)),ISNUMBER(SEARCH("decapsuleur",B1013)),ISNUMBER(SEARCH("carte",B1013)),ISNUMBER(SEARCH("cheque",B1013))),"ETAGERES",IF(OR(ISNUMBER(SEARCH("papier",B1013)),ISNUMBER(SEARCH("sac",B1013)),ISNUMBER(SEARCH("carton",B1013)),ISNUMBER(SEARCH("pochette",B1013)),ISNUMBER(SEARCH("polypr",B1013)),ISNUMBER(SEARCH("FIBRE",B1013))),"CARTONNAGE","AUTRES"))))))))),VLOOKUP(A1013,'[1]Famille par article'!A:C,3,0))</f>
        <v>ETAGERES</v>
      </c>
      <c r="I1013" s="14">
        <f t="shared" si="61"/>
        <v>9.2541180825467332E-5</v>
      </c>
      <c r="J1013" s="14">
        <f t="shared" si="63"/>
        <v>0.9862113640570046</v>
      </c>
      <c r="K1013" s="12" t="str">
        <f t="shared" ref="K1013:K1076" si="64">IF(J1013&lt;95%,"","NPPEC")</f>
        <v>NPPEC</v>
      </c>
      <c r="L1013" s="12" t="str">
        <f t="shared" si="62"/>
        <v>N</v>
      </c>
    </row>
    <row r="1014" spans="1:12" x14ac:dyDescent="0.25">
      <c r="A1014" s="12" t="s">
        <v>1723</v>
      </c>
      <c r="B1014" s="12" t="s">
        <v>156</v>
      </c>
      <c r="C1014" s="12">
        <v>1</v>
      </c>
      <c r="D1014" s="12">
        <v>1126</v>
      </c>
      <c r="E1014" s="12" t="s">
        <v>96</v>
      </c>
      <c r="F1014" s="12" t="s">
        <v>17</v>
      </c>
      <c r="G1014" s="12" t="str">
        <f>IF(ISNA(VLOOKUP(E1014,'[1]Plan d''adressage'!A:B,2,0)),"aucune",VLOOKUP(E1014,'[1]Plan d''adressage'!A:B,2,0))</f>
        <v>aucune</v>
      </c>
      <c r="H1014" s="13" t="str">
        <f>IF(ISNA(VLOOKUP(A1014,'[1]Famille par article'!A:C,3,0)),IF(AND(ISNUMBER(SEARCH("FIBRE",B1014)),ISNUMBER(SEARCH("calage",B1014))),"FIBRE DE CALAGE",IF(OR(ISNUMBER(SEARCH("panier",B1014)),ISNUMBER(SEARCH("corbeille",B1014)),ISNUMBER(SEARCH("banneton",B1014)),ISNUMBER(SEARCH("support",B1014))),"PANIER/CORBEILLE",IF(ISNUMBER(SEARCH("Bidon",B1014)),"BIDON",IF(ISNUMBER(SEARCH("bourriche",B1014)),"BOURRICHE",IF(OR(ISNUMBER(SEARCH("coffre",B1014)),ISNUMBER(SEARCH("valisette",B1014)),ISNUMBER(SEARCH("caisse",B1014))),"COFFRET",IF(OR(ISNUMBER(SEARCH("VERRE",B1014)),ISNUMBER(SEARCH("carafe",B1014))),"VERRERIE",IF(ISNUMBER(SEARCH("BOIS",B1014)),"BOIS",IF(OR(ISNUMBER(SEARCH("BOLDUC",B1014)),ISNUMBER(SEARCH("RAPHIA",B1014)),ISNUMBER(SEARCH("etiquette",B1014)),ISNUMBER(SEARCH("Bouchon",B1014)),ISNUMBER(SEARCH("tire",B1014)),ISNUMBER(SEARCH("decapsuleur",B1014)),ISNUMBER(SEARCH("carte",B1014)),ISNUMBER(SEARCH("cheque",B1014))),"ETAGERES",IF(OR(ISNUMBER(SEARCH("papier",B1014)),ISNUMBER(SEARCH("sac",B1014)),ISNUMBER(SEARCH("carton",B1014)),ISNUMBER(SEARCH("pochette",B1014)),ISNUMBER(SEARCH("polypr",B1014)),ISNUMBER(SEARCH("FIBRE",B1014))),"CARTONNAGE","AUTRES"))))))))),VLOOKUP(A1014,'[1]Famille par article'!A:C,3,0))</f>
        <v>ETAGERES</v>
      </c>
      <c r="I1014" s="14">
        <f t="shared" si="61"/>
        <v>9.2541180825467332E-5</v>
      </c>
      <c r="J1014" s="14">
        <f t="shared" si="63"/>
        <v>0.98630390523783007</v>
      </c>
      <c r="K1014" s="12" t="str">
        <f t="shared" si="64"/>
        <v>NPPEC</v>
      </c>
      <c r="L1014" s="12" t="str">
        <f t="shared" si="62"/>
        <v>N</v>
      </c>
    </row>
    <row r="1015" spans="1:12" x14ac:dyDescent="0.25">
      <c r="A1015" s="12" t="s">
        <v>1724</v>
      </c>
      <c r="B1015" s="12" t="s">
        <v>156</v>
      </c>
      <c r="C1015" s="12">
        <v>1</v>
      </c>
      <c r="D1015" s="12">
        <v>1126</v>
      </c>
      <c r="E1015" s="12" t="s">
        <v>96</v>
      </c>
      <c r="F1015" s="12" t="s">
        <v>17</v>
      </c>
      <c r="G1015" s="12" t="str">
        <f>IF(ISNA(VLOOKUP(E1015,'[1]Plan d''adressage'!A:B,2,0)),"aucune",VLOOKUP(E1015,'[1]Plan d''adressage'!A:B,2,0))</f>
        <v>aucune</v>
      </c>
      <c r="H1015" s="13" t="str">
        <f>IF(ISNA(VLOOKUP(A1015,'[1]Famille par article'!A:C,3,0)),IF(AND(ISNUMBER(SEARCH("FIBRE",B1015)),ISNUMBER(SEARCH("calage",B1015))),"FIBRE DE CALAGE",IF(OR(ISNUMBER(SEARCH("panier",B1015)),ISNUMBER(SEARCH("corbeille",B1015)),ISNUMBER(SEARCH("banneton",B1015)),ISNUMBER(SEARCH("support",B1015))),"PANIER/CORBEILLE",IF(ISNUMBER(SEARCH("Bidon",B1015)),"BIDON",IF(ISNUMBER(SEARCH("bourriche",B1015)),"BOURRICHE",IF(OR(ISNUMBER(SEARCH("coffre",B1015)),ISNUMBER(SEARCH("valisette",B1015)),ISNUMBER(SEARCH("caisse",B1015))),"COFFRET",IF(OR(ISNUMBER(SEARCH("VERRE",B1015)),ISNUMBER(SEARCH("carafe",B1015))),"VERRERIE",IF(ISNUMBER(SEARCH("BOIS",B1015)),"BOIS",IF(OR(ISNUMBER(SEARCH("BOLDUC",B1015)),ISNUMBER(SEARCH("RAPHIA",B1015)),ISNUMBER(SEARCH("etiquette",B1015)),ISNUMBER(SEARCH("Bouchon",B1015)),ISNUMBER(SEARCH("tire",B1015)),ISNUMBER(SEARCH("decapsuleur",B1015)),ISNUMBER(SEARCH("carte",B1015)),ISNUMBER(SEARCH("cheque",B1015))),"ETAGERES",IF(OR(ISNUMBER(SEARCH("papier",B1015)),ISNUMBER(SEARCH("sac",B1015)),ISNUMBER(SEARCH("carton",B1015)),ISNUMBER(SEARCH("pochette",B1015)),ISNUMBER(SEARCH("polypr",B1015)),ISNUMBER(SEARCH("FIBRE",B1015))),"CARTONNAGE","AUTRES"))))))))),VLOOKUP(A1015,'[1]Famille par article'!A:C,3,0))</f>
        <v>ETAGERES</v>
      </c>
      <c r="I1015" s="14">
        <f t="shared" si="61"/>
        <v>9.2541180825467332E-5</v>
      </c>
      <c r="J1015" s="14">
        <f t="shared" si="63"/>
        <v>0.98639644641865554</v>
      </c>
      <c r="K1015" s="12" t="str">
        <f t="shared" si="64"/>
        <v>NPPEC</v>
      </c>
      <c r="L1015" s="12" t="str">
        <f t="shared" si="62"/>
        <v>N</v>
      </c>
    </row>
    <row r="1016" spans="1:12" x14ac:dyDescent="0.25">
      <c r="A1016" s="12" t="s">
        <v>1725</v>
      </c>
      <c r="B1016" s="12" t="s">
        <v>156</v>
      </c>
      <c r="C1016" s="12">
        <v>1</v>
      </c>
      <c r="D1016" s="12">
        <v>1126</v>
      </c>
      <c r="E1016" s="12" t="s">
        <v>96</v>
      </c>
      <c r="F1016" s="12" t="s">
        <v>17</v>
      </c>
      <c r="G1016" s="12" t="str">
        <f>IF(ISNA(VLOOKUP(E1016,'[1]Plan d''adressage'!A:B,2,0)),"aucune",VLOOKUP(E1016,'[1]Plan d''adressage'!A:B,2,0))</f>
        <v>aucune</v>
      </c>
      <c r="H1016" s="13" t="str">
        <f>IF(ISNA(VLOOKUP(A1016,'[1]Famille par article'!A:C,3,0)),IF(AND(ISNUMBER(SEARCH("FIBRE",B1016)),ISNUMBER(SEARCH("calage",B1016))),"FIBRE DE CALAGE",IF(OR(ISNUMBER(SEARCH("panier",B1016)),ISNUMBER(SEARCH("corbeille",B1016)),ISNUMBER(SEARCH("banneton",B1016)),ISNUMBER(SEARCH("support",B1016))),"PANIER/CORBEILLE",IF(ISNUMBER(SEARCH("Bidon",B1016)),"BIDON",IF(ISNUMBER(SEARCH("bourriche",B1016)),"BOURRICHE",IF(OR(ISNUMBER(SEARCH("coffre",B1016)),ISNUMBER(SEARCH("valisette",B1016)),ISNUMBER(SEARCH("caisse",B1016))),"COFFRET",IF(OR(ISNUMBER(SEARCH("VERRE",B1016)),ISNUMBER(SEARCH("carafe",B1016))),"VERRERIE",IF(ISNUMBER(SEARCH("BOIS",B1016)),"BOIS",IF(OR(ISNUMBER(SEARCH("BOLDUC",B1016)),ISNUMBER(SEARCH("RAPHIA",B1016)),ISNUMBER(SEARCH("etiquette",B1016)),ISNUMBER(SEARCH("Bouchon",B1016)),ISNUMBER(SEARCH("tire",B1016)),ISNUMBER(SEARCH("decapsuleur",B1016)),ISNUMBER(SEARCH("carte",B1016)),ISNUMBER(SEARCH("cheque",B1016))),"ETAGERES",IF(OR(ISNUMBER(SEARCH("papier",B1016)),ISNUMBER(SEARCH("sac",B1016)),ISNUMBER(SEARCH("carton",B1016)),ISNUMBER(SEARCH("pochette",B1016)),ISNUMBER(SEARCH("polypr",B1016)),ISNUMBER(SEARCH("FIBRE",B1016))),"CARTONNAGE","AUTRES"))))))))),VLOOKUP(A1016,'[1]Famille par article'!A:C,3,0))</f>
        <v>ETAGERES</v>
      </c>
      <c r="I1016" s="14">
        <f t="shared" si="61"/>
        <v>9.2541180825467332E-5</v>
      </c>
      <c r="J1016" s="14">
        <f t="shared" si="63"/>
        <v>0.986488987599481</v>
      </c>
      <c r="K1016" s="12" t="str">
        <f t="shared" si="64"/>
        <v>NPPEC</v>
      </c>
      <c r="L1016" s="12" t="str">
        <f t="shared" si="62"/>
        <v>N</v>
      </c>
    </row>
    <row r="1017" spans="1:12" x14ac:dyDescent="0.25">
      <c r="A1017" s="12" t="s">
        <v>1726</v>
      </c>
      <c r="B1017" s="12" t="s">
        <v>70</v>
      </c>
      <c r="C1017" s="12">
        <v>1</v>
      </c>
      <c r="D1017" s="12">
        <v>1126</v>
      </c>
      <c r="E1017" s="12" t="s">
        <v>466</v>
      </c>
      <c r="F1017" s="12" t="s">
        <v>17</v>
      </c>
      <c r="G1017" s="12" t="str">
        <f>IF(ISNA(VLOOKUP(E1017,'[1]Plan d''adressage'!A:B,2,0)),"aucune",VLOOKUP(E1017,'[1]Plan d''adressage'!A:B,2,0))</f>
        <v>aucune</v>
      </c>
      <c r="H1017" s="13" t="str">
        <f>IF(ISNA(VLOOKUP(A1017,'[1]Famille par article'!A:C,3,0)),IF(AND(ISNUMBER(SEARCH("FIBRE",B1017)),ISNUMBER(SEARCH("calage",B1017))),"FIBRE DE CALAGE",IF(OR(ISNUMBER(SEARCH("panier",B1017)),ISNUMBER(SEARCH("corbeille",B1017)),ISNUMBER(SEARCH("banneton",B1017)),ISNUMBER(SEARCH("support",B1017))),"PANIER/CORBEILLE",IF(ISNUMBER(SEARCH("Bidon",B1017)),"BIDON",IF(ISNUMBER(SEARCH("bourriche",B1017)),"BOURRICHE",IF(OR(ISNUMBER(SEARCH("coffre",B1017)),ISNUMBER(SEARCH("valisette",B1017)),ISNUMBER(SEARCH("caisse",B1017))),"COFFRET",IF(OR(ISNUMBER(SEARCH("VERRE",B1017)),ISNUMBER(SEARCH("carafe",B1017))),"VERRERIE",IF(ISNUMBER(SEARCH("BOIS",B1017)),"BOIS",IF(OR(ISNUMBER(SEARCH("BOLDUC",B1017)),ISNUMBER(SEARCH("RAPHIA",B1017)),ISNUMBER(SEARCH("etiquette",B1017)),ISNUMBER(SEARCH("Bouchon",B1017)),ISNUMBER(SEARCH("tire",B1017)),ISNUMBER(SEARCH("decapsuleur",B1017)),ISNUMBER(SEARCH("carte",B1017)),ISNUMBER(SEARCH("cheque",B1017))),"ETAGERES",IF(OR(ISNUMBER(SEARCH("papier",B1017)),ISNUMBER(SEARCH("sac",B1017)),ISNUMBER(SEARCH("carton",B1017)),ISNUMBER(SEARCH("pochette",B1017)),ISNUMBER(SEARCH("polypr",B1017)),ISNUMBER(SEARCH("FIBRE",B1017))),"CARTONNAGE","AUTRES"))))))))),VLOOKUP(A1017,'[1]Famille par article'!A:C,3,0))</f>
        <v>ETAGERES</v>
      </c>
      <c r="I1017" s="14">
        <f t="shared" si="61"/>
        <v>9.2541180825467332E-5</v>
      </c>
      <c r="J1017" s="14">
        <f t="shared" si="63"/>
        <v>0.98658152878030647</v>
      </c>
      <c r="K1017" s="12" t="str">
        <f t="shared" si="64"/>
        <v>NPPEC</v>
      </c>
      <c r="L1017" s="12" t="str">
        <f t="shared" si="62"/>
        <v>N</v>
      </c>
    </row>
    <row r="1018" spans="1:12" x14ac:dyDescent="0.25">
      <c r="A1018" s="12" t="s">
        <v>1727</v>
      </c>
      <c r="B1018" s="12" t="s">
        <v>1728</v>
      </c>
      <c r="C1018" s="12">
        <v>1</v>
      </c>
      <c r="D1018" s="12">
        <v>1126</v>
      </c>
      <c r="E1018" s="12" t="s">
        <v>96</v>
      </c>
      <c r="F1018" s="12" t="s">
        <v>17</v>
      </c>
      <c r="G1018" s="12" t="str">
        <f>IF(ISNA(VLOOKUP(E1018,'[1]Plan d''adressage'!A:B,2,0)),"aucune",VLOOKUP(E1018,'[1]Plan d''adressage'!A:B,2,0))</f>
        <v>aucune</v>
      </c>
      <c r="H1018" s="13" t="str">
        <f>IF(ISNA(VLOOKUP(A1018,'[1]Famille par article'!A:C,3,0)),IF(AND(ISNUMBER(SEARCH("FIBRE",B1018)),ISNUMBER(SEARCH("calage",B1018))),"FIBRE DE CALAGE",IF(OR(ISNUMBER(SEARCH("panier",B1018)),ISNUMBER(SEARCH("corbeille",B1018)),ISNUMBER(SEARCH("banneton",B1018)),ISNUMBER(SEARCH("support",B1018))),"PANIER/CORBEILLE",IF(ISNUMBER(SEARCH("Bidon",B1018)),"BIDON",IF(ISNUMBER(SEARCH("bourriche",B1018)),"BOURRICHE",IF(OR(ISNUMBER(SEARCH("coffre",B1018)),ISNUMBER(SEARCH("valisette",B1018)),ISNUMBER(SEARCH("caisse",B1018))),"COFFRET",IF(OR(ISNUMBER(SEARCH("VERRE",B1018)),ISNUMBER(SEARCH("carafe",B1018))),"VERRERIE",IF(ISNUMBER(SEARCH("BOIS",B1018)),"BOIS",IF(OR(ISNUMBER(SEARCH("BOLDUC",B1018)),ISNUMBER(SEARCH("RAPHIA",B1018)),ISNUMBER(SEARCH("etiquette",B1018)),ISNUMBER(SEARCH("Bouchon",B1018)),ISNUMBER(SEARCH("tire",B1018)),ISNUMBER(SEARCH("decapsuleur",B1018)),ISNUMBER(SEARCH("carte",B1018)),ISNUMBER(SEARCH("cheque",B1018))),"ETAGERES",IF(OR(ISNUMBER(SEARCH("papier",B1018)),ISNUMBER(SEARCH("sac",B1018)),ISNUMBER(SEARCH("carton",B1018)),ISNUMBER(SEARCH("pochette",B1018)),ISNUMBER(SEARCH("polypr",B1018)),ISNUMBER(SEARCH("FIBRE",B1018))),"CARTONNAGE","AUTRES"))))))))),VLOOKUP(A1018,'[1]Famille par article'!A:C,3,0))</f>
        <v>AUTRES</v>
      </c>
      <c r="I1018" s="14">
        <f t="shared" si="61"/>
        <v>9.2541180825467332E-5</v>
      </c>
      <c r="J1018" s="14">
        <f t="shared" si="63"/>
        <v>0.98667406996113194</v>
      </c>
      <c r="K1018" s="12" t="str">
        <f t="shared" si="64"/>
        <v>NPPEC</v>
      </c>
      <c r="L1018" s="12" t="str">
        <f t="shared" si="62"/>
        <v>N</v>
      </c>
    </row>
    <row r="1019" spans="1:12" x14ac:dyDescent="0.25">
      <c r="A1019" s="12" t="s">
        <v>1729</v>
      </c>
      <c r="B1019" s="12" t="s">
        <v>1730</v>
      </c>
      <c r="C1019" s="12">
        <v>1</v>
      </c>
      <c r="D1019" s="12">
        <v>1126</v>
      </c>
      <c r="E1019" s="12" t="s">
        <v>49</v>
      </c>
      <c r="F1019" s="12" t="s">
        <v>17</v>
      </c>
      <c r="G1019" s="12" t="str">
        <f>IF(ISNA(VLOOKUP(E1019,'[1]Plan d''adressage'!A:B,2,0)),"aucune",VLOOKUP(E1019,'[1]Plan d''adressage'!A:B,2,0))</f>
        <v>aucune</v>
      </c>
      <c r="H1019" s="13" t="str">
        <f>IF(ISNA(VLOOKUP(A1019,'[1]Famille par article'!A:C,3,0)),IF(AND(ISNUMBER(SEARCH("FIBRE",B1019)),ISNUMBER(SEARCH("calage",B1019))),"FIBRE DE CALAGE",IF(OR(ISNUMBER(SEARCH("panier",B1019)),ISNUMBER(SEARCH("corbeille",B1019)),ISNUMBER(SEARCH("banneton",B1019)),ISNUMBER(SEARCH("support",B1019))),"PANIER/CORBEILLE",IF(ISNUMBER(SEARCH("Bidon",B1019)),"BIDON",IF(ISNUMBER(SEARCH("bourriche",B1019)),"BOURRICHE",IF(OR(ISNUMBER(SEARCH("coffre",B1019)),ISNUMBER(SEARCH("valisette",B1019)),ISNUMBER(SEARCH("caisse",B1019))),"COFFRET",IF(OR(ISNUMBER(SEARCH("VERRE",B1019)),ISNUMBER(SEARCH("carafe",B1019))),"VERRERIE",IF(ISNUMBER(SEARCH("BOIS",B1019)),"BOIS",IF(OR(ISNUMBER(SEARCH("BOLDUC",B1019)),ISNUMBER(SEARCH("RAPHIA",B1019)),ISNUMBER(SEARCH("etiquette",B1019)),ISNUMBER(SEARCH("Bouchon",B1019)),ISNUMBER(SEARCH("tire",B1019)),ISNUMBER(SEARCH("decapsuleur",B1019)),ISNUMBER(SEARCH("carte",B1019)),ISNUMBER(SEARCH("cheque",B1019))),"ETAGERES",IF(OR(ISNUMBER(SEARCH("papier",B1019)),ISNUMBER(SEARCH("sac",B1019)),ISNUMBER(SEARCH("carton",B1019)),ISNUMBER(SEARCH("pochette",B1019)),ISNUMBER(SEARCH("polypr",B1019)),ISNUMBER(SEARCH("FIBRE",B1019))),"CARTONNAGE","AUTRES"))))))))),VLOOKUP(A1019,'[1]Famille par article'!A:C,3,0))</f>
        <v>ETAGERES</v>
      </c>
      <c r="I1019" s="14">
        <f t="shared" si="61"/>
        <v>9.2541180825467332E-5</v>
      </c>
      <c r="J1019" s="14">
        <f t="shared" si="63"/>
        <v>0.98676661114195741</v>
      </c>
      <c r="K1019" s="12" t="str">
        <f t="shared" si="64"/>
        <v>NPPEC</v>
      </c>
      <c r="L1019" s="12" t="str">
        <f t="shared" si="62"/>
        <v>N</v>
      </c>
    </row>
    <row r="1020" spans="1:12" x14ac:dyDescent="0.25">
      <c r="A1020" s="12" t="s">
        <v>1731</v>
      </c>
      <c r="B1020" s="12" t="s">
        <v>1732</v>
      </c>
      <c r="C1020" s="12">
        <v>1</v>
      </c>
      <c r="D1020" s="12">
        <v>1126</v>
      </c>
      <c r="E1020" s="12" t="s">
        <v>96</v>
      </c>
      <c r="F1020" s="12" t="s">
        <v>17</v>
      </c>
      <c r="G1020" s="12" t="str">
        <f>IF(ISNA(VLOOKUP(E1020,'[1]Plan d''adressage'!A:B,2,0)),"aucune",VLOOKUP(E1020,'[1]Plan d''adressage'!A:B,2,0))</f>
        <v>aucune</v>
      </c>
      <c r="H1020" s="13" t="str">
        <f>IF(ISNA(VLOOKUP(A1020,'[1]Famille par article'!A:C,3,0)),IF(AND(ISNUMBER(SEARCH("FIBRE",B1020)),ISNUMBER(SEARCH("calage",B1020))),"FIBRE DE CALAGE",IF(OR(ISNUMBER(SEARCH("panier",B1020)),ISNUMBER(SEARCH("corbeille",B1020)),ISNUMBER(SEARCH("banneton",B1020)),ISNUMBER(SEARCH("support",B1020))),"PANIER/CORBEILLE",IF(ISNUMBER(SEARCH("Bidon",B1020)),"BIDON",IF(ISNUMBER(SEARCH("bourriche",B1020)),"BOURRICHE",IF(OR(ISNUMBER(SEARCH("coffre",B1020)),ISNUMBER(SEARCH("valisette",B1020)),ISNUMBER(SEARCH("caisse",B1020))),"COFFRET",IF(OR(ISNUMBER(SEARCH("VERRE",B1020)),ISNUMBER(SEARCH("carafe",B1020))),"VERRERIE",IF(ISNUMBER(SEARCH("BOIS",B1020)),"BOIS",IF(OR(ISNUMBER(SEARCH("BOLDUC",B1020)),ISNUMBER(SEARCH("RAPHIA",B1020)),ISNUMBER(SEARCH("etiquette",B1020)),ISNUMBER(SEARCH("Bouchon",B1020)),ISNUMBER(SEARCH("tire",B1020)),ISNUMBER(SEARCH("decapsuleur",B1020)),ISNUMBER(SEARCH("carte",B1020)),ISNUMBER(SEARCH("cheque",B1020))),"ETAGERES",IF(OR(ISNUMBER(SEARCH("papier",B1020)),ISNUMBER(SEARCH("sac",B1020)),ISNUMBER(SEARCH("carton",B1020)),ISNUMBER(SEARCH("pochette",B1020)),ISNUMBER(SEARCH("polypr",B1020)),ISNUMBER(SEARCH("FIBRE",B1020))),"CARTONNAGE","AUTRES"))))))))),VLOOKUP(A1020,'[1]Famille par article'!A:C,3,0))</f>
        <v>VERRERIE</v>
      </c>
      <c r="I1020" s="14">
        <f t="shared" si="61"/>
        <v>9.2541180825467332E-5</v>
      </c>
      <c r="J1020" s="14">
        <f t="shared" si="63"/>
        <v>0.98685915232278287</v>
      </c>
      <c r="K1020" s="12" t="str">
        <f t="shared" si="64"/>
        <v>NPPEC</v>
      </c>
      <c r="L1020" s="12" t="str">
        <f t="shared" si="62"/>
        <v>N</v>
      </c>
    </row>
    <row r="1021" spans="1:12" x14ac:dyDescent="0.25">
      <c r="A1021" s="12" t="s">
        <v>1733</v>
      </c>
      <c r="B1021" s="12" t="s">
        <v>1734</v>
      </c>
      <c r="C1021" s="12">
        <v>1</v>
      </c>
      <c r="D1021" s="12">
        <v>1126</v>
      </c>
      <c r="E1021" s="12" t="s">
        <v>96</v>
      </c>
      <c r="F1021" s="12" t="s">
        <v>17</v>
      </c>
      <c r="G1021" s="12" t="str">
        <f>IF(ISNA(VLOOKUP(E1021,'[1]Plan d''adressage'!A:B,2,0)),"aucune",VLOOKUP(E1021,'[1]Plan d''adressage'!A:B,2,0))</f>
        <v>aucune</v>
      </c>
      <c r="H1021" s="13" t="str">
        <f>IF(ISNA(VLOOKUP(A1021,'[1]Famille par article'!A:C,3,0)),IF(AND(ISNUMBER(SEARCH("FIBRE",B1021)),ISNUMBER(SEARCH("calage",B1021))),"FIBRE DE CALAGE",IF(OR(ISNUMBER(SEARCH("panier",B1021)),ISNUMBER(SEARCH("corbeille",B1021)),ISNUMBER(SEARCH("banneton",B1021)),ISNUMBER(SEARCH("support",B1021))),"PANIER/CORBEILLE",IF(ISNUMBER(SEARCH("Bidon",B1021)),"BIDON",IF(ISNUMBER(SEARCH("bourriche",B1021)),"BOURRICHE",IF(OR(ISNUMBER(SEARCH("coffre",B1021)),ISNUMBER(SEARCH("valisette",B1021)),ISNUMBER(SEARCH("caisse",B1021))),"COFFRET",IF(OR(ISNUMBER(SEARCH("VERRE",B1021)),ISNUMBER(SEARCH("carafe",B1021))),"VERRERIE",IF(ISNUMBER(SEARCH("BOIS",B1021)),"BOIS",IF(OR(ISNUMBER(SEARCH("BOLDUC",B1021)),ISNUMBER(SEARCH("RAPHIA",B1021)),ISNUMBER(SEARCH("etiquette",B1021)),ISNUMBER(SEARCH("Bouchon",B1021)),ISNUMBER(SEARCH("tire",B1021)),ISNUMBER(SEARCH("decapsuleur",B1021)),ISNUMBER(SEARCH("carte",B1021)),ISNUMBER(SEARCH("cheque",B1021))),"ETAGERES",IF(OR(ISNUMBER(SEARCH("papier",B1021)),ISNUMBER(SEARCH("sac",B1021)),ISNUMBER(SEARCH("carton",B1021)),ISNUMBER(SEARCH("pochette",B1021)),ISNUMBER(SEARCH("polypr",B1021)),ISNUMBER(SEARCH("FIBRE",B1021))),"CARTONNAGE","AUTRES"))))))))),VLOOKUP(A1021,'[1]Famille par article'!A:C,3,0))</f>
        <v>AUTRES</v>
      </c>
      <c r="I1021" s="14">
        <f t="shared" si="61"/>
        <v>9.2541180825467332E-5</v>
      </c>
      <c r="J1021" s="14">
        <f t="shared" si="63"/>
        <v>0.98695169350360834</v>
      </c>
      <c r="K1021" s="12" t="str">
        <f t="shared" si="64"/>
        <v>NPPEC</v>
      </c>
      <c r="L1021" s="12" t="str">
        <f t="shared" si="62"/>
        <v>N</v>
      </c>
    </row>
    <row r="1022" spans="1:12" x14ac:dyDescent="0.25">
      <c r="A1022" s="12" t="s">
        <v>1735</v>
      </c>
      <c r="B1022" s="12" t="s">
        <v>299</v>
      </c>
      <c r="C1022" s="12">
        <v>1</v>
      </c>
      <c r="D1022" s="12">
        <v>1126</v>
      </c>
      <c r="E1022" s="12" t="s">
        <v>513</v>
      </c>
      <c r="F1022" s="12" t="s">
        <v>17</v>
      </c>
      <c r="G1022" s="12" t="str">
        <f>IF(ISNA(VLOOKUP(E1022,'[1]Plan d''adressage'!A:B,2,0)),"aucune",VLOOKUP(E1022,'[1]Plan d''adressage'!A:B,2,0))</f>
        <v>AUTRES</v>
      </c>
      <c r="H1022" s="13" t="str">
        <f>IF(ISNA(VLOOKUP(A1022,'[1]Famille par article'!A:C,3,0)),IF(AND(ISNUMBER(SEARCH("FIBRE",B1022)),ISNUMBER(SEARCH("calage",B1022))),"FIBRE DE CALAGE",IF(OR(ISNUMBER(SEARCH("panier",B1022)),ISNUMBER(SEARCH("corbeille",B1022)),ISNUMBER(SEARCH("banneton",B1022)),ISNUMBER(SEARCH("support",B1022))),"PANIER/CORBEILLE",IF(ISNUMBER(SEARCH("Bidon",B1022)),"BIDON",IF(ISNUMBER(SEARCH("bourriche",B1022)),"BOURRICHE",IF(OR(ISNUMBER(SEARCH("coffre",B1022)),ISNUMBER(SEARCH("valisette",B1022)),ISNUMBER(SEARCH("caisse",B1022))),"COFFRET",IF(OR(ISNUMBER(SEARCH("VERRE",B1022)),ISNUMBER(SEARCH("carafe",B1022))),"VERRERIE",IF(ISNUMBER(SEARCH("BOIS",B1022)),"BOIS",IF(OR(ISNUMBER(SEARCH("BOLDUC",B1022)),ISNUMBER(SEARCH("RAPHIA",B1022)),ISNUMBER(SEARCH("etiquette",B1022)),ISNUMBER(SEARCH("Bouchon",B1022)),ISNUMBER(SEARCH("tire",B1022)),ISNUMBER(SEARCH("decapsuleur",B1022)),ISNUMBER(SEARCH("carte",B1022)),ISNUMBER(SEARCH("cheque",B1022))),"ETAGERES",IF(OR(ISNUMBER(SEARCH("papier",B1022)),ISNUMBER(SEARCH("sac",B1022)),ISNUMBER(SEARCH("carton",B1022)),ISNUMBER(SEARCH("pochette",B1022)),ISNUMBER(SEARCH("polypr",B1022)),ISNUMBER(SEARCH("FIBRE",B1022))),"CARTONNAGE","AUTRES"))))))))),VLOOKUP(A1022,'[1]Famille par article'!A:C,3,0))</f>
        <v>PANIER/CORBEILLE</v>
      </c>
      <c r="I1022" s="14">
        <f t="shared" si="61"/>
        <v>9.2541180825467332E-5</v>
      </c>
      <c r="J1022" s="14">
        <f t="shared" si="63"/>
        <v>0.98704423468443381</v>
      </c>
      <c r="K1022" s="12" t="str">
        <f t="shared" si="64"/>
        <v>NPPEC</v>
      </c>
      <c r="L1022" s="12" t="str">
        <f t="shared" si="62"/>
        <v>N</v>
      </c>
    </row>
    <row r="1023" spans="1:12" x14ac:dyDescent="0.25">
      <c r="A1023" s="12" t="s">
        <v>1736</v>
      </c>
      <c r="B1023" s="12" t="s">
        <v>299</v>
      </c>
      <c r="C1023" s="12">
        <v>1</v>
      </c>
      <c r="D1023" s="12">
        <v>1126</v>
      </c>
      <c r="E1023" s="12" t="s">
        <v>513</v>
      </c>
      <c r="F1023" s="12" t="s">
        <v>17</v>
      </c>
      <c r="G1023" s="12" t="str">
        <f>IF(ISNA(VLOOKUP(E1023,'[1]Plan d''adressage'!A:B,2,0)),"aucune",VLOOKUP(E1023,'[1]Plan d''adressage'!A:B,2,0))</f>
        <v>AUTRES</v>
      </c>
      <c r="H1023" s="13" t="str">
        <f>IF(ISNA(VLOOKUP(A1023,'[1]Famille par article'!A:C,3,0)),IF(AND(ISNUMBER(SEARCH("FIBRE",B1023)),ISNUMBER(SEARCH("calage",B1023))),"FIBRE DE CALAGE",IF(OR(ISNUMBER(SEARCH("panier",B1023)),ISNUMBER(SEARCH("corbeille",B1023)),ISNUMBER(SEARCH("banneton",B1023)),ISNUMBER(SEARCH("support",B1023))),"PANIER/CORBEILLE",IF(ISNUMBER(SEARCH("Bidon",B1023)),"BIDON",IF(ISNUMBER(SEARCH("bourriche",B1023)),"BOURRICHE",IF(OR(ISNUMBER(SEARCH("coffre",B1023)),ISNUMBER(SEARCH("valisette",B1023)),ISNUMBER(SEARCH("caisse",B1023))),"COFFRET",IF(OR(ISNUMBER(SEARCH("VERRE",B1023)),ISNUMBER(SEARCH("carafe",B1023))),"VERRERIE",IF(ISNUMBER(SEARCH("BOIS",B1023)),"BOIS",IF(OR(ISNUMBER(SEARCH("BOLDUC",B1023)),ISNUMBER(SEARCH("RAPHIA",B1023)),ISNUMBER(SEARCH("etiquette",B1023)),ISNUMBER(SEARCH("Bouchon",B1023)),ISNUMBER(SEARCH("tire",B1023)),ISNUMBER(SEARCH("decapsuleur",B1023)),ISNUMBER(SEARCH("carte",B1023)),ISNUMBER(SEARCH("cheque",B1023))),"ETAGERES",IF(OR(ISNUMBER(SEARCH("papier",B1023)),ISNUMBER(SEARCH("sac",B1023)),ISNUMBER(SEARCH("carton",B1023)),ISNUMBER(SEARCH("pochette",B1023)),ISNUMBER(SEARCH("polypr",B1023)),ISNUMBER(SEARCH("FIBRE",B1023))),"CARTONNAGE","AUTRES"))))))))),VLOOKUP(A1023,'[1]Famille par article'!A:C,3,0))</f>
        <v>PANIER/CORBEILLE</v>
      </c>
      <c r="I1023" s="14">
        <f t="shared" si="61"/>
        <v>9.2541180825467332E-5</v>
      </c>
      <c r="J1023" s="14">
        <f t="shared" si="63"/>
        <v>0.98713677586525927</v>
      </c>
      <c r="K1023" s="12" t="str">
        <f t="shared" si="64"/>
        <v>NPPEC</v>
      </c>
      <c r="L1023" s="12" t="str">
        <f t="shared" si="62"/>
        <v>N</v>
      </c>
    </row>
    <row r="1024" spans="1:12" x14ac:dyDescent="0.25">
      <c r="A1024" s="12" t="s">
        <v>1737</v>
      </c>
      <c r="B1024" s="12" t="s">
        <v>299</v>
      </c>
      <c r="C1024" s="12">
        <v>1</v>
      </c>
      <c r="D1024" s="12">
        <v>1126</v>
      </c>
      <c r="E1024" s="12" t="s">
        <v>96</v>
      </c>
      <c r="F1024" s="12" t="s">
        <v>17</v>
      </c>
      <c r="G1024" s="12" t="str">
        <f>IF(ISNA(VLOOKUP(E1024,'[1]Plan d''adressage'!A:B,2,0)),"aucune",VLOOKUP(E1024,'[1]Plan d''adressage'!A:B,2,0))</f>
        <v>aucune</v>
      </c>
      <c r="H1024" s="13" t="str">
        <f>IF(ISNA(VLOOKUP(A1024,'[1]Famille par article'!A:C,3,0)),IF(AND(ISNUMBER(SEARCH("FIBRE",B1024)),ISNUMBER(SEARCH("calage",B1024))),"FIBRE DE CALAGE",IF(OR(ISNUMBER(SEARCH("panier",B1024)),ISNUMBER(SEARCH("corbeille",B1024)),ISNUMBER(SEARCH("banneton",B1024)),ISNUMBER(SEARCH("support",B1024))),"PANIER/CORBEILLE",IF(ISNUMBER(SEARCH("Bidon",B1024)),"BIDON",IF(ISNUMBER(SEARCH("bourriche",B1024)),"BOURRICHE",IF(OR(ISNUMBER(SEARCH("coffre",B1024)),ISNUMBER(SEARCH("valisette",B1024)),ISNUMBER(SEARCH("caisse",B1024))),"COFFRET",IF(OR(ISNUMBER(SEARCH("VERRE",B1024)),ISNUMBER(SEARCH("carafe",B1024))),"VERRERIE",IF(ISNUMBER(SEARCH("BOIS",B1024)),"BOIS",IF(OR(ISNUMBER(SEARCH("BOLDUC",B1024)),ISNUMBER(SEARCH("RAPHIA",B1024)),ISNUMBER(SEARCH("etiquette",B1024)),ISNUMBER(SEARCH("Bouchon",B1024)),ISNUMBER(SEARCH("tire",B1024)),ISNUMBER(SEARCH("decapsuleur",B1024)),ISNUMBER(SEARCH("carte",B1024)),ISNUMBER(SEARCH("cheque",B1024))),"ETAGERES",IF(OR(ISNUMBER(SEARCH("papier",B1024)),ISNUMBER(SEARCH("sac",B1024)),ISNUMBER(SEARCH("carton",B1024)),ISNUMBER(SEARCH("pochette",B1024)),ISNUMBER(SEARCH("polypr",B1024)),ISNUMBER(SEARCH("FIBRE",B1024))),"CARTONNAGE","AUTRES"))))))))),VLOOKUP(A1024,'[1]Famille par article'!A:C,3,0))</f>
        <v>PANIER/CORBEILLE</v>
      </c>
      <c r="I1024" s="14">
        <f t="shared" si="61"/>
        <v>9.2541180825467332E-5</v>
      </c>
      <c r="J1024" s="14">
        <f t="shared" si="63"/>
        <v>0.98722931704608474</v>
      </c>
      <c r="K1024" s="12" t="str">
        <f t="shared" si="64"/>
        <v>NPPEC</v>
      </c>
      <c r="L1024" s="12" t="str">
        <f t="shared" si="62"/>
        <v>N</v>
      </c>
    </row>
    <row r="1025" spans="1:12" x14ac:dyDescent="0.25">
      <c r="A1025" s="12" t="s">
        <v>1738</v>
      </c>
      <c r="B1025" s="12" t="s">
        <v>1739</v>
      </c>
      <c r="C1025" s="12">
        <v>1</v>
      </c>
      <c r="D1025" s="12">
        <v>1126</v>
      </c>
      <c r="E1025" s="12" t="s">
        <v>1049</v>
      </c>
      <c r="F1025" s="12" t="s">
        <v>17</v>
      </c>
      <c r="G1025" s="12" t="str">
        <f>IF(ISNA(VLOOKUP(E1025,'[1]Plan d''adressage'!A:B,2,0)),"aucune",VLOOKUP(E1025,'[1]Plan d''adressage'!A:B,2,0))</f>
        <v>PANIER/CORBEILLE</v>
      </c>
      <c r="H1025" s="13" t="str">
        <f>IF(ISNA(VLOOKUP(A1025,'[1]Famille par article'!A:C,3,0)),IF(AND(ISNUMBER(SEARCH("FIBRE",B1025)),ISNUMBER(SEARCH("calage",B1025))),"FIBRE DE CALAGE",IF(OR(ISNUMBER(SEARCH("panier",B1025)),ISNUMBER(SEARCH("corbeille",B1025)),ISNUMBER(SEARCH("banneton",B1025)),ISNUMBER(SEARCH("support",B1025))),"PANIER/CORBEILLE",IF(ISNUMBER(SEARCH("Bidon",B1025)),"BIDON",IF(ISNUMBER(SEARCH("bourriche",B1025)),"BOURRICHE",IF(OR(ISNUMBER(SEARCH("coffre",B1025)),ISNUMBER(SEARCH("valisette",B1025)),ISNUMBER(SEARCH("caisse",B1025))),"COFFRET",IF(OR(ISNUMBER(SEARCH("VERRE",B1025)),ISNUMBER(SEARCH("carafe",B1025))),"VERRERIE",IF(ISNUMBER(SEARCH("BOIS",B1025)),"BOIS",IF(OR(ISNUMBER(SEARCH("BOLDUC",B1025)),ISNUMBER(SEARCH("RAPHIA",B1025)),ISNUMBER(SEARCH("etiquette",B1025)),ISNUMBER(SEARCH("Bouchon",B1025)),ISNUMBER(SEARCH("tire",B1025)),ISNUMBER(SEARCH("decapsuleur",B1025)),ISNUMBER(SEARCH("carte",B1025)),ISNUMBER(SEARCH("cheque",B1025))),"ETAGERES",IF(OR(ISNUMBER(SEARCH("papier",B1025)),ISNUMBER(SEARCH("sac",B1025)),ISNUMBER(SEARCH("carton",B1025)),ISNUMBER(SEARCH("pochette",B1025)),ISNUMBER(SEARCH("polypr",B1025)),ISNUMBER(SEARCH("FIBRE",B1025))),"CARTONNAGE","AUTRES"))))))))),VLOOKUP(A1025,'[1]Famille par article'!A:C,3,0))</f>
        <v>AUTRES</v>
      </c>
      <c r="I1025" s="14">
        <f t="shared" si="61"/>
        <v>9.2541180825467332E-5</v>
      </c>
      <c r="J1025" s="14">
        <f t="shared" si="63"/>
        <v>0.98732185822691021</v>
      </c>
      <c r="K1025" s="12" t="str">
        <f t="shared" si="64"/>
        <v>NPPEC</v>
      </c>
      <c r="L1025" s="12" t="str">
        <f t="shared" si="62"/>
        <v>N</v>
      </c>
    </row>
    <row r="1026" spans="1:12" x14ac:dyDescent="0.25">
      <c r="A1026" s="12" t="s">
        <v>1740</v>
      </c>
      <c r="B1026" s="12" t="s">
        <v>246</v>
      </c>
      <c r="C1026" s="12">
        <v>1</v>
      </c>
      <c r="D1026" s="12">
        <v>1126</v>
      </c>
      <c r="E1026" s="12" t="s">
        <v>96</v>
      </c>
      <c r="F1026" s="12" t="s">
        <v>17</v>
      </c>
      <c r="G1026" s="12" t="str">
        <f>IF(ISNA(VLOOKUP(E1026,'[1]Plan d''adressage'!A:B,2,0)),"aucune",VLOOKUP(E1026,'[1]Plan d''adressage'!A:B,2,0))</f>
        <v>aucune</v>
      </c>
      <c r="H1026" s="13" t="str">
        <f>IF(ISNA(VLOOKUP(A1026,'[1]Famille par article'!A:C,3,0)),IF(AND(ISNUMBER(SEARCH("FIBRE",B1026)),ISNUMBER(SEARCH("calage",B1026))),"FIBRE DE CALAGE",IF(OR(ISNUMBER(SEARCH("panier",B1026)),ISNUMBER(SEARCH("corbeille",B1026)),ISNUMBER(SEARCH("banneton",B1026)),ISNUMBER(SEARCH("support",B1026))),"PANIER/CORBEILLE",IF(ISNUMBER(SEARCH("Bidon",B1026)),"BIDON",IF(ISNUMBER(SEARCH("bourriche",B1026)),"BOURRICHE",IF(OR(ISNUMBER(SEARCH("coffre",B1026)),ISNUMBER(SEARCH("valisette",B1026)),ISNUMBER(SEARCH("caisse",B1026))),"COFFRET",IF(OR(ISNUMBER(SEARCH("VERRE",B1026)),ISNUMBER(SEARCH("carafe",B1026))),"VERRERIE",IF(ISNUMBER(SEARCH("BOIS",B1026)),"BOIS",IF(OR(ISNUMBER(SEARCH("BOLDUC",B1026)),ISNUMBER(SEARCH("RAPHIA",B1026)),ISNUMBER(SEARCH("etiquette",B1026)),ISNUMBER(SEARCH("Bouchon",B1026)),ISNUMBER(SEARCH("tire",B1026)),ISNUMBER(SEARCH("decapsuleur",B1026)),ISNUMBER(SEARCH("carte",B1026)),ISNUMBER(SEARCH("cheque",B1026))),"ETAGERES",IF(OR(ISNUMBER(SEARCH("papier",B1026)),ISNUMBER(SEARCH("sac",B1026)),ISNUMBER(SEARCH("carton",B1026)),ISNUMBER(SEARCH("pochette",B1026)),ISNUMBER(SEARCH("polypr",B1026)),ISNUMBER(SEARCH("FIBRE",B1026))),"CARTONNAGE","AUTRES"))))))))),VLOOKUP(A1026,'[1]Famille par article'!A:C,3,0))</f>
        <v>COFFRET</v>
      </c>
      <c r="I1026" s="14">
        <f t="shared" si="61"/>
        <v>9.2541180825467332E-5</v>
      </c>
      <c r="J1026" s="14">
        <f t="shared" si="63"/>
        <v>0.98741439940773568</v>
      </c>
      <c r="K1026" s="12" t="str">
        <f t="shared" si="64"/>
        <v>NPPEC</v>
      </c>
      <c r="L1026" s="12" t="str">
        <f t="shared" si="62"/>
        <v>N</v>
      </c>
    </row>
    <row r="1027" spans="1:12" x14ac:dyDescent="0.25">
      <c r="A1027" s="12" t="s">
        <v>1741</v>
      </c>
      <c r="B1027" s="12" t="s">
        <v>393</v>
      </c>
      <c r="C1027" s="12">
        <v>1</v>
      </c>
      <c r="D1027" s="12">
        <v>1126</v>
      </c>
      <c r="E1027" s="12" t="s">
        <v>96</v>
      </c>
      <c r="F1027" s="12" t="s">
        <v>17</v>
      </c>
      <c r="G1027" s="12" t="str">
        <f>IF(ISNA(VLOOKUP(E1027,'[1]Plan d''adressage'!A:B,2,0)),"aucune",VLOOKUP(E1027,'[1]Plan d''adressage'!A:B,2,0))</f>
        <v>aucune</v>
      </c>
      <c r="H1027" s="13" t="str">
        <f>IF(ISNA(VLOOKUP(A1027,'[1]Famille par article'!A:C,3,0)),IF(AND(ISNUMBER(SEARCH("FIBRE",B1027)),ISNUMBER(SEARCH("calage",B1027))),"FIBRE DE CALAGE",IF(OR(ISNUMBER(SEARCH("panier",B1027)),ISNUMBER(SEARCH("corbeille",B1027)),ISNUMBER(SEARCH("banneton",B1027)),ISNUMBER(SEARCH("support",B1027))),"PANIER/CORBEILLE",IF(ISNUMBER(SEARCH("Bidon",B1027)),"BIDON",IF(ISNUMBER(SEARCH("bourriche",B1027)),"BOURRICHE",IF(OR(ISNUMBER(SEARCH("coffre",B1027)),ISNUMBER(SEARCH("valisette",B1027)),ISNUMBER(SEARCH("caisse",B1027))),"COFFRET",IF(OR(ISNUMBER(SEARCH("VERRE",B1027)),ISNUMBER(SEARCH("carafe",B1027))),"VERRERIE",IF(ISNUMBER(SEARCH("BOIS",B1027)),"BOIS",IF(OR(ISNUMBER(SEARCH("BOLDUC",B1027)),ISNUMBER(SEARCH("RAPHIA",B1027)),ISNUMBER(SEARCH("etiquette",B1027)),ISNUMBER(SEARCH("Bouchon",B1027)),ISNUMBER(SEARCH("tire",B1027)),ISNUMBER(SEARCH("decapsuleur",B1027)),ISNUMBER(SEARCH("carte",B1027)),ISNUMBER(SEARCH("cheque",B1027))),"ETAGERES",IF(OR(ISNUMBER(SEARCH("papier",B1027)),ISNUMBER(SEARCH("sac",B1027)),ISNUMBER(SEARCH("carton",B1027)),ISNUMBER(SEARCH("pochette",B1027)),ISNUMBER(SEARCH("polypr",B1027)),ISNUMBER(SEARCH("FIBRE",B1027))),"CARTONNAGE","AUTRES"))))))))),VLOOKUP(A1027,'[1]Famille par article'!A:C,3,0))</f>
        <v>VERRERIE</v>
      </c>
      <c r="I1027" s="14">
        <f t="shared" ref="I1027:I1090" si="65">C1027/SUM(C$3:C$1048576)</f>
        <v>9.2541180825467332E-5</v>
      </c>
      <c r="J1027" s="14">
        <f t="shared" si="63"/>
        <v>0.98750694058856114</v>
      </c>
      <c r="K1027" s="12" t="str">
        <f t="shared" si="64"/>
        <v>NPPEC</v>
      </c>
      <c r="L1027" s="12" t="str">
        <f t="shared" si="62"/>
        <v>N</v>
      </c>
    </row>
    <row r="1028" spans="1:12" x14ac:dyDescent="0.25">
      <c r="A1028" s="12" t="s">
        <v>1742</v>
      </c>
      <c r="B1028" s="12" t="s">
        <v>1573</v>
      </c>
      <c r="C1028" s="12">
        <v>1</v>
      </c>
      <c r="D1028" s="12">
        <v>1126</v>
      </c>
      <c r="E1028" s="12" t="s">
        <v>797</v>
      </c>
      <c r="F1028" s="12" t="s">
        <v>17</v>
      </c>
      <c r="G1028" s="12" t="str">
        <f>IF(ISNA(VLOOKUP(E1028,'[1]Plan d''adressage'!A:B,2,0)),"aucune",VLOOKUP(E1028,'[1]Plan d''adressage'!A:B,2,0))</f>
        <v>AUTRES</v>
      </c>
      <c r="H1028" s="13" t="str">
        <f>IF(ISNA(VLOOKUP(A1028,'[1]Famille par article'!A:C,3,0)),IF(AND(ISNUMBER(SEARCH("FIBRE",B1028)),ISNUMBER(SEARCH("calage",B1028))),"FIBRE DE CALAGE",IF(OR(ISNUMBER(SEARCH("panier",B1028)),ISNUMBER(SEARCH("corbeille",B1028)),ISNUMBER(SEARCH("banneton",B1028)),ISNUMBER(SEARCH("support",B1028))),"PANIER/CORBEILLE",IF(ISNUMBER(SEARCH("Bidon",B1028)),"BIDON",IF(ISNUMBER(SEARCH("bourriche",B1028)),"BOURRICHE",IF(OR(ISNUMBER(SEARCH("coffre",B1028)),ISNUMBER(SEARCH("valisette",B1028)),ISNUMBER(SEARCH("caisse",B1028))),"COFFRET",IF(OR(ISNUMBER(SEARCH("VERRE",B1028)),ISNUMBER(SEARCH("carafe",B1028))),"VERRERIE",IF(ISNUMBER(SEARCH("BOIS",B1028)),"BOIS",IF(OR(ISNUMBER(SEARCH("BOLDUC",B1028)),ISNUMBER(SEARCH("RAPHIA",B1028)),ISNUMBER(SEARCH("etiquette",B1028)),ISNUMBER(SEARCH("Bouchon",B1028)),ISNUMBER(SEARCH("tire",B1028)),ISNUMBER(SEARCH("decapsuleur",B1028)),ISNUMBER(SEARCH("carte",B1028)),ISNUMBER(SEARCH("cheque",B1028))),"ETAGERES",IF(OR(ISNUMBER(SEARCH("papier",B1028)),ISNUMBER(SEARCH("sac",B1028)),ISNUMBER(SEARCH("carton",B1028)),ISNUMBER(SEARCH("pochette",B1028)),ISNUMBER(SEARCH("polypr",B1028)),ISNUMBER(SEARCH("FIBRE",B1028))),"CARTONNAGE","AUTRES"))))))))),VLOOKUP(A1028,'[1]Famille par article'!A:C,3,0))</f>
        <v>ETAGERES</v>
      </c>
      <c r="I1028" s="14">
        <f t="shared" si="65"/>
        <v>9.2541180825467332E-5</v>
      </c>
      <c r="J1028" s="14">
        <f t="shared" si="63"/>
        <v>0.98759948176938661</v>
      </c>
      <c r="K1028" s="12" t="str">
        <f t="shared" si="64"/>
        <v>NPPEC</v>
      </c>
      <c r="L1028" s="12" t="str">
        <f t="shared" ref="L1028:L1091" si="66">IF(AND(G1028&lt;&gt;H1028,K1028=""),"Y","N")</f>
        <v>N</v>
      </c>
    </row>
    <row r="1029" spans="1:12" x14ac:dyDescent="0.25">
      <c r="A1029" s="12" t="s">
        <v>1743</v>
      </c>
      <c r="B1029" s="12" t="s">
        <v>1744</v>
      </c>
      <c r="C1029" s="12">
        <v>1</v>
      </c>
      <c r="D1029" s="12">
        <v>1126</v>
      </c>
      <c r="E1029" s="12" t="s">
        <v>96</v>
      </c>
      <c r="F1029" s="12" t="s">
        <v>17</v>
      </c>
      <c r="G1029" s="12" t="str">
        <f>IF(ISNA(VLOOKUP(E1029,'[1]Plan d''adressage'!A:B,2,0)),"aucune",VLOOKUP(E1029,'[1]Plan d''adressage'!A:B,2,0))</f>
        <v>aucune</v>
      </c>
      <c r="H1029" s="13" t="str">
        <f>IF(ISNA(VLOOKUP(A1029,'[1]Famille par article'!A:C,3,0)),IF(AND(ISNUMBER(SEARCH("FIBRE",B1029)),ISNUMBER(SEARCH("calage",B1029))),"FIBRE DE CALAGE",IF(OR(ISNUMBER(SEARCH("panier",B1029)),ISNUMBER(SEARCH("corbeille",B1029)),ISNUMBER(SEARCH("banneton",B1029)),ISNUMBER(SEARCH("support",B1029))),"PANIER/CORBEILLE",IF(ISNUMBER(SEARCH("Bidon",B1029)),"BIDON",IF(ISNUMBER(SEARCH("bourriche",B1029)),"BOURRICHE",IF(OR(ISNUMBER(SEARCH("coffre",B1029)),ISNUMBER(SEARCH("valisette",B1029)),ISNUMBER(SEARCH("caisse",B1029))),"COFFRET",IF(OR(ISNUMBER(SEARCH("VERRE",B1029)),ISNUMBER(SEARCH("carafe",B1029))),"VERRERIE",IF(ISNUMBER(SEARCH("BOIS",B1029)),"BOIS",IF(OR(ISNUMBER(SEARCH("BOLDUC",B1029)),ISNUMBER(SEARCH("RAPHIA",B1029)),ISNUMBER(SEARCH("etiquette",B1029)),ISNUMBER(SEARCH("Bouchon",B1029)),ISNUMBER(SEARCH("tire",B1029)),ISNUMBER(SEARCH("decapsuleur",B1029)),ISNUMBER(SEARCH("carte",B1029)),ISNUMBER(SEARCH("cheque",B1029))),"ETAGERES",IF(OR(ISNUMBER(SEARCH("papier",B1029)),ISNUMBER(SEARCH("sac",B1029)),ISNUMBER(SEARCH("carton",B1029)),ISNUMBER(SEARCH("pochette",B1029)),ISNUMBER(SEARCH("polypr",B1029)),ISNUMBER(SEARCH("FIBRE",B1029))),"CARTONNAGE","AUTRES"))))))))),VLOOKUP(A1029,'[1]Famille par article'!A:C,3,0))</f>
        <v>AUTRES</v>
      </c>
      <c r="I1029" s="14">
        <f t="shared" si="65"/>
        <v>9.2541180825467332E-5</v>
      </c>
      <c r="J1029" s="14">
        <f t="shared" ref="J1029:J1092" si="67">I1029+J1028</f>
        <v>0.98769202295021208</v>
      </c>
      <c r="K1029" s="12" t="str">
        <f t="shared" si="64"/>
        <v>NPPEC</v>
      </c>
      <c r="L1029" s="12" t="str">
        <f t="shared" si="66"/>
        <v>N</v>
      </c>
    </row>
    <row r="1030" spans="1:12" x14ac:dyDescent="0.25">
      <c r="A1030" s="12" t="s">
        <v>1745</v>
      </c>
      <c r="B1030" s="12" t="s">
        <v>1746</v>
      </c>
      <c r="C1030" s="12">
        <v>1</v>
      </c>
      <c r="D1030" s="12">
        <v>1126</v>
      </c>
      <c r="E1030" s="12" t="s">
        <v>96</v>
      </c>
      <c r="F1030" s="12" t="s">
        <v>17</v>
      </c>
      <c r="G1030" s="12" t="str">
        <f>IF(ISNA(VLOOKUP(E1030,'[1]Plan d''adressage'!A:B,2,0)),"aucune",VLOOKUP(E1030,'[1]Plan d''adressage'!A:B,2,0))</f>
        <v>aucune</v>
      </c>
      <c r="H1030" s="13" t="str">
        <f>IF(ISNA(VLOOKUP(A1030,'[1]Famille par article'!A:C,3,0)),IF(AND(ISNUMBER(SEARCH("FIBRE",B1030)),ISNUMBER(SEARCH("calage",B1030))),"FIBRE DE CALAGE",IF(OR(ISNUMBER(SEARCH("panier",B1030)),ISNUMBER(SEARCH("corbeille",B1030)),ISNUMBER(SEARCH("banneton",B1030)),ISNUMBER(SEARCH("support",B1030))),"PANIER/CORBEILLE",IF(ISNUMBER(SEARCH("Bidon",B1030)),"BIDON",IF(ISNUMBER(SEARCH("bourriche",B1030)),"BOURRICHE",IF(OR(ISNUMBER(SEARCH("coffre",B1030)),ISNUMBER(SEARCH("valisette",B1030)),ISNUMBER(SEARCH("caisse",B1030))),"COFFRET",IF(OR(ISNUMBER(SEARCH("VERRE",B1030)),ISNUMBER(SEARCH("carafe",B1030))),"VERRERIE",IF(ISNUMBER(SEARCH("BOIS",B1030)),"BOIS",IF(OR(ISNUMBER(SEARCH("BOLDUC",B1030)),ISNUMBER(SEARCH("RAPHIA",B1030)),ISNUMBER(SEARCH("etiquette",B1030)),ISNUMBER(SEARCH("Bouchon",B1030)),ISNUMBER(SEARCH("tire",B1030)),ISNUMBER(SEARCH("decapsuleur",B1030)),ISNUMBER(SEARCH("carte",B1030)),ISNUMBER(SEARCH("cheque",B1030))),"ETAGERES",IF(OR(ISNUMBER(SEARCH("papier",B1030)),ISNUMBER(SEARCH("sac",B1030)),ISNUMBER(SEARCH("carton",B1030)),ISNUMBER(SEARCH("pochette",B1030)),ISNUMBER(SEARCH("polypr",B1030)),ISNUMBER(SEARCH("FIBRE",B1030))),"CARTONNAGE","AUTRES"))))))))),VLOOKUP(A1030,'[1]Famille par article'!A:C,3,0))</f>
        <v>AUTRES</v>
      </c>
      <c r="I1030" s="14">
        <f t="shared" si="65"/>
        <v>9.2541180825467332E-5</v>
      </c>
      <c r="J1030" s="14">
        <f t="shared" si="67"/>
        <v>0.98778456413103755</v>
      </c>
      <c r="K1030" s="12" t="str">
        <f t="shared" si="64"/>
        <v>NPPEC</v>
      </c>
      <c r="L1030" s="12" t="str">
        <f t="shared" si="66"/>
        <v>N</v>
      </c>
    </row>
    <row r="1031" spans="1:12" x14ac:dyDescent="0.25">
      <c r="A1031" s="12" t="s">
        <v>1747</v>
      </c>
      <c r="B1031" s="12" t="s">
        <v>1748</v>
      </c>
      <c r="C1031" s="12">
        <v>1</v>
      </c>
      <c r="D1031" s="12">
        <v>1126</v>
      </c>
      <c r="E1031" s="12" t="s">
        <v>96</v>
      </c>
      <c r="F1031" s="12" t="s">
        <v>17</v>
      </c>
      <c r="G1031" s="12" t="str">
        <f>IF(ISNA(VLOOKUP(E1031,'[1]Plan d''adressage'!A:B,2,0)),"aucune",VLOOKUP(E1031,'[1]Plan d''adressage'!A:B,2,0))</f>
        <v>aucune</v>
      </c>
      <c r="H1031" s="13" t="str">
        <f>IF(ISNA(VLOOKUP(A1031,'[1]Famille par article'!A:C,3,0)),IF(AND(ISNUMBER(SEARCH("FIBRE",B1031)),ISNUMBER(SEARCH("calage",B1031))),"FIBRE DE CALAGE",IF(OR(ISNUMBER(SEARCH("panier",B1031)),ISNUMBER(SEARCH("corbeille",B1031)),ISNUMBER(SEARCH("banneton",B1031)),ISNUMBER(SEARCH("support",B1031))),"PANIER/CORBEILLE",IF(ISNUMBER(SEARCH("Bidon",B1031)),"BIDON",IF(ISNUMBER(SEARCH("bourriche",B1031)),"BOURRICHE",IF(OR(ISNUMBER(SEARCH("coffre",B1031)),ISNUMBER(SEARCH("valisette",B1031)),ISNUMBER(SEARCH("caisse",B1031))),"COFFRET",IF(OR(ISNUMBER(SEARCH("VERRE",B1031)),ISNUMBER(SEARCH("carafe",B1031))),"VERRERIE",IF(ISNUMBER(SEARCH("BOIS",B1031)),"BOIS",IF(OR(ISNUMBER(SEARCH("BOLDUC",B1031)),ISNUMBER(SEARCH("RAPHIA",B1031)),ISNUMBER(SEARCH("etiquette",B1031)),ISNUMBER(SEARCH("Bouchon",B1031)),ISNUMBER(SEARCH("tire",B1031)),ISNUMBER(SEARCH("decapsuleur",B1031)),ISNUMBER(SEARCH("carte",B1031)),ISNUMBER(SEARCH("cheque",B1031))),"ETAGERES",IF(OR(ISNUMBER(SEARCH("papier",B1031)),ISNUMBER(SEARCH("sac",B1031)),ISNUMBER(SEARCH("carton",B1031)),ISNUMBER(SEARCH("pochette",B1031)),ISNUMBER(SEARCH("polypr",B1031)),ISNUMBER(SEARCH("FIBRE",B1031))),"CARTONNAGE","AUTRES"))))))))),VLOOKUP(A1031,'[1]Famille par article'!A:C,3,0))</f>
        <v>CARTONNAGE</v>
      </c>
      <c r="I1031" s="14">
        <f t="shared" si="65"/>
        <v>9.2541180825467332E-5</v>
      </c>
      <c r="J1031" s="14">
        <f t="shared" si="67"/>
        <v>0.98787710531186301</v>
      </c>
      <c r="K1031" s="12" t="str">
        <f t="shared" si="64"/>
        <v>NPPEC</v>
      </c>
      <c r="L1031" s="12" t="str">
        <f t="shared" si="66"/>
        <v>N</v>
      </c>
    </row>
    <row r="1032" spans="1:12" x14ac:dyDescent="0.25">
      <c r="A1032" s="12" t="s">
        <v>1749</v>
      </c>
      <c r="B1032" s="12" t="s">
        <v>1748</v>
      </c>
      <c r="C1032" s="12">
        <v>1</v>
      </c>
      <c r="D1032" s="12">
        <v>1126</v>
      </c>
      <c r="E1032" s="12" t="s">
        <v>96</v>
      </c>
      <c r="F1032" s="12" t="s">
        <v>17</v>
      </c>
      <c r="G1032" s="12" t="str">
        <f>IF(ISNA(VLOOKUP(E1032,'[1]Plan d''adressage'!A:B,2,0)),"aucune",VLOOKUP(E1032,'[1]Plan d''adressage'!A:B,2,0))</f>
        <v>aucune</v>
      </c>
      <c r="H1032" s="13" t="str">
        <f>IF(ISNA(VLOOKUP(A1032,'[1]Famille par article'!A:C,3,0)),IF(AND(ISNUMBER(SEARCH("FIBRE",B1032)),ISNUMBER(SEARCH("calage",B1032))),"FIBRE DE CALAGE",IF(OR(ISNUMBER(SEARCH("panier",B1032)),ISNUMBER(SEARCH("corbeille",B1032)),ISNUMBER(SEARCH("banneton",B1032)),ISNUMBER(SEARCH("support",B1032))),"PANIER/CORBEILLE",IF(ISNUMBER(SEARCH("Bidon",B1032)),"BIDON",IF(ISNUMBER(SEARCH("bourriche",B1032)),"BOURRICHE",IF(OR(ISNUMBER(SEARCH("coffre",B1032)),ISNUMBER(SEARCH("valisette",B1032)),ISNUMBER(SEARCH("caisse",B1032))),"COFFRET",IF(OR(ISNUMBER(SEARCH("VERRE",B1032)),ISNUMBER(SEARCH("carafe",B1032))),"VERRERIE",IF(ISNUMBER(SEARCH("BOIS",B1032)),"BOIS",IF(OR(ISNUMBER(SEARCH("BOLDUC",B1032)),ISNUMBER(SEARCH("RAPHIA",B1032)),ISNUMBER(SEARCH("etiquette",B1032)),ISNUMBER(SEARCH("Bouchon",B1032)),ISNUMBER(SEARCH("tire",B1032)),ISNUMBER(SEARCH("decapsuleur",B1032)),ISNUMBER(SEARCH("carte",B1032)),ISNUMBER(SEARCH("cheque",B1032))),"ETAGERES",IF(OR(ISNUMBER(SEARCH("papier",B1032)),ISNUMBER(SEARCH("sac",B1032)),ISNUMBER(SEARCH("carton",B1032)),ISNUMBER(SEARCH("pochette",B1032)),ISNUMBER(SEARCH("polypr",B1032)),ISNUMBER(SEARCH("FIBRE",B1032))),"CARTONNAGE","AUTRES"))))))))),VLOOKUP(A1032,'[1]Famille par article'!A:C,3,0))</f>
        <v>CARTONNAGE</v>
      </c>
      <c r="I1032" s="14">
        <f t="shared" si="65"/>
        <v>9.2541180825467332E-5</v>
      </c>
      <c r="J1032" s="14">
        <f t="shared" si="67"/>
        <v>0.98796964649268848</v>
      </c>
      <c r="K1032" s="12" t="str">
        <f t="shared" si="64"/>
        <v>NPPEC</v>
      </c>
      <c r="L1032" s="12" t="str">
        <f t="shared" si="66"/>
        <v>N</v>
      </c>
    </row>
    <row r="1033" spans="1:12" x14ac:dyDescent="0.25">
      <c r="A1033" s="12" t="s">
        <v>1750</v>
      </c>
      <c r="B1033" s="12" t="s">
        <v>1751</v>
      </c>
      <c r="C1033" s="12">
        <v>1</v>
      </c>
      <c r="D1033" s="12">
        <v>1126</v>
      </c>
      <c r="E1033" s="12" t="s">
        <v>96</v>
      </c>
      <c r="F1033" s="12" t="s">
        <v>17</v>
      </c>
      <c r="G1033" s="12" t="str">
        <f>IF(ISNA(VLOOKUP(E1033,'[1]Plan d''adressage'!A:B,2,0)),"aucune",VLOOKUP(E1033,'[1]Plan d''adressage'!A:B,2,0))</f>
        <v>aucune</v>
      </c>
      <c r="H1033" s="13" t="str">
        <f>IF(ISNA(VLOOKUP(A1033,'[1]Famille par article'!A:C,3,0)),IF(AND(ISNUMBER(SEARCH("FIBRE",B1033)),ISNUMBER(SEARCH("calage",B1033))),"FIBRE DE CALAGE",IF(OR(ISNUMBER(SEARCH("panier",B1033)),ISNUMBER(SEARCH("corbeille",B1033)),ISNUMBER(SEARCH("banneton",B1033)),ISNUMBER(SEARCH("support",B1033))),"PANIER/CORBEILLE",IF(ISNUMBER(SEARCH("Bidon",B1033)),"BIDON",IF(ISNUMBER(SEARCH("bourriche",B1033)),"BOURRICHE",IF(OR(ISNUMBER(SEARCH("coffre",B1033)),ISNUMBER(SEARCH("valisette",B1033)),ISNUMBER(SEARCH("caisse",B1033))),"COFFRET",IF(OR(ISNUMBER(SEARCH("VERRE",B1033)),ISNUMBER(SEARCH("carafe",B1033))),"VERRERIE",IF(ISNUMBER(SEARCH("BOIS",B1033)),"BOIS",IF(OR(ISNUMBER(SEARCH("BOLDUC",B1033)),ISNUMBER(SEARCH("RAPHIA",B1033)),ISNUMBER(SEARCH("etiquette",B1033)),ISNUMBER(SEARCH("Bouchon",B1033)),ISNUMBER(SEARCH("tire",B1033)),ISNUMBER(SEARCH("decapsuleur",B1033)),ISNUMBER(SEARCH("carte",B1033)),ISNUMBER(SEARCH("cheque",B1033))),"ETAGERES",IF(OR(ISNUMBER(SEARCH("papier",B1033)),ISNUMBER(SEARCH("sac",B1033)),ISNUMBER(SEARCH("carton",B1033)),ISNUMBER(SEARCH("pochette",B1033)),ISNUMBER(SEARCH("polypr",B1033)),ISNUMBER(SEARCH("FIBRE",B1033))),"CARTONNAGE","AUTRES"))))))))),VLOOKUP(A1033,'[1]Famille par article'!A:C,3,0))</f>
        <v>CARTONNAGE</v>
      </c>
      <c r="I1033" s="14">
        <f t="shared" si="65"/>
        <v>9.2541180825467332E-5</v>
      </c>
      <c r="J1033" s="14">
        <f t="shared" si="67"/>
        <v>0.98806218767351395</v>
      </c>
      <c r="K1033" s="12" t="str">
        <f t="shared" si="64"/>
        <v>NPPEC</v>
      </c>
      <c r="L1033" s="12" t="str">
        <f t="shared" si="66"/>
        <v>N</v>
      </c>
    </row>
    <row r="1034" spans="1:12" x14ac:dyDescent="0.25">
      <c r="A1034" s="12" t="s">
        <v>1752</v>
      </c>
      <c r="B1034" s="12" t="s">
        <v>1149</v>
      </c>
      <c r="C1034" s="12">
        <v>1</v>
      </c>
      <c r="D1034" s="12">
        <v>1126</v>
      </c>
      <c r="E1034" s="12" t="s">
        <v>96</v>
      </c>
      <c r="F1034" s="12" t="s">
        <v>17</v>
      </c>
      <c r="G1034" s="12" t="str">
        <f>IF(ISNA(VLOOKUP(E1034,'[1]Plan d''adressage'!A:B,2,0)),"aucune",VLOOKUP(E1034,'[1]Plan d''adressage'!A:B,2,0))</f>
        <v>aucune</v>
      </c>
      <c r="H1034" s="13" t="str">
        <f>IF(ISNA(VLOOKUP(A1034,'[1]Famille par article'!A:C,3,0)),IF(AND(ISNUMBER(SEARCH("FIBRE",B1034)),ISNUMBER(SEARCH("calage",B1034))),"FIBRE DE CALAGE",IF(OR(ISNUMBER(SEARCH("panier",B1034)),ISNUMBER(SEARCH("corbeille",B1034)),ISNUMBER(SEARCH("banneton",B1034)),ISNUMBER(SEARCH("support",B1034))),"PANIER/CORBEILLE",IF(ISNUMBER(SEARCH("Bidon",B1034)),"BIDON",IF(ISNUMBER(SEARCH("bourriche",B1034)),"BOURRICHE",IF(OR(ISNUMBER(SEARCH("coffre",B1034)),ISNUMBER(SEARCH("valisette",B1034)),ISNUMBER(SEARCH("caisse",B1034))),"COFFRET",IF(OR(ISNUMBER(SEARCH("VERRE",B1034)),ISNUMBER(SEARCH("carafe",B1034))),"VERRERIE",IF(ISNUMBER(SEARCH("BOIS",B1034)),"BOIS",IF(OR(ISNUMBER(SEARCH("BOLDUC",B1034)),ISNUMBER(SEARCH("RAPHIA",B1034)),ISNUMBER(SEARCH("etiquette",B1034)),ISNUMBER(SEARCH("Bouchon",B1034)),ISNUMBER(SEARCH("tire",B1034)),ISNUMBER(SEARCH("decapsuleur",B1034)),ISNUMBER(SEARCH("carte",B1034)),ISNUMBER(SEARCH("cheque",B1034))),"ETAGERES",IF(OR(ISNUMBER(SEARCH("papier",B1034)),ISNUMBER(SEARCH("sac",B1034)),ISNUMBER(SEARCH("carton",B1034)),ISNUMBER(SEARCH("pochette",B1034)),ISNUMBER(SEARCH("polypr",B1034)),ISNUMBER(SEARCH("FIBRE",B1034))),"CARTONNAGE","AUTRES"))))))))),VLOOKUP(A1034,'[1]Famille par article'!A:C,3,0))</f>
        <v>ETAGERES</v>
      </c>
      <c r="I1034" s="14">
        <f t="shared" si="65"/>
        <v>9.2541180825467332E-5</v>
      </c>
      <c r="J1034" s="14">
        <f t="shared" si="67"/>
        <v>0.98815472885433941</v>
      </c>
      <c r="K1034" s="12" t="str">
        <f t="shared" si="64"/>
        <v>NPPEC</v>
      </c>
      <c r="L1034" s="12" t="str">
        <f t="shared" si="66"/>
        <v>N</v>
      </c>
    </row>
    <row r="1035" spans="1:12" x14ac:dyDescent="0.25">
      <c r="A1035" s="12" t="s">
        <v>1753</v>
      </c>
      <c r="B1035" s="12" t="s">
        <v>1309</v>
      </c>
      <c r="C1035" s="12">
        <v>1</v>
      </c>
      <c r="D1035" s="12">
        <v>1126</v>
      </c>
      <c r="E1035" s="12" t="s">
        <v>710</v>
      </c>
      <c r="F1035" s="12" t="s">
        <v>17</v>
      </c>
      <c r="G1035" s="12" t="str">
        <f>IF(ISNA(VLOOKUP(E1035,'[1]Plan d''adressage'!A:B,2,0)),"aucune",VLOOKUP(E1035,'[1]Plan d''adressage'!A:B,2,0))</f>
        <v>aucune</v>
      </c>
      <c r="H1035" s="13" t="str">
        <f>IF(ISNA(VLOOKUP(A1035,'[1]Famille par article'!A:C,3,0)),IF(AND(ISNUMBER(SEARCH("FIBRE",B1035)),ISNUMBER(SEARCH("calage",B1035))),"FIBRE DE CALAGE",IF(OR(ISNUMBER(SEARCH("panier",B1035)),ISNUMBER(SEARCH("corbeille",B1035)),ISNUMBER(SEARCH("banneton",B1035)),ISNUMBER(SEARCH("support",B1035))),"PANIER/CORBEILLE",IF(ISNUMBER(SEARCH("Bidon",B1035)),"BIDON",IF(ISNUMBER(SEARCH("bourriche",B1035)),"BOURRICHE",IF(OR(ISNUMBER(SEARCH("coffre",B1035)),ISNUMBER(SEARCH("valisette",B1035)),ISNUMBER(SEARCH("caisse",B1035))),"COFFRET",IF(OR(ISNUMBER(SEARCH("VERRE",B1035)),ISNUMBER(SEARCH("carafe",B1035))),"VERRERIE",IF(ISNUMBER(SEARCH("BOIS",B1035)),"BOIS",IF(OR(ISNUMBER(SEARCH("BOLDUC",B1035)),ISNUMBER(SEARCH("RAPHIA",B1035)),ISNUMBER(SEARCH("etiquette",B1035)),ISNUMBER(SEARCH("Bouchon",B1035)),ISNUMBER(SEARCH("tire",B1035)),ISNUMBER(SEARCH("decapsuleur",B1035)),ISNUMBER(SEARCH("carte",B1035)),ISNUMBER(SEARCH("cheque",B1035))),"ETAGERES",IF(OR(ISNUMBER(SEARCH("papier",B1035)),ISNUMBER(SEARCH("sac",B1035)),ISNUMBER(SEARCH("carton",B1035)),ISNUMBER(SEARCH("pochette",B1035)),ISNUMBER(SEARCH("polypr",B1035)),ISNUMBER(SEARCH("FIBRE",B1035))),"CARTONNAGE","AUTRES"))))))))),VLOOKUP(A1035,'[1]Famille par article'!A:C,3,0))</f>
        <v>ETAGERES</v>
      </c>
      <c r="I1035" s="14">
        <f t="shared" si="65"/>
        <v>9.2541180825467332E-5</v>
      </c>
      <c r="J1035" s="14">
        <f t="shared" si="67"/>
        <v>0.98824727003516488</v>
      </c>
      <c r="K1035" s="12" t="str">
        <f t="shared" si="64"/>
        <v>NPPEC</v>
      </c>
      <c r="L1035" s="12" t="str">
        <f t="shared" si="66"/>
        <v>N</v>
      </c>
    </row>
    <row r="1036" spans="1:12" x14ac:dyDescent="0.25">
      <c r="A1036" s="12" t="s">
        <v>1754</v>
      </c>
      <c r="B1036" s="12" t="s">
        <v>368</v>
      </c>
      <c r="C1036" s="12">
        <v>1</v>
      </c>
      <c r="D1036" s="12">
        <v>1126</v>
      </c>
      <c r="E1036" s="12" t="s">
        <v>194</v>
      </c>
      <c r="F1036" s="12" t="s">
        <v>17</v>
      </c>
      <c r="G1036" s="12" t="str">
        <f>IF(ISNA(VLOOKUP(E1036,'[1]Plan d''adressage'!A:B,2,0)),"aucune",VLOOKUP(E1036,'[1]Plan d''adressage'!A:B,2,0))</f>
        <v>aucune</v>
      </c>
      <c r="H1036" s="13" t="str">
        <f>IF(ISNA(VLOOKUP(A1036,'[1]Famille par article'!A:C,3,0)),IF(AND(ISNUMBER(SEARCH("FIBRE",B1036)),ISNUMBER(SEARCH("calage",B1036))),"FIBRE DE CALAGE",IF(OR(ISNUMBER(SEARCH("panier",B1036)),ISNUMBER(SEARCH("corbeille",B1036)),ISNUMBER(SEARCH("banneton",B1036)),ISNUMBER(SEARCH("support",B1036))),"PANIER/CORBEILLE",IF(ISNUMBER(SEARCH("Bidon",B1036)),"BIDON",IF(ISNUMBER(SEARCH("bourriche",B1036)),"BOURRICHE",IF(OR(ISNUMBER(SEARCH("coffre",B1036)),ISNUMBER(SEARCH("valisette",B1036)),ISNUMBER(SEARCH("caisse",B1036))),"COFFRET",IF(OR(ISNUMBER(SEARCH("VERRE",B1036)),ISNUMBER(SEARCH("carafe",B1036))),"VERRERIE",IF(ISNUMBER(SEARCH("BOIS",B1036)),"BOIS",IF(OR(ISNUMBER(SEARCH("BOLDUC",B1036)),ISNUMBER(SEARCH("RAPHIA",B1036)),ISNUMBER(SEARCH("etiquette",B1036)),ISNUMBER(SEARCH("Bouchon",B1036)),ISNUMBER(SEARCH("tire",B1036)),ISNUMBER(SEARCH("decapsuleur",B1036)),ISNUMBER(SEARCH("carte",B1036)),ISNUMBER(SEARCH("cheque",B1036))),"ETAGERES",IF(OR(ISNUMBER(SEARCH("papier",B1036)),ISNUMBER(SEARCH("sac",B1036)),ISNUMBER(SEARCH("carton",B1036)),ISNUMBER(SEARCH("pochette",B1036)),ISNUMBER(SEARCH("polypr",B1036)),ISNUMBER(SEARCH("FIBRE",B1036))),"CARTONNAGE","AUTRES"))))))))),VLOOKUP(A1036,'[1]Famille par article'!A:C,3,0))</f>
        <v>ETAGERES</v>
      </c>
      <c r="I1036" s="14">
        <f t="shared" si="65"/>
        <v>9.2541180825467332E-5</v>
      </c>
      <c r="J1036" s="14">
        <f t="shared" si="67"/>
        <v>0.98833981121599035</v>
      </c>
      <c r="K1036" s="12" t="str">
        <f t="shared" si="64"/>
        <v>NPPEC</v>
      </c>
      <c r="L1036" s="12" t="str">
        <f t="shared" si="66"/>
        <v>N</v>
      </c>
    </row>
    <row r="1037" spans="1:12" x14ac:dyDescent="0.25">
      <c r="A1037" s="12" t="s">
        <v>1755</v>
      </c>
      <c r="B1037" s="12" t="s">
        <v>636</v>
      </c>
      <c r="C1037" s="12">
        <v>1</v>
      </c>
      <c r="D1037" s="12">
        <v>1126</v>
      </c>
      <c r="E1037" s="12" t="s">
        <v>369</v>
      </c>
      <c r="F1037" s="12" t="s">
        <v>17</v>
      </c>
      <c r="G1037" s="12" t="str">
        <f>IF(ISNA(VLOOKUP(E1037,'[1]Plan d''adressage'!A:B,2,0)),"aucune",VLOOKUP(E1037,'[1]Plan d''adressage'!A:B,2,0))</f>
        <v>aucune</v>
      </c>
      <c r="H1037" s="13" t="str">
        <f>IF(ISNA(VLOOKUP(A1037,'[1]Famille par article'!A:C,3,0)),IF(AND(ISNUMBER(SEARCH("FIBRE",B1037)),ISNUMBER(SEARCH("calage",B1037))),"FIBRE DE CALAGE",IF(OR(ISNUMBER(SEARCH("panier",B1037)),ISNUMBER(SEARCH("corbeille",B1037)),ISNUMBER(SEARCH("banneton",B1037)),ISNUMBER(SEARCH("support",B1037))),"PANIER/CORBEILLE",IF(ISNUMBER(SEARCH("Bidon",B1037)),"BIDON",IF(ISNUMBER(SEARCH("bourriche",B1037)),"BOURRICHE",IF(OR(ISNUMBER(SEARCH("coffre",B1037)),ISNUMBER(SEARCH("valisette",B1037)),ISNUMBER(SEARCH("caisse",B1037))),"COFFRET",IF(OR(ISNUMBER(SEARCH("VERRE",B1037)),ISNUMBER(SEARCH("carafe",B1037))),"VERRERIE",IF(ISNUMBER(SEARCH("BOIS",B1037)),"BOIS",IF(OR(ISNUMBER(SEARCH("BOLDUC",B1037)),ISNUMBER(SEARCH("RAPHIA",B1037)),ISNUMBER(SEARCH("etiquette",B1037)),ISNUMBER(SEARCH("Bouchon",B1037)),ISNUMBER(SEARCH("tire",B1037)),ISNUMBER(SEARCH("decapsuleur",B1037)),ISNUMBER(SEARCH("carte",B1037)),ISNUMBER(SEARCH("cheque",B1037))),"ETAGERES",IF(OR(ISNUMBER(SEARCH("papier",B1037)),ISNUMBER(SEARCH("sac",B1037)),ISNUMBER(SEARCH("carton",B1037)),ISNUMBER(SEARCH("pochette",B1037)),ISNUMBER(SEARCH("polypr",B1037)),ISNUMBER(SEARCH("FIBRE",B1037))),"CARTONNAGE","AUTRES"))))))))),VLOOKUP(A1037,'[1]Famille par article'!A:C,3,0))</f>
        <v>ETAGERES</v>
      </c>
      <c r="I1037" s="14">
        <f t="shared" si="65"/>
        <v>9.2541180825467332E-5</v>
      </c>
      <c r="J1037" s="14">
        <f t="shared" si="67"/>
        <v>0.98843235239681582</v>
      </c>
      <c r="K1037" s="12" t="str">
        <f t="shared" si="64"/>
        <v>NPPEC</v>
      </c>
      <c r="L1037" s="12" t="str">
        <f t="shared" si="66"/>
        <v>N</v>
      </c>
    </row>
    <row r="1038" spans="1:12" x14ac:dyDescent="0.25">
      <c r="A1038" s="12" t="s">
        <v>1756</v>
      </c>
      <c r="B1038" s="12" t="s">
        <v>812</v>
      </c>
      <c r="C1038" s="12">
        <v>1</v>
      </c>
      <c r="D1038" s="12">
        <v>1126</v>
      </c>
      <c r="E1038" s="12" t="s">
        <v>710</v>
      </c>
      <c r="F1038" s="12" t="s">
        <v>17</v>
      </c>
      <c r="G1038" s="12" t="str">
        <f>IF(ISNA(VLOOKUP(E1038,'[1]Plan d''adressage'!A:B,2,0)),"aucune",VLOOKUP(E1038,'[1]Plan d''adressage'!A:B,2,0))</f>
        <v>aucune</v>
      </c>
      <c r="H1038" s="13" t="str">
        <f>IF(ISNA(VLOOKUP(A1038,'[1]Famille par article'!A:C,3,0)),IF(AND(ISNUMBER(SEARCH("FIBRE",B1038)),ISNUMBER(SEARCH("calage",B1038))),"FIBRE DE CALAGE",IF(OR(ISNUMBER(SEARCH("panier",B1038)),ISNUMBER(SEARCH("corbeille",B1038)),ISNUMBER(SEARCH("banneton",B1038)),ISNUMBER(SEARCH("support",B1038))),"PANIER/CORBEILLE",IF(ISNUMBER(SEARCH("Bidon",B1038)),"BIDON",IF(ISNUMBER(SEARCH("bourriche",B1038)),"BOURRICHE",IF(OR(ISNUMBER(SEARCH("coffre",B1038)),ISNUMBER(SEARCH("valisette",B1038)),ISNUMBER(SEARCH("caisse",B1038))),"COFFRET",IF(OR(ISNUMBER(SEARCH("VERRE",B1038)),ISNUMBER(SEARCH("carafe",B1038))),"VERRERIE",IF(ISNUMBER(SEARCH("BOIS",B1038)),"BOIS",IF(OR(ISNUMBER(SEARCH("BOLDUC",B1038)),ISNUMBER(SEARCH("RAPHIA",B1038)),ISNUMBER(SEARCH("etiquette",B1038)),ISNUMBER(SEARCH("Bouchon",B1038)),ISNUMBER(SEARCH("tire",B1038)),ISNUMBER(SEARCH("decapsuleur",B1038)),ISNUMBER(SEARCH("carte",B1038)),ISNUMBER(SEARCH("cheque",B1038))),"ETAGERES",IF(OR(ISNUMBER(SEARCH("papier",B1038)),ISNUMBER(SEARCH("sac",B1038)),ISNUMBER(SEARCH("carton",B1038)),ISNUMBER(SEARCH("pochette",B1038)),ISNUMBER(SEARCH("polypr",B1038)),ISNUMBER(SEARCH("FIBRE",B1038))),"CARTONNAGE","AUTRES"))))))))),VLOOKUP(A1038,'[1]Famille par article'!A:C,3,0))</f>
        <v>ETAGERES</v>
      </c>
      <c r="I1038" s="14">
        <f t="shared" si="65"/>
        <v>9.2541180825467332E-5</v>
      </c>
      <c r="J1038" s="14">
        <f t="shared" si="67"/>
        <v>0.98852489357764128</v>
      </c>
      <c r="K1038" s="12" t="str">
        <f t="shared" si="64"/>
        <v>NPPEC</v>
      </c>
      <c r="L1038" s="12" t="str">
        <f t="shared" si="66"/>
        <v>N</v>
      </c>
    </row>
    <row r="1039" spans="1:12" x14ac:dyDescent="0.25">
      <c r="A1039" s="12" t="s">
        <v>1757</v>
      </c>
      <c r="B1039" s="12" t="s">
        <v>1098</v>
      </c>
      <c r="C1039" s="12">
        <v>1</v>
      </c>
      <c r="D1039" s="12">
        <v>1126</v>
      </c>
      <c r="E1039" s="12" t="s">
        <v>96</v>
      </c>
      <c r="F1039" s="12" t="s">
        <v>17</v>
      </c>
      <c r="G1039" s="12" t="str">
        <f>IF(ISNA(VLOOKUP(E1039,'[1]Plan d''adressage'!A:B,2,0)),"aucune",VLOOKUP(E1039,'[1]Plan d''adressage'!A:B,2,0))</f>
        <v>aucune</v>
      </c>
      <c r="H1039" s="13" t="str">
        <f>IF(ISNA(VLOOKUP(A1039,'[1]Famille par article'!A:C,3,0)),IF(AND(ISNUMBER(SEARCH("FIBRE",B1039)),ISNUMBER(SEARCH("calage",B1039))),"FIBRE DE CALAGE",IF(OR(ISNUMBER(SEARCH("panier",B1039)),ISNUMBER(SEARCH("corbeille",B1039)),ISNUMBER(SEARCH("banneton",B1039)),ISNUMBER(SEARCH("support",B1039))),"PANIER/CORBEILLE",IF(ISNUMBER(SEARCH("Bidon",B1039)),"BIDON",IF(ISNUMBER(SEARCH("bourriche",B1039)),"BOURRICHE",IF(OR(ISNUMBER(SEARCH("coffre",B1039)),ISNUMBER(SEARCH("valisette",B1039)),ISNUMBER(SEARCH("caisse",B1039))),"COFFRET",IF(OR(ISNUMBER(SEARCH("VERRE",B1039)),ISNUMBER(SEARCH("carafe",B1039))),"VERRERIE",IF(ISNUMBER(SEARCH("BOIS",B1039)),"BOIS",IF(OR(ISNUMBER(SEARCH("BOLDUC",B1039)),ISNUMBER(SEARCH("RAPHIA",B1039)),ISNUMBER(SEARCH("etiquette",B1039)),ISNUMBER(SEARCH("Bouchon",B1039)),ISNUMBER(SEARCH("tire",B1039)),ISNUMBER(SEARCH("decapsuleur",B1039)),ISNUMBER(SEARCH("carte",B1039)),ISNUMBER(SEARCH("cheque",B1039))),"ETAGERES",IF(OR(ISNUMBER(SEARCH("papier",B1039)),ISNUMBER(SEARCH("sac",B1039)),ISNUMBER(SEARCH("carton",B1039)),ISNUMBER(SEARCH("pochette",B1039)),ISNUMBER(SEARCH("polypr",B1039)),ISNUMBER(SEARCH("FIBRE",B1039))),"CARTONNAGE","AUTRES"))))))))),VLOOKUP(A1039,'[1]Famille par article'!A:C,3,0))</f>
        <v>CARTONNAGE</v>
      </c>
      <c r="I1039" s="14">
        <f t="shared" si="65"/>
        <v>9.2541180825467332E-5</v>
      </c>
      <c r="J1039" s="14">
        <f t="shared" si="67"/>
        <v>0.98861743475846675</v>
      </c>
      <c r="K1039" s="12" t="str">
        <f t="shared" si="64"/>
        <v>NPPEC</v>
      </c>
      <c r="L1039" s="12" t="str">
        <f t="shared" si="66"/>
        <v>N</v>
      </c>
    </row>
    <row r="1040" spans="1:12" x14ac:dyDescent="0.25">
      <c r="A1040" s="12" t="s">
        <v>1758</v>
      </c>
      <c r="B1040" s="12" t="s">
        <v>1070</v>
      </c>
      <c r="C1040" s="12">
        <v>1</v>
      </c>
      <c r="D1040" s="12">
        <v>1126</v>
      </c>
      <c r="E1040" s="12" t="s">
        <v>96</v>
      </c>
      <c r="F1040" s="12" t="s">
        <v>17</v>
      </c>
      <c r="G1040" s="12" t="str">
        <f>IF(ISNA(VLOOKUP(E1040,'[1]Plan d''adressage'!A:B,2,0)),"aucune",VLOOKUP(E1040,'[1]Plan d''adressage'!A:B,2,0))</f>
        <v>aucune</v>
      </c>
      <c r="H1040" s="13" t="str">
        <f>IF(ISNA(VLOOKUP(A1040,'[1]Famille par article'!A:C,3,0)),IF(AND(ISNUMBER(SEARCH("FIBRE",B1040)),ISNUMBER(SEARCH("calage",B1040))),"FIBRE DE CALAGE",IF(OR(ISNUMBER(SEARCH("panier",B1040)),ISNUMBER(SEARCH("corbeille",B1040)),ISNUMBER(SEARCH("banneton",B1040)),ISNUMBER(SEARCH("support",B1040))),"PANIER/CORBEILLE",IF(ISNUMBER(SEARCH("Bidon",B1040)),"BIDON",IF(ISNUMBER(SEARCH("bourriche",B1040)),"BOURRICHE",IF(OR(ISNUMBER(SEARCH("coffre",B1040)),ISNUMBER(SEARCH("valisette",B1040)),ISNUMBER(SEARCH("caisse",B1040))),"COFFRET",IF(OR(ISNUMBER(SEARCH("VERRE",B1040)),ISNUMBER(SEARCH("carafe",B1040))),"VERRERIE",IF(ISNUMBER(SEARCH("BOIS",B1040)),"BOIS",IF(OR(ISNUMBER(SEARCH("BOLDUC",B1040)),ISNUMBER(SEARCH("RAPHIA",B1040)),ISNUMBER(SEARCH("etiquette",B1040)),ISNUMBER(SEARCH("Bouchon",B1040)),ISNUMBER(SEARCH("tire",B1040)),ISNUMBER(SEARCH("decapsuleur",B1040)),ISNUMBER(SEARCH("carte",B1040)),ISNUMBER(SEARCH("cheque",B1040))),"ETAGERES",IF(OR(ISNUMBER(SEARCH("papier",B1040)),ISNUMBER(SEARCH("sac",B1040)),ISNUMBER(SEARCH("carton",B1040)),ISNUMBER(SEARCH("pochette",B1040)),ISNUMBER(SEARCH("polypr",B1040)),ISNUMBER(SEARCH("FIBRE",B1040))),"CARTONNAGE","AUTRES"))))))))),VLOOKUP(A1040,'[1]Famille par article'!A:C,3,0))</f>
        <v>PANIER/CORBEILLE</v>
      </c>
      <c r="I1040" s="14">
        <f t="shared" si="65"/>
        <v>9.2541180825467332E-5</v>
      </c>
      <c r="J1040" s="14">
        <f t="shared" si="67"/>
        <v>0.98870997593929222</v>
      </c>
      <c r="K1040" s="12" t="str">
        <f t="shared" si="64"/>
        <v>NPPEC</v>
      </c>
      <c r="L1040" s="12" t="str">
        <f t="shared" si="66"/>
        <v>N</v>
      </c>
    </row>
    <row r="1041" spans="1:12" x14ac:dyDescent="0.25">
      <c r="A1041" s="12" t="s">
        <v>1759</v>
      </c>
      <c r="B1041" s="12" t="s">
        <v>727</v>
      </c>
      <c r="C1041" s="12">
        <v>1</v>
      </c>
      <c r="D1041" s="12">
        <v>1126</v>
      </c>
      <c r="E1041" s="12" t="s">
        <v>664</v>
      </c>
      <c r="F1041" s="12" t="s">
        <v>17</v>
      </c>
      <c r="G1041" s="12" t="str">
        <f>IF(ISNA(VLOOKUP(E1041,'[1]Plan d''adressage'!A:B,2,0)),"aucune",VLOOKUP(E1041,'[1]Plan d''adressage'!A:B,2,0))</f>
        <v>BOIS</v>
      </c>
      <c r="H1041" s="13" t="str">
        <f>IF(ISNA(VLOOKUP(A1041,'[1]Famille par article'!A:C,3,0)),IF(AND(ISNUMBER(SEARCH("FIBRE",B1041)),ISNUMBER(SEARCH("calage",B1041))),"FIBRE DE CALAGE",IF(OR(ISNUMBER(SEARCH("panier",B1041)),ISNUMBER(SEARCH("corbeille",B1041)),ISNUMBER(SEARCH("banneton",B1041)),ISNUMBER(SEARCH("support",B1041))),"PANIER/CORBEILLE",IF(ISNUMBER(SEARCH("Bidon",B1041)),"BIDON",IF(ISNUMBER(SEARCH("bourriche",B1041)),"BOURRICHE",IF(OR(ISNUMBER(SEARCH("coffre",B1041)),ISNUMBER(SEARCH("valisette",B1041)),ISNUMBER(SEARCH("caisse",B1041))),"COFFRET",IF(OR(ISNUMBER(SEARCH("VERRE",B1041)),ISNUMBER(SEARCH("carafe",B1041))),"VERRERIE",IF(ISNUMBER(SEARCH("BOIS",B1041)),"BOIS",IF(OR(ISNUMBER(SEARCH("BOLDUC",B1041)),ISNUMBER(SEARCH("RAPHIA",B1041)),ISNUMBER(SEARCH("etiquette",B1041)),ISNUMBER(SEARCH("Bouchon",B1041)),ISNUMBER(SEARCH("tire",B1041)),ISNUMBER(SEARCH("decapsuleur",B1041)),ISNUMBER(SEARCH("carte",B1041)),ISNUMBER(SEARCH("cheque",B1041))),"ETAGERES",IF(OR(ISNUMBER(SEARCH("papier",B1041)),ISNUMBER(SEARCH("sac",B1041)),ISNUMBER(SEARCH("carton",B1041)),ISNUMBER(SEARCH("pochette",B1041)),ISNUMBER(SEARCH("polypr",B1041)),ISNUMBER(SEARCH("FIBRE",B1041))),"CARTONNAGE","AUTRES"))))))))),VLOOKUP(A1041,'[1]Famille par article'!A:C,3,0))</f>
        <v>AUTRES</v>
      </c>
      <c r="I1041" s="14">
        <f t="shared" si="65"/>
        <v>9.2541180825467332E-5</v>
      </c>
      <c r="J1041" s="14">
        <f t="shared" si="67"/>
        <v>0.98880251712011769</v>
      </c>
      <c r="K1041" s="12" t="str">
        <f t="shared" si="64"/>
        <v>NPPEC</v>
      </c>
      <c r="L1041" s="12" t="str">
        <f t="shared" si="66"/>
        <v>N</v>
      </c>
    </row>
    <row r="1042" spans="1:12" x14ac:dyDescent="0.25">
      <c r="A1042" s="12" t="s">
        <v>1760</v>
      </c>
      <c r="B1042" s="12" t="s">
        <v>1447</v>
      </c>
      <c r="C1042" s="12">
        <v>1</v>
      </c>
      <c r="D1042" s="12">
        <v>1126</v>
      </c>
      <c r="E1042" s="12" t="s">
        <v>96</v>
      </c>
      <c r="F1042" s="12" t="s">
        <v>17</v>
      </c>
      <c r="G1042" s="12" t="str">
        <f>IF(ISNA(VLOOKUP(E1042,'[1]Plan d''adressage'!A:B,2,0)),"aucune",VLOOKUP(E1042,'[1]Plan d''adressage'!A:B,2,0))</f>
        <v>aucune</v>
      </c>
      <c r="H1042" s="13" t="str">
        <f>IF(ISNA(VLOOKUP(A1042,'[1]Famille par article'!A:C,3,0)),IF(AND(ISNUMBER(SEARCH("FIBRE",B1042)),ISNUMBER(SEARCH("calage",B1042))),"FIBRE DE CALAGE",IF(OR(ISNUMBER(SEARCH("panier",B1042)),ISNUMBER(SEARCH("corbeille",B1042)),ISNUMBER(SEARCH("banneton",B1042)),ISNUMBER(SEARCH("support",B1042))),"PANIER/CORBEILLE",IF(ISNUMBER(SEARCH("Bidon",B1042)),"BIDON",IF(ISNUMBER(SEARCH("bourriche",B1042)),"BOURRICHE",IF(OR(ISNUMBER(SEARCH("coffre",B1042)),ISNUMBER(SEARCH("valisette",B1042)),ISNUMBER(SEARCH("caisse",B1042))),"COFFRET",IF(OR(ISNUMBER(SEARCH("VERRE",B1042)),ISNUMBER(SEARCH("carafe",B1042))),"VERRERIE",IF(ISNUMBER(SEARCH("BOIS",B1042)),"BOIS",IF(OR(ISNUMBER(SEARCH("BOLDUC",B1042)),ISNUMBER(SEARCH("RAPHIA",B1042)),ISNUMBER(SEARCH("etiquette",B1042)),ISNUMBER(SEARCH("Bouchon",B1042)),ISNUMBER(SEARCH("tire",B1042)),ISNUMBER(SEARCH("decapsuleur",B1042)),ISNUMBER(SEARCH("carte",B1042)),ISNUMBER(SEARCH("cheque",B1042))),"ETAGERES",IF(OR(ISNUMBER(SEARCH("papier",B1042)),ISNUMBER(SEARCH("sac",B1042)),ISNUMBER(SEARCH("carton",B1042)),ISNUMBER(SEARCH("pochette",B1042)),ISNUMBER(SEARCH("polypr",B1042)),ISNUMBER(SEARCH("FIBRE",B1042))),"CARTONNAGE","AUTRES"))))))))),VLOOKUP(A1042,'[1]Famille par article'!A:C,3,0))</f>
        <v>CARTONNAGE</v>
      </c>
      <c r="I1042" s="14">
        <f t="shared" si="65"/>
        <v>9.2541180825467332E-5</v>
      </c>
      <c r="J1042" s="14">
        <f t="shared" si="67"/>
        <v>0.98889505830094315</v>
      </c>
      <c r="K1042" s="12" t="str">
        <f t="shared" si="64"/>
        <v>NPPEC</v>
      </c>
      <c r="L1042" s="12" t="str">
        <f t="shared" si="66"/>
        <v>N</v>
      </c>
    </row>
    <row r="1043" spans="1:12" x14ac:dyDescent="0.25">
      <c r="A1043" s="12" t="s">
        <v>1761</v>
      </c>
      <c r="B1043" s="12" t="s">
        <v>1449</v>
      </c>
      <c r="C1043" s="12">
        <v>1</v>
      </c>
      <c r="D1043" s="12">
        <v>1126</v>
      </c>
      <c r="E1043" s="12" t="s">
        <v>543</v>
      </c>
      <c r="F1043" s="12" t="s">
        <v>17</v>
      </c>
      <c r="G1043" s="12" t="str">
        <f>IF(ISNA(VLOOKUP(E1043,'[1]Plan d''adressage'!A:B,2,0)),"aucune",VLOOKUP(E1043,'[1]Plan d''adressage'!A:B,2,0))</f>
        <v>VERRERIE</v>
      </c>
      <c r="H1043" s="13" t="str">
        <f>IF(ISNA(VLOOKUP(A1043,'[1]Famille par article'!A:C,3,0)),IF(AND(ISNUMBER(SEARCH("FIBRE",B1043)),ISNUMBER(SEARCH("calage",B1043))),"FIBRE DE CALAGE",IF(OR(ISNUMBER(SEARCH("panier",B1043)),ISNUMBER(SEARCH("corbeille",B1043)),ISNUMBER(SEARCH("banneton",B1043)),ISNUMBER(SEARCH("support",B1043))),"PANIER/CORBEILLE",IF(ISNUMBER(SEARCH("Bidon",B1043)),"BIDON",IF(ISNUMBER(SEARCH("bourriche",B1043)),"BOURRICHE",IF(OR(ISNUMBER(SEARCH("coffre",B1043)),ISNUMBER(SEARCH("valisette",B1043)),ISNUMBER(SEARCH("caisse",B1043))),"COFFRET",IF(OR(ISNUMBER(SEARCH("VERRE",B1043)),ISNUMBER(SEARCH("carafe",B1043))),"VERRERIE",IF(ISNUMBER(SEARCH("BOIS",B1043)),"BOIS",IF(OR(ISNUMBER(SEARCH("BOLDUC",B1043)),ISNUMBER(SEARCH("RAPHIA",B1043)),ISNUMBER(SEARCH("etiquette",B1043)),ISNUMBER(SEARCH("Bouchon",B1043)),ISNUMBER(SEARCH("tire",B1043)),ISNUMBER(SEARCH("decapsuleur",B1043)),ISNUMBER(SEARCH("carte",B1043)),ISNUMBER(SEARCH("cheque",B1043))),"ETAGERES",IF(OR(ISNUMBER(SEARCH("papier",B1043)),ISNUMBER(SEARCH("sac",B1043)),ISNUMBER(SEARCH("carton",B1043)),ISNUMBER(SEARCH("pochette",B1043)),ISNUMBER(SEARCH("polypr",B1043)),ISNUMBER(SEARCH("FIBRE",B1043))),"CARTONNAGE","AUTRES"))))))))),VLOOKUP(A1043,'[1]Famille par article'!A:C,3,0))</f>
        <v>CARTONNAGE</v>
      </c>
      <c r="I1043" s="14">
        <f t="shared" si="65"/>
        <v>9.2541180825467332E-5</v>
      </c>
      <c r="J1043" s="14">
        <f t="shared" si="67"/>
        <v>0.98898759948176862</v>
      </c>
      <c r="K1043" s="12" t="str">
        <f t="shared" si="64"/>
        <v>NPPEC</v>
      </c>
      <c r="L1043" s="12" t="str">
        <f t="shared" si="66"/>
        <v>N</v>
      </c>
    </row>
    <row r="1044" spans="1:12" x14ac:dyDescent="0.25">
      <c r="A1044" s="12" t="s">
        <v>1762</v>
      </c>
      <c r="B1044" s="12" t="s">
        <v>1449</v>
      </c>
      <c r="C1044" s="12">
        <v>1</v>
      </c>
      <c r="D1044" s="12">
        <v>1126</v>
      </c>
      <c r="E1044" s="12" t="s">
        <v>266</v>
      </c>
      <c r="F1044" s="12" t="s">
        <v>17</v>
      </c>
      <c r="G1044" s="12" t="str">
        <f>IF(ISNA(VLOOKUP(E1044,'[1]Plan d''adressage'!A:B,2,0)),"aucune",VLOOKUP(E1044,'[1]Plan d''adressage'!A:B,2,0))</f>
        <v>AUTRES</v>
      </c>
      <c r="H1044" s="13" t="str">
        <f>IF(ISNA(VLOOKUP(A1044,'[1]Famille par article'!A:C,3,0)),IF(AND(ISNUMBER(SEARCH("FIBRE",B1044)),ISNUMBER(SEARCH("calage",B1044))),"FIBRE DE CALAGE",IF(OR(ISNUMBER(SEARCH("panier",B1044)),ISNUMBER(SEARCH("corbeille",B1044)),ISNUMBER(SEARCH("banneton",B1044)),ISNUMBER(SEARCH("support",B1044))),"PANIER/CORBEILLE",IF(ISNUMBER(SEARCH("Bidon",B1044)),"BIDON",IF(ISNUMBER(SEARCH("bourriche",B1044)),"BOURRICHE",IF(OR(ISNUMBER(SEARCH("coffre",B1044)),ISNUMBER(SEARCH("valisette",B1044)),ISNUMBER(SEARCH("caisse",B1044))),"COFFRET",IF(OR(ISNUMBER(SEARCH("VERRE",B1044)),ISNUMBER(SEARCH("carafe",B1044))),"VERRERIE",IF(ISNUMBER(SEARCH("BOIS",B1044)),"BOIS",IF(OR(ISNUMBER(SEARCH("BOLDUC",B1044)),ISNUMBER(SEARCH("RAPHIA",B1044)),ISNUMBER(SEARCH("etiquette",B1044)),ISNUMBER(SEARCH("Bouchon",B1044)),ISNUMBER(SEARCH("tire",B1044)),ISNUMBER(SEARCH("decapsuleur",B1044)),ISNUMBER(SEARCH("carte",B1044)),ISNUMBER(SEARCH("cheque",B1044))),"ETAGERES",IF(OR(ISNUMBER(SEARCH("papier",B1044)),ISNUMBER(SEARCH("sac",B1044)),ISNUMBER(SEARCH("carton",B1044)),ISNUMBER(SEARCH("pochette",B1044)),ISNUMBER(SEARCH("polypr",B1044)),ISNUMBER(SEARCH("FIBRE",B1044))),"CARTONNAGE","AUTRES"))))))))),VLOOKUP(A1044,'[1]Famille par article'!A:C,3,0))</f>
        <v>CARTONNAGE</v>
      </c>
      <c r="I1044" s="14">
        <f t="shared" si="65"/>
        <v>9.2541180825467332E-5</v>
      </c>
      <c r="J1044" s="14">
        <f t="shared" si="67"/>
        <v>0.98908014066259409</v>
      </c>
      <c r="K1044" s="12" t="str">
        <f t="shared" si="64"/>
        <v>NPPEC</v>
      </c>
      <c r="L1044" s="12" t="str">
        <f t="shared" si="66"/>
        <v>N</v>
      </c>
    </row>
    <row r="1045" spans="1:12" x14ac:dyDescent="0.25">
      <c r="A1045" s="12" t="s">
        <v>1763</v>
      </c>
      <c r="B1045" s="12" t="s">
        <v>1263</v>
      </c>
      <c r="C1045" s="12">
        <v>1</v>
      </c>
      <c r="D1045" s="12">
        <v>1126</v>
      </c>
      <c r="E1045" s="12" t="s">
        <v>1117</v>
      </c>
      <c r="F1045" s="12" t="s">
        <v>17</v>
      </c>
      <c r="G1045" s="12" t="str">
        <f>IF(ISNA(VLOOKUP(E1045,'[1]Plan d''adressage'!A:B,2,0)),"aucune",VLOOKUP(E1045,'[1]Plan d''adressage'!A:B,2,0))</f>
        <v>AUTRES</v>
      </c>
      <c r="H1045" s="13" t="str">
        <f>IF(ISNA(VLOOKUP(A1045,'[1]Famille par article'!A:C,3,0)),IF(AND(ISNUMBER(SEARCH("FIBRE",B1045)),ISNUMBER(SEARCH("calage",B1045))),"FIBRE DE CALAGE",IF(OR(ISNUMBER(SEARCH("panier",B1045)),ISNUMBER(SEARCH("corbeille",B1045)),ISNUMBER(SEARCH("banneton",B1045)),ISNUMBER(SEARCH("support",B1045))),"PANIER/CORBEILLE",IF(ISNUMBER(SEARCH("Bidon",B1045)),"BIDON",IF(ISNUMBER(SEARCH("bourriche",B1045)),"BOURRICHE",IF(OR(ISNUMBER(SEARCH("coffre",B1045)),ISNUMBER(SEARCH("valisette",B1045)),ISNUMBER(SEARCH("caisse",B1045))),"COFFRET",IF(OR(ISNUMBER(SEARCH("VERRE",B1045)),ISNUMBER(SEARCH("carafe",B1045))),"VERRERIE",IF(ISNUMBER(SEARCH("BOIS",B1045)),"BOIS",IF(OR(ISNUMBER(SEARCH("BOLDUC",B1045)),ISNUMBER(SEARCH("RAPHIA",B1045)),ISNUMBER(SEARCH("etiquette",B1045)),ISNUMBER(SEARCH("Bouchon",B1045)),ISNUMBER(SEARCH("tire",B1045)),ISNUMBER(SEARCH("decapsuleur",B1045)),ISNUMBER(SEARCH("carte",B1045)),ISNUMBER(SEARCH("cheque",B1045))),"ETAGERES",IF(OR(ISNUMBER(SEARCH("papier",B1045)),ISNUMBER(SEARCH("sac",B1045)),ISNUMBER(SEARCH("carton",B1045)),ISNUMBER(SEARCH("pochette",B1045)),ISNUMBER(SEARCH("polypr",B1045)),ISNUMBER(SEARCH("FIBRE",B1045))),"CARTONNAGE","AUTRES"))))))))),VLOOKUP(A1045,'[1]Famille par article'!A:C,3,0))</f>
        <v>AUTRES</v>
      </c>
      <c r="I1045" s="14">
        <f t="shared" si="65"/>
        <v>9.2541180825467332E-5</v>
      </c>
      <c r="J1045" s="14">
        <f t="shared" si="67"/>
        <v>0.98917268184341955</v>
      </c>
      <c r="K1045" s="12" t="str">
        <f t="shared" si="64"/>
        <v>NPPEC</v>
      </c>
      <c r="L1045" s="12" t="str">
        <f t="shared" si="66"/>
        <v>N</v>
      </c>
    </row>
    <row r="1046" spans="1:12" x14ac:dyDescent="0.25">
      <c r="A1046" s="12" t="s">
        <v>1764</v>
      </c>
      <c r="B1046" s="12" t="s">
        <v>817</v>
      </c>
      <c r="C1046" s="12">
        <v>1</v>
      </c>
      <c r="D1046" s="12">
        <v>1126</v>
      </c>
      <c r="E1046" s="12" t="s">
        <v>96</v>
      </c>
      <c r="F1046" s="12" t="s">
        <v>17</v>
      </c>
      <c r="G1046" s="12" t="str">
        <f>IF(ISNA(VLOOKUP(E1046,'[1]Plan d''adressage'!A:B,2,0)),"aucune",VLOOKUP(E1046,'[1]Plan d''adressage'!A:B,2,0))</f>
        <v>aucune</v>
      </c>
      <c r="H1046" s="13" t="str">
        <f>IF(ISNA(VLOOKUP(A1046,'[1]Famille par article'!A:C,3,0)),IF(AND(ISNUMBER(SEARCH("FIBRE",B1046)),ISNUMBER(SEARCH("calage",B1046))),"FIBRE DE CALAGE",IF(OR(ISNUMBER(SEARCH("panier",B1046)),ISNUMBER(SEARCH("corbeille",B1046)),ISNUMBER(SEARCH("banneton",B1046)),ISNUMBER(SEARCH("support",B1046))),"PANIER/CORBEILLE",IF(ISNUMBER(SEARCH("Bidon",B1046)),"BIDON",IF(ISNUMBER(SEARCH("bourriche",B1046)),"BOURRICHE",IF(OR(ISNUMBER(SEARCH("coffre",B1046)),ISNUMBER(SEARCH("valisette",B1046)),ISNUMBER(SEARCH("caisse",B1046))),"COFFRET",IF(OR(ISNUMBER(SEARCH("VERRE",B1046)),ISNUMBER(SEARCH("carafe",B1046))),"VERRERIE",IF(ISNUMBER(SEARCH("BOIS",B1046)),"BOIS",IF(OR(ISNUMBER(SEARCH("BOLDUC",B1046)),ISNUMBER(SEARCH("RAPHIA",B1046)),ISNUMBER(SEARCH("etiquette",B1046)),ISNUMBER(SEARCH("Bouchon",B1046)),ISNUMBER(SEARCH("tire",B1046)),ISNUMBER(SEARCH("decapsuleur",B1046)),ISNUMBER(SEARCH("carte",B1046)),ISNUMBER(SEARCH("cheque",B1046))),"ETAGERES",IF(OR(ISNUMBER(SEARCH("papier",B1046)),ISNUMBER(SEARCH("sac",B1046)),ISNUMBER(SEARCH("carton",B1046)),ISNUMBER(SEARCH("pochette",B1046)),ISNUMBER(SEARCH("polypr",B1046)),ISNUMBER(SEARCH("FIBRE",B1046))),"CARTONNAGE","AUTRES"))))))))),VLOOKUP(A1046,'[1]Famille par article'!A:C,3,0))</f>
        <v>CARTONNAGE</v>
      </c>
      <c r="I1046" s="14">
        <f t="shared" si="65"/>
        <v>9.2541180825467332E-5</v>
      </c>
      <c r="J1046" s="14">
        <f t="shared" si="67"/>
        <v>0.98926522302424502</v>
      </c>
      <c r="K1046" s="12" t="str">
        <f t="shared" si="64"/>
        <v>NPPEC</v>
      </c>
      <c r="L1046" s="12" t="str">
        <f t="shared" si="66"/>
        <v>N</v>
      </c>
    </row>
    <row r="1047" spans="1:12" x14ac:dyDescent="0.25">
      <c r="A1047" s="12" t="s">
        <v>1765</v>
      </c>
      <c r="B1047" s="12" t="s">
        <v>875</v>
      </c>
      <c r="C1047" s="12">
        <v>1</v>
      </c>
      <c r="D1047" s="12">
        <v>1126</v>
      </c>
      <c r="E1047" s="12" t="s">
        <v>96</v>
      </c>
      <c r="F1047" s="12" t="s">
        <v>17</v>
      </c>
      <c r="G1047" s="12" t="str">
        <f>IF(ISNA(VLOOKUP(E1047,'[1]Plan d''adressage'!A:B,2,0)),"aucune",VLOOKUP(E1047,'[1]Plan d''adressage'!A:B,2,0))</f>
        <v>aucune</v>
      </c>
      <c r="H1047" s="13" t="str">
        <f>IF(ISNA(VLOOKUP(A1047,'[1]Famille par article'!A:C,3,0)),IF(AND(ISNUMBER(SEARCH("FIBRE",B1047)),ISNUMBER(SEARCH("calage",B1047))),"FIBRE DE CALAGE",IF(OR(ISNUMBER(SEARCH("panier",B1047)),ISNUMBER(SEARCH("corbeille",B1047)),ISNUMBER(SEARCH("banneton",B1047)),ISNUMBER(SEARCH("support",B1047))),"PANIER/CORBEILLE",IF(ISNUMBER(SEARCH("Bidon",B1047)),"BIDON",IF(ISNUMBER(SEARCH("bourriche",B1047)),"BOURRICHE",IF(OR(ISNUMBER(SEARCH("coffre",B1047)),ISNUMBER(SEARCH("valisette",B1047)),ISNUMBER(SEARCH("caisse",B1047))),"COFFRET",IF(OR(ISNUMBER(SEARCH("VERRE",B1047)),ISNUMBER(SEARCH("carafe",B1047))),"VERRERIE",IF(ISNUMBER(SEARCH("BOIS",B1047)),"BOIS",IF(OR(ISNUMBER(SEARCH("BOLDUC",B1047)),ISNUMBER(SEARCH("RAPHIA",B1047)),ISNUMBER(SEARCH("etiquette",B1047)),ISNUMBER(SEARCH("Bouchon",B1047)),ISNUMBER(SEARCH("tire",B1047)),ISNUMBER(SEARCH("decapsuleur",B1047)),ISNUMBER(SEARCH("carte",B1047)),ISNUMBER(SEARCH("cheque",B1047))),"ETAGERES",IF(OR(ISNUMBER(SEARCH("papier",B1047)),ISNUMBER(SEARCH("sac",B1047)),ISNUMBER(SEARCH("carton",B1047)),ISNUMBER(SEARCH("pochette",B1047)),ISNUMBER(SEARCH("polypr",B1047)),ISNUMBER(SEARCH("FIBRE",B1047))),"CARTONNAGE","AUTRES"))))))))),VLOOKUP(A1047,'[1]Famille par article'!A:C,3,0))</f>
        <v>CARTONNAGE</v>
      </c>
      <c r="I1047" s="14">
        <f t="shared" si="65"/>
        <v>9.2541180825467332E-5</v>
      </c>
      <c r="J1047" s="14">
        <f t="shared" si="67"/>
        <v>0.98935776420507049</v>
      </c>
      <c r="K1047" s="12" t="str">
        <f t="shared" si="64"/>
        <v>NPPEC</v>
      </c>
      <c r="L1047" s="12" t="str">
        <f t="shared" si="66"/>
        <v>N</v>
      </c>
    </row>
    <row r="1048" spans="1:12" x14ac:dyDescent="0.25">
      <c r="A1048" s="12" t="s">
        <v>1766</v>
      </c>
      <c r="B1048" s="12" t="s">
        <v>1767</v>
      </c>
      <c r="C1048" s="12">
        <v>1</v>
      </c>
      <c r="D1048" s="12">
        <v>1126</v>
      </c>
      <c r="E1048" s="12" t="s">
        <v>96</v>
      </c>
      <c r="F1048" s="12" t="s">
        <v>17</v>
      </c>
      <c r="G1048" s="12" t="str">
        <f>IF(ISNA(VLOOKUP(E1048,'[1]Plan d''adressage'!A:B,2,0)),"aucune",VLOOKUP(E1048,'[1]Plan d''adressage'!A:B,2,0))</f>
        <v>aucune</v>
      </c>
      <c r="H1048" s="13" t="str">
        <f>IF(ISNA(VLOOKUP(A1048,'[1]Famille par article'!A:C,3,0)),IF(AND(ISNUMBER(SEARCH("FIBRE",B1048)),ISNUMBER(SEARCH("calage",B1048))),"FIBRE DE CALAGE",IF(OR(ISNUMBER(SEARCH("panier",B1048)),ISNUMBER(SEARCH("corbeille",B1048)),ISNUMBER(SEARCH("banneton",B1048)),ISNUMBER(SEARCH("support",B1048))),"PANIER/CORBEILLE",IF(ISNUMBER(SEARCH("Bidon",B1048)),"BIDON",IF(ISNUMBER(SEARCH("bourriche",B1048)),"BOURRICHE",IF(OR(ISNUMBER(SEARCH("coffre",B1048)),ISNUMBER(SEARCH("valisette",B1048)),ISNUMBER(SEARCH("caisse",B1048))),"COFFRET",IF(OR(ISNUMBER(SEARCH("VERRE",B1048)),ISNUMBER(SEARCH("carafe",B1048))),"VERRERIE",IF(ISNUMBER(SEARCH("BOIS",B1048)),"BOIS",IF(OR(ISNUMBER(SEARCH("BOLDUC",B1048)),ISNUMBER(SEARCH("RAPHIA",B1048)),ISNUMBER(SEARCH("etiquette",B1048)),ISNUMBER(SEARCH("Bouchon",B1048)),ISNUMBER(SEARCH("tire",B1048)),ISNUMBER(SEARCH("decapsuleur",B1048)),ISNUMBER(SEARCH("carte",B1048)),ISNUMBER(SEARCH("cheque",B1048))),"ETAGERES",IF(OR(ISNUMBER(SEARCH("papier",B1048)),ISNUMBER(SEARCH("sac",B1048)),ISNUMBER(SEARCH("carton",B1048)),ISNUMBER(SEARCH("pochette",B1048)),ISNUMBER(SEARCH("polypr",B1048)),ISNUMBER(SEARCH("FIBRE",B1048))),"CARTONNAGE","AUTRES"))))))))),VLOOKUP(A1048,'[1]Famille par article'!A:C,3,0))</f>
        <v>COFFRET</v>
      </c>
      <c r="I1048" s="14">
        <f t="shared" si="65"/>
        <v>9.2541180825467332E-5</v>
      </c>
      <c r="J1048" s="14">
        <f t="shared" si="67"/>
        <v>0.98945030538589596</v>
      </c>
      <c r="K1048" s="12" t="str">
        <f t="shared" si="64"/>
        <v>NPPEC</v>
      </c>
      <c r="L1048" s="12" t="str">
        <f t="shared" si="66"/>
        <v>N</v>
      </c>
    </row>
    <row r="1049" spans="1:12" x14ac:dyDescent="0.25">
      <c r="A1049" s="12" t="s">
        <v>1768</v>
      </c>
      <c r="B1049" s="12" t="s">
        <v>1767</v>
      </c>
      <c r="C1049" s="12">
        <v>1</v>
      </c>
      <c r="D1049" s="12">
        <v>1126</v>
      </c>
      <c r="E1049" s="12" t="s">
        <v>96</v>
      </c>
      <c r="F1049" s="12" t="s">
        <v>17</v>
      </c>
      <c r="G1049" s="12" t="str">
        <f>IF(ISNA(VLOOKUP(E1049,'[1]Plan d''adressage'!A:B,2,0)),"aucune",VLOOKUP(E1049,'[1]Plan d''adressage'!A:B,2,0))</f>
        <v>aucune</v>
      </c>
      <c r="H1049" s="13" t="str">
        <f>IF(ISNA(VLOOKUP(A1049,'[1]Famille par article'!A:C,3,0)),IF(AND(ISNUMBER(SEARCH("FIBRE",B1049)),ISNUMBER(SEARCH("calage",B1049))),"FIBRE DE CALAGE",IF(OR(ISNUMBER(SEARCH("panier",B1049)),ISNUMBER(SEARCH("corbeille",B1049)),ISNUMBER(SEARCH("banneton",B1049)),ISNUMBER(SEARCH("support",B1049))),"PANIER/CORBEILLE",IF(ISNUMBER(SEARCH("Bidon",B1049)),"BIDON",IF(ISNUMBER(SEARCH("bourriche",B1049)),"BOURRICHE",IF(OR(ISNUMBER(SEARCH("coffre",B1049)),ISNUMBER(SEARCH("valisette",B1049)),ISNUMBER(SEARCH("caisse",B1049))),"COFFRET",IF(OR(ISNUMBER(SEARCH("VERRE",B1049)),ISNUMBER(SEARCH("carafe",B1049))),"VERRERIE",IF(ISNUMBER(SEARCH("BOIS",B1049)),"BOIS",IF(OR(ISNUMBER(SEARCH("BOLDUC",B1049)),ISNUMBER(SEARCH("RAPHIA",B1049)),ISNUMBER(SEARCH("etiquette",B1049)),ISNUMBER(SEARCH("Bouchon",B1049)),ISNUMBER(SEARCH("tire",B1049)),ISNUMBER(SEARCH("decapsuleur",B1049)),ISNUMBER(SEARCH("carte",B1049)),ISNUMBER(SEARCH("cheque",B1049))),"ETAGERES",IF(OR(ISNUMBER(SEARCH("papier",B1049)),ISNUMBER(SEARCH("sac",B1049)),ISNUMBER(SEARCH("carton",B1049)),ISNUMBER(SEARCH("pochette",B1049)),ISNUMBER(SEARCH("polypr",B1049)),ISNUMBER(SEARCH("FIBRE",B1049))),"CARTONNAGE","AUTRES"))))))))),VLOOKUP(A1049,'[1]Famille par article'!A:C,3,0))</f>
        <v>COFFRET</v>
      </c>
      <c r="I1049" s="14">
        <f t="shared" si="65"/>
        <v>9.2541180825467332E-5</v>
      </c>
      <c r="J1049" s="14">
        <f t="shared" si="67"/>
        <v>0.98954284656672142</v>
      </c>
      <c r="K1049" s="12" t="str">
        <f t="shared" si="64"/>
        <v>NPPEC</v>
      </c>
      <c r="L1049" s="12" t="str">
        <f t="shared" si="66"/>
        <v>N</v>
      </c>
    </row>
    <row r="1050" spans="1:12" x14ac:dyDescent="0.25">
      <c r="A1050" s="12" t="s">
        <v>1769</v>
      </c>
      <c r="B1050" s="12" t="s">
        <v>1770</v>
      </c>
      <c r="C1050" s="12">
        <v>1</v>
      </c>
      <c r="D1050" s="12">
        <v>1126</v>
      </c>
      <c r="E1050" s="12" t="s">
        <v>96</v>
      </c>
      <c r="F1050" s="12" t="s">
        <v>17</v>
      </c>
      <c r="G1050" s="12" t="str">
        <f>IF(ISNA(VLOOKUP(E1050,'[1]Plan d''adressage'!A:B,2,0)),"aucune",VLOOKUP(E1050,'[1]Plan d''adressage'!A:B,2,0))</f>
        <v>aucune</v>
      </c>
      <c r="H1050" s="13" t="str">
        <f>IF(ISNA(VLOOKUP(A1050,'[1]Famille par article'!A:C,3,0)),IF(AND(ISNUMBER(SEARCH("FIBRE",B1050)),ISNUMBER(SEARCH("calage",B1050))),"FIBRE DE CALAGE",IF(OR(ISNUMBER(SEARCH("panier",B1050)),ISNUMBER(SEARCH("corbeille",B1050)),ISNUMBER(SEARCH("banneton",B1050)),ISNUMBER(SEARCH("support",B1050))),"PANIER/CORBEILLE",IF(ISNUMBER(SEARCH("Bidon",B1050)),"BIDON",IF(ISNUMBER(SEARCH("bourriche",B1050)),"BOURRICHE",IF(OR(ISNUMBER(SEARCH("coffre",B1050)),ISNUMBER(SEARCH("valisette",B1050)),ISNUMBER(SEARCH("caisse",B1050))),"COFFRET",IF(OR(ISNUMBER(SEARCH("VERRE",B1050)),ISNUMBER(SEARCH("carafe",B1050))),"VERRERIE",IF(ISNUMBER(SEARCH("BOIS",B1050)),"BOIS",IF(OR(ISNUMBER(SEARCH("BOLDUC",B1050)),ISNUMBER(SEARCH("RAPHIA",B1050)),ISNUMBER(SEARCH("etiquette",B1050)),ISNUMBER(SEARCH("Bouchon",B1050)),ISNUMBER(SEARCH("tire",B1050)),ISNUMBER(SEARCH("decapsuleur",B1050)),ISNUMBER(SEARCH("carte",B1050)),ISNUMBER(SEARCH("cheque",B1050))),"ETAGERES",IF(OR(ISNUMBER(SEARCH("papier",B1050)),ISNUMBER(SEARCH("sac",B1050)),ISNUMBER(SEARCH("carton",B1050)),ISNUMBER(SEARCH("pochette",B1050)),ISNUMBER(SEARCH("polypr",B1050)),ISNUMBER(SEARCH("FIBRE",B1050))),"CARTONNAGE","AUTRES"))))))))),VLOOKUP(A1050,'[1]Famille par article'!A:C,3,0))</f>
        <v>AUTRES</v>
      </c>
      <c r="I1050" s="14">
        <f t="shared" si="65"/>
        <v>9.2541180825467332E-5</v>
      </c>
      <c r="J1050" s="14">
        <f t="shared" si="67"/>
        <v>0.98963538774754689</v>
      </c>
      <c r="K1050" s="12" t="str">
        <f t="shared" si="64"/>
        <v>NPPEC</v>
      </c>
      <c r="L1050" s="12" t="str">
        <f t="shared" si="66"/>
        <v>N</v>
      </c>
    </row>
    <row r="1051" spans="1:12" x14ac:dyDescent="0.25">
      <c r="A1051" s="12" t="s">
        <v>1771</v>
      </c>
      <c r="B1051" s="12" t="s">
        <v>1603</v>
      </c>
      <c r="C1051" s="12">
        <v>1</v>
      </c>
      <c r="D1051" s="12">
        <v>1126</v>
      </c>
      <c r="E1051" s="12" t="s">
        <v>171</v>
      </c>
      <c r="F1051" s="12" t="s">
        <v>17</v>
      </c>
      <c r="G1051" s="12" t="str">
        <f>IF(ISNA(VLOOKUP(E1051,'[1]Plan d''adressage'!A:B,2,0)),"aucune",VLOOKUP(E1051,'[1]Plan d''adressage'!A:B,2,0))</f>
        <v>CARTONNAGE</v>
      </c>
      <c r="H1051" s="13" t="str">
        <f>IF(ISNA(VLOOKUP(A1051,'[1]Famille par article'!A:C,3,0)),IF(AND(ISNUMBER(SEARCH("FIBRE",B1051)),ISNUMBER(SEARCH("calage",B1051))),"FIBRE DE CALAGE",IF(OR(ISNUMBER(SEARCH("panier",B1051)),ISNUMBER(SEARCH("corbeille",B1051)),ISNUMBER(SEARCH("banneton",B1051)),ISNUMBER(SEARCH("support",B1051))),"PANIER/CORBEILLE",IF(ISNUMBER(SEARCH("Bidon",B1051)),"BIDON",IF(ISNUMBER(SEARCH("bourriche",B1051)),"BOURRICHE",IF(OR(ISNUMBER(SEARCH("coffre",B1051)),ISNUMBER(SEARCH("valisette",B1051)),ISNUMBER(SEARCH("caisse",B1051))),"COFFRET",IF(OR(ISNUMBER(SEARCH("VERRE",B1051)),ISNUMBER(SEARCH("carafe",B1051))),"VERRERIE",IF(ISNUMBER(SEARCH("BOIS",B1051)),"BOIS",IF(OR(ISNUMBER(SEARCH("BOLDUC",B1051)),ISNUMBER(SEARCH("RAPHIA",B1051)),ISNUMBER(SEARCH("etiquette",B1051)),ISNUMBER(SEARCH("Bouchon",B1051)),ISNUMBER(SEARCH("tire",B1051)),ISNUMBER(SEARCH("decapsuleur",B1051)),ISNUMBER(SEARCH("carte",B1051)),ISNUMBER(SEARCH("cheque",B1051))),"ETAGERES",IF(OR(ISNUMBER(SEARCH("papier",B1051)),ISNUMBER(SEARCH("sac",B1051)),ISNUMBER(SEARCH("carton",B1051)),ISNUMBER(SEARCH("pochette",B1051)),ISNUMBER(SEARCH("polypr",B1051)),ISNUMBER(SEARCH("FIBRE",B1051))),"CARTONNAGE","AUTRES"))))))))),VLOOKUP(A1051,'[1]Famille par article'!A:C,3,0))</f>
        <v>COFFRET</v>
      </c>
      <c r="I1051" s="14">
        <f t="shared" si="65"/>
        <v>9.2541180825467332E-5</v>
      </c>
      <c r="J1051" s="14">
        <f t="shared" si="67"/>
        <v>0.98972792892837236</v>
      </c>
      <c r="K1051" s="12" t="str">
        <f t="shared" si="64"/>
        <v>NPPEC</v>
      </c>
      <c r="L1051" s="12" t="str">
        <f t="shared" si="66"/>
        <v>N</v>
      </c>
    </row>
    <row r="1052" spans="1:12" x14ac:dyDescent="0.25">
      <c r="A1052" s="12" t="s">
        <v>1772</v>
      </c>
      <c r="B1052" s="12" t="s">
        <v>1773</v>
      </c>
      <c r="C1052" s="12">
        <v>1</v>
      </c>
      <c r="D1052" s="12">
        <v>1126</v>
      </c>
      <c r="E1052" s="12" t="s">
        <v>710</v>
      </c>
      <c r="F1052" s="12" t="s">
        <v>17</v>
      </c>
      <c r="G1052" s="12" t="str">
        <f>IF(ISNA(VLOOKUP(E1052,'[1]Plan d''adressage'!A:B,2,0)),"aucune",VLOOKUP(E1052,'[1]Plan d''adressage'!A:B,2,0))</f>
        <v>aucune</v>
      </c>
      <c r="H1052" s="13" t="str">
        <f>IF(ISNA(VLOOKUP(A1052,'[1]Famille par article'!A:C,3,0)),IF(AND(ISNUMBER(SEARCH("FIBRE",B1052)),ISNUMBER(SEARCH("calage",B1052))),"FIBRE DE CALAGE",IF(OR(ISNUMBER(SEARCH("panier",B1052)),ISNUMBER(SEARCH("corbeille",B1052)),ISNUMBER(SEARCH("banneton",B1052)),ISNUMBER(SEARCH("support",B1052))),"PANIER/CORBEILLE",IF(ISNUMBER(SEARCH("Bidon",B1052)),"BIDON",IF(ISNUMBER(SEARCH("bourriche",B1052)),"BOURRICHE",IF(OR(ISNUMBER(SEARCH("coffre",B1052)),ISNUMBER(SEARCH("valisette",B1052)),ISNUMBER(SEARCH("caisse",B1052))),"COFFRET",IF(OR(ISNUMBER(SEARCH("VERRE",B1052)),ISNUMBER(SEARCH("carafe",B1052))),"VERRERIE",IF(ISNUMBER(SEARCH("BOIS",B1052)),"BOIS",IF(OR(ISNUMBER(SEARCH("BOLDUC",B1052)),ISNUMBER(SEARCH("RAPHIA",B1052)),ISNUMBER(SEARCH("etiquette",B1052)),ISNUMBER(SEARCH("Bouchon",B1052)),ISNUMBER(SEARCH("tire",B1052)),ISNUMBER(SEARCH("decapsuleur",B1052)),ISNUMBER(SEARCH("carte",B1052)),ISNUMBER(SEARCH("cheque",B1052))),"ETAGERES",IF(OR(ISNUMBER(SEARCH("papier",B1052)),ISNUMBER(SEARCH("sac",B1052)),ISNUMBER(SEARCH("carton",B1052)),ISNUMBER(SEARCH("pochette",B1052)),ISNUMBER(SEARCH("polypr",B1052)),ISNUMBER(SEARCH("FIBRE",B1052))),"CARTONNAGE","AUTRES"))))))))),VLOOKUP(A1052,'[1]Famille par article'!A:C,3,0))</f>
        <v>ETAGERES</v>
      </c>
      <c r="I1052" s="14">
        <f t="shared" si="65"/>
        <v>9.2541180825467332E-5</v>
      </c>
      <c r="J1052" s="14">
        <f t="shared" si="67"/>
        <v>0.98982047010919783</v>
      </c>
      <c r="K1052" s="12" t="str">
        <f t="shared" si="64"/>
        <v>NPPEC</v>
      </c>
      <c r="L1052" s="12" t="str">
        <f t="shared" si="66"/>
        <v>N</v>
      </c>
    </row>
    <row r="1053" spans="1:12" x14ac:dyDescent="0.25">
      <c r="A1053" s="12" t="s">
        <v>1774</v>
      </c>
      <c r="B1053" s="12" t="s">
        <v>1775</v>
      </c>
      <c r="C1053" s="12">
        <v>1</v>
      </c>
      <c r="D1053" s="12">
        <v>1126</v>
      </c>
      <c r="E1053" s="12" t="s">
        <v>710</v>
      </c>
      <c r="F1053" s="12" t="s">
        <v>17</v>
      </c>
      <c r="G1053" s="12" t="str">
        <f>IF(ISNA(VLOOKUP(E1053,'[1]Plan d''adressage'!A:B,2,0)),"aucune",VLOOKUP(E1053,'[1]Plan d''adressage'!A:B,2,0))</f>
        <v>aucune</v>
      </c>
      <c r="H1053" s="13" t="str">
        <f>IF(ISNA(VLOOKUP(A1053,'[1]Famille par article'!A:C,3,0)),IF(AND(ISNUMBER(SEARCH("FIBRE",B1053)),ISNUMBER(SEARCH("calage",B1053))),"FIBRE DE CALAGE",IF(OR(ISNUMBER(SEARCH("panier",B1053)),ISNUMBER(SEARCH("corbeille",B1053)),ISNUMBER(SEARCH("banneton",B1053)),ISNUMBER(SEARCH("support",B1053))),"PANIER/CORBEILLE",IF(ISNUMBER(SEARCH("Bidon",B1053)),"BIDON",IF(ISNUMBER(SEARCH("bourriche",B1053)),"BOURRICHE",IF(OR(ISNUMBER(SEARCH("coffre",B1053)),ISNUMBER(SEARCH("valisette",B1053)),ISNUMBER(SEARCH("caisse",B1053))),"COFFRET",IF(OR(ISNUMBER(SEARCH("VERRE",B1053)),ISNUMBER(SEARCH("carafe",B1053))),"VERRERIE",IF(ISNUMBER(SEARCH("BOIS",B1053)),"BOIS",IF(OR(ISNUMBER(SEARCH("BOLDUC",B1053)),ISNUMBER(SEARCH("RAPHIA",B1053)),ISNUMBER(SEARCH("etiquette",B1053)),ISNUMBER(SEARCH("Bouchon",B1053)),ISNUMBER(SEARCH("tire",B1053)),ISNUMBER(SEARCH("decapsuleur",B1053)),ISNUMBER(SEARCH("carte",B1053)),ISNUMBER(SEARCH("cheque",B1053))),"ETAGERES",IF(OR(ISNUMBER(SEARCH("papier",B1053)),ISNUMBER(SEARCH("sac",B1053)),ISNUMBER(SEARCH("carton",B1053)),ISNUMBER(SEARCH("pochette",B1053)),ISNUMBER(SEARCH("polypr",B1053)),ISNUMBER(SEARCH("FIBRE",B1053))),"CARTONNAGE","AUTRES"))))))))),VLOOKUP(A1053,'[1]Famille par article'!A:C,3,0))</f>
        <v>ETAGERES</v>
      </c>
      <c r="I1053" s="14">
        <f t="shared" si="65"/>
        <v>9.2541180825467332E-5</v>
      </c>
      <c r="J1053" s="14">
        <f t="shared" si="67"/>
        <v>0.98991301129002329</v>
      </c>
      <c r="K1053" s="12" t="str">
        <f t="shared" si="64"/>
        <v>NPPEC</v>
      </c>
      <c r="L1053" s="12" t="str">
        <f t="shared" si="66"/>
        <v>N</v>
      </c>
    </row>
    <row r="1054" spans="1:12" x14ac:dyDescent="0.25">
      <c r="A1054" s="12" t="s">
        <v>1776</v>
      </c>
      <c r="B1054" s="12" t="s">
        <v>1777</v>
      </c>
      <c r="C1054" s="12">
        <v>1</v>
      </c>
      <c r="D1054" s="12">
        <v>1126</v>
      </c>
      <c r="E1054" s="12" t="s">
        <v>96</v>
      </c>
      <c r="F1054" s="12" t="s">
        <v>17</v>
      </c>
      <c r="G1054" s="12" t="str">
        <f>IF(ISNA(VLOOKUP(E1054,'[1]Plan d''adressage'!A:B,2,0)),"aucune",VLOOKUP(E1054,'[1]Plan d''adressage'!A:B,2,0))</f>
        <v>aucune</v>
      </c>
      <c r="H1054" s="13" t="str">
        <f>IF(ISNA(VLOOKUP(A1054,'[1]Famille par article'!A:C,3,0)),IF(AND(ISNUMBER(SEARCH("FIBRE",B1054)),ISNUMBER(SEARCH("calage",B1054))),"FIBRE DE CALAGE",IF(OR(ISNUMBER(SEARCH("panier",B1054)),ISNUMBER(SEARCH("corbeille",B1054)),ISNUMBER(SEARCH("banneton",B1054)),ISNUMBER(SEARCH("support",B1054))),"PANIER/CORBEILLE",IF(ISNUMBER(SEARCH("Bidon",B1054)),"BIDON",IF(ISNUMBER(SEARCH("bourriche",B1054)),"BOURRICHE",IF(OR(ISNUMBER(SEARCH("coffre",B1054)),ISNUMBER(SEARCH("valisette",B1054)),ISNUMBER(SEARCH("caisse",B1054))),"COFFRET",IF(OR(ISNUMBER(SEARCH("VERRE",B1054)),ISNUMBER(SEARCH("carafe",B1054))),"VERRERIE",IF(ISNUMBER(SEARCH("BOIS",B1054)),"BOIS",IF(OR(ISNUMBER(SEARCH("BOLDUC",B1054)),ISNUMBER(SEARCH("RAPHIA",B1054)),ISNUMBER(SEARCH("etiquette",B1054)),ISNUMBER(SEARCH("Bouchon",B1054)),ISNUMBER(SEARCH("tire",B1054)),ISNUMBER(SEARCH("decapsuleur",B1054)),ISNUMBER(SEARCH("carte",B1054)),ISNUMBER(SEARCH("cheque",B1054))),"ETAGERES",IF(OR(ISNUMBER(SEARCH("papier",B1054)),ISNUMBER(SEARCH("sac",B1054)),ISNUMBER(SEARCH("carton",B1054)),ISNUMBER(SEARCH("pochette",B1054)),ISNUMBER(SEARCH("polypr",B1054)),ISNUMBER(SEARCH("FIBRE",B1054))),"CARTONNAGE","AUTRES"))))))))),VLOOKUP(A1054,'[1]Famille par article'!A:C,3,0))</f>
        <v>CARTONNAGE</v>
      </c>
      <c r="I1054" s="14">
        <f t="shared" si="65"/>
        <v>9.2541180825467332E-5</v>
      </c>
      <c r="J1054" s="14">
        <f t="shared" si="67"/>
        <v>0.99000555247084876</v>
      </c>
      <c r="K1054" s="12" t="str">
        <f t="shared" si="64"/>
        <v>NPPEC</v>
      </c>
      <c r="L1054" s="12" t="str">
        <f t="shared" si="66"/>
        <v>N</v>
      </c>
    </row>
    <row r="1055" spans="1:12" x14ac:dyDescent="0.25">
      <c r="A1055" s="12" t="s">
        <v>1778</v>
      </c>
      <c r="B1055" s="12" t="s">
        <v>1091</v>
      </c>
      <c r="C1055" s="12">
        <v>1</v>
      </c>
      <c r="D1055" s="12">
        <v>1126</v>
      </c>
      <c r="E1055" s="12" t="s">
        <v>96</v>
      </c>
      <c r="F1055" s="12" t="s">
        <v>17</v>
      </c>
      <c r="G1055" s="12" t="str">
        <f>IF(ISNA(VLOOKUP(E1055,'[1]Plan d''adressage'!A:B,2,0)),"aucune",VLOOKUP(E1055,'[1]Plan d''adressage'!A:B,2,0))</f>
        <v>aucune</v>
      </c>
      <c r="H1055" s="13" t="str">
        <f>IF(ISNA(VLOOKUP(A1055,'[1]Famille par article'!A:C,3,0)),IF(AND(ISNUMBER(SEARCH("FIBRE",B1055)),ISNUMBER(SEARCH("calage",B1055))),"FIBRE DE CALAGE",IF(OR(ISNUMBER(SEARCH("panier",B1055)),ISNUMBER(SEARCH("corbeille",B1055)),ISNUMBER(SEARCH("banneton",B1055)),ISNUMBER(SEARCH("support",B1055))),"PANIER/CORBEILLE",IF(ISNUMBER(SEARCH("Bidon",B1055)),"BIDON",IF(ISNUMBER(SEARCH("bourriche",B1055)),"BOURRICHE",IF(OR(ISNUMBER(SEARCH("coffre",B1055)),ISNUMBER(SEARCH("valisette",B1055)),ISNUMBER(SEARCH("caisse",B1055))),"COFFRET",IF(OR(ISNUMBER(SEARCH("VERRE",B1055)),ISNUMBER(SEARCH("carafe",B1055))),"VERRERIE",IF(ISNUMBER(SEARCH("BOIS",B1055)),"BOIS",IF(OR(ISNUMBER(SEARCH("BOLDUC",B1055)),ISNUMBER(SEARCH("RAPHIA",B1055)),ISNUMBER(SEARCH("etiquette",B1055)),ISNUMBER(SEARCH("Bouchon",B1055)),ISNUMBER(SEARCH("tire",B1055)),ISNUMBER(SEARCH("decapsuleur",B1055)),ISNUMBER(SEARCH("carte",B1055)),ISNUMBER(SEARCH("cheque",B1055))),"ETAGERES",IF(OR(ISNUMBER(SEARCH("papier",B1055)),ISNUMBER(SEARCH("sac",B1055)),ISNUMBER(SEARCH("carton",B1055)),ISNUMBER(SEARCH("pochette",B1055)),ISNUMBER(SEARCH("polypr",B1055)),ISNUMBER(SEARCH("FIBRE",B1055))),"CARTONNAGE","AUTRES"))))))))),VLOOKUP(A1055,'[1]Famille par article'!A:C,3,0))</f>
        <v>COFFRET</v>
      </c>
      <c r="I1055" s="14">
        <f t="shared" si="65"/>
        <v>9.2541180825467332E-5</v>
      </c>
      <c r="J1055" s="14">
        <f t="shared" si="67"/>
        <v>0.99009809365167423</v>
      </c>
      <c r="K1055" s="12" t="str">
        <f t="shared" si="64"/>
        <v>NPPEC</v>
      </c>
      <c r="L1055" s="12" t="str">
        <f t="shared" si="66"/>
        <v>N</v>
      </c>
    </row>
    <row r="1056" spans="1:12" x14ac:dyDescent="0.25">
      <c r="A1056" s="12" t="s">
        <v>1779</v>
      </c>
      <c r="B1056" s="12" t="s">
        <v>1127</v>
      </c>
      <c r="C1056" s="12">
        <v>1</v>
      </c>
      <c r="D1056" s="12">
        <v>1126</v>
      </c>
      <c r="E1056" s="12" t="s">
        <v>96</v>
      </c>
      <c r="F1056" s="12" t="s">
        <v>17</v>
      </c>
      <c r="G1056" s="12" t="str">
        <f>IF(ISNA(VLOOKUP(E1056,'[1]Plan d''adressage'!A:B,2,0)),"aucune",VLOOKUP(E1056,'[1]Plan d''adressage'!A:B,2,0))</f>
        <v>aucune</v>
      </c>
      <c r="H1056" s="13" t="str">
        <f>IF(ISNA(VLOOKUP(A1056,'[1]Famille par article'!A:C,3,0)),IF(AND(ISNUMBER(SEARCH("FIBRE",B1056)),ISNUMBER(SEARCH("calage",B1056))),"FIBRE DE CALAGE",IF(OR(ISNUMBER(SEARCH("panier",B1056)),ISNUMBER(SEARCH("corbeille",B1056)),ISNUMBER(SEARCH("banneton",B1056)),ISNUMBER(SEARCH("support",B1056))),"PANIER/CORBEILLE",IF(ISNUMBER(SEARCH("Bidon",B1056)),"BIDON",IF(ISNUMBER(SEARCH("bourriche",B1056)),"BOURRICHE",IF(OR(ISNUMBER(SEARCH("coffre",B1056)),ISNUMBER(SEARCH("valisette",B1056)),ISNUMBER(SEARCH("caisse",B1056))),"COFFRET",IF(OR(ISNUMBER(SEARCH("VERRE",B1056)),ISNUMBER(SEARCH("carafe",B1056))),"VERRERIE",IF(ISNUMBER(SEARCH("BOIS",B1056)),"BOIS",IF(OR(ISNUMBER(SEARCH("BOLDUC",B1056)),ISNUMBER(SEARCH("RAPHIA",B1056)),ISNUMBER(SEARCH("etiquette",B1056)),ISNUMBER(SEARCH("Bouchon",B1056)),ISNUMBER(SEARCH("tire",B1056)),ISNUMBER(SEARCH("decapsuleur",B1056)),ISNUMBER(SEARCH("carte",B1056)),ISNUMBER(SEARCH("cheque",B1056))),"ETAGERES",IF(OR(ISNUMBER(SEARCH("papier",B1056)),ISNUMBER(SEARCH("sac",B1056)),ISNUMBER(SEARCH("carton",B1056)),ISNUMBER(SEARCH("pochette",B1056)),ISNUMBER(SEARCH("polypr",B1056)),ISNUMBER(SEARCH("FIBRE",B1056))),"CARTONNAGE","AUTRES"))))))))),VLOOKUP(A1056,'[1]Famille par article'!A:C,3,0))</f>
        <v>AUTRES</v>
      </c>
      <c r="I1056" s="14">
        <f t="shared" si="65"/>
        <v>9.2541180825467332E-5</v>
      </c>
      <c r="J1056" s="14">
        <f t="shared" si="67"/>
        <v>0.99019063483249969</v>
      </c>
      <c r="K1056" s="12" t="str">
        <f t="shared" si="64"/>
        <v>NPPEC</v>
      </c>
      <c r="L1056" s="12" t="str">
        <f t="shared" si="66"/>
        <v>N</v>
      </c>
    </row>
    <row r="1057" spans="1:12" x14ac:dyDescent="0.25">
      <c r="A1057" s="12" t="s">
        <v>1780</v>
      </c>
      <c r="B1057" s="12" t="s">
        <v>1781</v>
      </c>
      <c r="C1057" s="12">
        <v>1</v>
      </c>
      <c r="D1057" s="12">
        <v>1126</v>
      </c>
      <c r="E1057" s="12" t="s">
        <v>96</v>
      </c>
      <c r="F1057" s="12" t="s">
        <v>17</v>
      </c>
      <c r="G1057" s="12" t="str">
        <f>IF(ISNA(VLOOKUP(E1057,'[1]Plan d''adressage'!A:B,2,0)),"aucune",VLOOKUP(E1057,'[1]Plan d''adressage'!A:B,2,0))</f>
        <v>aucune</v>
      </c>
      <c r="H1057" s="13" t="str">
        <f>IF(ISNA(VLOOKUP(A1057,'[1]Famille par article'!A:C,3,0)),IF(AND(ISNUMBER(SEARCH("FIBRE",B1057)),ISNUMBER(SEARCH("calage",B1057))),"FIBRE DE CALAGE",IF(OR(ISNUMBER(SEARCH("panier",B1057)),ISNUMBER(SEARCH("corbeille",B1057)),ISNUMBER(SEARCH("banneton",B1057)),ISNUMBER(SEARCH("support",B1057))),"PANIER/CORBEILLE",IF(ISNUMBER(SEARCH("Bidon",B1057)),"BIDON",IF(ISNUMBER(SEARCH("bourriche",B1057)),"BOURRICHE",IF(OR(ISNUMBER(SEARCH("coffre",B1057)),ISNUMBER(SEARCH("valisette",B1057)),ISNUMBER(SEARCH("caisse",B1057))),"COFFRET",IF(OR(ISNUMBER(SEARCH("VERRE",B1057)),ISNUMBER(SEARCH("carafe",B1057))),"VERRERIE",IF(ISNUMBER(SEARCH("BOIS",B1057)),"BOIS",IF(OR(ISNUMBER(SEARCH("BOLDUC",B1057)),ISNUMBER(SEARCH("RAPHIA",B1057)),ISNUMBER(SEARCH("etiquette",B1057)),ISNUMBER(SEARCH("Bouchon",B1057)),ISNUMBER(SEARCH("tire",B1057)),ISNUMBER(SEARCH("decapsuleur",B1057)),ISNUMBER(SEARCH("carte",B1057)),ISNUMBER(SEARCH("cheque",B1057))),"ETAGERES",IF(OR(ISNUMBER(SEARCH("papier",B1057)),ISNUMBER(SEARCH("sac",B1057)),ISNUMBER(SEARCH("carton",B1057)),ISNUMBER(SEARCH("pochette",B1057)),ISNUMBER(SEARCH("polypr",B1057)),ISNUMBER(SEARCH("FIBRE",B1057))),"CARTONNAGE","AUTRES"))))))))),VLOOKUP(A1057,'[1]Famille par article'!A:C,3,0))</f>
        <v>AUTRES</v>
      </c>
      <c r="I1057" s="14">
        <f t="shared" si="65"/>
        <v>9.2541180825467332E-5</v>
      </c>
      <c r="J1057" s="14">
        <f t="shared" si="67"/>
        <v>0.99028317601332516</v>
      </c>
      <c r="K1057" s="12" t="str">
        <f t="shared" si="64"/>
        <v>NPPEC</v>
      </c>
      <c r="L1057" s="12" t="str">
        <f t="shared" si="66"/>
        <v>N</v>
      </c>
    </row>
    <row r="1058" spans="1:12" x14ac:dyDescent="0.25">
      <c r="A1058" s="12" t="s">
        <v>1782</v>
      </c>
      <c r="B1058" s="12" t="s">
        <v>70</v>
      </c>
      <c r="C1058" s="12">
        <v>1</v>
      </c>
      <c r="D1058" s="12">
        <v>1126</v>
      </c>
      <c r="E1058" s="12" t="s">
        <v>96</v>
      </c>
      <c r="F1058" s="12" t="s">
        <v>17</v>
      </c>
      <c r="G1058" s="12" t="str">
        <f>IF(ISNA(VLOOKUP(E1058,'[1]Plan d''adressage'!A:B,2,0)),"aucune",VLOOKUP(E1058,'[1]Plan d''adressage'!A:B,2,0))</f>
        <v>aucune</v>
      </c>
      <c r="H1058" s="13" t="str">
        <f>IF(ISNA(VLOOKUP(A1058,'[1]Famille par article'!A:C,3,0)),IF(AND(ISNUMBER(SEARCH("FIBRE",B1058)),ISNUMBER(SEARCH("calage",B1058))),"FIBRE DE CALAGE",IF(OR(ISNUMBER(SEARCH("panier",B1058)),ISNUMBER(SEARCH("corbeille",B1058)),ISNUMBER(SEARCH("banneton",B1058)),ISNUMBER(SEARCH("support",B1058))),"PANIER/CORBEILLE",IF(ISNUMBER(SEARCH("Bidon",B1058)),"BIDON",IF(ISNUMBER(SEARCH("bourriche",B1058)),"BOURRICHE",IF(OR(ISNUMBER(SEARCH("coffre",B1058)),ISNUMBER(SEARCH("valisette",B1058)),ISNUMBER(SEARCH("caisse",B1058))),"COFFRET",IF(OR(ISNUMBER(SEARCH("VERRE",B1058)),ISNUMBER(SEARCH("carafe",B1058))),"VERRERIE",IF(ISNUMBER(SEARCH("BOIS",B1058)),"BOIS",IF(OR(ISNUMBER(SEARCH("BOLDUC",B1058)),ISNUMBER(SEARCH("RAPHIA",B1058)),ISNUMBER(SEARCH("etiquette",B1058)),ISNUMBER(SEARCH("Bouchon",B1058)),ISNUMBER(SEARCH("tire",B1058)),ISNUMBER(SEARCH("decapsuleur",B1058)),ISNUMBER(SEARCH("carte",B1058)),ISNUMBER(SEARCH("cheque",B1058))),"ETAGERES",IF(OR(ISNUMBER(SEARCH("papier",B1058)),ISNUMBER(SEARCH("sac",B1058)),ISNUMBER(SEARCH("carton",B1058)),ISNUMBER(SEARCH("pochette",B1058)),ISNUMBER(SEARCH("polypr",B1058)),ISNUMBER(SEARCH("FIBRE",B1058))),"CARTONNAGE","AUTRES"))))))))),VLOOKUP(A1058,'[1]Famille par article'!A:C,3,0))</f>
        <v>ETAGERES</v>
      </c>
      <c r="I1058" s="14">
        <f t="shared" si="65"/>
        <v>9.2541180825467332E-5</v>
      </c>
      <c r="J1058" s="14">
        <f t="shared" si="67"/>
        <v>0.99037571719415063</v>
      </c>
      <c r="K1058" s="12" t="str">
        <f t="shared" si="64"/>
        <v>NPPEC</v>
      </c>
      <c r="L1058" s="12" t="str">
        <f t="shared" si="66"/>
        <v>N</v>
      </c>
    </row>
    <row r="1059" spans="1:12" x14ac:dyDescent="0.25">
      <c r="A1059" s="12" t="s">
        <v>1783</v>
      </c>
      <c r="B1059" s="12" t="s">
        <v>1615</v>
      </c>
      <c r="C1059" s="12">
        <v>1</v>
      </c>
      <c r="D1059" s="12">
        <v>1126</v>
      </c>
      <c r="E1059" s="12" t="s">
        <v>241</v>
      </c>
      <c r="F1059" s="12" t="s">
        <v>17</v>
      </c>
      <c r="G1059" s="12" t="str">
        <f>IF(ISNA(VLOOKUP(E1059,'[1]Plan d''adressage'!A:B,2,0)),"aucune",VLOOKUP(E1059,'[1]Plan d''adressage'!A:B,2,0))</f>
        <v>aucune</v>
      </c>
      <c r="H1059" s="13" t="str">
        <f>IF(ISNA(VLOOKUP(A1059,'[1]Famille par article'!A:C,3,0)),IF(AND(ISNUMBER(SEARCH("FIBRE",B1059)),ISNUMBER(SEARCH("calage",B1059))),"FIBRE DE CALAGE",IF(OR(ISNUMBER(SEARCH("panier",B1059)),ISNUMBER(SEARCH("corbeille",B1059)),ISNUMBER(SEARCH("banneton",B1059)),ISNUMBER(SEARCH("support",B1059))),"PANIER/CORBEILLE",IF(ISNUMBER(SEARCH("Bidon",B1059)),"BIDON",IF(ISNUMBER(SEARCH("bourriche",B1059)),"BOURRICHE",IF(OR(ISNUMBER(SEARCH("coffre",B1059)),ISNUMBER(SEARCH("valisette",B1059)),ISNUMBER(SEARCH("caisse",B1059))),"COFFRET",IF(OR(ISNUMBER(SEARCH("VERRE",B1059)),ISNUMBER(SEARCH("carafe",B1059))),"VERRERIE",IF(ISNUMBER(SEARCH("BOIS",B1059)),"BOIS",IF(OR(ISNUMBER(SEARCH("BOLDUC",B1059)),ISNUMBER(SEARCH("RAPHIA",B1059)),ISNUMBER(SEARCH("etiquette",B1059)),ISNUMBER(SEARCH("Bouchon",B1059)),ISNUMBER(SEARCH("tire",B1059)),ISNUMBER(SEARCH("decapsuleur",B1059)),ISNUMBER(SEARCH("carte",B1059)),ISNUMBER(SEARCH("cheque",B1059))),"ETAGERES",IF(OR(ISNUMBER(SEARCH("papier",B1059)),ISNUMBER(SEARCH("sac",B1059)),ISNUMBER(SEARCH("carton",B1059)),ISNUMBER(SEARCH("pochette",B1059)),ISNUMBER(SEARCH("polypr",B1059)),ISNUMBER(SEARCH("FIBRE",B1059))),"CARTONNAGE","AUTRES"))))))))),VLOOKUP(A1059,'[1]Famille par article'!A:C,3,0))</f>
        <v>ETAGERES</v>
      </c>
      <c r="I1059" s="14">
        <f t="shared" si="65"/>
        <v>9.2541180825467332E-5</v>
      </c>
      <c r="J1059" s="14">
        <f t="shared" si="67"/>
        <v>0.9904682583749761</v>
      </c>
      <c r="K1059" s="12" t="str">
        <f t="shared" si="64"/>
        <v>NPPEC</v>
      </c>
      <c r="L1059" s="12" t="str">
        <f t="shared" si="66"/>
        <v>N</v>
      </c>
    </row>
    <row r="1060" spans="1:12" x14ac:dyDescent="0.25">
      <c r="A1060" s="12" t="s">
        <v>1784</v>
      </c>
      <c r="B1060" s="12" t="s">
        <v>1785</v>
      </c>
      <c r="C1060" s="12">
        <v>1</v>
      </c>
      <c r="D1060" s="12">
        <v>1126</v>
      </c>
      <c r="E1060" s="12" t="s">
        <v>96</v>
      </c>
      <c r="F1060" s="12" t="s">
        <v>17</v>
      </c>
      <c r="G1060" s="12" t="str">
        <f>IF(ISNA(VLOOKUP(E1060,'[1]Plan d''adressage'!A:B,2,0)),"aucune",VLOOKUP(E1060,'[1]Plan d''adressage'!A:B,2,0))</f>
        <v>aucune</v>
      </c>
      <c r="H1060" s="13" t="str">
        <f>IF(ISNA(VLOOKUP(A1060,'[1]Famille par article'!A:C,3,0)),IF(AND(ISNUMBER(SEARCH("FIBRE",B1060)),ISNUMBER(SEARCH("calage",B1060))),"FIBRE DE CALAGE",IF(OR(ISNUMBER(SEARCH("panier",B1060)),ISNUMBER(SEARCH("corbeille",B1060)),ISNUMBER(SEARCH("banneton",B1060)),ISNUMBER(SEARCH("support",B1060))),"PANIER/CORBEILLE",IF(ISNUMBER(SEARCH("Bidon",B1060)),"BIDON",IF(ISNUMBER(SEARCH("bourriche",B1060)),"BOURRICHE",IF(OR(ISNUMBER(SEARCH("coffre",B1060)),ISNUMBER(SEARCH("valisette",B1060)),ISNUMBER(SEARCH("caisse",B1060))),"COFFRET",IF(OR(ISNUMBER(SEARCH("VERRE",B1060)),ISNUMBER(SEARCH("carafe",B1060))),"VERRERIE",IF(ISNUMBER(SEARCH("BOIS",B1060)),"BOIS",IF(OR(ISNUMBER(SEARCH("BOLDUC",B1060)),ISNUMBER(SEARCH("RAPHIA",B1060)),ISNUMBER(SEARCH("etiquette",B1060)),ISNUMBER(SEARCH("Bouchon",B1060)),ISNUMBER(SEARCH("tire",B1060)),ISNUMBER(SEARCH("decapsuleur",B1060)),ISNUMBER(SEARCH("carte",B1060)),ISNUMBER(SEARCH("cheque",B1060))),"ETAGERES",IF(OR(ISNUMBER(SEARCH("papier",B1060)),ISNUMBER(SEARCH("sac",B1060)),ISNUMBER(SEARCH("carton",B1060)),ISNUMBER(SEARCH("pochette",B1060)),ISNUMBER(SEARCH("polypr",B1060)),ISNUMBER(SEARCH("FIBRE",B1060))),"CARTONNAGE","AUTRES"))))))))),VLOOKUP(A1060,'[1]Famille par article'!A:C,3,0))</f>
        <v>BOIS</v>
      </c>
      <c r="I1060" s="14">
        <f t="shared" si="65"/>
        <v>9.2541180825467332E-5</v>
      </c>
      <c r="J1060" s="14">
        <f t="shared" si="67"/>
        <v>0.99056079955580156</v>
      </c>
      <c r="K1060" s="12" t="str">
        <f t="shared" si="64"/>
        <v>NPPEC</v>
      </c>
      <c r="L1060" s="12" t="str">
        <f t="shared" si="66"/>
        <v>N</v>
      </c>
    </row>
    <row r="1061" spans="1:12" x14ac:dyDescent="0.25">
      <c r="A1061" s="12" t="s">
        <v>1786</v>
      </c>
      <c r="B1061" s="12" t="s">
        <v>1787</v>
      </c>
      <c r="C1061" s="12">
        <v>1</v>
      </c>
      <c r="D1061" s="12">
        <v>1126</v>
      </c>
      <c r="E1061" s="12" t="s">
        <v>96</v>
      </c>
      <c r="F1061" s="12" t="s">
        <v>17</v>
      </c>
      <c r="G1061" s="12" t="str">
        <f>IF(ISNA(VLOOKUP(E1061,'[1]Plan d''adressage'!A:B,2,0)),"aucune",VLOOKUP(E1061,'[1]Plan d''adressage'!A:B,2,0))</f>
        <v>aucune</v>
      </c>
      <c r="H1061" s="13" t="str">
        <f>IF(ISNA(VLOOKUP(A1061,'[1]Famille par article'!A:C,3,0)),IF(AND(ISNUMBER(SEARCH("FIBRE",B1061)),ISNUMBER(SEARCH("calage",B1061))),"FIBRE DE CALAGE",IF(OR(ISNUMBER(SEARCH("panier",B1061)),ISNUMBER(SEARCH("corbeille",B1061)),ISNUMBER(SEARCH("banneton",B1061)),ISNUMBER(SEARCH("support",B1061))),"PANIER/CORBEILLE",IF(ISNUMBER(SEARCH("Bidon",B1061)),"BIDON",IF(ISNUMBER(SEARCH("bourriche",B1061)),"BOURRICHE",IF(OR(ISNUMBER(SEARCH("coffre",B1061)),ISNUMBER(SEARCH("valisette",B1061)),ISNUMBER(SEARCH("caisse",B1061))),"COFFRET",IF(OR(ISNUMBER(SEARCH("VERRE",B1061)),ISNUMBER(SEARCH("carafe",B1061))),"VERRERIE",IF(ISNUMBER(SEARCH("BOIS",B1061)),"BOIS",IF(OR(ISNUMBER(SEARCH("BOLDUC",B1061)),ISNUMBER(SEARCH("RAPHIA",B1061)),ISNUMBER(SEARCH("etiquette",B1061)),ISNUMBER(SEARCH("Bouchon",B1061)),ISNUMBER(SEARCH("tire",B1061)),ISNUMBER(SEARCH("decapsuleur",B1061)),ISNUMBER(SEARCH("carte",B1061)),ISNUMBER(SEARCH("cheque",B1061))),"ETAGERES",IF(OR(ISNUMBER(SEARCH("papier",B1061)),ISNUMBER(SEARCH("sac",B1061)),ISNUMBER(SEARCH("carton",B1061)),ISNUMBER(SEARCH("pochette",B1061)),ISNUMBER(SEARCH("polypr",B1061)),ISNUMBER(SEARCH("FIBRE",B1061))),"CARTONNAGE","AUTRES"))))))))),VLOOKUP(A1061,'[1]Famille par article'!A:C,3,0))</f>
        <v>AUTRES</v>
      </c>
      <c r="I1061" s="14">
        <f t="shared" si="65"/>
        <v>9.2541180825467332E-5</v>
      </c>
      <c r="J1061" s="14">
        <f t="shared" si="67"/>
        <v>0.99065334073662703</v>
      </c>
      <c r="K1061" s="12" t="str">
        <f t="shared" si="64"/>
        <v>NPPEC</v>
      </c>
      <c r="L1061" s="12" t="str">
        <f t="shared" si="66"/>
        <v>N</v>
      </c>
    </row>
    <row r="1062" spans="1:12" x14ac:dyDescent="0.25">
      <c r="A1062" s="12" t="s">
        <v>1788</v>
      </c>
      <c r="B1062" s="12" t="s">
        <v>1789</v>
      </c>
      <c r="C1062" s="12">
        <v>1</v>
      </c>
      <c r="D1062" s="12">
        <v>1126</v>
      </c>
      <c r="E1062" s="12" t="s">
        <v>96</v>
      </c>
      <c r="F1062" s="12" t="s">
        <v>17</v>
      </c>
      <c r="G1062" s="12" t="str">
        <f>IF(ISNA(VLOOKUP(E1062,'[1]Plan d''adressage'!A:B,2,0)),"aucune",VLOOKUP(E1062,'[1]Plan d''adressage'!A:B,2,0))</f>
        <v>aucune</v>
      </c>
      <c r="H1062" s="13" t="str">
        <f>IF(ISNA(VLOOKUP(A1062,'[1]Famille par article'!A:C,3,0)),IF(AND(ISNUMBER(SEARCH("FIBRE",B1062)),ISNUMBER(SEARCH("calage",B1062))),"FIBRE DE CALAGE",IF(OR(ISNUMBER(SEARCH("panier",B1062)),ISNUMBER(SEARCH("corbeille",B1062)),ISNUMBER(SEARCH("banneton",B1062)),ISNUMBER(SEARCH("support",B1062))),"PANIER/CORBEILLE",IF(ISNUMBER(SEARCH("Bidon",B1062)),"BIDON",IF(ISNUMBER(SEARCH("bourriche",B1062)),"BOURRICHE",IF(OR(ISNUMBER(SEARCH("coffre",B1062)),ISNUMBER(SEARCH("valisette",B1062)),ISNUMBER(SEARCH("caisse",B1062))),"COFFRET",IF(OR(ISNUMBER(SEARCH("VERRE",B1062)),ISNUMBER(SEARCH("carafe",B1062))),"VERRERIE",IF(ISNUMBER(SEARCH("BOIS",B1062)),"BOIS",IF(OR(ISNUMBER(SEARCH("BOLDUC",B1062)),ISNUMBER(SEARCH("RAPHIA",B1062)),ISNUMBER(SEARCH("etiquette",B1062)),ISNUMBER(SEARCH("Bouchon",B1062)),ISNUMBER(SEARCH("tire",B1062)),ISNUMBER(SEARCH("decapsuleur",B1062)),ISNUMBER(SEARCH("carte",B1062)),ISNUMBER(SEARCH("cheque",B1062))),"ETAGERES",IF(OR(ISNUMBER(SEARCH("papier",B1062)),ISNUMBER(SEARCH("sac",B1062)),ISNUMBER(SEARCH("carton",B1062)),ISNUMBER(SEARCH("pochette",B1062)),ISNUMBER(SEARCH("polypr",B1062)),ISNUMBER(SEARCH("FIBRE",B1062))),"CARTONNAGE","AUTRES"))))))))),VLOOKUP(A1062,'[1]Famille par article'!A:C,3,0))</f>
        <v>AUTRES</v>
      </c>
      <c r="I1062" s="14">
        <f t="shared" si="65"/>
        <v>9.2541180825467332E-5</v>
      </c>
      <c r="J1062" s="14">
        <f t="shared" si="67"/>
        <v>0.9907458819174525</v>
      </c>
      <c r="K1062" s="12" t="str">
        <f t="shared" si="64"/>
        <v>NPPEC</v>
      </c>
      <c r="L1062" s="12" t="str">
        <f t="shared" si="66"/>
        <v>N</v>
      </c>
    </row>
    <row r="1063" spans="1:12" x14ac:dyDescent="0.25">
      <c r="A1063" s="12" t="s">
        <v>1790</v>
      </c>
      <c r="B1063" s="12" t="s">
        <v>1791</v>
      </c>
      <c r="C1063" s="12">
        <v>1</v>
      </c>
      <c r="D1063" s="12">
        <v>1126</v>
      </c>
      <c r="E1063" s="12" t="s">
        <v>96</v>
      </c>
      <c r="F1063" s="12" t="s">
        <v>17</v>
      </c>
      <c r="G1063" s="12" t="str">
        <f>IF(ISNA(VLOOKUP(E1063,'[1]Plan d''adressage'!A:B,2,0)),"aucune",VLOOKUP(E1063,'[1]Plan d''adressage'!A:B,2,0))</f>
        <v>aucune</v>
      </c>
      <c r="H1063" s="13" t="str">
        <f>IF(ISNA(VLOOKUP(A1063,'[1]Famille par article'!A:C,3,0)),IF(AND(ISNUMBER(SEARCH("FIBRE",B1063)),ISNUMBER(SEARCH("calage",B1063))),"FIBRE DE CALAGE",IF(OR(ISNUMBER(SEARCH("panier",B1063)),ISNUMBER(SEARCH("corbeille",B1063)),ISNUMBER(SEARCH("banneton",B1063)),ISNUMBER(SEARCH("support",B1063))),"PANIER/CORBEILLE",IF(ISNUMBER(SEARCH("Bidon",B1063)),"BIDON",IF(ISNUMBER(SEARCH("bourriche",B1063)),"BOURRICHE",IF(OR(ISNUMBER(SEARCH("coffre",B1063)),ISNUMBER(SEARCH("valisette",B1063)),ISNUMBER(SEARCH("caisse",B1063))),"COFFRET",IF(OR(ISNUMBER(SEARCH("VERRE",B1063)),ISNUMBER(SEARCH("carafe",B1063))),"VERRERIE",IF(ISNUMBER(SEARCH("BOIS",B1063)),"BOIS",IF(OR(ISNUMBER(SEARCH("BOLDUC",B1063)),ISNUMBER(SEARCH("RAPHIA",B1063)),ISNUMBER(SEARCH("etiquette",B1063)),ISNUMBER(SEARCH("Bouchon",B1063)),ISNUMBER(SEARCH("tire",B1063)),ISNUMBER(SEARCH("decapsuleur",B1063)),ISNUMBER(SEARCH("carte",B1063)),ISNUMBER(SEARCH("cheque",B1063))),"ETAGERES",IF(OR(ISNUMBER(SEARCH("papier",B1063)),ISNUMBER(SEARCH("sac",B1063)),ISNUMBER(SEARCH("carton",B1063)),ISNUMBER(SEARCH("pochette",B1063)),ISNUMBER(SEARCH("polypr",B1063)),ISNUMBER(SEARCH("FIBRE",B1063))),"CARTONNAGE","AUTRES"))))))))),VLOOKUP(A1063,'[1]Famille par article'!A:C,3,0))</f>
        <v>AUTRES</v>
      </c>
      <c r="I1063" s="14">
        <f t="shared" si="65"/>
        <v>9.2541180825467332E-5</v>
      </c>
      <c r="J1063" s="14">
        <f t="shared" si="67"/>
        <v>0.99083842309827797</v>
      </c>
      <c r="K1063" s="12" t="str">
        <f t="shared" si="64"/>
        <v>NPPEC</v>
      </c>
      <c r="L1063" s="12" t="str">
        <f t="shared" si="66"/>
        <v>N</v>
      </c>
    </row>
    <row r="1064" spans="1:12" x14ac:dyDescent="0.25">
      <c r="A1064" s="12" t="s">
        <v>1792</v>
      </c>
      <c r="B1064" s="12" t="s">
        <v>156</v>
      </c>
      <c r="C1064" s="12">
        <v>1</v>
      </c>
      <c r="D1064" s="12">
        <v>1126</v>
      </c>
      <c r="E1064" s="12" t="s">
        <v>96</v>
      </c>
      <c r="F1064" s="12" t="s">
        <v>17</v>
      </c>
      <c r="G1064" s="12" t="str">
        <f>IF(ISNA(VLOOKUP(E1064,'[1]Plan d''adressage'!A:B,2,0)),"aucune",VLOOKUP(E1064,'[1]Plan d''adressage'!A:B,2,0))</f>
        <v>aucune</v>
      </c>
      <c r="H1064" s="13" t="str">
        <f>IF(ISNA(VLOOKUP(A1064,'[1]Famille par article'!A:C,3,0)),IF(AND(ISNUMBER(SEARCH("FIBRE",B1064)),ISNUMBER(SEARCH("calage",B1064))),"FIBRE DE CALAGE",IF(OR(ISNUMBER(SEARCH("panier",B1064)),ISNUMBER(SEARCH("corbeille",B1064)),ISNUMBER(SEARCH("banneton",B1064)),ISNUMBER(SEARCH("support",B1064))),"PANIER/CORBEILLE",IF(ISNUMBER(SEARCH("Bidon",B1064)),"BIDON",IF(ISNUMBER(SEARCH("bourriche",B1064)),"BOURRICHE",IF(OR(ISNUMBER(SEARCH("coffre",B1064)),ISNUMBER(SEARCH("valisette",B1064)),ISNUMBER(SEARCH("caisse",B1064))),"COFFRET",IF(OR(ISNUMBER(SEARCH("VERRE",B1064)),ISNUMBER(SEARCH("carafe",B1064))),"VERRERIE",IF(ISNUMBER(SEARCH("BOIS",B1064)),"BOIS",IF(OR(ISNUMBER(SEARCH("BOLDUC",B1064)),ISNUMBER(SEARCH("RAPHIA",B1064)),ISNUMBER(SEARCH("etiquette",B1064)),ISNUMBER(SEARCH("Bouchon",B1064)),ISNUMBER(SEARCH("tire",B1064)),ISNUMBER(SEARCH("decapsuleur",B1064)),ISNUMBER(SEARCH("carte",B1064)),ISNUMBER(SEARCH("cheque",B1064))),"ETAGERES",IF(OR(ISNUMBER(SEARCH("papier",B1064)),ISNUMBER(SEARCH("sac",B1064)),ISNUMBER(SEARCH("carton",B1064)),ISNUMBER(SEARCH("pochette",B1064)),ISNUMBER(SEARCH("polypr",B1064)),ISNUMBER(SEARCH("FIBRE",B1064))),"CARTONNAGE","AUTRES"))))))))),VLOOKUP(A1064,'[1]Famille par article'!A:C,3,0))</f>
        <v>ETAGERES</v>
      </c>
      <c r="I1064" s="14">
        <f t="shared" si="65"/>
        <v>9.2541180825467332E-5</v>
      </c>
      <c r="J1064" s="14">
        <f t="shared" si="67"/>
        <v>0.99093096427910343</v>
      </c>
      <c r="K1064" s="12" t="str">
        <f t="shared" si="64"/>
        <v>NPPEC</v>
      </c>
      <c r="L1064" s="12" t="str">
        <f t="shared" si="66"/>
        <v>N</v>
      </c>
    </row>
    <row r="1065" spans="1:12" x14ac:dyDescent="0.25">
      <c r="A1065" s="12" t="s">
        <v>1793</v>
      </c>
      <c r="B1065" s="12" t="s">
        <v>1172</v>
      </c>
      <c r="C1065" s="12">
        <v>1</v>
      </c>
      <c r="D1065" s="12">
        <v>1126</v>
      </c>
      <c r="E1065" s="12" t="s">
        <v>141</v>
      </c>
      <c r="F1065" s="12" t="s">
        <v>17</v>
      </c>
      <c r="G1065" s="12" t="str">
        <f>IF(ISNA(VLOOKUP(E1065,'[1]Plan d''adressage'!A:B,2,0)),"aucune",VLOOKUP(E1065,'[1]Plan d''adressage'!A:B,2,0))</f>
        <v>COFFRET</v>
      </c>
      <c r="H1065" s="13" t="str">
        <f>IF(ISNA(VLOOKUP(A1065,'[1]Famille par article'!A:C,3,0)),IF(AND(ISNUMBER(SEARCH("FIBRE",B1065)),ISNUMBER(SEARCH("calage",B1065))),"FIBRE DE CALAGE",IF(OR(ISNUMBER(SEARCH("panier",B1065)),ISNUMBER(SEARCH("corbeille",B1065)),ISNUMBER(SEARCH("banneton",B1065)),ISNUMBER(SEARCH("support",B1065))),"PANIER/CORBEILLE",IF(ISNUMBER(SEARCH("Bidon",B1065)),"BIDON",IF(ISNUMBER(SEARCH("bourriche",B1065)),"BOURRICHE",IF(OR(ISNUMBER(SEARCH("coffre",B1065)),ISNUMBER(SEARCH("valisette",B1065)),ISNUMBER(SEARCH("caisse",B1065))),"COFFRET",IF(OR(ISNUMBER(SEARCH("VERRE",B1065)),ISNUMBER(SEARCH("carafe",B1065))),"VERRERIE",IF(ISNUMBER(SEARCH("BOIS",B1065)),"BOIS",IF(OR(ISNUMBER(SEARCH("BOLDUC",B1065)),ISNUMBER(SEARCH("RAPHIA",B1065)),ISNUMBER(SEARCH("etiquette",B1065)),ISNUMBER(SEARCH("Bouchon",B1065)),ISNUMBER(SEARCH("tire",B1065)),ISNUMBER(SEARCH("decapsuleur",B1065)),ISNUMBER(SEARCH("carte",B1065)),ISNUMBER(SEARCH("cheque",B1065))),"ETAGERES",IF(OR(ISNUMBER(SEARCH("papier",B1065)),ISNUMBER(SEARCH("sac",B1065)),ISNUMBER(SEARCH("carton",B1065)),ISNUMBER(SEARCH("pochette",B1065)),ISNUMBER(SEARCH("polypr",B1065)),ISNUMBER(SEARCH("FIBRE",B1065))),"CARTONNAGE","AUTRES"))))))))),VLOOKUP(A1065,'[1]Famille par article'!A:C,3,0))</f>
        <v>CARTONNAGE</v>
      </c>
      <c r="I1065" s="14">
        <f t="shared" si="65"/>
        <v>9.2541180825467332E-5</v>
      </c>
      <c r="J1065" s="14">
        <f t="shared" si="67"/>
        <v>0.9910235054599289</v>
      </c>
      <c r="K1065" s="12" t="str">
        <f t="shared" si="64"/>
        <v>NPPEC</v>
      </c>
      <c r="L1065" s="12" t="str">
        <f t="shared" si="66"/>
        <v>N</v>
      </c>
    </row>
    <row r="1066" spans="1:12" x14ac:dyDescent="0.25">
      <c r="A1066" s="12" t="s">
        <v>1794</v>
      </c>
      <c r="B1066" s="12" t="s">
        <v>1795</v>
      </c>
      <c r="C1066" s="12">
        <v>1</v>
      </c>
      <c r="D1066" s="12">
        <v>1126</v>
      </c>
      <c r="E1066" s="12" t="s">
        <v>96</v>
      </c>
      <c r="F1066" s="12" t="s">
        <v>17</v>
      </c>
      <c r="G1066" s="12" t="str">
        <f>IF(ISNA(VLOOKUP(E1066,'[1]Plan d''adressage'!A:B,2,0)),"aucune",VLOOKUP(E1066,'[1]Plan d''adressage'!A:B,2,0))</f>
        <v>aucune</v>
      </c>
      <c r="H1066" s="13" t="str">
        <f>IF(ISNA(VLOOKUP(A1066,'[1]Famille par article'!A:C,3,0)),IF(AND(ISNUMBER(SEARCH("FIBRE",B1066)),ISNUMBER(SEARCH("calage",B1066))),"FIBRE DE CALAGE",IF(OR(ISNUMBER(SEARCH("panier",B1066)),ISNUMBER(SEARCH("corbeille",B1066)),ISNUMBER(SEARCH("banneton",B1066)),ISNUMBER(SEARCH("support",B1066))),"PANIER/CORBEILLE",IF(ISNUMBER(SEARCH("Bidon",B1066)),"BIDON",IF(ISNUMBER(SEARCH("bourriche",B1066)),"BOURRICHE",IF(OR(ISNUMBER(SEARCH("coffre",B1066)),ISNUMBER(SEARCH("valisette",B1066)),ISNUMBER(SEARCH("caisse",B1066))),"COFFRET",IF(OR(ISNUMBER(SEARCH("VERRE",B1066)),ISNUMBER(SEARCH("carafe",B1066))),"VERRERIE",IF(ISNUMBER(SEARCH("BOIS",B1066)),"BOIS",IF(OR(ISNUMBER(SEARCH("BOLDUC",B1066)),ISNUMBER(SEARCH("RAPHIA",B1066)),ISNUMBER(SEARCH("etiquette",B1066)),ISNUMBER(SEARCH("Bouchon",B1066)),ISNUMBER(SEARCH("tire",B1066)),ISNUMBER(SEARCH("decapsuleur",B1066)),ISNUMBER(SEARCH("carte",B1066)),ISNUMBER(SEARCH("cheque",B1066))),"ETAGERES",IF(OR(ISNUMBER(SEARCH("papier",B1066)),ISNUMBER(SEARCH("sac",B1066)),ISNUMBER(SEARCH("carton",B1066)),ISNUMBER(SEARCH("pochette",B1066)),ISNUMBER(SEARCH("polypr",B1066)),ISNUMBER(SEARCH("FIBRE",B1066))),"CARTONNAGE","AUTRES"))))))))),VLOOKUP(A1066,'[1]Famille par article'!A:C,3,0))</f>
        <v>COFFRET</v>
      </c>
      <c r="I1066" s="14">
        <f t="shared" si="65"/>
        <v>9.2541180825467332E-5</v>
      </c>
      <c r="J1066" s="14">
        <f t="shared" si="67"/>
        <v>0.99111604664075437</v>
      </c>
      <c r="K1066" s="12" t="str">
        <f t="shared" si="64"/>
        <v>NPPEC</v>
      </c>
      <c r="L1066" s="12" t="str">
        <f t="shared" si="66"/>
        <v>N</v>
      </c>
    </row>
    <row r="1067" spans="1:12" x14ac:dyDescent="0.25">
      <c r="A1067" s="12" t="s">
        <v>1796</v>
      </c>
      <c r="B1067" s="12" t="s">
        <v>1797</v>
      </c>
      <c r="C1067" s="12">
        <v>1</v>
      </c>
      <c r="D1067" s="12">
        <v>1126</v>
      </c>
      <c r="E1067" s="12" t="s">
        <v>1204</v>
      </c>
      <c r="F1067" s="12" t="s">
        <v>17</v>
      </c>
      <c r="G1067" s="12" t="str">
        <f>IF(ISNA(VLOOKUP(E1067,'[1]Plan d''adressage'!A:B,2,0)),"aucune",VLOOKUP(E1067,'[1]Plan d''adressage'!A:B,2,0))</f>
        <v>AUTRES</v>
      </c>
      <c r="H1067" s="13" t="str">
        <f>IF(ISNA(VLOOKUP(A1067,'[1]Famille par article'!A:C,3,0)),IF(AND(ISNUMBER(SEARCH("FIBRE",B1067)),ISNUMBER(SEARCH("calage",B1067))),"FIBRE DE CALAGE",IF(OR(ISNUMBER(SEARCH("panier",B1067)),ISNUMBER(SEARCH("corbeille",B1067)),ISNUMBER(SEARCH("banneton",B1067)),ISNUMBER(SEARCH("support",B1067))),"PANIER/CORBEILLE",IF(ISNUMBER(SEARCH("Bidon",B1067)),"BIDON",IF(ISNUMBER(SEARCH("bourriche",B1067)),"BOURRICHE",IF(OR(ISNUMBER(SEARCH("coffre",B1067)),ISNUMBER(SEARCH("valisette",B1067)),ISNUMBER(SEARCH("caisse",B1067))),"COFFRET",IF(OR(ISNUMBER(SEARCH("VERRE",B1067)),ISNUMBER(SEARCH("carafe",B1067))),"VERRERIE",IF(ISNUMBER(SEARCH("BOIS",B1067)),"BOIS",IF(OR(ISNUMBER(SEARCH("BOLDUC",B1067)),ISNUMBER(SEARCH("RAPHIA",B1067)),ISNUMBER(SEARCH("etiquette",B1067)),ISNUMBER(SEARCH("Bouchon",B1067)),ISNUMBER(SEARCH("tire",B1067)),ISNUMBER(SEARCH("decapsuleur",B1067)),ISNUMBER(SEARCH("carte",B1067)),ISNUMBER(SEARCH("cheque",B1067))),"ETAGERES",IF(OR(ISNUMBER(SEARCH("papier",B1067)),ISNUMBER(SEARCH("sac",B1067)),ISNUMBER(SEARCH("carton",B1067)),ISNUMBER(SEARCH("pochette",B1067)),ISNUMBER(SEARCH("polypr",B1067)),ISNUMBER(SEARCH("FIBRE",B1067))),"CARTONNAGE","AUTRES"))))))))),VLOOKUP(A1067,'[1]Famille par article'!A:C,3,0))</f>
        <v>CARTONNAGE</v>
      </c>
      <c r="I1067" s="14">
        <f t="shared" si="65"/>
        <v>9.2541180825467332E-5</v>
      </c>
      <c r="J1067" s="14">
        <f t="shared" si="67"/>
        <v>0.99120858782157983</v>
      </c>
      <c r="K1067" s="12" t="str">
        <f t="shared" si="64"/>
        <v>NPPEC</v>
      </c>
      <c r="L1067" s="12" t="str">
        <f t="shared" si="66"/>
        <v>N</v>
      </c>
    </row>
    <row r="1068" spans="1:12" x14ac:dyDescent="0.25">
      <c r="A1068" s="12" t="s">
        <v>1798</v>
      </c>
      <c r="B1068" s="12" t="s">
        <v>1799</v>
      </c>
      <c r="C1068" s="12">
        <v>1</v>
      </c>
      <c r="D1068" s="12">
        <v>1126</v>
      </c>
      <c r="E1068" s="12" t="s">
        <v>1204</v>
      </c>
      <c r="F1068" s="12" t="s">
        <v>17</v>
      </c>
      <c r="G1068" s="12" t="str">
        <f>IF(ISNA(VLOOKUP(E1068,'[1]Plan d''adressage'!A:B,2,0)),"aucune",VLOOKUP(E1068,'[1]Plan d''adressage'!A:B,2,0))</f>
        <v>AUTRES</v>
      </c>
      <c r="H1068" s="13" t="str">
        <f>IF(ISNA(VLOOKUP(A1068,'[1]Famille par article'!A:C,3,0)),IF(AND(ISNUMBER(SEARCH("FIBRE",B1068)),ISNUMBER(SEARCH("calage",B1068))),"FIBRE DE CALAGE",IF(OR(ISNUMBER(SEARCH("panier",B1068)),ISNUMBER(SEARCH("corbeille",B1068)),ISNUMBER(SEARCH("banneton",B1068)),ISNUMBER(SEARCH("support",B1068))),"PANIER/CORBEILLE",IF(ISNUMBER(SEARCH("Bidon",B1068)),"BIDON",IF(ISNUMBER(SEARCH("bourriche",B1068)),"BOURRICHE",IF(OR(ISNUMBER(SEARCH("coffre",B1068)),ISNUMBER(SEARCH("valisette",B1068)),ISNUMBER(SEARCH("caisse",B1068))),"COFFRET",IF(OR(ISNUMBER(SEARCH("VERRE",B1068)),ISNUMBER(SEARCH("carafe",B1068))),"VERRERIE",IF(ISNUMBER(SEARCH("BOIS",B1068)),"BOIS",IF(OR(ISNUMBER(SEARCH("BOLDUC",B1068)),ISNUMBER(SEARCH("RAPHIA",B1068)),ISNUMBER(SEARCH("etiquette",B1068)),ISNUMBER(SEARCH("Bouchon",B1068)),ISNUMBER(SEARCH("tire",B1068)),ISNUMBER(SEARCH("decapsuleur",B1068)),ISNUMBER(SEARCH("carte",B1068)),ISNUMBER(SEARCH("cheque",B1068))),"ETAGERES",IF(OR(ISNUMBER(SEARCH("papier",B1068)),ISNUMBER(SEARCH("sac",B1068)),ISNUMBER(SEARCH("carton",B1068)),ISNUMBER(SEARCH("pochette",B1068)),ISNUMBER(SEARCH("polypr",B1068)),ISNUMBER(SEARCH("FIBRE",B1068))),"CARTONNAGE","AUTRES"))))))))),VLOOKUP(A1068,'[1]Famille par article'!A:C,3,0))</f>
        <v>CARTONNAGE</v>
      </c>
      <c r="I1068" s="14">
        <f t="shared" si="65"/>
        <v>9.2541180825467332E-5</v>
      </c>
      <c r="J1068" s="14">
        <f t="shared" si="67"/>
        <v>0.9913011290024053</v>
      </c>
      <c r="K1068" s="12" t="str">
        <f t="shared" si="64"/>
        <v>NPPEC</v>
      </c>
      <c r="L1068" s="12" t="str">
        <f t="shared" si="66"/>
        <v>N</v>
      </c>
    </row>
    <row r="1069" spans="1:12" x14ac:dyDescent="0.25">
      <c r="A1069" s="12" t="s">
        <v>1800</v>
      </c>
      <c r="B1069" s="12" t="s">
        <v>1801</v>
      </c>
      <c r="C1069" s="12">
        <v>1</v>
      </c>
      <c r="D1069" s="12">
        <v>1126</v>
      </c>
      <c r="E1069" s="12" t="s">
        <v>772</v>
      </c>
      <c r="F1069" s="12" t="s">
        <v>17</v>
      </c>
      <c r="G1069" s="12" t="str">
        <f>IF(ISNA(VLOOKUP(E1069,'[1]Plan d''adressage'!A:B,2,0)),"aucune",VLOOKUP(E1069,'[1]Plan d''adressage'!A:B,2,0))</f>
        <v>AUTRES</v>
      </c>
      <c r="H1069" s="13" t="str">
        <f>IF(ISNA(VLOOKUP(A1069,'[1]Famille par article'!A:C,3,0)),IF(AND(ISNUMBER(SEARCH("FIBRE",B1069)),ISNUMBER(SEARCH("calage",B1069))),"FIBRE DE CALAGE",IF(OR(ISNUMBER(SEARCH("panier",B1069)),ISNUMBER(SEARCH("corbeille",B1069)),ISNUMBER(SEARCH("banneton",B1069)),ISNUMBER(SEARCH("support",B1069))),"PANIER/CORBEILLE",IF(ISNUMBER(SEARCH("Bidon",B1069)),"BIDON",IF(ISNUMBER(SEARCH("bourriche",B1069)),"BOURRICHE",IF(OR(ISNUMBER(SEARCH("coffre",B1069)),ISNUMBER(SEARCH("valisette",B1069)),ISNUMBER(SEARCH("caisse",B1069))),"COFFRET",IF(OR(ISNUMBER(SEARCH("VERRE",B1069)),ISNUMBER(SEARCH("carafe",B1069))),"VERRERIE",IF(ISNUMBER(SEARCH("BOIS",B1069)),"BOIS",IF(OR(ISNUMBER(SEARCH("BOLDUC",B1069)),ISNUMBER(SEARCH("RAPHIA",B1069)),ISNUMBER(SEARCH("etiquette",B1069)),ISNUMBER(SEARCH("Bouchon",B1069)),ISNUMBER(SEARCH("tire",B1069)),ISNUMBER(SEARCH("decapsuleur",B1069)),ISNUMBER(SEARCH("carte",B1069)),ISNUMBER(SEARCH("cheque",B1069))),"ETAGERES",IF(OR(ISNUMBER(SEARCH("papier",B1069)),ISNUMBER(SEARCH("sac",B1069)),ISNUMBER(SEARCH("carton",B1069)),ISNUMBER(SEARCH("pochette",B1069)),ISNUMBER(SEARCH("polypr",B1069)),ISNUMBER(SEARCH("FIBRE",B1069))),"CARTONNAGE","AUTRES"))))))))),VLOOKUP(A1069,'[1]Famille par article'!A:C,3,0))</f>
        <v>CARTONNAGE</v>
      </c>
      <c r="I1069" s="14">
        <f t="shared" si="65"/>
        <v>9.2541180825467332E-5</v>
      </c>
      <c r="J1069" s="14">
        <f t="shared" si="67"/>
        <v>0.99139367018323077</v>
      </c>
      <c r="K1069" s="12" t="str">
        <f t="shared" si="64"/>
        <v>NPPEC</v>
      </c>
      <c r="L1069" s="12" t="str">
        <f t="shared" si="66"/>
        <v>N</v>
      </c>
    </row>
    <row r="1070" spans="1:12" x14ac:dyDescent="0.25">
      <c r="A1070" s="12" t="s">
        <v>1802</v>
      </c>
      <c r="B1070" s="12" t="s">
        <v>875</v>
      </c>
      <c r="C1070" s="12">
        <v>1</v>
      </c>
      <c r="D1070" s="12">
        <v>1126</v>
      </c>
      <c r="E1070" s="12" t="s">
        <v>105</v>
      </c>
      <c r="F1070" s="12" t="s">
        <v>17</v>
      </c>
      <c r="G1070" s="12" t="str">
        <f>IF(ISNA(VLOOKUP(E1070,'[1]Plan d''adressage'!A:B,2,0)),"aucune",VLOOKUP(E1070,'[1]Plan d''adressage'!A:B,2,0))</f>
        <v>aucune</v>
      </c>
      <c r="H1070" s="13" t="str">
        <f>IF(ISNA(VLOOKUP(A1070,'[1]Famille par article'!A:C,3,0)),IF(AND(ISNUMBER(SEARCH("FIBRE",B1070)),ISNUMBER(SEARCH("calage",B1070))),"FIBRE DE CALAGE",IF(OR(ISNUMBER(SEARCH("panier",B1070)),ISNUMBER(SEARCH("corbeille",B1070)),ISNUMBER(SEARCH("banneton",B1070)),ISNUMBER(SEARCH("support",B1070))),"PANIER/CORBEILLE",IF(ISNUMBER(SEARCH("Bidon",B1070)),"BIDON",IF(ISNUMBER(SEARCH("bourriche",B1070)),"BOURRICHE",IF(OR(ISNUMBER(SEARCH("coffre",B1070)),ISNUMBER(SEARCH("valisette",B1070)),ISNUMBER(SEARCH("caisse",B1070))),"COFFRET",IF(OR(ISNUMBER(SEARCH("VERRE",B1070)),ISNUMBER(SEARCH("carafe",B1070))),"VERRERIE",IF(ISNUMBER(SEARCH("BOIS",B1070)),"BOIS",IF(OR(ISNUMBER(SEARCH("BOLDUC",B1070)),ISNUMBER(SEARCH("RAPHIA",B1070)),ISNUMBER(SEARCH("etiquette",B1070)),ISNUMBER(SEARCH("Bouchon",B1070)),ISNUMBER(SEARCH("tire",B1070)),ISNUMBER(SEARCH("decapsuleur",B1070)),ISNUMBER(SEARCH("carte",B1070)),ISNUMBER(SEARCH("cheque",B1070))),"ETAGERES",IF(OR(ISNUMBER(SEARCH("papier",B1070)),ISNUMBER(SEARCH("sac",B1070)),ISNUMBER(SEARCH("carton",B1070)),ISNUMBER(SEARCH("pochette",B1070)),ISNUMBER(SEARCH("polypr",B1070)),ISNUMBER(SEARCH("FIBRE",B1070))),"CARTONNAGE","AUTRES"))))))))),VLOOKUP(A1070,'[1]Famille par article'!A:C,3,0))</f>
        <v>CARTONNAGE</v>
      </c>
      <c r="I1070" s="14">
        <f t="shared" si="65"/>
        <v>9.2541180825467332E-5</v>
      </c>
      <c r="J1070" s="14">
        <f t="shared" si="67"/>
        <v>0.99148621136405624</v>
      </c>
      <c r="K1070" s="12" t="str">
        <f t="shared" si="64"/>
        <v>NPPEC</v>
      </c>
      <c r="L1070" s="12" t="str">
        <f t="shared" si="66"/>
        <v>N</v>
      </c>
    </row>
    <row r="1071" spans="1:12" x14ac:dyDescent="0.25">
      <c r="A1071" s="12" t="s">
        <v>1803</v>
      </c>
      <c r="B1071" s="12" t="s">
        <v>1309</v>
      </c>
      <c r="C1071" s="12">
        <v>1</v>
      </c>
      <c r="D1071" s="12">
        <v>1126</v>
      </c>
      <c r="E1071" s="12" t="s">
        <v>405</v>
      </c>
      <c r="F1071" s="12" t="s">
        <v>17</v>
      </c>
      <c r="G1071" s="12" t="str">
        <f>IF(ISNA(VLOOKUP(E1071,'[1]Plan d''adressage'!A:B,2,0)),"aucune",VLOOKUP(E1071,'[1]Plan d''adressage'!A:B,2,0))</f>
        <v>aucune</v>
      </c>
      <c r="H1071" s="13" t="str">
        <f>IF(ISNA(VLOOKUP(A1071,'[1]Famille par article'!A:C,3,0)),IF(AND(ISNUMBER(SEARCH("FIBRE",B1071)),ISNUMBER(SEARCH("calage",B1071))),"FIBRE DE CALAGE",IF(OR(ISNUMBER(SEARCH("panier",B1071)),ISNUMBER(SEARCH("corbeille",B1071)),ISNUMBER(SEARCH("banneton",B1071)),ISNUMBER(SEARCH("support",B1071))),"PANIER/CORBEILLE",IF(ISNUMBER(SEARCH("Bidon",B1071)),"BIDON",IF(ISNUMBER(SEARCH("bourriche",B1071)),"BOURRICHE",IF(OR(ISNUMBER(SEARCH("coffre",B1071)),ISNUMBER(SEARCH("valisette",B1071)),ISNUMBER(SEARCH("caisse",B1071))),"COFFRET",IF(OR(ISNUMBER(SEARCH("VERRE",B1071)),ISNUMBER(SEARCH("carafe",B1071))),"VERRERIE",IF(ISNUMBER(SEARCH("BOIS",B1071)),"BOIS",IF(OR(ISNUMBER(SEARCH("BOLDUC",B1071)),ISNUMBER(SEARCH("RAPHIA",B1071)),ISNUMBER(SEARCH("etiquette",B1071)),ISNUMBER(SEARCH("Bouchon",B1071)),ISNUMBER(SEARCH("tire",B1071)),ISNUMBER(SEARCH("decapsuleur",B1071)),ISNUMBER(SEARCH("carte",B1071)),ISNUMBER(SEARCH("cheque",B1071))),"ETAGERES",IF(OR(ISNUMBER(SEARCH("papier",B1071)),ISNUMBER(SEARCH("sac",B1071)),ISNUMBER(SEARCH("carton",B1071)),ISNUMBER(SEARCH("pochette",B1071)),ISNUMBER(SEARCH("polypr",B1071)),ISNUMBER(SEARCH("FIBRE",B1071))),"CARTONNAGE","AUTRES"))))))))),VLOOKUP(A1071,'[1]Famille par article'!A:C,3,0))</f>
        <v>ETAGERES</v>
      </c>
      <c r="I1071" s="14">
        <f t="shared" si="65"/>
        <v>9.2541180825467332E-5</v>
      </c>
      <c r="J1071" s="14">
        <f t="shared" si="67"/>
        <v>0.9915787525448817</v>
      </c>
      <c r="K1071" s="12" t="str">
        <f t="shared" si="64"/>
        <v>NPPEC</v>
      </c>
      <c r="L1071" s="12" t="str">
        <f t="shared" si="66"/>
        <v>N</v>
      </c>
    </row>
    <row r="1072" spans="1:12" x14ac:dyDescent="0.25">
      <c r="A1072" s="12" t="s">
        <v>1804</v>
      </c>
      <c r="B1072" s="12" t="s">
        <v>210</v>
      </c>
      <c r="C1072" s="12">
        <v>1</v>
      </c>
      <c r="D1072" s="12">
        <v>1126</v>
      </c>
      <c r="E1072" s="12" t="s">
        <v>96</v>
      </c>
      <c r="F1072" s="12" t="s">
        <v>17</v>
      </c>
      <c r="G1072" s="12" t="str">
        <f>IF(ISNA(VLOOKUP(E1072,'[1]Plan d''adressage'!A:B,2,0)),"aucune",VLOOKUP(E1072,'[1]Plan d''adressage'!A:B,2,0))</f>
        <v>aucune</v>
      </c>
      <c r="H1072" s="13" t="str">
        <f>IF(ISNA(VLOOKUP(A1072,'[1]Famille par article'!A:C,3,0)),IF(AND(ISNUMBER(SEARCH("FIBRE",B1072)),ISNUMBER(SEARCH("calage",B1072))),"FIBRE DE CALAGE",IF(OR(ISNUMBER(SEARCH("panier",B1072)),ISNUMBER(SEARCH("corbeille",B1072)),ISNUMBER(SEARCH("banneton",B1072)),ISNUMBER(SEARCH("support",B1072))),"PANIER/CORBEILLE",IF(ISNUMBER(SEARCH("Bidon",B1072)),"BIDON",IF(ISNUMBER(SEARCH("bourriche",B1072)),"BOURRICHE",IF(OR(ISNUMBER(SEARCH("coffre",B1072)),ISNUMBER(SEARCH("valisette",B1072)),ISNUMBER(SEARCH("caisse",B1072))),"COFFRET",IF(OR(ISNUMBER(SEARCH("VERRE",B1072)),ISNUMBER(SEARCH("carafe",B1072))),"VERRERIE",IF(ISNUMBER(SEARCH("BOIS",B1072)),"BOIS",IF(OR(ISNUMBER(SEARCH("BOLDUC",B1072)),ISNUMBER(SEARCH("RAPHIA",B1072)),ISNUMBER(SEARCH("etiquette",B1072)),ISNUMBER(SEARCH("Bouchon",B1072)),ISNUMBER(SEARCH("tire",B1072)),ISNUMBER(SEARCH("decapsuleur",B1072)),ISNUMBER(SEARCH("carte",B1072)),ISNUMBER(SEARCH("cheque",B1072))),"ETAGERES",IF(OR(ISNUMBER(SEARCH("papier",B1072)),ISNUMBER(SEARCH("sac",B1072)),ISNUMBER(SEARCH("carton",B1072)),ISNUMBER(SEARCH("pochette",B1072)),ISNUMBER(SEARCH("polypr",B1072)),ISNUMBER(SEARCH("FIBRE",B1072))),"CARTONNAGE","AUTRES"))))))))),VLOOKUP(A1072,'[1]Famille par article'!A:C,3,0))</f>
        <v>PANIER/CORBEILLE</v>
      </c>
      <c r="I1072" s="14">
        <f t="shared" si="65"/>
        <v>9.2541180825467332E-5</v>
      </c>
      <c r="J1072" s="14">
        <f t="shared" si="67"/>
        <v>0.99167129372570717</v>
      </c>
      <c r="K1072" s="12" t="str">
        <f t="shared" si="64"/>
        <v>NPPEC</v>
      </c>
      <c r="L1072" s="12" t="str">
        <f t="shared" si="66"/>
        <v>N</v>
      </c>
    </row>
    <row r="1073" spans="1:12" x14ac:dyDescent="0.25">
      <c r="A1073" s="12" t="s">
        <v>1805</v>
      </c>
      <c r="B1073" s="12" t="s">
        <v>1806</v>
      </c>
      <c r="C1073" s="12">
        <v>1</v>
      </c>
      <c r="D1073" s="12">
        <v>1126</v>
      </c>
      <c r="E1073" s="12" t="s">
        <v>96</v>
      </c>
      <c r="F1073" s="12" t="s">
        <v>17</v>
      </c>
      <c r="G1073" s="12" t="str">
        <f>IF(ISNA(VLOOKUP(E1073,'[1]Plan d''adressage'!A:B,2,0)),"aucune",VLOOKUP(E1073,'[1]Plan d''adressage'!A:B,2,0))</f>
        <v>aucune</v>
      </c>
      <c r="H1073" s="13" t="str">
        <f>IF(ISNA(VLOOKUP(A1073,'[1]Famille par article'!A:C,3,0)),IF(AND(ISNUMBER(SEARCH("FIBRE",B1073)),ISNUMBER(SEARCH("calage",B1073))),"FIBRE DE CALAGE",IF(OR(ISNUMBER(SEARCH("panier",B1073)),ISNUMBER(SEARCH("corbeille",B1073)),ISNUMBER(SEARCH("banneton",B1073)),ISNUMBER(SEARCH("support",B1073))),"PANIER/CORBEILLE",IF(ISNUMBER(SEARCH("Bidon",B1073)),"BIDON",IF(ISNUMBER(SEARCH("bourriche",B1073)),"BOURRICHE",IF(OR(ISNUMBER(SEARCH("coffre",B1073)),ISNUMBER(SEARCH("valisette",B1073)),ISNUMBER(SEARCH("caisse",B1073))),"COFFRET",IF(OR(ISNUMBER(SEARCH("VERRE",B1073)),ISNUMBER(SEARCH("carafe",B1073))),"VERRERIE",IF(ISNUMBER(SEARCH("BOIS",B1073)),"BOIS",IF(OR(ISNUMBER(SEARCH("BOLDUC",B1073)),ISNUMBER(SEARCH("RAPHIA",B1073)),ISNUMBER(SEARCH("etiquette",B1073)),ISNUMBER(SEARCH("Bouchon",B1073)),ISNUMBER(SEARCH("tire",B1073)),ISNUMBER(SEARCH("decapsuleur",B1073)),ISNUMBER(SEARCH("carte",B1073)),ISNUMBER(SEARCH("cheque",B1073))),"ETAGERES",IF(OR(ISNUMBER(SEARCH("papier",B1073)),ISNUMBER(SEARCH("sac",B1073)),ISNUMBER(SEARCH("carton",B1073)),ISNUMBER(SEARCH("pochette",B1073)),ISNUMBER(SEARCH("polypr",B1073)),ISNUMBER(SEARCH("FIBRE",B1073))),"CARTONNAGE","AUTRES"))))))))),VLOOKUP(A1073,'[1]Famille par article'!A:C,3,0))</f>
        <v>CARTONNAGE</v>
      </c>
      <c r="I1073" s="14">
        <f t="shared" si="65"/>
        <v>9.2541180825467332E-5</v>
      </c>
      <c r="J1073" s="14">
        <f t="shared" si="67"/>
        <v>0.99176383490653264</v>
      </c>
      <c r="K1073" s="12" t="str">
        <f t="shared" si="64"/>
        <v>NPPEC</v>
      </c>
      <c r="L1073" s="12" t="str">
        <f t="shared" si="66"/>
        <v>N</v>
      </c>
    </row>
    <row r="1074" spans="1:12" x14ac:dyDescent="0.25">
      <c r="A1074" s="12" t="s">
        <v>1807</v>
      </c>
      <c r="B1074" s="12" t="s">
        <v>1313</v>
      </c>
      <c r="C1074" s="12">
        <v>1</v>
      </c>
      <c r="D1074" s="12">
        <v>1126</v>
      </c>
      <c r="E1074" s="12" t="s">
        <v>96</v>
      </c>
      <c r="F1074" s="12" t="s">
        <v>17</v>
      </c>
      <c r="G1074" s="12" t="str">
        <f>IF(ISNA(VLOOKUP(E1074,'[1]Plan d''adressage'!A:B,2,0)),"aucune",VLOOKUP(E1074,'[1]Plan d''adressage'!A:B,2,0))</f>
        <v>aucune</v>
      </c>
      <c r="H1074" s="13" t="str">
        <f>IF(ISNA(VLOOKUP(A1074,'[1]Famille par article'!A:C,3,0)),IF(AND(ISNUMBER(SEARCH("FIBRE",B1074)),ISNUMBER(SEARCH("calage",B1074))),"FIBRE DE CALAGE",IF(OR(ISNUMBER(SEARCH("panier",B1074)),ISNUMBER(SEARCH("corbeille",B1074)),ISNUMBER(SEARCH("banneton",B1074)),ISNUMBER(SEARCH("support",B1074))),"PANIER/CORBEILLE",IF(ISNUMBER(SEARCH("Bidon",B1074)),"BIDON",IF(ISNUMBER(SEARCH("bourriche",B1074)),"BOURRICHE",IF(OR(ISNUMBER(SEARCH("coffre",B1074)),ISNUMBER(SEARCH("valisette",B1074)),ISNUMBER(SEARCH("caisse",B1074))),"COFFRET",IF(OR(ISNUMBER(SEARCH("VERRE",B1074)),ISNUMBER(SEARCH("carafe",B1074))),"VERRERIE",IF(ISNUMBER(SEARCH("BOIS",B1074)),"BOIS",IF(OR(ISNUMBER(SEARCH("BOLDUC",B1074)),ISNUMBER(SEARCH("RAPHIA",B1074)),ISNUMBER(SEARCH("etiquette",B1074)),ISNUMBER(SEARCH("Bouchon",B1074)),ISNUMBER(SEARCH("tire",B1074)),ISNUMBER(SEARCH("decapsuleur",B1074)),ISNUMBER(SEARCH("carte",B1074)),ISNUMBER(SEARCH("cheque",B1074))),"ETAGERES",IF(OR(ISNUMBER(SEARCH("papier",B1074)),ISNUMBER(SEARCH("sac",B1074)),ISNUMBER(SEARCH("carton",B1074)),ISNUMBER(SEARCH("pochette",B1074)),ISNUMBER(SEARCH("polypr",B1074)),ISNUMBER(SEARCH("FIBRE",B1074))),"CARTONNAGE","AUTRES"))))))))),VLOOKUP(A1074,'[1]Famille par article'!A:C,3,0))</f>
        <v>CARTONNAGE</v>
      </c>
      <c r="I1074" s="14">
        <f t="shared" si="65"/>
        <v>9.2541180825467332E-5</v>
      </c>
      <c r="J1074" s="14">
        <f t="shared" si="67"/>
        <v>0.9918563760873581</v>
      </c>
      <c r="K1074" s="12" t="str">
        <f t="shared" si="64"/>
        <v>NPPEC</v>
      </c>
      <c r="L1074" s="12" t="str">
        <f t="shared" si="66"/>
        <v>N</v>
      </c>
    </row>
    <row r="1075" spans="1:12" x14ac:dyDescent="0.25">
      <c r="A1075" s="12" t="s">
        <v>1808</v>
      </c>
      <c r="B1075" s="12" t="s">
        <v>1313</v>
      </c>
      <c r="C1075" s="12">
        <v>1</v>
      </c>
      <c r="D1075" s="12">
        <v>1126</v>
      </c>
      <c r="E1075" s="12" t="s">
        <v>96</v>
      </c>
      <c r="F1075" s="12" t="s">
        <v>17</v>
      </c>
      <c r="G1075" s="12" t="str">
        <f>IF(ISNA(VLOOKUP(E1075,'[1]Plan d''adressage'!A:B,2,0)),"aucune",VLOOKUP(E1075,'[1]Plan d''adressage'!A:B,2,0))</f>
        <v>aucune</v>
      </c>
      <c r="H1075" s="13" t="str">
        <f>IF(ISNA(VLOOKUP(A1075,'[1]Famille par article'!A:C,3,0)),IF(AND(ISNUMBER(SEARCH("FIBRE",B1075)),ISNUMBER(SEARCH("calage",B1075))),"FIBRE DE CALAGE",IF(OR(ISNUMBER(SEARCH("panier",B1075)),ISNUMBER(SEARCH("corbeille",B1075)),ISNUMBER(SEARCH("banneton",B1075)),ISNUMBER(SEARCH("support",B1075))),"PANIER/CORBEILLE",IF(ISNUMBER(SEARCH("Bidon",B1075)),"BIDON",IF(ISNUMBER(SEARCH("bourriche",B1075)),"BOURRICHE",IF(OR(ISNUMBER(SEARCH("coffre",B1075)),ISNUMBER(SEARCH("valisette",B1075)),ISNUMBER(SEARCH("caisse",B1075))),"COFFRET",IF(OR(ISNUMBER(SEARCH("VERRE",B1075)),ISNUMBER(SEARCH("carafe",B1075))),"VERRERIE",IF(ISNUMBER(SEARCH("BOIS",B1075)),"BOIS",IF(OR(ISNUMBER(SEARCH("BOLDUC",B1075)),ISNUMBER(SEARCH("RAPHIA",B1075)),ISNUMBER(SEARCH("etiquette",B1075)),ISNUMBER(SEARCH("Bouchon",B1075)),ISNUMBER(SEARCH("tire",B1075)),ISNUMBER(SEARCH("decapsuleur",B1075)),ISNUMBER(SEARCH("carte",B1075)),ISNUMBER(SEARCH("cheque",B1075))),"ETAGERES",IF(OR(ISNUMBER(SEARCH("papier",B1075)),ISNUMBER(SEARCH("sac",B1075)),ISNUMBER(SEARCH("carton",B1075)),ISNUMBER(SEARCH("pochette",B1075)),ISNUMBER(SEARCH("polypr",B1075)),ISNUMBER(SEARCH("FIBRE",B1075))),"CARTONNAGE","AUTRES"))))))))),VLOOKUP(A1075,'[1]Famille par article'!A:C,3,0))</f>
        <v>CARTONNAGE</v>
      </c>
      <c r="I1075" s="14">
        <f t="shared" si="65"/>
        <v>9.2541180825467332E-5</v>
      </c>
      <c r="J1075" s="14">
        <f t="shared" si="67"/>
        <v>0.99194891726818357</v>
      </c>
      <c r="K1075" s="12" t="str">
        <f t="shared" si="64"/>
        <v>NPPEC</v>
      </c>
      <c r="L1075" s="12" t="str">
        <f t="shared" si="66"/>
        <v>N</v>
      </c>
    </row>
    <row r="1076" spans="1:12" x14ac:dyDescent="0.25">
      <c r="A1076" s="12" t="s">
        <v>1809</v>
      </c>
      <c r="B1076" s="12" t="s">
        <v>1313</v>
      </c>
      <c r="C1076" s="12">
        <v>1</v>
      </c>
      <c r="D1076" s="12">
        <v>1126</v>
      </c>
      <c r="E1076" s="12" t="s">
        <v>96</v>
      </c>
      <c r="F1076" s="12" t="s">
        <v>17</v>
      </c>
      <c r="G1076" s="12" t="str">
        <f>IF(ISNA(VLOOKUP(E1076,'[1]Plan d''adressage'!A:B,2,0)),"aucune",VLOOKUP(E1076,'[1]Plan d''adressage'!A:B,2,0))</f>
        <v>aucune</v>
      </c>
      <c r="H1076" s="13" t="str">
        <f>IF(ISNA(VLOOKUP(A1076,'[1]Famille par article'!A:C,3,0)),IF(AND(ISNUMBER(SEARCH("FIBRE",B1076)),ISNUMBER(SEARCH("calage",B1076))),"FIBRE DE CALAGE",IF(OR(ISNUMBER(SEARCH("panier",B1076)),ISNUMBER(SEARCH("corbeille",B1076)),ISNUMBER(SEARCH("banneton",B1076)),ISNUMBER(SEARCH("support",B1076))),"PANIER/CORBEILLE",IF(ISNUMBER(SEARCH("Bidon",B1076)),"BIDON",IF(ISNUMBER(SEARCH("bourriche",B1076)),"BOURRICHE",IF(OR(ISNUMBER(SEARCH("coffre",B1076)),ISNUMBER(SEARCH("valisette",B1076)),ISNUMBER(SEARCH("caisse",B1076))),"COFFRET",IF(OR(ISNUMBER(SEARCH("VERRE",B1076)),ISNUMBER(SEARCH("carafe",B1076))),"VERRERIE",IF(ISNUMBER(SEARCH("BOIS",B1076)),"BOIS",IF(OR(ISNUMBER(SEARCH("BOLDUC",B1076)),ISNUMBER(SEARCH("RAPHIA",B1076)),ISNUMBER(SEARCH("etiquette",B1076)),ISNUMBER(SEARCH("Bouchon",B1076)),ISNUMBER(SEARCH("tire",B1076)),ISNUMBER(SEARCH("decapsuleur",B1076)),ISNUMBER(SEARCH("carte",B1076)),ISNUMBER(SEARCH("cheque",B1076))),"ETAGERES",IF(OR(ISNUMBER(SEARCH("papier",B1076)),ISNUMBER(SEARCH("sac",B1076)),ISNUMBER(SEARCH("carton",B1076)),ISNUMBER(SEARCH("pochette",B1076)),ISNUMBER(SEARCH("polypr",B1076)),ISNUMBER(SEARCH("FIBRE",B1076))),"CARTONNAGE","AUTRES"))))))))),VLOOKUP(A1076,'[1]Famille par article'!A:C,3,0))</f>
        <v>CARTONNAGE</v>
      </c>
      <c r="I1076" s="14">
        <f t="shared" si="65"/>
        <v>9.2541180825467332E-5</v>
      </c>
      <c r="J1076" s="14">
        <f t="shared" si="67"/>
        <v>0.99204145844900904</v>
      </c>
      <c r="K1076" s="12" t="str">
        <f t="shared" si="64"/>
        <v>NPPEC</v>
      </c>
      <c r="L1076" s="12" t="str">
        <f t="shared" si="66"/>
        <v>N</v>
      </c>
    </row>
    <row r="1077" spans="1:12" x14ac:dyDescent="0.25">
      <c r="A1077" s="12" t="s">
        <v>1810</v>
      </c>
      <c r="B1077" s="12" t="s">
        <v>432</v>
      </c>
      <c r="C1077" s="12">
        <v>1</v>
      </c>
      <c r="D1077" s="12">
        <v>1126</v>
      </c>
      <c r="E1077" s="12" t="s">
        <v>96</v>
      </c>
      <c r="F1077" s="12" t="s">
        <v>17</v>
      </c>
      <c r="G1077" s="12" t="str">
        <f>IF(ISNA(VLOOKUP(E1077,'[1]Plan d''adressage'!A:B,2,0)),"aucune",VLOOKUP(E1077,'[1]Plan d''adressage'!A:B,2,0))</f>
        <v>aucune</v>
      </c>
      <c r="H1077" s="13" t="str">
        <f>IF(ISNA(VLOOKUP(A1077,'[1]Famille par article'!A:C,3,0)),IF(AND(ISNUMBER(SEARCH("FIBRE",B1077)),ISNUMBER(SEARCH("calage",B1077))),"FIBRE DE CALAGE",IF(OR(ISNUMBER(SEARCH("panier",B1077)),ISNUMBER(SEARCH("corbeille",B1077)),ISNUMBER(SEARCH("banneton",B1077)),ISNUMBER(SEARCH("support",B1077))),"PANIER/CORBEILLE",IF(ISNUMBER(SEARCH("Bidon",B1077)),"BIDON",IF(ISNUMBER(SEARCH("bourriche",B1077)),"BOURRICHE",IF(OR(ISNUMBER(SEARCH("coffre",B1077)),ISNUMBER(SEARCH("valisette",B1077)),ISNUMBER(SEARCH("caisse",B1077))),"COFFRET",IF(OR(ISNUMBER(SEARCH("VERRE",B1077)),ISNUMBER(SEARCH("carafe",B1077))),"VERRERIE",IF(ISNUMBER(SEARCH("BOIS",B1077)),"BOIS",IF(OR(ISNUMBER(SEARCH("BOLDUC",B1077)),ISNUMBER(SEARCH("RAPHIA",B1077)),ISNUMBER(SEARCH("etiquette",B1077)),ISNUMBER(SEARCH("Bouchon",B1077)),ISNUMBER(SEARCH("tire",B1077)),ISNUMBER(SEARCH("decapsuleur",B1077)),ISNUMBER(SEARCH("carte",B1077)),ISNUMBER(SEARCH("cheque",B1077))),"ETAGERES",IF(OR(ISNUMBER(SEARCH("papier",B1077)),ISNUMBER(SEARCH("sac",B1077)),ISNUMBER(SEARCH("carton",B1077)),ISNUMBER(SEARCH("pochette",B1077)),ISNUMBER(SEARCH("polypr",B1077)),ISNUMBER(SEARCH("FIBRE",B1077))),"CARTONNAGE","AUTRES"))))))))),VLOOKUP(A1077,'[1]Famille par article'!A:C,3,0))</f>
        <v>AUTRES</v>
      </c>
      <c r="I1077" s="14">
        <f t="shared" si="65"/>
        <v>9.2541180825467332E-5</v>
      </c>
      <c r="J1077" s="14">
        <f t="shared" si="67"/>
        <v>0.99213399962983451</v>
      </c>
      <c r="K1077" s="12" t="str">
        <f t="shared" ref="K1077:K1140" si="68">IF(J1077&lt;95%,"","NPPEC")</f>
        <v>NPPEC</v>
      </c>
      <c r="L1077" s="12" t="str">
        <f t="shared" si="66"/>
        <v>N</v>
      </c>
    </row>
    <row r="1078" spans="1:12" x14ac:dyDescent="0.25">
      <c r="A1078" s="12" t="s">
        <v>1811</v>
      </c>
      <c r="B1078" s="12" t="s">
        <v>1313</v>
      </c>
      <c r="C1078" s="12">
        <v>1</v>
      </c>
      <c r="D1078" s="12">
        <v>1126</v>
      </c>
      <c r="E1078" s="12" t="s">
        <v>700</v>
      </c>
      <c r="F1078" s="12" t="s">
        <v>17</v>
      </c>
      <c r="G1078" s="12" t="str">
        <f>IF(ISNA(VLOOKUP(E1078,'[1]Plan d''adressage'!A:B,2,0)),"aucune",VLOOKUP(E1078,'[1]Plan d''adressage'!A:B,2,0))</f>
        <v>aucune</v>
      </c>
      <c r="H1078" s="13" t="str">
        <f>IF(ISNA(VLOOKUP(A1078,'[1]Famille par article'!A:C,3,0)),IF(AND(ISNUMBER(SEARCH("FIBRE",B1078)),ISNUMBER(SEARCH("calage",B1078))),"FIBRE DE CALAGE",IF(OR(ISNUMBER(SEARCH("panier",B1078)),ISNUMBER(SEARCH("corbeille",B1078)),ISNUMBER(SEARCH("banneton",B1078)),ISNUMBER(SEARCH("support",B1078))),"PANIER/CORBEILLE",IF(ISNUMBER(SEARCH("Bidon",B1078)),"BIDON",IF(ISNUMBER(SEARCH("bourriche",B1078)),"BOURRICHE",IF(OR(ISNUMBER(SEARCH("coffre",B1078)),ISNUMBER(SEARCH("valisette",B1078)),ISNUMBER(SEARCH("caisse",B1078))),"COFFRET",IF(OR(ISNUMBER(SEARCH("VERRE",B1078)),ISNUMBER(SEARCH("carafe",B1078))),"VERRERIE",IF(ISNUMBER(SEARCH("BOIS",B1078)),"BOIS",IF(OR(ISNUMBER(SEARCH("BOLDUC",B1078)),ISNUMBER(SEARCH("RAPHIA",B1078)),ISNUMBER(SEARCH("etiquette",B1078)),ISNUMBER(SEARCH("Bouchon",B1078)),ISNUMBER(SEARCH("tire",B1078)),ISNUMBER(SEARCH("decapsuleur",B1078)),ISNUMBER(SEARCH("carte",B1078)),ISNUMBER(SEARCH("cheque",B1078))),"ETAGERES",IF(OR(ISNUMBER(SEARCH("papier",B1078)),ISNUMBER(SEARCH("sac",B1078)),ISNUMBER(SEARCH("carton",B1078)),ISNUMBER(SEARCH("pochette",B1078)),ISNUMBER(SEARCH("polypr",B1078)),ISNUMBER(SEARCH("FIBRE",B1078))),"CARTONNAGE","AUTRES"))))))))),VLOOKUP(A1078,'[1]Famille par article'!A:C,3,0))</f>
        <v>CARTONNAGE</v>
      </c>
      <c r="I1078" s="14">
        <f t="shared" si="65"/>
        <v>9.2541180825467332E-5</v>
      </c>
      <c r="J1078" s="14">
        <f t="shared" si="67"/>
        <v>0.99222654081065997</v>
      </c>
      <c r="K1078" s="12" t="str">
        <f t="shared" si="68"/>
        <v>NPPEC</v>
      </c>
      <c r="L1078" s="12" t="str">
        <f t="shared" si="66"/>
        <v>N</v>
      </c>
    </row>
    <row r="1079" spans="1:12" x14ac:dyDescent="0.25">
      <c r="A1079" s="12" t="s">
        <v>1812</v>
      </c>
      <c r="B1079" s="12" t="s">
        <v>1313</v>
      </c>
      <c r="C1079" s="12">
        <v>1</v>
      </c>
      <c r="D1079" s="12">
        <v>1126</v>
      </c>
      <c r="E1079" s="12" t="s">
        <v>96</v>
      </c>
      <c r="F1079" s="12" t="s">
        <v>17</v>
      </c>
      <c r="G1079" s="12" t="str">
        <f>IF(ISNA(VLOOKUP(E1079,'[1]Plan d''adressage'!A:B,2,0)),"aucune",VLOOKUP(E1079,'[1]Plan d''adressage'!A:B,2,0))</f>
        <v>aucune</v>
      </c>
      <c r="H1079" s="13" t="str">
        <f>IF(ISNA(VLOOKUP(A1079,'[1]Famille par article'!A:C,3,0)),IF(AND(ISNUMBER(SEARCH("FIBRE",B1079)),ISNUMBER(SEARCH("calage",B1079))),"FIBRE DE CALAGE",IF(OR(ISNUMBER(SEARCH("panier",B1079)),ISNUMBER(SEARCH("corbeille",B1079)),ISNUMBER(SEARCH("banneton",B1079)),ISNUMBER(SEARCH("support",B1079))),"PANIER/CORBEILLE",IF(ISNUMBER(SEARCH("Bidon",B1079)),"BIDON",IF(ISNUMBER(SEARCH("bourriche",B1079)),"BOURRICHE",IF(OR(ISNUMBER(SEARCH("coffre",B1079)),ISNUMBER(SEARCH("valisette",B1079)),ISNUMBER(SEARCH("caisse",B1079))),"COFFRET",IF(OR(ISNUMBER(SEARCH("VERRE",B1079)),ISNUMBER(SEARCH("carafe",B1079))),"VERRERIE",IF(ISNUMBER(SEARCH("BOIS",B1079)),"BOIS",IF(OR(ISNUMBER(SEARCH("BOLDUC",B1079)),ISNUMBER(SEARCH("RAPHIA",B1079)),ISNUMBER(SEARCH("etiquette",B1079)),ISNUMBER(SEARCH("Bouchon",B1079)),ISNUMBER(SEARCH("tire",B1079)),ISNUMBER(SEARCH("decapsuleur",B1079)),ISNUMBER(SEARCH("carte",B1079)),ISNUMBER(SEARCH("cheque",B1079))),"ETAGERES",IF(OR(ISNUMBER(SEARCH("papier",B1079)),ISNUMBER(SEARCH("sac",B1079)),ISNUMBER(SEARCH("carton",B1079)),ISNUMBER(SEARCH("pochette",B1079)),ISNUMBER(SEARCH("polypr",B1079)),ISNUMBER(SEARCH("FIBRE",B1079))),"CARTONNAGE","AUTRES"))))))))),VLOOKUP(A1079,'[1]Famille par article'!A:C,3,0))</f>
        <v>CARTONNAGE</v>
      </c>
      <c r="I1079" s="14">
        <f t="shared" si="65"/>
        <v>9.2541180825467332E-5</v>
      </c>
      <c r="J1079" s="14">
        <f t="shared" si="67"/>
        <v>0.99231908199148544</v>
      </c>
      <c r="K1079" s="12" t="str">
        <f t="shared" si="68"/>
        <v>NPPEC</v>
      </c>
      <c r="L1079" s="12" t="str">
        <f t="shared" si="66"/>
        <v>N</v>
      </c>
    </row>
    <row r="1080" spans="1:12" x14ac:dyDescent="0.25">
      <c r="A1080" s="12" t="s">
        <v>1813</v>
      </c>
      <c r="B1080" s="12" t="s">
        <v>1313</v>
      </c>
      <c r="C1080" s="12">
        <v>1</v>
      </c>
      <c r="D1080" s="12">
        <v>1126</v>
      </c>
      <c r="E1080" s="12" t="s">
        <v>1314</v>
      </c>
      <c r="F1080" s="12" t="s">
        <v>17</v>
      </c>
      <c r="G1080" s="12" t="str">
        <f>IF(ISNA(VLOOKUP(E1080,'[1]Plan d''adressage'!A:B,2,0)),"aucune",VLOOKUP(E1080,'[1]Plan d''adressage'!A:B,2,0))</f>
        <v>VERRERIE</v>
      </c>
      <c r="H1080" s="13" t="str">
        <f>IF(ISNA(VLOOKUP(A1080,'[1]Famille par article'!A:C,3,0)),IF(AND(ISNUMBER(SEARCH("FIBRE",B1080)),ISNUMBER(SEARCH("calage",B1080))),"FIBRE DE CALAGE",IF(OR(ISNUMBER(SEARCH("panier",B1080)),ISNUMBER(SEARCH("corbeille",B1080)),ISNUMBER(SEARCH("banneton",B1080)),ISNUMBER(SEARCH("support",B1080))),"PANIER/CORBEILLE",IF(ISNUMBER(SEARCH("Bidon",B1080)),"BIDON",IF(ISNUMBER(SEARCH("bourriche",B1080)),"BOURRICHE",IF(OR(ISNUMBER(SEARCH("coffre",B1080)),ISNUMBER(SEARCH("valisette",B1080)),ISNUMBER(SEARCH("caisse",B1080))),"COFFRET",IF(OR(ISNUMBER(SEARCH("VERRE",B1080)),ISNUMBER(SEARCH("carafe",B1080))),"VERRERIE",IF(ISNUMBER(SEARCH("BOIS",B1080)),"BOIS",IF(OR(ISNUMBER(SEARCH("BOLDUC",B1080)),ISNUMBER(SEARCH("RAPHIA",B1080)),ISNUMBER(SEARCH("etiquette",B1080)),ISNUMBER(SEARCH("Bouchon",B1080)),ISNUMBER(SEARCH("tire",B1080)),ISNUMBER(SEARCH("decapsuleur",B1080)),ISNUMBER(SEARCH("carte",B1080)),ISNUMBER(SEARCH("cheque",B1080))),"ETAGERES",IF(OR(ISNUMBER(SEARCH("papier",B1080)),ISNUMBER(SEARCH("sac",B1080)),ISNUMBER(SEARCH("carton",B1080)),ISNUMBER(SEARCH("pochette",B1080)),ISNUMBER(SEARCH("polypr",B1080)),ISNUMBER(SEARCH("FIBRE",B1080))),"CARTONNAGE","AUTRES"))))))))),VLOOKUP(A1080,'[1]Famille par article'!A:C,3,0))</f>
        <v>CARTONNAGE</v>
      </c>
      <c r="I1080" s="14">
        <f t="shared" si="65"/>
        <v>9.2541180825467332E-5</v>
      </c>
      <c r="J1080" s="14">
        <f t="shared" si="67"/>
        <v>0.99241162317231091</v>
      </c>
      <c r="K1080" s="12" t="str">
        <f t="shared" si="68"/>
        <v>NPPEC</v>
      </c>
      <c r="L1080" s="12" t="str">
        <f t="shared" si="66"/>
        <v>N</v>
      </c>
    </row>
    <row r="1081" spans="1:12" x14ac:dyDescent="0.25">
      <c r="A1081" s="12" t="s">
        <v>1814</v>
      </c>
      <c r="B1081" s="12" t="s">
        <v>1313</v>
      </c>
      <c r="C1081" s="12">
        <v>1</v>
      </c>
      <c r="D1081" s="12">
        <v>1126</v>
      </c>
      <c r="E1081" s="12" t="s">
        <v>105</v>
      </c>
      <c r="F1081" s="12" t="s">
        <v>17</v>
      </c>
      <c r="G1081" s="12" t="str">
        <f>IF(ISNA(VLOOKUP(E1081,'[1]Plan d''adressage'!A:B,2,0)),"aucune",VLOOKUP(E1081,'[1]Plan d''adressage'!A:B,2,0))</f>
        <v>aucune</v>
      </c>
      <c r="H1081" s="13" t="str">
        <f>IF(ISNA(VLOOKUP(A1081,'[1]Famille par article'!A:C,3,0)),IF(AND(ISNUMBER(SEARCH("FIBRE",B1081)),ISNUMBER(SEARCH("calage",B1081))),"FIBRE DE CALAGE",IF(OR(ISNUMBER(SEARCH("panier",B1081)),ISNUMBER(SEARCH("corbeille",B1081)),ISNUMBER(SEARCH("banneton",B1081)),ISNUMBER(SEARCH("support",B1081))),"PANIER/CORBEILLE",IF(ISNUMBER(SEARCH("Bidon",B1081)),"BIDON",IF(ISNUMBER(SEARCH("bourriche",B1081)),"BOURRICHE",IF(OR(ISNUMBER(SEARCH("coffre",B1081)),ISNUMBER(SEARCH("valisette",B1081)),ISNUMBER(SEARCH("caisse",B1081))),"COFFRET",IF(OR(ISNUMBER(SEARCH("VERRE",B1081)),ISNUMBER(SEARCH("carafe",B1081))),"VERRERIE",IF(ISNUMBER(SEARCH("BOIS",B1081)),"BOIS",IF(OR(ISNUMBER(SEARCH("BOLDUC",B1081)),ISNUMBER(SEARCH("RAPHIA",B1081)),ISNUMBER(SEARCH("etiquette",B1081)),ISNUMBER(SEARCH("Bouchon",B1081)),ISNUMBER(SEARCH("tire",B1081)),ISNUMBER(SEARCH("decapsuleur",B1081)),ISNUMBER(SEARCH("carte",B1081)),ISNUMBER(SEARCH("cheque",B1081))),"ETAGERES",IF(OR(ISNUMBER(SEARCH("papier",B1081)),ISNUMBER(SEARCH("sac",B1081)),ISNUMBER(SEARCH("carton",B1081)),ISNUMBER(SEARCH("pochette",B1081)),ISNUMBER(SEARCH("polypr",B1081)),ISNUMBER(SEARCH("FIBRE",B1081))),"CARTONNAGE","AUTRES"))))))))),VLOOKUP(A1081,'[1]Famille par article'!A:C,3,0))</f>
        <v>CARTONNAGE</v>
      </c>
      <c r="I1081" s="14">
        <f t="shared" si="65"/>
        <v>9.2541180825467332E-5</v>
      </c>
      <c r="J1081" s="14">
        <f t="shared" si="67"/>
        <v>0.99250416435313638</v>
      </c>
      <c r="K1081" s="12" t="str">
        <f t="shared" si="68"/>
        <v>NPPEC</v>
      </c>
      <c r="L1081" s="12" t="str">
        <f t="shared" si="66"/>
        <v>N</v>
      </c>
    </row>
    <row r="1082" spans="1:12" x14ac:dyDescent="0.25">
      <c r="A1082" s="12" t="s">
        <v>1815</v>
      </c>
      <c r="B1082" s="12" t="s">
        <v>1313</v>
      </c>
      <c r="C1082" s="12">
        <v>1</v>
      </c>
      <c r="D1082" s="12">
        <v>1126</v>
      </c>
      <c r="E1082" s="12" t="s">
        <v>1298</v>
      </c>
      <c r="F1082" s="12" t="s">
        <v>17</v>
      </c>
      <c r="G1082" s="12" t="str">
        <f>IF(ISNA(VLOOKUP(E1082,'[1]Plan d''adressage'!A:B,2,0)),"aucune",VLOOKUP(E1082,'[1]Plan d''adressage'!A:B,2,0))</f>
        <v>VERRERIE</v>
      </c>
      <c r="H1082" s="13" t="str">
        <f>IF(ISNA(VLOOKUP(A1082,'[1]Famille par article'!A:C,3,0)),IF(AND(ISNUMBER(SEARCH("FIBRE",B1082)),ISNUMBER(SEARCH("calage",B1082))),"FIBRE DE CALAGE",IF(OR(ISNUMBER(SEARCH("panier",B1082)),ISNUMBER(SEARCH("corbeille",B1082)),ISNUMBER(SEARCH("banneton",B1082)),ISNUMBER(SEARCH("support",B1082))),"PANIER/CORBEILLE",IF(ISNUMBER(SEARCH("Bidon",B1082)),"BIDON",IF(ISNUMBER(SEARCH("bourriche",B1082)),"BOURRICHE",IF(OR(ISNUMBER(SEARCH("coffre",B1082)),ISNUMBER(SEARCH("valisette",B1082)),ISNUMBER(SEARCH("caisse",B1082))),"COFFRET",IF(OR(ISNUMBER(SEARCH("VERRE",B1082)),ISNUMBER(SEARCH("carafe",B1082))),"VERRERIE",IF(ISNUMBER(SEARCH("BOIS",B1082)),"BOIS",IF(OR(ISNUMBER(SEARCH("BOLDUC",B1082)),ISNUMBER(SEARCH("RAPHIA",B1082)),ISNUMBER(SEARCH("etiquette",B1082)),ISNUMBER(SEARCH("Bouchon",B1082)),ISNUMBER(SEARCH("tire",B1082)),ISNUMBER(SEARCH("decapsuleur",B1082)),ISNUMBER(SEARCH("carte",B1082)),ISNUMBER(SEARCH("cheque",B1082))),"ETAGERES",IF(OR(ISNUMBER(SEARCH("papier",B1082)),ISNUMBER(SEARCH("sac",B1082)),ISNUMBER(SEARCH("carton",B1082)),ISNUMBER(SEARCH("pochette",B1082)),ISNUMBER(SEARCH("polypr",B1082)),ISNUMBER(SEARCH("FIBRE",B1082))),"CARTONNAGE","AUTRES"))))))))),VLOOKUP(A1082,'[1]Famille par article'!A:C,3,0))</f>
        <v>CARTONNAGE</v>
      </c>
      <c r="I1082" s="14">
        <f t="shared" si="65"/>
        <v>9.2541180825467332E-5</v>
      </c>
      <c r="J1082" s="14">
        <f t="shared" si="67"/>
        <v>0.99259670553396184</v>
      </c>
      <c r="K1082" s="12" t="str">
        <f t="shared" si="68"/>
        <v>NPPEC</v>
      </c>
      <c r="L1082" s="12" t="str">
        <f t="shared" si="66"/>
        <v>N</v>
      </c>
    </row>
    <row r="1083" spans="1:12" x14ac:dyDescent="0.25">
      <c r="A1083" s="12" t="s">
        <v>1816</v>
      </c>
      <c r="B1083" s="12" t="s">
        <v>1817</v>
      </c>
      <c r="C1083" s="12">
        <v>1</v>
      </c>
      <c r="D1083" s="12">
        <v>1126</v>
      </c>
      <c r="E1083" s="12" t="s">
        <v>96</v>
      </c>
      <c r="F1083" s="12" t="s">
        <v>17</v>
      </c>
      <c r="G1083" s="12" t="str">
        <f>IF(ISNA(VLOOKUP(E1083,'[1]Plan d''adressage'!A:B,2,0)),"aucune",VLOOKUP(E1083,'[1]Plan d''adressage'!A:B,2,0))</f>
        <v>aucune</v>
      </c>
      <c r="H1083" s="13" t="str">
        <f>IF(ISNA(VLOOKUP(A1083,'[1]Famille par article'!A:C,3,0)),IF(AND(ISNUMBER(SEARCH("FIBRE",B1083)),ISNUMBER(SEARCH("calage",B1083))),"FIBRE DE CALAGE",IF(OR(ISNUMBER(SEARCH("panier",B1083)),ISNUMBER(SEARCH("corbeille",B1083)),ISNUMBER(SEARCH("banneton",B1083)),ISNUMBER(SEARCH("support",B1083))),"PANIER/CORBEILLE",IF(ISNUMBER(SEARCH("Bidon",B1083)),"BIDON",IF(ISNUMBER(SEARCH("bourriche",B1083)),"BOURRICHE",IF(OR(ISNUMBER(SEARCH("coffre",B1083)),ISNUMBER(SEARCH("valisette",B1083)),ISNUMBER(SEARCH("caisse",B1083))),"COFFRET",IF(OR(ISNUMBER(SEARCH("VERRE",B1083)),ISNUMBER(SEARCH("carafe",B1083))),"VERRERIE",IF(ISNUMBER(SEARCH("BOIS",B1083)),"BOIS",IF(OR(ISNUMBER(SEARCH("BOLDUC",B1083)),ISNUMBER(SEARCH("RAPHIA",B1083)),ISNUMBER(SEARCH("etiquette",B1083)),ISNUMBER(SEARCH("Bouchon",B1083)),ISNUMBER(SEARCH("tire",B1083)),ISNUMBER(SEARCH("decapsuleur",B1083)),ISNUMBER(SEARCH("carte",B1083)),ISNUMBER(SEARCH("cheque",B1083))),"ETAGERES",IF(OR(ISNUMBER(SEARCH("papier",B1083)),ISNUMBER(SEARCH("sac",B1083)),ISNUMBER(SEARCH("carton",B1083)),ISNUMBER(SEARCH("pochette",B1083)),ISNUMBER(SEARCH("polypr",B1083)),ISNUMBER(SEARCH("FIBRE",B1083))),"CARTONNAGE","AUTRES"))))))))),VLOOKUP(A1083,'[1]Famille par article'!A:C,3,0))</f>
        <v>AUTRES</v>
      </c>
      <c r="I1083" s="14">
        <f t="shared" si="65"/>
        <v>9.2541180825467332E-5</v>
      </c>
      <c r="J1083" s="14">
        <f t="shared" si="67"/>
        <v>0.99268924671478731</v>
      </c>
      <c r="K1083" s="12" t="str">
        <f t="shared" si="68"/>
        <v>NPPEC</v>
      </c>
      <c r="L1083" s="12" t="str">
        <f t="shared" si="66"/>
        <v>N</v>
      </c>
    </row>
    <row r="1084" spans="1:12" x14ac:dyDescent="0.25">
      <c r="A1084" s="12" t="s">
        <v>1818</v>
      </c>
      <c r="B1084" s="12" t="s">
        <v>1819</v>
      </c>
      <c r="C1084" s="12">
        <v>1</v>
      </c>
      <c r="D1084" s="12">
        <v>1126</v>
      </c>
      <c r="E1084" s="12" t="s">
        <v>96</v>
      </c>
      <c r="F1084" s="12" t="s">
        <v>17</v>
      </c>
      <c r="G1084" s="12" t="str">
        <f>IF(ISNA(VLOOKUP(E1084,'[1]Plan d''adressage'!A:B,2,0)),"aucune",VLOOKUP(E1084,'[1]Plan d''adressage'!A:B,2,0))</f>
        <v>aucune</v>
      </c>
      <c r="H1084" s="13" t="str">
        <f>IF(ISNA(VLOOKUP(A1084,'[1]Famille par article'!A:C,3,0)),IF(AND(ISNUMBER(SEARCH("FIBRE",B1084)),ISNUMBER(SEARCH("calage",B1084))),"FIBRE DE CALAGE",IF(OR(ISNUMBER(SEARCH("panier",B1084)),ISNUMBER(SEARCH("corbeille",B1084)),ISNUMBER(SEARCH("banneton",B1084)),ISNUMBER(SEARCH("support",B1084))),"PANIER/CORBEILLE",IF(ISNUMBER(SEARCH("Bidon",B1084)),"BIDON",IF(ISNUMBER(SEARCH("bourriche",B1084)),"BOURRICHE",IF(OR(ISNUMBER(SEARCH("coffre",B1084)),ISNUMBER(SEARCH("valisette",B1084)),ISNUMBER(SEARCH("caisse",B1084))),"COFFRET",IF(OR(ISNUMBER(SEARCH("VERRE",B1084)),ISNUMBER(SEARCH("carafe",B1084))),"VERRERIE",IF(ISNUMBER(SEARCH("BOIS",B1084)),"BOIS",IF(OR(ISNUMBER(SEARCH("BOLDUC",B1084)),ISNUMBER(SEARCH("RAPHIA",B1084)),ISNUMBER(SEARCH("etiquette",B1084)),ISNUMBER(SEARCH("Bouchon",B1084)),ISNUMBER(SEARCH("tire",B1084)),ISNUMBER(SEARCH("decapsuleur",B1084)),ISNUMBER(SEARCH("carte",B1084)),ISNUMBER(SEARCH("cheque",B1084))),"ETAGERES",IF(OR(ISNUMBER(SEARCH("papier",B1084)),ISNUMBER(SEARCH("sac",B1084)),ISNUMBER(SEARCH("carton",B1084)),ISNUMBER(SEARCH("pochette",B1084)),ISNUMBER(SEARCH("polypr",B1084)),ISNUMBER(SEARCH("FIBRE",B1084))),"CARTONNAGE","AUTRES"))))))))),VLOOKUP(A1084,'[1]Famille par article'!A:C,3,0))</f>
        <v>AUTRES</v>
      </c>
      <c r="I1084" s="14">
        <f t="shared" si="65"/>
        <v>9.2541180825467332E-5</v>
      </c>
      <c r="J1084" s="14">
        <f t="shared" si="67"/>
        <v>0.99278178789561278</v>
      </c>
      <c r="K1084" s="12" t="str">
        <f t="shared" si="68"/>
        <v>NPPEC</v>
      </c>
      <c r="L1084" s="12" t="str">
        <f t="shared" si="66"/>
        <v>N</v>
      </c>
    </row>
    <row r="1085" spans="1:12" x14ac:dyDescent="0.25">
      <c r="A1085" s="12" t="s">
        <v>1820</v>
      </c>
      <c r="B1085" s="12" t="s">
        <v>1313</v>
      </c>
      <c r="C1085" s="12">
        <v>1</v>
      </c>
      <c r="D1085" s="12">
        <v>1126</v>
      </c>
      <c r="E1085" s="12" t="s">
        <v>96</v>
      </c>
      <c r="F1085" s="12" t="s">
        <v>17</v>
      </c>
      <c r="G1085" s="12" t="str">
        <f>IF(ISNA(VLOOKUP(E1085,'[1]Plan d''adressage'!A:B,2,0)),"aucune",VLOOKUP(E1085,'[1]Plan d''adressage'!A:B,2,0))</f>
        <v>aucune</v>
      </c>
      <c r="H1085" s="13" t="str">
        <f>IF(ISNA(VLOOKUP(A1085,'[1]Famille par article'!A:C,3,0)),IF(AND(ISNUMBER(SEARCH("FIBRE",B1085)),ISNUMBER(SEARCH("calage",B1085))),"FIBRE DE CALAGE",IF(OR(ISNUMBER(SEARCH("panier",B1085)),ISNUMBER(SEARCH("corbeille",B1085)),ISNUMBER(SEARCH("banneton",B1085)),ISNUMBER(SEARCH("support",B1085))),"PANIER/CORBEILLE",IF(ISNUMBER(SEARCH("Bidon",B1085)),"BIDON",IF(ISNUMBER(SEARCH("bourriche",B1085)),"BOURRICHE",IF(OR(ISNUMBER(SEARCH("coffre",B1085)),ISNUMBER(SEARCH("valisette",B1085)),ISNUMBER(SEARCH("caisse",B1085))),"COFFRET",IF(OR(ISNUMBER(SEARCH("VERRE",B1085)),ISNUMBER(SEARCH("carafe",B1085))),"VERRERIE",IF(ISNUMBER(SEARCH("BOIS",B1085)),"BOIS",IF(OR(ISNUMBER(SEARCH("BOLDUC",B1085)),ISNUMBER(SEARCH("RAPHIA",B1085)),ISNUMBER(SEARCH("etiquette",B1085)),ISNUMBER(SEARCH("Bouchon",B1085)),ISNUMBER(SEARCH("tire",B1085)),ISNUMBER(SEARCH("decapsuleur",B1085)),ISNUMBER(SEARCH("carte",B1085)),ISNUMBER(SEARCH("cheque",B1085))),"ETAGERES",IF(OR(ISNUMBER(SEARCH("papier",B1085)),ISNUMBER(SEARCH("sac",B1085)),ISNUMBER(SEARCH("carton",B1085)),ISNUMBER(SEARCH("pochette",B1085)),ISNUMBER(SEARCH("polypr",B1085)),ISNUMBER(SEARCH("FIBRE",B1085))),"CARTONNAGE","AUTRES"))))))))),VLOOKUP(A1085,'[1]Famille par article'!A:C,3,0))</f>
        <v>CARTONNAGE</v>
      </c>
      <c r="I1085" s="14">
        <f t="shared" si="65"/>
        <v>9.2541180825467332E-5</v>
      </c>
      <c r="J1085" s="14">
        <f t="shared" si="67"/>
        <v>0.99287432907643824</v>
      </c>
      <c r="K1085" s="12" t="str">
        <f t="shared" si="68"/>
        <v>NPPEC</v>
      </c>
      <c r="L1085" s="12" t="str">
        <f t="shared" si="66"/>
        <v>N</v>
      </c>
    </row>
    <row r="1086" spans="1:12" x14ac:dyDescent="0.25">
      <c r="A1086" s="12" t="s">
        <v>1821</v>
      </c>
      <c r="B1086" s="12" t="s">
        <v>1313</v>
      </c>
      <c r="C1086" s="12">
        <v>1</v>
      </c>
      <c r="D1086" s="12">
        <v>1126</v>
      </c>
      <c r="E1086" s="12" t="s">
        <v>96</v>
      </c>
      <c r="F1086" s="12" t="s">
        <v>17</v>
      </c>
      <c r="G1086" s="12" t="str">
        <f>IF(ISNA(VLOOKUP(E1086,'[1]Plan d''adressage'!A:B,2,0)),"aucune",VLOOKUP(E1086,'[1]Plan d''adressage'!A:B,2,0))</f>
        <v>aucune</v>
      </c>
      <c r="H1086" s="13" t="str">
        <f>IF(ISNA(VLOOKUP(A1086,'[1]Famille par article'!A:C,3,0)),IF(AND(ISNUMBER(SEARCH("FIBRE",B1086)),ISNUMBER(SEARCH("calage",B1086))),"FIBRE DE CALAGE",IF(OR(ISNUMBER(SEARCH("panier",B1086)),ISNUMBER(SEARCH("corbeille",B1086)),ISNUMBER(SEARCH("banneton",B1086)),ISNUMBER(SEARCH("support",B1086))),"PANIER/CORBEILLE",IF(ISNUMBER(SEARCH("Bidon",B1086)),"BIDON",IF(ISNUMBER(SEARCH("bourriche",B1086)),"BOURRICHE",IF(OR(ISNUMBER(SEARCH("coffre",B1086)),ISNUMBER(SEARCH("valisette",B1086)),ISNUMBER(SEARCH("caisse",B1086))),"COFFRET",IF(OR(ISNUMBER(SEARCH("VERRE",B1086)),ISNUMBER(SEARCH("carafe",B1086))),"VERRERIE",IF(ISNUMBER(SEARCH("BOIS",B1086)),"BOIS",IF(OR(ISNUMBER(SEARCH("BOLDUC",B1086)),ISNUMBER(SEARCH("RAPHIA",B1086)),ISNUMBER(SEARCH("etiquette",B1086)),ISNUMBER(SEARCH("Bouchon",B1086)),ISNUMBER(SEARCH("tire",B1086)),ISNUMBER(SEARCH("decapsuleur",B1086)),ISNUMBER(SEARCH("carte",B1086)),ISNUMBER(SEARCH("cheque",B1086))),"ETAGERES",IF(OR(ISNUMBER(SEARCH("papier",B1086)),ISNUMBER(SEARCH("sac",B1086)),ISNUMBER(SEARCH("carton",B1086)),ISNUMBER(SEARCH("pochette",B1086)),ISNUMBER(SEARCH("polypr",B1086)),ISNUMBER(SEARCH("FIBRE",B1086))),"CARTONNAGE","AUTRES"))))))))),VLOOKUP(A1086,'[1]Famille par article'!A:C,3,0))</f>
        <v>CARTONNAGE</v>
      </c>
      <c r="I1086" s="14">
        <f t="shared" si="65"/>
        <v>9.2541180825467332E-5</v>
      </c>
      <c r="J1086" s="14">
        <f t="shared" si="67"/>
        <v>0.99296687025726371</v>
      </c>
      <c r="K1086" s="12" t="str">
        <f t="shared" si="68"/>
        <v>NPPEC</v>
      </c>
      <c r="L1086" s="12" t="str">
        <f t="shared" si="66"/>
        <v>N</v>
      </c>
    </row>
    <row r="1087" spans="1:12" x14ac:dyDescent="0.25">
      <c r="A1087" s="12" t="s">
        <v>1822</v>
      </c>
      <c r="B1087" s="12" t="s">
        <v>987</v>
      </c>
      <c r="C1087" s="12">
        <v>1</v>
      </c>
      <c r="D1087" s="12">
        <v>1126</v>
      </c>
      <c r="E1087" s="12" t="s">
        <v>96</v>
      </c>
      <c r="F1087" s="12" t="s">
        <v>17</v>
      </c>
      <c r="G1087" s="12" t="str">
        <f>IF(ISNA(VLOOKUP(E1087,'[1]Plan d''adressage'!A:B,2,0)),"aucune",VLOOKUP(E1087,'[1]Plan d''adressage'!A:B,2,0))</f>
        <v>aucune</v>
      </c>
      <c r="H1087" s="13" t="str">
        <f>IF(ISNA(VLOOKUP(A1087,'[1]Famille par article'!A:C,3,0)),IF(AND(ISNUMBER(SEARCH("FIBRE",B1087)),ISNUMBER(SEARCH("calage",B1087))),"FIBRE DE CALAGE",IF(OR(ISNUMBER(SEARCH("panier",B1087)),ISNUMBER(SEARCH("corbeille",B1087)),ISNUMBER(SEARCH("banneton",B1087)),ISNUMBER(SEARCH("support",B1087))),"PANIER/CORBEILLE",IF(ISNUMBER(SEARCH("Bidon",B1087)),"BIDON",IF(ISNUMBER(SEARCH("bourriche",B1087)),"BOURRICHE",IF(OR(ISNUMBER(SEARCH("coffre",B1087)),ISNUMBER(SEARCH("valisette",B1087)),ISNUMBER(SEARCH("caisse",B1087))),"COFFRET",IF(OR(ISNUMBER(SEARCH("VERRE",B1087)),ISNUMBER(SEARCH("carafe",B1087))),"VERRERIE",IF(ISNUMBER(SEARCH("BOIS",B1087)),"BOIS",IF(OR(ISNUMBER(SEARCH("BOLDUC",B1087)),ISNUMBER(SEARCH("RAPHIA",B1087)),ISNUMBER(SEARCH("etiquette",B1087)),ISNUMBER(SEARCH("Bouchon",B1087)),ISNUMBER(SEARCH("tire",B1087)),ISNUMBER(SEARCH("decapsuleur",B1087)),ISNUMBER(SEARCH("carte",B1087)),ISNUMBER(SEARCH("cheque",B1087))),"ETAGERES",IF(OR(ISNUMBER(SEARCH("papier",B1087)),ISNUMBER(SEARCH("sac",B1087)),ISNUMBER(SEARCH("carton",B1087)),ISNUMBER(SEARCH("pochette",B1087)),ISNUMBER(SEARCH("polypr",B1087)),ISNUMBER(SEARCH("FIBRE",B1087))),"CARTONNAGE","AUTRES"))))))))),VLOOKUP(A1087,'[1]Famille par article'!A:C,3,0))</f>
        <v>AUTRES</v>
      </c>
      <c r="I1087" s="14">
        <f t="shared" si="65"/>
        <v>9.2541180825467332E-5</v>
      </c>
      <c r="J1087" s="14">
        <f t="shared" si="67"/>
        <v>0.99305941143808918</v>
      </c>
      <c r="K1087" s="12" t="str">
        <f t="shared" si="68"/>
        <v>NPPEC</v>
      </c>
      <c r="L1087" s="12" t="str">
        <f t="shared" si="66"/>
        <v>N</v>
      </c>
    </row>
    <row r="1088" spans="1:12" x14ac:dyDescent="0.25">
      <c r="A1088" s="12" t="s">
        <v>1823</v>
      </c>
      <c r="B1088" s="12" t="s">
        <v>1509</v>
      </c>
      <c r="C1088" s="12">
        <v>1</v>
      </c>
      <c r="D1088" s="12">
        <v>1126</v>
      </c>
      <c r="E1088" s="12" t="s">
        <v>96</v>
      </c>
      <c r="F1088" s="12" t="s">
        <v>17</v>
      </c>
      <c r="G1088" s="12" t="str">
        <f>IF(ISNA(VLOOKUP(E1088,'[1]Plan d''adressage'!A:B,2,0)),"aucune",VLOOKUP(E1088,'[1]Plan d''adressage'!A:B,2,0))</f>
        <v>aucune</v>
      </c>
      <c r="H1088" s="13" t="str">
        <f>IF(ISNA(VLOOKUP(A1088,'[1]Famille par article'!A:C,3,0)),IF(AND(ISNUMBER(SEARCH("FIBRE",B1088)),ISNUMBER(SEARCH("calage",B1088))),"FIBRE DE CALAGE",IF(OR(ISNUMBER(SEARCH("panier",B1088)),ISNUMBER(SEARCH("corbeille",B1088)),ISNUMBER(SEARCH("banneton",B1088)),ISNUMBER(SEARCH("support",B1088))),"PANIER/CORBEILLE",IF(ISNUMBER(SEARCH("Bidon",B1088)),"BIDON",IF(ISNUMBER(SEARCH("bourriche",B1088)),"BOURRICHE",IF(OR(ISNUMBER(SEARCH("coffre",B1088)),ISNUMBER(SEARCH("valisette",B1088)),ISNUMBER(SEARCH("caisse",B1088))),"COFFRET",IF(OR(ISNUMBER(SEARCH("VERRE",B1088)),ISNUMBER(SEARCH("carafe",B1088))),"VERRERIE",IF(ISNUMBER(SEARCH("BOIS",B1088)),"BOIS",IF(OR(ISNUMBER(SEARCH("BOLDUC",B1088)),ISNUMBER(SEARCH("RAPHIA",B1088)),ISNUMBER(SEARCH("etiquette",B1088)),ISNUMBER(SEARCH("Bouchon",B1088)),ISNUMBER(SEARCH("tire",B1088)),ISNUMBER(SEARCH("decapsuleur",B1088)),ISNUMBER(SEARCH("carte",B1088)),ISNUMBER(SEARCH("cheque",B1088))),"ETAGERES",IF(OR(ISNUMBER(SEARCH("papier",B1088)),ISNUMBER(SEARCH("sac",B1088)),ISNUMBER(SEARCH("carton",B1088)),ISNUMBER(SEARCH("pochette",B1088)),ISNUMBER(SEARCH("polypr",B1088)),ISNUMBER(SEARCH("FIBRE",B1088))),"CARTONNAGE","AUTRES"))))))))),VLOOKUP(A1088,'[1]Famille par article'!A:C,3,0))</f>
        <v>PANIER/CORBEILLE</v>
      </c>
      <c r="I1088" s="14">
        <f t="shared" si="65"/>
        <v>9.2541180825467332E-5</v>
      </c>
      <c r="J1088" s="14">
        <f t="shared" si="67"/>
        <v>0.99315195261891465</v>
      </c>
      <c r="K1088" s="12" t="str">
        <f t="shared" si="68"/>
        <v>NPPEC</v>
      </c>
      <c r="L1088" s="12" t="str">
        <f t="shared" si="66"/>
        <v>N</v>
      </c>
    </row>
    <row r="1089" spans="1:12" x14ac:dyDescent="0.25">
      <c r="A1089" s="12" t="s">
        <v>1824</v>
      </c>
      <c r="B1089" s="12" t="s">
        <v>1642</v>
      </c>
      <c r="C1089" s="12">
        <v>1</v>
      </c>
      <c r="D1089" s="12">
        <v>1126</v>
      </c>
      <c r="E1089" s="12" t="s">
        <v>96</v>
      </c>
      <c r="F1089" s="12" t="s">
        <v>17</v>
      </c>
      <c r="G1089" s="12" t="str">
        <f>IF(ISNA(VLOOKUP(E1089,'[1]Plan d''adressage'!A:B,2,0)),"aucune",VLOOKUP(E1089,'[1]Plan d''adressage'!A:B,2,0))</f>
        <v>aucune</v>
      </c>
      <c r="H1089" s="13" t="str">
        <f>IF(ISNA(VLOOKUP(A1089,'[1]Famille par article'!A:C,3,0)),IF(AND(ISNUMBER(SEARCH("FIBRE",B1089)),ISNUMBER(SEARCH("calage",B1089))),"FIBRE DE CALAGE",IF(OR(ISNUMBER(SEARCH("panier",B1089)),ISNUMBER(SEARCH("corbeille",B1089)),ISNUMBER(SEARCH("banneton",B1089)),ISNUMBER(SEARCH("support",B1089))),"PANIER/CORBEILLE",IF(ISNUMBER(SEARCH("Bidon",B1089)),"BIDON",IF(ISNUMBER(SEARCH("bourriche",B1089)),"BOURRICHE",IF(OR(ISNUMBER(SEARCH("coffre",B1089)),ISNUMBER(SEARCH("valisette",B1089)),ISNUMBER(SEARCH("caisse",B1089))),"COFFRET",IF(OR(ISNUMBER(SEARCH("VERRE",B1089)),ISNUMBER(SEARCH("carafe",B1089))),"VERRERIE",IF(ISNUMBER(SEARCH("BOIS",B1089)),"BOIS",IF(OR(ISNUMBER(SEARCH("BOLDUC",B1089)),ISNUMBER(SEARCH("RAPHIA",B1089)),ISNUMBER(SEARCH("etiquette",B1089)),ISNUMBER(SEARCH("Bouchon",B1089)),ISNUMBER(SEARCH("tire",B1089)),ISNUMBER(SEARCH("decapsuleur",B1089)),ISNUMBER(SEARCH("carte",B1089)),ISNUMBER(SEARCH("cheque",B1089))),"ETAGERES",IF(OR(ISNUMBER(SEARCH("papier",B1089)),ISNUMBER(SEARCH("sac",B1089)),ISNUMBER(SEARCH("carton",B1089)),ISNUMBER(SEARCH("pochette",B1089)),ISNUMBER(SEARCH("polypr",B1089)),ISNUMBER(SEARCH("FIBRE",B1089))),"CARTONNAGE","AUTRES"))))))))),VLOOKUP(A1089,'[1]Famille par article'!A:C,3,0))</f>
        <v>AUTRES</v>
      </c>
      <c r="I1089" s="14">
        <f t="shared" si="65"/>
        <v>9.2541180825467332E-5</v>
      </c>
      <c r="J1089" s="14">
        <f t="shared" si="67"/>
        <v>0.99324449379974011</v>
      </c>
      <c r="K1089" s="12" t="str">
        <f t="shared" si="68"/>
        <v>NPPEC</v>
      </c>
      <c r="L1089" s="12" t="str">
        <f t="shared" si="66"/>
        <v>N</v>
      </c>
    </row>
    <row r="1090" spans="1:12" x14ac:dyDescent="0.25">
      <c r="A1090" s="12" t="s">
        <v>1825</v>
      </c>
      <c r="B1090" s="12" t="s">
        <v>1826</v>
      </c>
      <c r="C1090" s="12">
        <v>1</v>
      </c>
      <c r="D1090" s="12">
        <v>1126</v>
      </c>
      <c r="E1090" s="12" t="s">
        <v>96</v>
      </c>
      <c r="F1090" s="12" t="s">
        <v>17</v>
      </c>
      <c r="G1090" s="12" t="str">
        <f>IF(ISNA(VLOOKUP(E1090,'[1]Plan d''adressage'!A:B,2,0)),"aucune",VLOOKUP(E1090,'[1]Plan d''adressage'!A:B,2,0))</f>
        <v>aucune</v>
      </c>
      <c r="H1090" s="13" t="str">
        <f>IF(ISNA(VLOOKUP(A1090,'[1]Famille par article'!A:C,3,0)),IF(AND(ISNUMBER(SEARCH("FIBRE",B1090)),ISNUMBER(SEARCH("calage",B1090))),"FIBRE DE CALAGE",IF(OR(ISNUMBER(SEARCH("panier",B1090)),ISNUMBER(SEARCH("corbeille",B1090)),ISNUMBER(SEARCH("banneton",B1090)),ISNUMBER(SEARCH("support",B1090))),"PANIER/CORBEILLE",IF(ISNUMBER(SEARCH("Bidon",B1090)),"BIDON",IF(ISNUMBER(SEARCH("bourriche",B1090)),"BOURRICHE",IF(OR(ISNUMBER(SEARCH("coffre",B1090)),ISNUMBER(SEARCH("valisette",B1090)),ISNUMBER(SEARCH("caisse",B1090))),"COFFRET",IF(OR(ISNUMBER(SEARCH("VERRE",B1090)),ISNUMBER(SEARCH("carafe",B1090))),"VERRERIE",IF(ISNUMBER(SEARCH("BOIS",B1090)),"BOIS",IF(OR(ISNUMBER(SEARCH("BOLDUC",B1090)),ISNUMBER(SEARCH("RAPHIA",B1090)),ISNUMBER(SEARCH("etiquette",B1090)),ISNUMBER(SEARCH("Bouchon",B1090)),ISNUMBER(SEARCH("tire",B1090)),ISNUMBER(SEARCH("decapsuleur",B1090)),ISNUMBER(SEARCH("carte",B1090)),ISNUMBER(SEARCH("cheque",B1090))),"ETAGERES",IF(OR(ISNUMBER(SEARCH("papier",B1090)),ISNUMBER(SEARCH("sac",B1090)),ISNUMBER(SEARCH("carton",B1090)),ISNUMBER(SEARCH("pochette",B1090)),ISNUMBER(SEARCH("polypr",B1090)),ISNUMBER(SEARCH("FIBRE",B1090))),"CARTONNAGE","AUTRES"))))))))),VLOOKUP(A1090,'[1]Famille par article'!A:C,3,0))</f>
        <v>PANIER/CORBEILLE</v>
      </c>
      <c r="I1090" s="14">
        <f t="shared" si="65"/>
        <v>9.2541180825467332E-5</v>
      </c>
      <c r="J1090" s="14">
        <f t="shared" si="67"/>
        <v>0.99333703498056558</v>
      </c>
      <c r="K1090" s="12" t="str">
        <f t="shared" si="68"/>
        <v>NPPEC</v>
      </c>
      <c r="L1090" s="12" t="str">
        <f t="shared" si="66"/>
        <v>N</v>
      </c>
    </row>
    <row r="1091" spans="1:12" x14ac:dyDescent="0.25">
      <c r="A1091" s="12" t="s">
        <v>1827</v>
      </c>
      <c r="B1091" s="12" t="s">
        <v>1025</v>
      </c>
      <c r="C1091" s="12">
        <v>1</v>
      </c>
      <c r="D1091" s="12">
        <v>1126</v>
      </c>
      <c r="E1091" s="12" t="s">
        <v>96</v>
      </c>
      <c r="F1091" s="12" t="s">
        <v>17</v>
      </c>
      <c r="G1091" s="12" t="str">
        <f>IF(ISNA(VLOOKUP(E1091,'[1]Plan d''adressage'!A:B,2,0)),"aucune",VLOOKUP(E1091,'[1]Plan d''adressage'!A:B,2,0))</f>
        <v>aucune</v>
      </c>
      <c r="H1091" s="13" t="str">
        <f>IF(ISNA(VLOOKUP(A1091,'[1]Famille par article'!A:C,3,0)),IF(AND(ISNUMBER(SEARCH("FIBRE",B1091)),ISNUMBER(SEARCH("calage",B1091))),"FIBRE DE CALAGE",IF(OR(ISNUMBER(SEARCH("panier",B1091)),ISNUMBER(SEARCH("corbeille",B1091)),ISNUMBER(SEARCH("banneton",B1091)),ISNUMBER(SEARCH("support",B1091))),"PANIER/CORBEILLE",IF(ISNUMBER(SEARCH("Bidon",B1091)),"BIDON",IF(ISNUMBER(SEARCH("bourriche",B1091)),"BOURRICHE",IF(OR(ISNUMBER(SEARCH("coffre",B1091)),ISNUMBER(SEARCH("valisette",B1091)),ISNUMBER(SEARCH("caisse",B1091))),"COFFRET",IF(OR(ISNUMBER(SEARCH("VERRE",B1091)),ISNUMBER(SEARCH("carafe",B1091))),"VERRERIE",IF(ISNUMBER(SEARCH("BOIS",B1091)),"BOIS",IF(OR(ISNUMBER(SEARCH("BOLDUC",B1091)),ISNUMBER(SEARCH("RAPHIA",B1091)),ISNUMBER(SEARCH("etiquette",B1091)),ISNUMBER(SEARCH("Bouchon",B1091)),ISNUMBER(SEARCH("tire",B1091)),ISNUMBER(SEARCH("decapsuleur",B1091)),ISNUMBER(SEARCH("carte",B1091)),ISNUMBER(SEARCH("cheque",B1091))),"ETAGERES",IF(OR(ISNUMBER(SEARCH("papier",B1091)),ISNUMBER(SEARCH("sac",B1091)),ISNUMBER(SEARCH("carton",B1091)),ISNUMBER(SEARCH("pochette",B1091)),ISNUMBER(SEARCH("polypr",B1091)),ISNUMBER(SEARCH("FIBRE",B1091))),"CARTONNAGE","AUTRES"))))))))),VLOOKUP(A1091,'[1]Famille par article'!A:C,3,0))</f>
        <v>COFFRET</v>
      </c>
      <c r="I1091" s="14">
        <f t="shared" ref="I1091:I1154" si="69">C1091/SUM(C$3:C$1048576)</f>
        <v>9.2541180825467332E-5</v>
      </c>
      <c r="J1091" s="14">
        <f t="shared" si="67"/>
        <v>0.99342957616139105</v>
      </c>
      <c r="K1091" s="12" t="str">
        <f t="shared" si="68"/>
        <v>NPPEC</v>
      </c>
      <c r="L1091" s="12" t="str">
        <f t="shared" si="66"/>
        <v>N</v>
      </c>
    </row>
    <row r="1092" spans="1:12" x14ac:dyDescent="0.25">
      <c r="A1092" s="12" t="s">
        <v>1828</v>
      </c>
      <c r="B1092" s="12" t="s">
        <v>954</v>
      </c>
      <c r="C1092" s="12">
        <v>1</v>
      </c>
      <c r="D1092" s="12">
        <v>1126</v>
      </c>
      <c r="E1092" s="12" t="s">
        <v>96</v>
      </c>
      <c r="F1092" s="12" t="s">
        <v>17</v>
      </c>
      <c r="G1092" s="12" t="str">
        <f>IF(ISNA(VLOOKUP(E1092,'[1]Plan d''adressage'!A:B,2,0)),"aucune",VLOOKUP(E1092,'[1]Plan d''adressage'!A:B,2,0))</f>
        <v>aucune</v>
      </c>
      <c r="H1092" s="13" t="str">
        <f>IF(ISNA(VLOOKUP(A1092,'[1]Famille par article'!A:C,3,0)),IF(AND(ISNUMBER(SEARCH("FIBRE",B1092)),ISNUMBER(SEARCH("calage",B1092))),"FIBRE DE CALAGE",IF(OR(ISNUMBER(SEARCH("panier",B1092)),ISNUMBER(SEARCH("corbeille",B1092)),ISNUMBER(SEARCH("banneton",B1092)),ISNUMBER(SEARCH("support",B1092))),"PANIER/CORBEILLE",IF(ISNUMBER(SEARCH("Bidon",B1092)),"BIDON",IF(ISNUMBER(SEARCH("bourriche",B1092)),"BOURRICHE",IF(OR(ISNUMBER(SEARCH("coffre",B1092)),ISNUMBER(SEARCH("valisette",B1092)),ISNUMBER(SEARCH("caisse",B1092))),"COFFRET",IF(OR(ISNUMBER(SEARCH("VERRE",B1092)),ISNUMBER(SEARCH("carafe",B1092))),"VERRERIE",IF(ISNUMBER(SEARCH("BOIS",B1092)),"BOIS",IF(OR(ISNUMBER(SEARCH("BOLDUC",B1092)),ISNUMBER(SEARCH("RAPHIA",B1092)),ISNUMBER(SEARCH("etiquette",B1092)),ISNUMBER(SEARCH("Bouchon",B1092)),ISNUMBER(SEARCH("tire",B1092)),ISNUMBER(SEARCH("decapsuleur",B1092)),ISNUMBER(SEARCH("carte",B1092)),ISNUMBER(SEARCH("cheque",B1092))),"ETAGERES",IF(OR(ISNUMBER(SEARCH("papier",B1092)),ISNUMBER(SEARCH("sac",B1092)),ISNUMBER(SEARCH("carton",B1092)),ISNUMBER(SEARCH("pochette",B1092)),ISNUMBER(SEARCH("polypr",B1092)),ISNUMBER(SEARCH("FIBRE",B1092))),"CARTONNAGE","AUTRES"))))))))),VLOOKUP(A1092,'[1]Famille par article'!A:C,3,0))</f>
        <v>COFFRET</v>
      </c>
      <c r="I1092" s="14">
        <f t="shared" si="69"/>
        <v>9.2541180825467332E-5</v>
      </c>
      <c r="J1092" s="14">
        <f t="shared" si="67"/>
        <v>0.99352211734221652</v>
      </c>
      <c r="K1092" s="12" t="str">
        <f t="shared" si="68"/>
        <v>NPPEC</v>
      </c>
      <c r="L1092" s="12" t="str">
        <f t="shared" ref="L1092:L1155" si="70">IF(AND(G1092&lt;&gt;H1092,K1092=""),"Y","N")</f>
        <v>N</v>
      </c>
    </row>
    <row r="1093" spans="1:12" x14ac:dyDescent="0.25">
      <c r="A1093" s="12" t="s">
        <v>1829</v>
      </c>
      <c r="B1093" s="12" t="s">
        <v>1661</v>
      </c>
      <c r="C1093" s="12">
        <v>1</v>
      </c>
      <c r="D1093" s="12">
        <v>1126</v>
      </c>
      <c r="E1093" s="12" t="s">
        <v>96</v>
      </c>
      <c r="F1093" s="12" t="s">
        <v>17</v>
      </c>
      <c r="G1093" s="12" t="str">
        <f>IF(ISNA(VLOOKUP(E1093,'[1]Plan d''adressage'!A:B,2,0)),"aucune",VLOOKUP(E1093,'[1]Plan d''adressage'!A:B,2,0))</f>
        <v>aucune</v>
      </c>
      <c r="H1093" s="13" t="str">
        <f>IF(ISNA(VLOOKUP(A1093,'[1]Famille par article'!A:C,3,0)),IF(AND(ISNUMBER(SEARCH("FIBRE",B1093)),ISNUMBER(SEARCH("calage",B1093))),"FIBRE DE CALAGE",IF(OR(ISNUMBER(SEARCH("panier",B1093)),ISNUMBER(SEARCH("corbeille",B1093)),ISNUMBER(SEARCH("banneton",B1093)),ISNUMBER(SEARCH("support",B1093))),"PANIER/CORBEILLE",IF(ISNUMBER(SEARCH("Bidon",B1093)),"BIDON",IF(ISNUMBER(SEARCH("bourriche",B1093)),"BOURRICHE",IF(OR(ISNUMBER(SEARCH("coffre",B1093)),ISNUMBER(SEARCH("valisette",B1093)),ISNUMBER(SEARCH("caisse",B1093))),"COFFRET",IF(OR(ISNUMBER(SEARCH("VERRE",B1093)),ISNUMBER(SEARCH("carafe",B1093))),"VERRERIE",IF(ISNUMBER(SEARCH("BOIS",B1093)),"BOIS",IF(OR(ISNUMBER(SEARCH("BOLDUC",B1093)),ISNUMBER(SEARCH("RAPHIA",B1093)),ISNUMBER(SEARCH("etiquette",B1093)),ISNUMBER(SEARCH("Bouchon",B1093)),ISNUMBER(SEARCH("tire",B1093)),ISNUMBER(SEARCH("decapsuleur",B1093)),ISNUMBER(SEARCH("carte",B1093)),ISNUMBER(SEARCH("cheque",B1093))),"ETAGERES",IF(OR(ISNUMBER(SEARCH("papier",B1093)),ISNUMBER(SEARCH("sac",B1093)),ISNUMBER(SEARCH("carton",B1093)),ISNUMBER(SEARCH("pochette",B1093)),ISNUMBER(SEARCH("polypr",B1093)),ISNUMBER(SEARCH("FIBRE",B1093))),"CARTONNAGE","AUTRES"))))))))),VLOOKUP(A1093,'[1]Famille par article'!A:C,3,0))</f>
        <v>PANIER/CORBEILLE</v>
      </c>
      <c r="I1093" s="14">
        <f t="shared" si="69"/>
        <v>9.2541180825467332E-5</v>
      </c>
      <c r="J1093" s="14">
        <f t="shared" ref="J1093:J1156" si="71">I1093+J1092</f>
        <v>0.99361465852304198</v>
      </c>
      <c r="K1093" s="12" t="str">
        <f t="shared" si="68"/>
        <v>NPPEC</v>
      </c>
      <c r="L1093" s="12" t="str">
        <f t="shared" si="70"/>
        <v>N</v>
      </c>
    </row>
    <row r="1094" spans="1:12" x14ac:dyDescent="0.25">
      <c r="A1094" s="12" t="s">
        <v>1830</v>
      </c>
      <c r="B1094" s="12" t="s">
        <v>1167</v>
      </c>
      <c r="C1094" s="12">
        <v>1</v>
      </c>
      <c r="D1094" s="12">
        <v>1126</v>
      </c>
      <c r="E1094" s="12" t="s">
        <v>96</v>
      </c>
      <c r="F1094" s="12" t="s">
        <v>17</v>
      </c>
      <c r="G1094" s="12" t="str">
        <f>IF(ISNA(VLOOKUP(E1094,'[1]Plan d''adressage'!A:B,2,0)),"aucune",VLOOKUP(E1094,'[1]Plan d''adressage'!A:B,2,0))</f>
        <v>aucune</v>
      </c>
      <c r="H1094" s="13" t="str">
        <f>IF(ISNA(VLOOKUP(A1094,'[1]Famille par article'!A:C,3,0)),IF(AND(ISNUMBER(SEARCH("FIBRE",B1094)),ISNUMBER(SEARCH("calage",B1094))),"FIBRE DE CALAGE",IF(OR(ISNUMBER(SEARCH("panier",B1094)),ISNUMBER(SEARCH("corbeille",B1094)),ISNUMBER(SEARCH("banneton",B1094)),ISNUMBER(SEARCH("support",B1094))),"PANIER/CORBEILLE",IF(ISNUMBER(SEARCH("Bidon",B1094)),"BIDON",IF(ISNUMBER(SEARCH("bourriche",B1094)),"BOURRICHE",IF(OR(ISNUMBER(SEARCH("coffre",B1094)),ISNUMBER(SEARCH("valisette",B1094)),ISNUMBER(SEARCH("caisse",B1094))),"COFFRET",IF(OR(ISNUMBER(SEARCH("VERRE",B1094)),ISNUMBER(SEARCH("carafe",B1094))),"VERRERIE",IF(ISNUMBER(SEARCH("BOIS",B1094)),"BOIS",IF(OR(ISNUMBER(SEARCH("BOLDUC",B1094)),ISNUMBER(SEARCH("RAPHIA",B1094)),ISNUMBER(SEARCH("etiquette",B1094)),ISNUMBER(SEARCH("Bouchon",B1094)),ISNUMBER(SEARCH("tire",B1094)),ISNUMBER(SEARCH("decapsuleur",B1094)),ISNUMBER(SEARCH("carte",B1094)),ISNUMBER(SEARCH("cheque",B1094))),"ETAGERES",IF(OR(ISNUMBER(SEARCH("papier",B1094)),ISNUMBER(SEARCH("sac",B1094)),ISNUMBER(SEARCH("carton",B1094)),ISNUMBER(SEARCH("pochette",B1094)),ISNUMBER(SEARCH("polypr",B1094)),ISNUMBER(SEARCH("FIBRE",B1094))),"CARTONNAGE","AUTRES"))))))))),VLOOKUP(A1094,'[1]Famille par article'!A:C,3,0))</f>
        <v>PANIER/CORBEILLE</v>
      </c>
      <c r="I1094" s="14">
        <f t="shared" si="69"/>
        <v>9.2541180825467332E-5</v>
      </c>
      <c r="J1094" s="14">
        <f t="shared" si="71"/>
        <v>0.99370719970386745</v>
      </c>
      <c r="K1094" s="12" t="str">
        <f t="shared" si="68"/>
        <v>NPPEC</v>
      </c>
      <c r="L1094" s="12" t="str">
        <f t="shared" si="70"/>
        <v>N</v>
      </c>
    </row>
    <row r="1095" spans="1:12" x14ac:dyDescent="0.25">
      <c r="A1095" s="12" t="s">
        <v>1831</v>
      </c>
      <c r="B1095" s="12" t="s">
        <v>673</v>
      </c>
      <c r="C1095" s="12">
        <v>1</v>
      </c>
      <c r="D1095" s="12">
        <v>1126</v>
      </c>
      <c r="E1095" s="12" t="s">
        <v>96</v>
      </c>
      <c r="F1095" s="12" t="s">
        <v>17</v>
      </c>
      <c r="G1095" s="12" t="str">
        <f>IF(ISNA(VLOOKUP(E1095,'[1]Plan d''adressage'!A:B,2,0)),"aucune",VLOOKUP(E1095,'[1]Plan d''adressage'!A:B,2,0))</f>
        <v>aucune</v>
      </c>
      <c r="H1095" s="13" t="str">
        <f>IF(ISNA(VLOOKUP(A1095,'[1]Famille par article'!A:C,3,0)),IF(AND(ISNUMBER(SEARCH("FIBRE",B1095)),ISNUMBER(SEARCH("calage",B1095))),"FIBRE DE CALAGE",IF(OR(ISNUMBER(SEARCH("panier",B1095)),ISNUMBER(SEARCH("corbeille",B1095)),ISNUMBER(SEARCH("banneton",B1095)),ISNUMBER(SEARCH("support",B1095))),"PANIER/CORBEILLE",IF(ISNUMBER(SEARCH("Bidon",B1095)),"BIDON",IF(ISNUMBER(SEARCH("bourriche",B1095)),"BOURRICHE",IF(OR(ISNUMBER(SEARCH("coffre",B1095)),ISNUMBER(SEARCH("valisette",B1095)),ISNUMBER(SEARCH("caisse",B1095))),"COFFRET",IF(OR(ISNUMBER(SEARCH("VERRE",B1095)),ISNUMBER(SEARCH("carafe",B1095))),"VERRERIE",IF(ISNUMBER(SEARCH("BOIS",B1095)),"BOIS",IF(OR(ISNUMBER(SEARCH("BOLDUC",B1095)),ISNUMBER(SEARCH("RAPHIA",B1095)),ISNUMBER(SEARCH("etiquette",B1095)),ISNUMBER(SEARCH("Bouchon",B1095)),ISNUMBER(SEARCH("tire",B1095)),ISNUMBER(SEARCH("decapsuleur",B1095)),ISNUMBER(SEARCH("carte",B1095)),ISNUMBER(SEARCH("cheque",B1095))),"ETAGERES",IF(OR(ISNUMBER(SEARCH("papier",B1095)),ISNUMBER(SEARCH("sac",B1095)),ISNUMBER(SEARCH("carton",B1095)),ISNUMBER(SEARCH("pochette",B1095)),ISNUMBER(SEARCH("polypr",B1095)),ISNUMBER(SEARCH("FIBRE",B1095))),"CARTONNAGE","AUTRES"))))))))),VLOOKUP(A1095,'[1]Famille par article'!A:C,3,0))</f>
        <v>PANIER/CORBEILLE</v>
      </c>
      <c r="I1095" s="14">
        <f t="shared" si="69"/>
        <v>9.2541180825467332E-5</v>
      </c>
      <c r="J1095" s="14">
        <f t="shared" si="71"/>
        <v>0.99379974088469292</v>
      </c>
      <c r="K1095" s="12" t="str">
        <f t="shared" si="68"/>
        <v>NPPEC</v>
      </c>
      <c r="L1095" s="12" t="str">
        <f t="shared" si="70"/>
        <v>N</v>
      </c>
    </row>
    <row r="1096" spans="1:12" x14ac:dyDescent="0.25">
      <c r="A1096" s="12" t="s">
        <v>1832</v>
      </c>
      <c r="B1096" s="12" t="s">
        <v>1531</v>
      </c>
      <c r="C1096" s="12">
        <v>1</v>
      </c>
      <c r="D1096" s="12">
        <v>1126</v>
      </c>
      <c r="E1096" s="12" t="s">
        <v>540</v>
      </c>
      <c r="F1096" s="12" t="s">
        <v>17</v>
      </c>
      <c r="G1096" s="12" t="str">
        <f>IF(ISNA(VLOOKUP(E1096,'[1]Plan d''adressage'!A:B,2,0)),"aucune",VLOOKUP(E1096,'[1]Plan d''adressage'!A:B,2,0))</f>
        <v>AUTRES</v>
      </c>
      <c r="H1096" s="13" t="str">
        <f>IF(ISNA(VLOOKUP(A1096,'[1]Famille par article'!A:C,3,0)),IF(AND(ISNUMBER(SEARCH("FIBRE",B1096)),ISNUMBER(SEARCH("calage",B1096))),"FIBRE DE CALAGE",IF(OR(ISNUMBER(SEARCH("panier",B1096)),ISNUMBER(SEARCH("corbeille",B1096)),ISNUMBER(SEARCH("banneton",B1096)),ISNUMBER(SEARCH("support",B1096))),"PANIER/CORBEILLE",IF(ISNUMBER(SEARCH("Bidon",B1096)),"BIDON",IF(ISNUMBER(SEARCH("bourriche",B1096)),"BOURRICHE",IF(OR(ISNUMBER(SEARCH("coffre",B1096)),ISNUMBER(SEARCH("valisette",B1096)),ISNUMBER(SEARCH("caisse",B1096))),"COFFRET",IF(OR(ISNUMBER(SEARCH("VERRE",B1096)),ISNUMBER(SEARCH("carafe",B1096))),"VERRERIE",IF(ISNUMBER(SEARCH("BOIS",B1096)),"BOIS",IF(OR(ISNUMBER(SEARCH("BOLDUC",B1096)),ISNUMBER(SEARCH("RAPHIA",B1096)),ISNUMBER(SEARCH("etiquette",B1096)),ISNUMBER(SEARCH("Bouchon",B1096)),ISNUMBER(SEARCH("tire",B1096)),ISNUMBER(SEARCH("decapsuleur",B1096)),ISNUMBER(SEARCH("carte",B1096)),ISNUMBER(SEARCH("cheque",B1096))),"ETAGERES",IF(OR(ISNUMBER(SEARCH("papier",B1096)),ISNUMBER(SEARCH("sac",B1096)),ISNUMBER(SEARCH("carton",B1096)),ISNUMBER(SEARCH("pochette",B1096)),ISNUMBER(SEARCH("polypr",B1096)),ISNUMBER(SEARCH("FIBRE",B1096))),"CARTONNAGE","AUTRES"))))))))),VLOOKUP(A1096,'[1]Famille par article'!A:C,3,0))</f>
        <v>COFFRET</v>
      </c>
      <c r="I1096" s="14">
        <f t="shared" si="69"/>
        <v>9.2541180825467332E-5</v>
      </c>
      <c r="J1096" s="14">
        <f t="shared" si="71"/>
        <v>0.99389228206551838</v>
      </c>
      <c r="K1096" s="12" t="str">
        <f t="shared" si="68"/>
        <v>NPPEC</v>
      </c>
      <c r="L1096" s="12" t="str">
        <f t="shared" si="70"/>
        <v>N</v>
      </c>
    </row>
    <row r="1097" spans="1:12" x14ac:dyDescent="0.25">
      <c r="A1097" s="12" t="s">
        <v>1833</v>
      </c>
      <c r="B1097" s="12" t="s">
        <v>1673</v>
      </c>
      <c r="C1097" s="12">
        <v>1</v>
      </c>
      <c r="D1097" s="12">
        <v>1126</v>
      </c>
      <c r="E1097" s="12" t="s">
        <v>96</v>
      </c>
      <c r="F1097" s="12" t="s">
        <v>17</v>
      </c>
      <c r="G1097" s="12" t="str">
        <f>IF(ISNA(VLOOKUP(E1097,'[1]Plan d''adressage'!A:B,2,0)),"aucune",VLOOKUP(E1097,'[1]Plan d''adressage'!A:B,2,0))</f>
        <v>aucune</v>
      </c>
      <c r="H1097" s="13" t="str">
        <f>IF(ISNA(VLOOKUP(A1097,'[1]Famille par article'!A:C,3,0)),IF(AND(ISNUMBER(SEARCH("FIBRE",B1097)),ISNUMBER(SEARCH("calage",B1097))),"FIBRE DE CALAGE",IF(OR(ISNUMBER(SEARCH("panier",B1097)),ISNUMBER(SEARCH("corbeille",B1097)),ISNUMBER(SEARCH("banneton",B1097)),ISNUMBER(SEARCH("support",B1097))),"PANIER/CORBEILLE",IF(ISNUMBER(SEARCH("Bidon",B1097)),"BIDON",IF(ISNUMBER(SEARCH("bourriche",B1097)),"BOURRICHE",IF(OR(ISNUMBER(SEARCH("coffre",B1097)),ISNUMBER(SEARCH("valisette",B1097)),ISNUMBER(SEARCH("caisse",B1097))),"COFFRET",IF(OR(ISNUMBER(SEARCH("VERRE",B1097)),ISNUMBER(SEARCH("carafe",B1097))),"VERRERIE",IF(ISNUMBER(SEARCH("BOIS",B1097)),"BOIS",IF(OR(ISNUMBER(SEARCH("BOLDUC",B1097)),ISNUMBER(SEARCH("RAPHIA",B1097)),ISNUMBER(SEARCH("etiquette",B1097)),ISNUMBER(SEARCH("Bouchon",B1097)),ISNUMBER(SEARCH("tire",B1097)),ISNUMBER(SEARCH("decapsuleur",B1097)),ISNUMBER(SEARCH("carte",B1097)),ISNUMBER(SEARCH("cheque",B1097))),"ETAGERES",IF(OR(ISNUMBER(SEARCH("papier",B1097)),ISNUMBER(SEARCH("sac",B1097)),ISNUMBER(SEARCH("carton",B1097)),ISNUMBER(SEARCH("pochette",B1097)),ISNUMBER(SEARCH("polypr",B1097)),ISNUMBER(SEARCH("FIBRE",B1097))),"CARTONNAGE","AUTRES"))))))))),VLOOKUP(A1097,'[1]Famille par article'!A:C,3,0))</f>
        <v>PANIER/CORBEILLE</v>
      </c>
      <c r="I1097" s="14">
        <f t="shared" si="69"/>
        <v>9.2541180825467332E-5</v>
      </c>
      <c r="J1097" s="14">
        <f t="shared" si="71"/>
        <v>0.99398482324634385</v>
      </c>
      <c r="K1097" s="12" t="str">
        <f t="shared" si="68"/>
        <v>NPPEC</v>
      </c>
      <c r="L1097" s="12" t="str">
        <f t="shared" si="70"/>
        <v>N</v>
      </c>
    </row>
    <row r="1098" spans="1:12" x14ac:dyDescent="0.25">
      <c r="A1098" s="12" t="s">
        <v>1834</v>
      </c>
      <c r="B1098" s="12" t="s">
        <v>1025</v>
      </c>
      <c r="C1098" s="12">
        <v>1</v>
      </c>
      <c r="D1098" s="12">
        <v>1126</v>
      </c>
      <c r="E1098" s="12" t="s">
        <v>96</v>
      </c>
      <c r="F1098" s="12" t="s">
        <v>17</v>
      </c>
      <c r="G1098" s="12" t="str">
        <f>IF(ISNA(VLOOKUP(E1098,'[1]Plan d''adressage'!A:B,2,0)),"aucune",VLOOKUP(E1098,'[1]Plan d''adressage'!A:B,2,0))</f>
        <v>aucune</v>
      </c>
      <c r="H1098" s="13" t="str">
        <f>IF(ISNA(VLOOKUP(A1098,'[1]Famille par article'!A:C,3,0)),IF(AND(ISNUMBER(SEARCH("FIBRE",B1098)),ISNUMBER(SEARCH("calage",B1098))),"FIBRE DE CALAGE",IF(OR(ISNUMBER(SEARCH("panier",B1098)),ISNUMBER(SEARCH("corbeille",B1098)),ISNUMBER(SEARCH("banneton",B1098)),ISNUMBER(SEARCH("support",B1098))),"PANIER/CORBEILLE",IF(ISNUMBER(SEARCH("Bidon",B1098)),"BIDON",IF(ISNUMBER(SEARCH("bourriche",B1098)),"BOURRICHE",IF(OR(ISNUMBER(SEARCH("coffre",B1098)),ISNUMBER(SEARCH("valisette",B1098)),ISNUMBER(SEARCH("caisse",B1098))),"COFFRET",IF(OR(ISNUMBER(SEARCH("VERRE",B1098)),ISNUMBER(SEARCH("carafe",B1098))),"VERRERIE",IF(ISNUMBER(SEARCH("BOIS",B1098)),"BOIS",IF(OR(ISNUMBER(SEARCH("BOLDUC",B1098)),ISNUMBER(SEARCH("RAPHIA",B1098)),ISNUMBER(SEARCH("etiquette",B1098)),ISNUMBER(SEARCH("Bouchon",B1098)),ISNUMBER(SEARCH("tire",B1098)),ISNUMBER(SEARCH("decapsuleur",B1098)),ISNUMBER(SEARCH("carte",B1098)),ISNUMBER(SEARCH("cheque",B1098))),"ETAGERES",IF(OR(ISNUMBER(SEARCH("papier",B1098)),ISNUMBER(SEARCH("sac",B1098)),ISNUMBER(SEARCH("carton",B1098)),ISNUMBER(SEARCH("pochette",B1098)),ISNUMBER(SEARCH("polypr",B1098)),ISNUMBER(SEARCH("FIBRE",B1098))),"CARTONNAGE","AUTRES"))))))))),VLOOKUP(A1098,'[1]Famille par article'!A:C,3,0))</f>
        <v>COFFRET</v>
      </c>
      <c r="I1098" s="14">
        <f t="shared" si="69"/>
        <v>9.2541180825467332E-5</v>
      </c>
      <c r="J1098" s="14">
        <f t="shared" si="71"/>
        <v>0.99407736442716932</v>
      </c>
      <c r="K1098" s="12" t="str">
        <f t="shared" si="68"/>
        <v>NPPEC</v>
      </c>
      <c r="L1098" s="12" t="str">
        <f t="shared" si="70"/>
        <v>N</v>
      </c>
    </row>
    <row r="1099" spans="1:12" x14ac:dyDescent="0.25">
      <c r="A1099" s="12" t="s">
        <v>1835</v>
      </c>
      <c r="B1099" s="12" t="s">
        <v>1836</v>
      </c>
      <c r="C1099" s="12">
        <v>1</v>
      </c>
      <c r="D1099" s="12">
        <v>1126</v>
      </c>
      <c r="E1099" s="12" t="s">
        <v>96</v>
      </c>
      <c r="F1099" s="12" t="s">
        <v>17</v>
      </c>
      <c r="G1099" s="12" t="str">
        <f>IF(ISNA(VLOOKUP(E1099,'[1]Plan d''adressage'!A:B,2,0)),"aucune",VLOOKUP(E1099,'[1]Plan d''adressage'!A:B,2,0))</f>
        <v>aucune</v>
      </c>
      <c r="H1099" s="13" t="str">
        <f>IF(ISNA(VLOOKUP(A1099,'[1]Famille par article'!A:C,3,0)),IF(AND(ISNUMBER(SEARCH("FIBRE",B1099)),ISNUMBER(SEARCH("calage",B1099))),"FIBRE DE CALAGE",IF(OR(ISNUMBER(SEARCH("panier",B1099)),ISNUMBER(SEARCH("corbeille",B1099)),ISNUMBER(SEARCH("banneton",B1099)),ISNUMBER(SEARCH("support",B1099))),"PANIER/CORBEILLE",IF(ISNUMBER(SEARCH("Bidon",B1099)),"BIDON",IF(ISNUMBER(SEARCH("bourriche",B1099)),"BOURRICHE",IF(OR(ISNUMBER(SEARCH("coffre",B1099)),ISNUMBER(SEARCH("valisette",B1099)),ISNUMBER(SEARCH("caisse",B1099))),"COFFRET",IF(OR(ISNUMBER(SEARCH("VERRE",B1099)),ISNUMBER(SEARCH("carafe",B1099))),"VERRERIE",IF(ISNUMBER(SEARCH("BOIS",B1099)),"BOIS",IF(OR(ISNUMBER(SEARCH("BOLDUC",B1099)),ISNUMBER(SEARCH("RAPHIA",B1099)),ISNUMBER(SEARCH("etiquette",B1099)),ISNUMBER(SEARCH("Bouchon",B1099)),ISNUMBER(SEARCH("tire",B1099)),ISNUMBER(SEARCH("decapsuleur",B1099)),ISNUMBER(SEARCH("carte",B1099)),ISNUMBER(SEARCH("cheque",B1099))),"ETAGERES",IF(OR(ISNUMBER(SEARCH("papier",B1099)),ISNUMBER(SEARCH("sac",B1099)),ISNUMBER(SEARCH("carton",B1099)),ISNUMBER(SEARCH("pochette",B1099)),ISNUMBER(SEARCH("polypr",B1099)),ISNUMBER(SEARCH("FIBRE",B1099))),"CARTONNAGE","AUTRES"))))))))),VLOOKUP(A1099,'[1]Famille par article'!A:C,3,0))</f>
        <v>AUTRES</v>
      </c>
      <c r="I1099" s="14">
        <f t="shared" si="69"/>
        <v>9.2541180825467332E-5</v>
      </c>
      <c r="J1099" s="14">
        <f t="shared" si="71"/>
        <v>0.99416990560799479</v>
      </c>
      <c r="K1099" s="12" t="str">
        <f t="shared" si="68"/>
        <v>NPPEC</v>
      </c>
      <c r="L1099" s="12" t="str">
        <f t="shared" si="70"/>
        <v>N</v>
      </c>
    </row>
    <row r="1100" spans="1:12" x14ac:dyDescent="0.25">
      <c r="A1100" s="12" t="s">
        <v>1837</v>
      </c>
      <c r="B1100" s="12" t="s">
        <v>1838</v>
      </c>
      <c r="C1100" s="12">
        <v>1</v>
      </c>
      <c r="D1100" s="12">
        <v>1126</v>
      </c>
      <c r="E1100" s="12" t="s">
        <v>53</v>
      </c>
      <c r="F1100" s="12" t="s">
        <v>17</v>
      </c>
      <c r="G1100" s="12" t="str">
        <f>IF(ISNA(VLOOKUP(E1100,'[1]Plan d''adressage'!A:B,2,0)),"aucune",VLOOKUP(E1100,'[1]Plan d''adressage'!A:B,2,0))</f>
        <v>AUTRES</v>
      </c>
      <c r="H1100" s="13" t="str">
        <f>IF(ISNA(VLOOKUP(A1100,'[1]Famille par article'!A:C,3,0)),IF(AND(ISNUMBER(SEARCH("FIBRE",B1100)),ISNUMBER(SEARCH("calage",B1100))),"FIBRE DE CALAGE",IF(OR(ISNUMBER(SEARCH("panier",B1100)),ISNUMBER(SEARCH("corbeille",B1100)),ISNUMBER(SEARCH("banneton",B1100)),ISNUMBER(SEARCH("support",B1100))),"PANIER/CORBEILLE",IF(ISNUMBER(SEARCH("Bidon",B1100)),"BIDON",IF(ISNUMBER(SEARCH("bourriche",B1100)),"BOURRICHE",IF(OR(ISNUMBER(SEARCH("coffre",B1100)),ISNUMBER(SEARCH("valisette",B1100)),ISNUMBER(SEARCH("caisse",B1100))),"COFFRET",IF(OR(ISNUMBER(SEARCH("VERRE",B1100)),ISNUMBER(SEARCH("carafe",B1100))),"VERRERIE",IF(ISNUMBER(SEARCH("BOIS",B1100)),"BOIS",IF(OR(ISNUMBER(SEARCH("BOLDUC",B1100)),ISNUMBER(SEARCH("RAPHIA",B1100)),ISNUMBER(SEARCH("etiquette",B1100)),ISNUMBER(SEARCH("Bouchon",B1100)),ISNUMBER(SEARCH("tire",B1100)),ISNUMBER(SEARCH("decapsuleur",B1100)),ISNUMBER(SEARCH("carte",B1100)),ISNUMBER(SEARCH("cheque",B1100))),"ETAGERES",IF(OR(ISNUMBER(SEARCH("papier",B1100)),ISNUMBER(SEARCH("sac",B1100)),ISNUMBER(SEARCH("carton",B1100)),ISNUMBER(SEARCH("pochette",B1100)),ISNUMBER(SEARCH("polypr",B1100)),ISNUMBER(SEARCH("FIBRE",B1100))),"CARTONNAGE","AUTRES"))))))))),VLOOKUP(A1100,'[1]Famille par article'!A:C,3,0))</f>
        <v>AUTRES</v>
      </c>
      <c r="I1100" s="14">
        <f t="shared" si="69"/>
        <v>9.2541180825467332E-5</v>
      </c>
      <c r="J1100" s="14">
        <f t="shared" si="71"/>
        <v>0.99426244678882025</v>
      </c>
      <c r="K1100" s="12" t="str">
        <f t="shared" si="68"/>
        <v>NPPEC</v>
      </c>
      <c r="L1100" s="12" t="str">
        <f t="shared" si="70"/>
        <v>N</v>
      </c>
    </row>
    <row r="1101" spans="1:12" x14ac:dyDescent="0.25">
      <c r="A1101" s="12" t="s">
        <v>1839</v>
      </c>
      <c r="B1101" s="12" t="s">
        <v>1840</v>
      </c>
      <c r="C1101" s="12">
        <v>1</v>
      </c>
      <c r="D1101" s="12">
        <v>1126</v>
      </c>
      <c r="E1101" s="12" t="s">
        <v>96</v>
      </c>
      <c r="F1101" s="12" t="s">
        <v>17</v>
      </c>
      <c r="G1101" s="12" t="str">
        <f>IF(ISNA(VLOOKUP(E1101,'[1]Plan d''adressage'!A:B,2,0)),"aucune",VLOOKUP(E1101,'[1]Plan d''adressage'!A:B,2,0))</f>
        <v>aucune</v>
      </c>
      <c r="H1101" s="13" t="str">
        <f>IF(ISNA(VLOOKUP(A1101,'[1]Famille par article'!A:C,3,0)),IF(AND(ISNUMBER(SEARCH("FIBRE",B1101)),ISNUMBER(SEARCH("calage",B1101))),"FIBRE DE CALAGE",IF(OR(ISNUMBER(SEARCH("panier",B1101)),ISNUMBER(SEARCH("corbeille",B1101)),ISNUMBER(SEARCH("banneton",B1101)),ISNUMBER(SEARCH("support",B1101))),"PANIER/CORBEILLE",IF(ISNUMBER(SEARCH("Bidon",B1101)),"BIDON",IF(ISNUMBER(SEARCH("bourriche",B1101)),"BOURRICHE",IF(OR(ISNUMBER(SEARCH("coffre",B1101)),ISNUMBER(SEARCH("valisette",B1101)),ISNUMBER(SEARCH("caisse",B1101))),"COFFRET",IF(OR(ISNUMBER(SEARCH("VERRE",B1101)),ISNUMBER(SEARCH("carafe",B1101))),"VERRERIE",IF(ISNUMBER(SEARCH("BOIS",B1101)),"BOIS",IF(OR(ISNUMBER(SEARCH("BOLDUC",B1101)),ISNUMBER(SEARCH("RAPHIA",B1101)),ISNUMBER(SEARCH("etiquette",B1101)),ISNUMBER(SEARCH("Bouchon",B1101)),ISNUMBER(SEARCH("tire",B1101)),ISNUMBER(SEARCH("decapsuleur",B1101)),ISNUMBER(SEARCH("carte",B1101)),ISNUMBER(SEARCH("cheque",B1101))),"ETAGERES",IF(OR(ISNUMBER(SEARCH("papier",B1101)),ISNUMBER(SEARCH("sac",B1101)),ISNUMBER(SEARCH("carton",B1101)),ISNUMBER(SEARCH("pochette",B1101)),ISNUMBER(SEARCH("polypr",B1101)),ISNUMBER(SEARCH("FIBRE",B1101))),"CARTONNAGE","AUTRES"))))))))),VLOOKUP(A1101,'[1]Famille par article'!A:C,3,0))</f>
        <v>VERRERIE</v>
      </c>
      <c r="I1101" s="14">
        <f t="shared" si="69"/>
        <v>9.2541180825467332E-5</v>
      </c>
      <c r="J1101" s="14">
        <f t="shared" si="71"/>
        <v>0.99435498796964572</v>
      </c>
      <c r="K1101" s="12" t="str">
        <f t="shared" si="68"/>
        <v>NPPEC</v>
      </c>
      <c r="L1101" s="12" t="str">
        <f t="shared" si="70"/>
        <v>N</v>
      </c>
    </row>
    <row r="1102" spans="1:12" x14ac:dyDescent="0.25">
      <c r="A1102" s="12" t="s">
        <v>1841</v>
      </c>
      <c r="B1102" s="12" t="s">
        <v>1842</v>
      </c>
      <c r="C1102" s="12">
        <v>1</v>
      </c>
      <c r="D1102" s="12">
        <v>1126</v>
      </c>
      <c r="E1102" s="12" t="s">
        <v>78</v>
      </c>
      <c r="F1102" s="12" t="s">
        <v>17</v>
      </c>
      <c r="G1102" s="12" t="str">
        <f>IF(ISNA(VLOOKUP(E1102,'[1]Plan d''adressage'!A:B,2,0)),"aucune",VLOOKUP(E1102,'[1]Plan d''adressage'!A:B,2,0))</f>
        <v>AUTRES</v>
      </c>
      <c r="H1102" s="13" t="str">
        <f>IF(ISNA(VLOOKUP(A1102,'[1]Famille par article'!A:C,3,0)),IF(AND(ISNUMBER(SEARCH("FIBRE",B1102)),ISNUMBER(SEARCH("calage",B1102))),"FIBRE DE CALAGE",IF(OR(ISNUMBER(SEARCH("panier",B1102)),ISNUMBER(SEARCH("corbeille",B1102)),ISNUMBER(SEARCH("banneton",B1102)),ISNUMBER(SEARCH("support",B1102))),"PANIER/CORBEILLE",IF(ISNUMBER(SEARCH("Bidon",B1102)),"BIDON",IF(ISNUMBER(SEARCH("bourriche",B1102)),"BOURRICHE",IF(OR(ISNUMBER(SEARCH("coffre",B1102)),ISNUMBER(SEARCH("valisette",B1102)),ISNUMBER(SEARCH("caisse",B1102))),"COFFRET",IF(OR(ISNUMBER(SEARCH("VERRE",B1102)),ISNUMBER(SEARCH("carafe",B1102))),"VERRERIE",IF(ISNUMBER(SEARCH("BOIS",B1102)),"BOIS",IF(OR(ISNUMBER(SEARCH("BOLDUC",B1102)),ISNUMBER(SEARCH("RAPHIA",B1102)),ISNUMBER(SEARCH("etiquette",B1102)),ISNUMBER(SEARCH("Bouchon",B1102)),ISNUMBER(SEARCH("tire",B1102)),ISNUMBER(SEARCH("decapsuleur",B1102)),ISNUMBER(SEARCH("carte",B1102)),ISNUMBER(SEARCH("cheque",B1102))),"ETAGERES",IF(OR(ISNUMBER(SEARCH("papier",B1102)),ISNUMBER(SEARCH("sac",B1102)),ISNUMBER(SEARCH("carton",B1102)),ISNUMBER(SEARCH("pochette",B1102)),ISNUMBER(SEARCH("polypr",B1102)),ISNUMBER(SEARCH("FIBRE",B1102))),"CARTONNAGE","AUTRES"))))))))),VLOOKUP(A1102,'[1]Famille par article'!A:C,3,0))</f>
        <v>AUTRES</v>
      </c>
      <c r="I1102" s="14">
        <f t="shared" si="69"/>
        <v>9.2541180825467332E-5</v>
      </c>
      <c r="J1102" s="14">
        <f t="shared" si="71"/>
        <v>0.99444752915047119</v>
      </c>
      <c r="K1102" s="12" t="str">
        <f t="shared" si="68"/>
        <v>NPPEC</v>
      </c>
      <c r="L1102" s="12" t="str">
        <f t="shared" si="70"/>
        <v>N</v>
      </c>
    </row>
    <row r="1103" spans="1:12" x14ac:dyDescent="0.25">
      <c r="A1103" s="12" t="s">
        <v>1843</v>
      </c>
      <c r="B1103" s="12" t="s">
        <v>1844</v>
      </c>
      <c r="C1103" s="12">
        <v>1</v>
      </c>
      <c r="D1103" s="12">
        <v>1126</v>
      </c>
      <c r="E1103" s="12" t="s">
        <v>96</v>
      </c>
      <c r="F1103" s="12" t="s">
        <v>17</v>
      </c>
      <c r="G1103" s="12" t="str">
        <f>IF(ISNA(VLOOKUP(E1103,'[1]Plan d''adressage'!A:B,2,0)),"aucune",VLOOKUP(E1103,'[1]Plan d''adressage'!A:B,2,0))</f>
        <v>aucune</v>
      </c>
      <c r="H1103" s="13" t="str">
        <f>IF(ISNA(VLOOKUP(A1103,'[1]Famille par article'!A:C,3,0)),IF(AND(ISNUMBER(SEARCH("FIBRE",B1103)),ISNUMBER(SEARCH("calage",B1103))),"FIBRE DE CALAGE",IF(OR(ISNUMBER(SEARCH("panier",B1103)),ISNUMBER(SEARCH("corbeille",B1103)),ISNUMBER(SEARCH("banneton",B1103)),ISNUMBER(SEARCH("support",B1103))),"PANIER/CORBEILLE",IF(ISNUMBER(SEARCH("Bidon",B1103)),"BIDON",IF(ISNUMBER(SEARCH("bourriche",B1103)),"BOURRICHE",IF(OR(ISNUMBER(SEARCH("coffre",B1103)),ISNUMBER(SEARCH("valisette",B1103)),ISNUMBER(SEARCH("caisse",B1103))),"COFFRET",IF(OR(ISNUMBER(SEARCH("VERRE",B1103)),ISNUMBER(SEARCH("carafe",B1103))),"VERRERIE",IF(ISNUMBER(SEARCH("BOIS",B1103)),"BOIS",IF(OR(ISNUMBER(SEARCH("BOLDUC",B1103)),ISNUMBER(SEARCH("RAPHIA",B1103)),ISNUMBER(SEARCH("etiquette",B1103)),ISNUMBER(SEARCH("Bouchon",B1103)),ISNUMBER(SEARCH("tire",B1103)),ISNUMBER(SEARCH("decapsuleur",B1103)),ISNUMBER(SEARCH("carte",B1103)),ISNUMBER(SEARCH("cheque",B1103))),"ETAGERES",IF(OR(ISNUMBER(SEARCH("papier",B1103)),ISNUMBER(SEARCH("sac",B1103)),ISNUMBER(SEARCH("carton",B1103)),ISNUMBER(SEARCH("pochette",B1103)),ISNUMBER(SEARCH("polypr",B1103)),ISNUMBER(SEARCH("FIBRE",B1103))),"CARTONNAGE","AUTRES"))))))))),VLOOKUP(A1103,'[1]Famille par article'!A:C,3,0))</f>
        <v>ETAGERES</v>
      </c>
      <c r="I1103" s="14">
        <f t="shared" si="69"/>
        <v>9.2541180825467332E-5</v>
      </c>
      <c r="J1103" s="14">
        <f t="shared" si="71"/>
        <v>0.99454007033129666</v>
      </c>
      <c r="K1103" s="12" t="str">
        <f t="shared" si="68"/>
        <v>NPPEC</v>
      </c>
      <c r="L1103" s="12" t="str">
        <f t="shared" si="70"/>
        <v>N</v>
      </c>
    </row>
    <row r="1104" spans="1:12" x14ac:dyDescent="0.25">
      <c r="A1104" s="12" t="s">
        <v>1845</v>
      </c>
      <c r="B1104" s="12" t="s">
        <v>1846</v>
      </c>
      <c r="C1104" s="12">
        <v>1</v>
      </c>
      <c r="D1104" s="12">
        <v>1126</v>
      </c>
      <c r="E1104" s="12" t="s">
        <v>96</v>
      </c>
      <c r="F1104" s="12" t="s">
        <v>17</v>
      </c>
      <c r="G1104" s="12" t="str">
        <f>IF(ISNA(VLOOKUP(E1104,'[1]Plan d''adressage'!A:B,2,0)),"aucune",VLOOKUP(E1104,'[1]Plan d''adressage'!A:B,2,0))</f>
        <v>aucune</v>
      </c>
      <c r="H1104" s="13" t="str">
        <f>IF(ISNA(VLOOKUP(A1104,'[1]Famille par article'!A:C,3,0)),IF(AND(ISNUMBER(SEARCH("FIBRE",B1104)),ISNUMBER(SEARCH("calage",B1104))),"FIBRE DE CALAGE",IF(OR(ISNUMBER(SEARCH("panier",B1104)),ISNUMBER(SEARCH("corbeille",B1104)),ISNUMBER(SEARCH("banneton",B1104)),ISNUMBER(SEARCH("support",B1104))),"PANIER/CORBEILLE",IF(ISNUMBER(SEARCH("Bidon",B1104)),"BIDON",IF(ISNUMBER(SEARCH("bourriche",B1104)),"BOURRICHE",IF(OR(ISNUMBER(SEARCH("coffre",B1104)),ISNUMBER(SEARCH("valisette",B1104)),ISNUMBER(SEARCH("caisse",B1104))),"COFFRET",IF(OR(ISNUMBER(SEARCH("VERRE",B1104)),ISNUMBER(SEARCH("carafe",B1104))),"VERRERIE",IF(ISNUMBER(SEARCH("BOIS",B1104)),"BOIS",IF(OR(ISNUMBER(SEARCH("BOLDUC",B1104)),ISNUMBER(SEARCH("RAPHIA",B1104)),ISNUMBER(SEARCH("etiquette",B1104)),ISNUMBER(SEARCH("Bouchon",B1104)),ISNUMBER(SEARCH("tire",B1104)),ISNUMBER(SEARCH("decapsuleur",B1104)),ISNUMBER(SEARCH("carte",B1104)),ISNUMBER(SEARCH("cheque",B1104))),"ETAGERES",IF(OR(ISNUMBER(SEARCH("papier",B1104)),ISNUMBER(SEARCH("sac",B1104)),ISNUMBER(SEARCH("carton",B1104)),ISNUMBER(SEARCH("pochette",B1104)),ISNUMBER(SEARCH("polypr",B1104)),ISNUMBER(SEARCH("FIBRE",B1104))),"CARTONNAGE","AUTRES"))))))))),VLOOKUP(A1104,'[1]Famille par article'!A:C,3,0))</f>
        <v>AUTRES</v>
      </c>
      <c r="I1104" s="14">
        <f t="shared" si="69"/>
        <v>9.2541180825467332E-5</v>
      </c>
      <c r="J1104" s="14">
        <f t="shared" si="71"/>
        <v>0.99463261151212212</v>
      </c>
      <c r="K1104" s="12" t="str">
        <f t="shared" si="68"/>
        <v>NPPEC</v>
      </c>
      <c r="L1104" s="12" t="str">
        <f t="shared" si="70"/>
        <v>N</v>
      </c>
    </row>
    <row r="1105" spans="1:12" x14ac:dyDescent="0.25">
      <c r="A1105" s="12" t="s">
        <v>1847</v>
      </c>
      <c r="B1105" s="12" t="s">
        <v>1848</v>
      </c>
      <c r="C1105" s="12">
        <v>1</v>
      </c>
      <c r="D1105" s="12">
        <v>1126</v>
      </c>
      <c r="E1105" s="12" t="s">
        <v>96</v>
      </c>
      <c r="F1105" s="12" t="s">
        <v>17</v>
      </c>
      <c r="G1105" s="12" t="str">
        <f>IF(ISNA(VLOOKUP(E1105,'[1]Plan d''adressage'!A:B,2,0)),"aucune",VLOOKUP(E1105,'[1]Plan d''adressage'!A:B,2,0))</f>
        <v>aucune</v>
      </c>
      <c r="H1105" s="13" t="str">
        <f>IF(ISNA(VLOOKUP(A1105,'[1]Famille par article'!A:C,3,0)),IF(AND(ISNUMBER(SEARCH("FIBRE",B1105)),ISNUMBER(SEARCH("calage",B1105))),"FIBRE DE CALAGE",IF(OR(ISNUMBER(SEARCH("panier",B1105)),ISNUMBER(SEARCH("corbeille",B1105)),ISNUMBER(SEARCH("banneton",B1105)),ISNUMBER(SEARCH("support",B1105))),"PANIER/CORBEILLE",IF(ISNUMBER(SEARCH("Bidon",B1105)),"BIDON",IF(ISNUMBER(SEARCH("bourriche",B1105)),"BOURRICHE",IF(OR(ISNUMBER(SEARCH("coffre",B1105)),ISNUMBER(SEARCH("valisette",B1105)),ISNUMBER(SEARCH("caisse",B1105))),"COFFRET",IF(OR(ISNUMBER(SEARCH("VERRE",B1105)),ISNUMBER(SEARCH("carafe",B1105))),"VERRERIE",IF(ISNUMBER(SEARCH("BOIS",B1105)),"BOIS",IF(OR(ISNUMBER(SEARCH("BOLDUC",B1105)),ISNUMBER(SEARCH("RAPHIA",B1105)),ISNUMBER(SEARCH("etiquette",B1105)),ISNUMBER(SEARCH("Bouchon",B1105)),ISNUMBER(SEARCH("tire",B1105)),ISNUMBER(SEARCH("decapsuleur",B1105)),ISNUMBER(SEARCH("carte",B1105)),ISNUMBER(SEARCH("cheque",B1105))),"ETAGERES",IF(OR(ISNUMBER(SEARCH("papier",B1105)),ISNUMBER(SEARCH("sac",B1105)),ISNUMBER(SEARCH("carton",B1105)),ISNUMBER(SEARCH("pochette",B1105)),ISNUMBER(SEARCH("polypr",B1105)),ISNUMBER(SEARCH("FIBRE",B1105))),"CARTONNAGE","AUTRES"))))))))),VLOOKUP(A1105,'[1]Famille par article'!A:C,3,0))</f>
        <v>ETAGERES</v>
      </c>
      <c r="I1105" s="14">
        <f t="shared" si="69"/>
        <v>9.2541180825467332E-5</v>
      </c>
      <c r="J1105" s="14">
        <f t="shared" si="71"/>
        <v>0.99472515269294759</v>
      </c>
      <c r="K1105" s="12" t="str">
        <f t="shared" si="68"/>
        <v>NPPEC</v>
      </c>
      <c r="L1105" s="12" t="str">
        <f t="shared" si="70"/>
        <v>N</v>
      </c>
    </row>
    <row r="1106" spans="1:12" x14ac:dyDescent="0.25">
      <c r="A1106" s="12" t="s">
        <v>1849</v>
      </c>
      <c r="B1106" s="12" t="s">
        <v>52</v>
      </c>
      <c r="C1106" s="12">
        <v>1</v>
      </c>
      <c r="D1106" s="12">
        <v>1126</v>
      </c>
      <c r="E1106" s="12" t="s">
        <v>446</v>
      </c>
      <c r="F1106" s="12" t="s">
        <v>17</v>
      </c>
      <c r="G1106" s="12" t="str">
        <f>IF(ISNA(VLOOKUP(E1106,'[1]Plan d''adressage'!A:B,2,0)),"aucune",VLOOKUP(E1106,'[1]Plan d''adressage'!A:B,2,0))</f>
        <v>AUTRES</v>
      </c>
      <c r="H1106" s="13" t="str">
        <f>IF(ISNA(VLOOKUP(A1106,'[1]Famille par article'!A:C,3,0)),IF(AND(ISNUMBER(SEARCH("FIBRE",B1106)),ISNUMBER(SEARCH("calage",B1106))),"FIBRE DE CALAGE",IF(OR(ISNUMBER(SEARCH("panier",B1106)),ISNUMBER(SEARCH("corbeille",B1106)),ISNUMBER(SEARCH("banneton",B1106)),ISNUMBER(SEARCH("support",B1106))),"PANIER/CORBEILLE",IF(ISNUMBER(SEARCH("Bidon",B1106)),"BIDON",IF(ISNUMBER(SEARCH("bourriche",B1106)),"BOURRICHE",IF(OR(ISNUMBER(SEARCH("coffre",B1106)),ISNUMBER(SEARCH("valisette",B1106)),ISNUMBER(SEARCH("caisse",B1106))),"COFFRET",IF(OR(ISNUMBER(SEARCH("VERRE",B1106)),ISNUMBER(SEARCH("carafe",B1106))),"VERRERIE",IF(ISNUMBER(SEARCH("BOIS",B1106)),"BOIS",IF(OR(ISNUMBER(SEARCH("BOLDUC",B1106)),ISNUMBER(SEARCH("RAPHIA",B1106)),ISNUMBER(SEARCH("etiquette",B1106)),ISNUMBER(SEARCH("Bouchon",B1106)),ISNUMBER(SEARCH("tire",B1106)),ISNUMBER(SEARCH("decapsuleur",B1106)),ISNUMBER(SEARCH("carte",B1106)),ISNUMBER(SEARCH("cheque",B1106))),"ETAGERES",IF(OR(ISNUMBER(SEARCH("papier",B1106)),ISNUMBER(SEARCH("sac",B1106)),ISNUMBER(SEARCH("carton",B1106)),ISNUMBER(SEARCH("pochette",B1106)),ISNUMBER(SEARCH("polypr",B1106)),ISNUMBER(SEARCH("FIBRE",B1106))),"CARTONNAGE","AUTRES"))))))))),VLOOKUP(A1106,'[1]Famille par article'!A:C,3,0))</f>
        <v>PANIER/CORBEILLE</v>
      </c>
      <c r="I1106" s="14">
        <f t="shared" si="69"/>
        <v>9.2541180825467332E-5</v>
      </c>
      <c r="J1106" s="14">
        <f t="shared" si="71"/>
        <v>0.99481769387377306</v>
      </c>
      <c r="K1106" s="12" t="str">
        <f t="shared" si="68"/>
        <v>NPPEC</v>
      </c>
      <c r="L1106" s="12" t="str">
        <f t="shared" si="70"/>
        <v>N</v>
      </c>
    </row>
    <row r="1107" spans="1:12" x14ac:dyDescent="0.25">
      <c r="A1107" s="12" t="s">
        <v>1850</v>
      </c>
      <c r="B1107" s="12" t="s">
        <v>1851</v>
      </c>
      <c r="C1107" s="12">
        <v>1</v>
      </c>
      <c r="D1107" s="12">
        <v>1126</v>
      </c>
      <c r="E1107" s="12" t="s">
        <v>96</v>
      </c>
      <c r="F1107" s="12" t="s">
        <v>17</v>
      </c>
      <c r="G1107" s="12" t="str">
        <f>IF(ISNA(VLOOKUP(E1107,'[1]Plan d''adressage'!A:B,2,0)),"aucune",VLOOKUP(E1107,'[1]Plan d''adressage'!A:B,2,0))</f>
        <v>aucune</v>
      </c>
      <c r="H1107" s="13" t="str">
        <f>IF(ISNA(VLOOKUP(A1107,'[1]Famille par article'!A:C,3,0)),IF(AND(ISNUMBER(SEARCH("FIBRE",B1107)),ISNUMBER(SEARCH("calage",B1107))),"FIBRE DE CALAGE",IF(OR(ISNUMBER(SEARCH("panier",B1107)),ISNUMBER(SEARCH("corbeille",B1107)),ISNUMBER(SEARCH("banneton",B1107)),ISNUMBER(SEARCH("support",B1107))),"PANIER/CORBEILLE",IF(ISNUMBER(SEARCH("Bidon",B1107)),"BIDON",IF(ISNUMBER(SEARCH("bourriche",B1107)),"BOURRICHE",IF(OR(ISNUMBER(SEARCH("coffre",B1107)),ISNUMBER(SEARCH("valisette",B1107)),ISNUMBER(SEARCH("caisse",B1107))),"COFFRET",IF(OR(ISNUMBER(SEARCH("VERRE",B1107)),ISNUMBER(SEARCH("carafe",B1107))),"VERRERIE",IF(ISNUMBER(SEARCH("BOIS",B1107)),"BOIS",IF(OR(ISNUMBER(SEARCH("BOLDUC",B1107)),ISNUMBER(SEARCH("RAPHIA",B1107)),ISNUMBER(SEARCH("etiquette",B1107)),ISNUMBER(SEARCH("Bouchon",B1107)),ISNUMBER(SEARCH("tire",B1107)),ISNUMBER(SEARCH("decapsuleur",B1107)),ISNUMBER(SEARCH("carte",B1107)),ISNUMBER(SEARCH("cheque",B1107))),"ETAGERES",IF(OR(ISNUMBER(SEARCH("papier",B1107)),ISNUMBER(SEARCH("sac",B1107)),ISNUMBER(SEARCH("carton",B1107)),ISNUMBER(SEARCH("pochette",B1107)),ISNUMBER(SEARCH("polypr",B1107)),ISNUMBER(SEARCH("FIBRE",B1107))),"CARTONNAGE","AUTRES"))))))))),VLOOKUP(A1107,'[1]Famille par article'!A:C,3,0))</f>
        <v>COFFRET</v>
      </c>
      <c r="I1107" s="14">
        <f t="shared" si="69"/>
        <v>9.2541180825467332E-5</v>
      </c>
      <c r="J1107" s="14">
        <f t="shared" si="71"/>
        <v>0.99491023505459852</v>
      </c>
      <c r="K1107" s="12" t="str">
        <f t="shared" si="68"/>
        <v>NPPEC</v>
      </c>
      <c r="L1107" s="12" t="str">
        <f t="shared" si="70"/>
        <v>N</v>
      </c>
    </row>
    <row r="1108" spans="1:12" x14ac:dyDescent="0.25">
      <c r="A1108" s="12" t="s">
        <v>1852</v>
      </c>
      <c r="B1108" s="12" t="s">
        <v>1853</v>
      </c>
      <c r="C1108" s="12">
        <v>1</v>
      </c>
      <c r="D1108" s="12">
        <v>1126</v>
      </c>
      <c r="E1108" s="12" t="s">
        <v>96</v>
      </c>
      <c r="F1108" s="12" t="s">
        <v>17</v>
      </c>
      <c r="G1108" s="12" t="str">
        <f>IF(ISNA(VLOOKUP(E1108,'[1]Plan d''adressage'!A:B,2,0)),"aucune",VLOOKUP(E1108,'[1]Plan d''adressage'!A:B,2,0))</f>
        <v>aucune</v>
      </c>
      <c r="H1108" s="13" t="str">
        <f>IF(ISNA(VLOOKUP(A1108,'[1]Famille par article'!A:C,3,0)),IF(AND(ISNUMBER(SEARCH("FIBRE",B1108)),ISNUMBER(SEARCH("calage",B1108))),"FIBRE DE CALAGE",IF(OR(ISNUMBER(SEARCH("panier",B1108)),ISNUMBER(SEARCH("corbeille",B1108)),ISNUMBER(SEARCH("banneton",B1108)),ISNUMBER(SEARCH("support",B1108))),"PANIER/CORBEILLE",IF(ISNUMBER(SEARCH("Bidon",B1108)),"BIDON",IF(ISNUMBER(SEARCH("bourriche",B1108)),"BOURRICHE",IF(OR(ISNUMBER(SEARCH("coffre",B1108)),ISNUMBER(SEARCH("valisette",B1108)),ISNUMBER(SEARCH("caisse",B1108))),"COFFRET",IF(OR(ISNUMBER(SEARCH("VERRE",B1108)),ISNUMBER(SEARCH("carafe",B1108))),"VERRERIE",IF(ISNUMBER(SEARCH("BOIS",B1108)),"BOIS",IF(OR(ISNUMBER(SEARCH("BOLDUC",B1108)),ISNUMBER(SEARCH("RAPHIA",B1108)),ISNUMBER(SEARCH("etiquette",B1108)),ISNUMBER(SEARCH("Bouchon",B1108)),ISNUMBER(SEARCH("tire",B1108)),ISNUMBER(SEARCH("decapsuleur",B1108)),ISNUMBER(SEARCH("carte",B1108)),ISNUMBER(SEARCH("cheque",B1108))),"ETAGERES",IF(OR(ISNUMBER(SEARCH("papier",B1108)),ISNUMBER(SEARCH("sac",B1108)),ISNUMBER(SEARCH("carton",B1108)),ISNUMBER(SEARCH("pochette",B1108)),ISNUMBER(SEARCH("polypr",B1108)),ISNUMBER(SEARCH("FIBRE",B1108))),"CARTONNAGE","AUTRES"))))))))),VLOOKUP(A1108,'[1]Famille par article'!A:C,3,0))</f>
        <v>VERRERIE</v>
      </c>
      <c r="I1108" s="14">
        <f t="shared" si="69"/>
        <v>9.2541180825467332E-5</v>
      </c>
      <c r="J1108" s="14">
        <f t="shared" si="71"/>
        <v>0.99500277623542399</v>
      </c>
      <c r="K1108" s="12" t="str">
        <f t="shared" si="68"/>
        <v>NPPEC</v>
      </c>
      <c r="L1108" s="12" t="str">
        <f t="shared" si="70"/>
        <v>N</v>
      </c>
    </row>
    <row r="1109" spans="1:12" x14ac:dyDescent="0.25">
      <c r="A1109" s="12" t="s">
        <v>1854</v>
      </c>
      <c r="B1109" s="12" t="s">
        <v>1853</v>
      </c>
      <c r="C1109" s="12">
        <v>1</v>
      </c>
      <c r="D1109" s="12">
        <v>1126</v>
      </c>
      <c r="E1109" s="12" t="s">
        <v>1298</v>
      </c>
      <c r="F1109" s="12" t="s">
        <v>17</v>
      </c>
      <c r="G1109" s="12" t="str">
        <f>IF(ISNA(VLOOKUP(E1109,'[1]Plan d''adressage'!A:B,2,0)),"aucune",VLOOKUP(E1109,'[1]Plan d''adressage'!A:B,2,0))</f>
        <v>VERRERIE</v>
      </c>
      <c r="H1109" s="13" t="str">
        <f>IF(ISNA(VLOOKUP(A1109,'[1]Famille par article'!A:C,3,0)),IF(AND(ISNUMBER(SEARCH("FIBRE",B1109)),ISNUMBER(SEARCH("calage",B1109))),"FIBRE DE CALAGE",IF(OR(ISNUMBER(SEARCH("panier",B1109)),ISNUMBER(SEARCH("corbeille",B1109)),ISNUMBER(SEARCH("banneton",B1109)),ISNUMBER(SEARCH("support",B1109))),"PANIER/CORBEILLE",IF(ISNUMBER(SEARCH("Bidon",B1109)),"BIDON",IF(ISNUMBER(SEARCH("bourriche",B1109)),"BOURRICHE",IF(OR(ISNUMBER(SEARCH("coffre",B1109)),ISNUMBER(SEARCH("valisette",B1109)),ISNUMBER(SEARCH("caisse",B1109))),"COFFRET",IF(OR(ISNUMBER(SEARCH("VERRE",B1109)),ISNUMBER(SEARCH("carafe",B1109))),"VERRERIE",IF(ISNUMBER(SEARCH("BOIS",B1109)),"BOIS",IF(OR(ISNUMBER(SEARCH("BOLDUC",B1109)),ISNUMBER(SEARCH("RAPHIA",B1109)),ISNUMBER(SEARCH("etiquette",B1109)),ISNUMBER(SEARCH("Bouchon",B1109)),ISNUMBER(SEARCH("tire",B1109)),ISNUMBER(SEARCH("decapsuleur",B1109)),ISNUMBER(SEARCH("carte",B1109)),ISNUMBER(SEARCH("cheque",B1109))),"ETAGERES",IF(OR(ISNUMBER(SEARCH("papier",B1109)),ISNUMBER(SEARCH("sac",B1109)),ISNUMBER(SEARCH("carton",B1109)),ISNUMBER(SEARCH("pochette",B1109)),ISNUMBER(SEARCH("polypr",B1109)),ISNUMBER(SEARCH("FIBRE",B1109))),"CARTONNAGE","AUTRES"))))))))),VLOOKUP(A1109,'[1]Famille par article'!A:C,3,0))</f>
        <v>VERRERIE</v>
      </c>
      <c r="I1109" s="14">
        <f t="shared" si="69"/>
        <v>9.2541180825467332E-5</v>
      </c>
      <c r="J1109" s="14">
        <f t="shared" si="71"/>
        <v>0.99509531741624946</v>
      </c>
      <c r="K1109" s="12" t="str">
        <f t="shared" si="68"/>
        <v>NPPEC</v>
      </c>
      <c r="L1109" s="12" t="str">
        <f t="shared" si="70"/>
        <v>N</v>
      </c>
    </row>
    <row r="1110" spans="1:12" x14ac:dyDescent="0.25">
      <c r="A1110" s="12" t="s">
        <v>1855</v>
      </c>
      <c r="B1110" s="12" t="s">
        <v>434</v>
      </c>
      <c r="C1110" s="12">
        <v>1</v>
      </c>
      <c r="D1110" s="12">
        <v>1126</v>
      </c>
      <c r="E1110" s="12" t="s">
        <v>96</v>
      </c>
      <c r="F1110" s="12" t="s">
        <v>17</v>
      </c>
      <c r="G1110" s="12" t="str">
        <f>IF(ISNA(VLOOKUP(E1110,'[1]Plan d''adressage'!A:B,2,0)),"aucune",VLOOKUP(E1110,'[1]Plan d''adressage'!A:B,2,0))</f>
        <v>aucune</v>
      </c>
      <c r="H1110" s="13" t="str">
        <f>IF(ISNA(VLOOKUP(A1110,'[1]Famille par article'!A:C,3,0)),IF(AND(ISNUMBER(SEARCH("FIBRE",B1110)),ISNUMBER(SEARCH("calage",B1110))),"FIBRE DE CALAGE",IF(OR(ISNUMBER(SEARCH("panier",B1110)),ISNUMBER(SEARCH("corbeille",B1110)),ISNUMBER(SEARCH("banneton",B1110)),ISNUMBER(SEARCH("support",B1110))),"PANIER/CORBEILLE",IF(ISNUMBER(SEARCH("Bidon",B1110)),"BIDON",IF(ISNUMBER(SEARCH("bourriche",B1110)),"BOURRICHE",IF(OR(ISNUMBER(SEARCH("coffre",B1110)),ISNUMBER(SEARCH("valisette",B1110)),ISNUMBER(SEARCH("caisse",B1110))),"COFFRET",IF(OR(ISNUMBER(SEARCH("VERRE",B1110)),ISNUMBER(SEARCH("carafe",B1110))),"VERRERIE",IF(ISNUMBER(SEARCH("BOIS",B1110)),"BOIS",IF(OR(ISNUMBER(SEARCH("BOLDUC",B1110)),ISNUMBER(SEARCH("RAPHIA",B1110)),ISNUMBER(SEARCH("etiquette",B1110)),ISNUMBER(SEARCH("Bouchon",B1110)),ISNUMBER(SEARCH("tire",B1110)),ISNUMBER(SEARCH("decapsuleur",B1110)),ISNUMBER(SEARCH("carte",B1110)),ISNUMBER(SEARCH("cheque",B1110))),"ETAGERES",IF(OR(ISNUMBER(SEARCH("papier",B1110)),ISNUMBER(SEARCH("sac",B1110)),ISNUMBER(SEARCH("carton",B1110)),ISNUMBER(SEARCH("pochette",B1110)),ISNUMBER(SEARCH("polypr",B1110)),ISNUMBER(SEARCH("FIBRE",B1110))),"CARTONNAGE","AUTRES"))))))))),VLOOKUP(A1110,'[1]Famille par article'!A:C,3,0))</f>
        <v>AUTRES</v>
      </c>
      <c r="I1110" s="14">
        <f t="shared" si="69"/>
        <v>9.2541180825467332E-5</v>
      </c>
      <c r="J1110" s="14">
        <f t="shared" si="71"/>
        <v>0.99518785859707493</v>
      </c>
      <c r="K1110" s="12" t="str">
        <f t="shared" si="68"/>
        <v>NPPEC</v>
      </c>
      <c r="L1110" s="12" t="str">
        <f t="shared" si="70"/>
        <v>N</v>
      </c>
    </row>
    <row r="1111" spans="1:12" x14ac:dyDescent="0.25">
      <c r="A1111" s="12" t="s">
        <v>1856</v>
      </c>
      <c r="B1111" s="12" t="s">
        <v>1857</v>
      </c>
      <c r="C1111" s="12">
        <v>1</v>
      </c>
      <c r="D1111" s="12">
        <v>1126</v>
      </c>
      <c r="E1111" s="12" t="s">
        <v>96</v>
      </c>
      <c r="F1111" s="12" t="s">
        <v>17</v>
      </c>
      <c r="G1111" s="12" t="str">
        <f>IF(ISNA(VLOOKUP(E1111,'[1]Plan d''adressage'!A:B,2,0)),"aucune",VLOOKUP(E1111,'[1]Plan d''adressage'!A:B,2,0))</f>
        <v>aucune</v>
      </c>
      <c r="H1111" s="13" t="str">
        <f>IF(ISNA(VLOOKUP(A1111,'[1]Famille par article'!A:C,3,0)),IF(AND(ISNUMBER(SEARCH("FIBRE",B1111)),ISNUMBER(SEARCH("calage",B1111))),"FIBRE DE CALAGE",IF(OR(ISNUMBER(SEARCH("panier",B1111)),ISNUMBER(SEARCH("corbeille",B1111)),ISNUMBER(SEARCH("banneton",B1111)),ISNUMBER(SEARCH("support",B1111))),"PANIER/CORBEILLE",IF(ISNUMBER(SEARCH("Bidon",B1111)),"BIDON",IF(ISNUMBER(SEARCH("bourriche",B1111)),"BOURRICHE",IF(OR(ISNUMBER(SEARCH("coffre",B1111)),ISNUMBER(SEARCH("valisette",B1111)),ISNUMBER(SEARCH("caisse",B1111))),"COFFRET",IF(OR(ISNUMBER(SEARCH("VERRE",B1111)),ISNUMBER(SEARCH("carafe",B1111))),"VERRERIE",IF(ISNUMBER(SEARCH("BOIS",B1111)),"BOIS",IF(OR(ISNUMBER(SEARCH("BOLDUC",B1111)),ISNUMBER(SEARCH("RAPHIA",B1111)),ISNUMBER(SEARCH("etiquette",B1111)),ISNUMBER(SEARCH("Bouchon",B1111)),ISNUMBER(SEARCH("tire",B1111)),ISNUMBER(SEARCH("decapsuleur",B1111)),ISNUMBER(SEARCH("carte",B1111)),ISNUMBER(SEARCH("cheque",B1111))),"ETAGERES",IF(OR(ISNUMBER(SEARCH("papier",B1111)),ISNUMBER(SEARCH("sac",B1111)),ISNUMBER(SEARCH("carton",B1111)),ISNUMBER(SEARCH("pochette",B1111)),ISNUMBER(SEARCH("polypr",B1111)),ISNUMBER(SEARCH("FIBRE",B1111))),"CARTONNAGE","AUTRES"))))))))),VLOOKUP(A1111,'[1]Famille par article'!A:C,3,0))</f>
        <v>ETAGERES</v>
      </c>
      <c r="I1111" s="14">
        <f t="shared" si="69"/>
        <v>9.2541180825467332E-5</v>
      </c>
      <c r="J1111" s="14">
        <f t="shared" si="71"/>
        <v>0.99528039977790039</v>
      </c>
      <c r="K1111" s="12" t="str">
        <f t="shared" si="68"/>
        <v>NPPEC</v>
      </c>
      <c r="L1111" s="12" t="str">
        <f t="shared" si="70"/>
        <v>N</v>
      </c>
    </row>
    <row r="1112" spans="1:12" x14ac:dyDescent="0.25">
      <c r="A1112" s="12" t="s">
        <v>1858</v>
      </c>
      <c r="B1112" s="12" t="s">
        <v>1859</v>
      </c>
      <c r="C1112" s="12">
        <v>1</v>
      </c>
      <c r="D1112" s="12">
        <v>1126</v>
      </c>
      <c r="E1112" s="12" t="s">
        <v>96</v>
      </c>
      <c r="F1112" s="12" t="s">
        <v>17</v>
      </c>
      <c r="G1112" s="12" t="str">
        <f>IF(ISNA(VLOOKUP(E1112,'[1]Plan d''adressage'!A:B,2,0)),"aucune",VLOOKUP(E1112,'[1]Plan d''adressage'!A:B,2,0))</f>
        <v>aucune</v>
      </c>
      <c r="H1112" s="13" t="str">
        <f>IF(ISNA(VLOOKUP(A1112,'[1]Famille par article'!A:C,3,0)),IF(AND(ISNUMBER(SEARCH("FIBRE",B1112)),ISNUMBER(SEARCH("calage",B1112))),"FIBRE DE CALAGE",IF(OR(ISNUMBER(SEARCH("panier",B1112)),ISNUMBER(SEARCH("corbeille",B1112)),ISNUMBER(SEARCH("banneton",B1112)),ISNUMBER(SEARCH("support",B1112))),"PANIER/CORBEILLE",IF(ISNUMBER(SEARCH("Bidon",B1112)),"BIDON",IF(ISNUMBER(SEARCH("bourriche",B1112)),"BOURRICHE",IF(OR(ISNUMBER(SEARCH("coffre",B1112)),ISNUMBER(SEARCH("valisette",B1112)),ISNUMBER(SEARCH("caisse",B1112))),"COFFRET",IF(OR(ISNUMBER(SEARCH("VERRE",B1112)),ISNUMBER(SEARCH("carafe",B1112))),"VERRERIE",IF(ISNUMBER(SEARCH("BOIS",B1112)),"BOIS",IF(OR(ISNUMBER(SEARCH("BOLDUC",B1112)),ISNUMBER(SEARCH("RAPHIA",B1112)),ISNUMBER(SEARCH("etiquette",B1112)),ISNUMBER(SEARCH("Bouchon",B1112)),ISNUMBER(SEARCH("tire",B1112)),ISNUMBER(SEARCH("decapsuleur",B1112)),ISNUMBER(SEARCH("carte",B1112)),ISNUMBER(SEARCH("cheque",B1112))),"ETAGERES",IF(OR(ISNUMBER(SEARCH("papier",B1112)),ISNUMBER(SEARCH("sac",B1112)),ISNUMBER(SEARCH("carton",B1112)),ISNUMBER(SEARCH("pochette",B1112)),ISNUMBER(SEARCH("polypr",B1112)),ISNUMBER(SEARCH("FIBRE",B1112))),"CARTONNAGE","AUTRES"))))))))),VLOOKUP(A1112,'[1]Famille par article'!A:C,3,0))</f>
        <v>ETAGERES</v>
      </c>
      <c r="I1112" s="14">
        <f t="shared" si="69"/>
        <v>9.2541180825467332E-5</v>
      </c>
      <c r="J1112" s="14">
        <f t="shared" si="71"/>
        <v>0.99537294095872586</v>
      </c>
      <c r="K1112" s="12" t="str">
        <f t="shared" si="68"/>
        <v>NPPEC</v>
      </c>
      <c r="L1112" s="12" t="str">
        <f t="shared" si="70"/>
        <v>N</v>
      </c>
    </row>
    <row r="1113" spans="1:12" x14ac:dyDescent="0.25">
      <c r="A1113" s="12" t="s">
        <v>1860</v>
      </c>
      <c r="B1113" s="12" t="s">
        <v>1861</v>
      </c>
      <c r="C1113" s="12">
        <v>1</v>
      </c>
      <c r="D1113" s="12">
        <v>1126</v>
      </c>
      <c r="E1113" s="12" t="s">
        <v>96</v>
      </c>
      <c r="F1113" s="12" t="s">
        <v>17</v>
      </c>
      <c r="G1113" s="12" t="str">
        <f>IF(ISNA(VLOOKUP(E1113,'[1]Plan d''adressage'!A:B,2,0)),"aucune",VLOOKUP(E1113,'[1]Plan d''adressage'!A:B,2,0))</f>
        <v>aucune</v>
      </c>
      <c r="H1113" s="13" t="str">
        <f>IF(ISNA(VLOOKUP(A1113,'[1]Famille par article'!A:C,3,0)),IF(AND(ISNUMBER(SEARCH("FIBRE",B1113)),ISNUMBER(SEARCH("calage",B1113))),"FIBRE DE CALAGE",IF(OR(ISNUMBER(SEARCH("panier",B1113)),ISNUMBER(SEARCH("corbeille",B1113)),ISNUMBER(SEARCH("banneton",B1113)),ISNUMBER(SEARCH("support",B1113))),"PANIER/CORBEILLE",IF(ISNUMBER(SEARCH("Bidon",B1113)),"BIDON",IF(ISNUMBER(SEARCH("bourriche",B1113)),"BOURRICHE",IF(OR(ISNUMBER(SEARCH("coffre",B1113)),ISNUMBER(SEARCH("valisette",B1113)),ISNUMBER(SEARCH("caisse",B1113))),"COFFRET",IF(OR(ISNUMBER(SEARCH("VERRE",B1113)),ISNUMBER(SEARCH("carafe",B1113))),"VERRERIE",IF(ISNUMBER(SEARCH("BOIS",B1113)),"BOIS",IF(OR(ISNUMBER(SEARCH("BOLDUC",B1113)),ISNUMBER(SEARCH("RAPHIA",B1113)),ISNUMBER(SEARCH("etiquette",B1113)),ISNUMBER(SEARCH("Bouchon",B1113)),ISNUMBER(SEARCH("tire",B1113)),ISNUMBER(SEARCH("decapsuleur",B1113)),ISNUMBER(SEARCH("carte",B1113)),ISNUMBER(SEARCH("cheque",B1113))),"ETAGERES",IF(OR(ISNUMBER(SEARCH("papier",B1113)),ISNUMBER(SEARCH("sac",B1113)),ISNUMBER(SEARCH("carton",B1113)),ISNUMBER(SEARCH("pochette",B1113)),ISNUMBER(SEARCH("polypr",B1113)),ISNUMBER(SEARCH("FIBRE",B1113))),"CARTONNAGE","AUTRES"))))))))),VLOOKUP(A1113,'[1]Famille par article'!A:C,3,0))</f>
        <v>AUTRES</v>
      </c>
      <c r="I1113" s="14">
        <f t="shared" si="69"/>
        <v>9.2541180825467332E-5</v>
      </c>
      <c r="J1113" s="14">
        <f t="shared" si="71"/>
        <v>0.99546548213955133</v>
      </c>
      <c r="K1113" s="12" t="str">
        <f t="shared" si="68"/>
        <v>NPPEC</v>
      </c>
      <c r="L1113" s="12" t="str">
        <f t="shared" si="70"/>
        <v>N</v>
      </c>
    </row>
    <row r="1114" spans="1:12" x14ac:dyDescent="0.25">
      <c r="A1114" s="12" t="s">
        <v>1862</v>
      </c>
      <c r="B1114" s="12" t="s">
        <v>1863</v>
      </c>
      <c r="C1114" s="12">
        <v>1</v>
      </c>
      <c r="D1114" s="12">
        <v>1126</v>
      </c>
      <c r="E1114" s="12" t="s">
        <v>96</v>
      </c>
      <c r="F1114" s="12" t="s">
        <v>17</v>
      </c>
      <c r="G1114" s="12" t="str">
        <f>IF(ISNA(VLOOKUP(E1114,'[1]Plan d''adressage'!A:B,2,0)),"aucune",VLOOKUP(E1114,'[1]Plan d''adressage'!A:B,2,0))</f>
        <v>aucune</v>
      </c>
      <c r="H1114" s="13" t="str">
        <f>IF(ISNA(VLOOKUP(A1114,'[1]Famille par article'!A:C,3,0)),IF(AND(ISNUMBER(SEARCH("FIBRE",B1114)),ISNUMBER(SEARCH("calage",B1114))),"FIBRE DE CALAGE",IF(OR(ISNUMBER(SEARCH("panier",B1114)),ISNUMBER(SEARCH("corbeille",B1114)),ISNUMBER(SEARCH("banneton",B1114)),ISNUMBER(SEARCH("support",B1114))),"PANIER/CORBEILLE",IF(ISNUMBER(SEARCH("Bidon",B1114)),"BIDON",IF(ISNUMBER(SEARCH("bourriche",B1114)),"BOURRICHE",IF(OR(ISNUMBER(SEARCH("coffre",B1114)),ISNUMBER(SEARCH("valisette",B1114)),ISNUMBER(SEARCH("caisse",B1114))),"COFFRET",IF(OR(ISNUMBER(SEARCH("VERRE",B1114)),ISNUMBER(SEARCH("carafe",B1114))),"VERRERIE",IF(ISNUMBER(SEARCH("BOIS",B1114)),"BOIS",IF(OR(ISNUMBER(SEARCH("BOLDUC",B1114)),ISNUMBER(SEARCH("RAPHIA",B1114)),ISNUMBER(SEARCH("etiquette",B1114)),ISNUMBER(SEARCH("Bouchon",B1114)),ISNUMBER(SEARCH("tire",B1114)),ISNUMBER(SEARCH("decapsuleur",B1114)),ISNUMBER(SEARCH("carte",B1114)),ISNUMBER(SEARCH("cheque",B1114))),"ETAGERES",IF(OR(ISNUMBER(SEARCH("papier",B1114)),ISNUMBER(SEARCH("sac",B1114)),ISNUMBER(SEARCH("carton",B1114)),ISNUMBER(SEARCH("pochette",B1114)),ISNUMBER(SEARCH("polypr",B1114)),ISNUMBER(SEARCH("FIBRE",B1114))),"CARTONNAGE","AUTRES"))))))))),VLOOKUP(A1114,'[1]Famille par article'!A:C,3,0))</f>
        <v>ETAGERES</v>
      </c>
      <c r="I1114" s="14">
        <f t="shared" si="69"/>
        <v>9.2541180825467332E-5</v>
      </c>
      <c r="J1114" s="14">
        <f t="shared" si="71"/>
        <v>0.99555802332037679</v>
      </c>
      <c r="K1114" s="12" t="str">
        <f t="shared" si="68"/>
        <v>NPPEC</v>
      </c>
      <c r="L1114" s="12" t="str">
        <f t="shared" si="70"/>
        <v>N</v>
      </c>
    </row>
    <row r="1115" spans="1:12" x14ac:dyDescent="0.25">
      <c r="A1115" s="12" t="s">
        <v>1864</v>
      </c>
      <c r="B1115" s="12" t="s">
        <v>1865</v>
      </c>
      <c r="C1115" s="12">
        <v>1</v>
      </c>
      <c r="D1115" s="12">
        <v>1126</v>
      </c>
      <c r="E1115" s="12" t="s">
        <v>96</v>
      </c>
      <c r="F1115" s="12" t="s">
        <v>17</v>
      </c>
      <c r="G1115" s="12" t="str">
        <f>IF(ISNA(VLOOKUP(E1115,'[1]Plan d''adressage'!A:B,2,0)),"aucune",VLOOKUP(E1115,'[1]Plan d''adressage'!A:B,2,0))</f>
        <v>aucune</v>
      </c>
      <c r="H1115" s="13" t="str">
        <f>IF(ISNA(VLOOKUP(A1115,'[1]Famille par article'!A:C,3,0)),IF(AND(ISNUMBER(SEARCH("FIBRE",B1115)),ISNUMBER(SEARCH("calage",B1115))),"FIBRE DE CALAGE",IF(OR(ISNUMBER(SEARCH("panier",B1115)),ISNUMBER(SEARCH("corbeille",B1115)),ISNUMBER(SEARCH("banneton",B1115)),ISNUMBER(SEARCH("support",B1115))),"PANIER/CORBEILLE",IF(ISNUMBER(SEARCH("Bidon",B1115)),"BIDON",IF(ISNUMBER(SEARCH("bourriche",B1115)),"BOURRICHE",IF(OR(ISNUMBER(SEARCH("coffre",B1115)),ISNUMBER(SEARCH("valisette",B1115)),ISNUMBER(SEARCH("caisse",B1115))),"COFFRET",IF(OR(ISNUMBER(SEARCH("VERRE",B1115)),ISNUMBER(SEARCH("carafe",B1115))),"VERRERIE",IF(ISNUMBER(SEARCH("BOIS",B1115)),"BOIS",IF(OR(ISNUMBER(SEARCH("BOLDUC",B1115)),ISNUMBER(SEARCH("RAPHIA",B1115)),ISNUMBER(SEARCH("etiquette",B1115)),ISNUMBER(SEARCH("Bouchon",B1115)),ISNUMBER(SEARCH("tire",B1115)),ISNUMBER(SEARCH("decapsuleur",B1115)),ISNUMBER(SEARCH("carte",B1115)),ISNUMBER(SEARCH("cheque",B1115))),"ETAGERES",IF(OR(ISNUMBER(SEARCH("papier",B1115)),ISNUMBER(SEARCH("sac",B1115)),ISNUMBER(SEARCH("carton",B1115)),ISNUMBER(SEARCH("pochette",B1115)),ISNUMBER(SEARCH("polypr",B1115)),ISNUMBER(SEARCH("FIBRE",B1115))),"CARTONNAGE","AUTRES"))))))))),VLOOKUP(A1115,'[1]Famille par article'!A:C,3,0))</f>
        <v>VERRERIE</v>
      </c>
      <c r="I1115" s="14">
        <f t="shared" si="69"/>
        <v>9.2541180825467332E-5</v>
      </c>
      <c r="J1115" s="14">
        <f t="shared" si="71"/>
        <v>0.99565056450120226</v>
      </c>
      <c r="K1115" s="12" t="str">
        <f t="shared" si="68"/>
        <v>NPPEC</v>
      </c>
      <c r="L1115" s="12" t="str">
        <f t="shared" si="70"/>
        <v>N</v>
      </c>
    </row>
    <row r="1116" spans="1:12" x14ac:dyDescent="0.25">
      <c r="A1116" s="12" t="s">
        <v>1866</v>
      </c>
      <c r="B1116" s="12" t="s">
        <v>1867</v>
      </c>
      <c r="C1116" s="12">
        <v>1</v>
      </c>
      <c r="D1116" s="12">
        <v>1126</v>
      </c>
      <c r="E1116" s="12" t="s">
        <v>316</v>
      </c>
      <c r="F1116" s="12" t="s">
        <v>17</v>
      </c>
      <c r="G1116" s="12" t="str">
        <f>IF(ISNA(VLOOKUP(E1116,'[1]Plan d''adressage'!A:B,2,0)),"aucune",VLOOKUP(E1116,'[1]Plan d''adressage'!A:B,2,0))</f>
        <v>AUTRES</v>
      </c>
      <c r="H1116" s="13" t="str">
        <f>IF(ISNA(VLOOKUP(A1116,'[1]Famille par article'!A:C,3,0)),IF(AND(ISNUMBER(SEARCH("FIBRE",B1116)),ISNUMBER(SEARCH("calage",B1116))),"FIBRE DE CALAGE",IF(OR(ISNUMBER(SEARCH("panier",B1116)),ISNUMBER(SEARCH("corbeille",B1116)),ISNUMBER(SEARCH("banneton",B1116)),ISNUMBER(SEARCH("support",B1116))),"PANIER/CORBEILLE",IF(ISNUMBER(SEARCH("Bidon",B1116)),"BIDON",IF(ISNUMBER(SEARCH("bourriche",B1116)),"BOURRICHE",IF(OR(ISNUMBER(SEARCH("coffre",B1116)),ISNUMBER(SEARCH("valisette",B1116)),ISNUMBER(SEARCH("caisse",B1116))),"COFFRET",IF(OR(ISNUMBER(SEARCH("VERRE",B1116)),ISNUMBER(SEARCH("carafe",B1116))),"VERRERIE",IF(ISNUMBER(SEARCH("BOIS",B1116)),"BOIS",IF(OR(ISNUMBER(SEARCH("BOLDUC",B1116)),ISNUMBER(SEARCH("RAPHIA",B1116)),ISNUMBER(SEARCH("etiquette",B1116)),ISNUMBER(SEARCH("Bouchon",B1116)),ISNUMBER(SEARCH("tire",B1116)),ISNUMBER(SEARCH("decapsuleur",B1116)),ISNUMBER(SEARCH("carte",B1116)),ISNUMBER(SEARCH("cheque",B1116))),"ETAGERES",IF(OR(ISNUMBER(SEARCH("papier",B1116)),ISNUMBER(SEARCH("sac",B1116)),ISNUMBER(SEARCH("carton",B1116)),ISNUMBER(SEARCH("pochette",B1116)),ISNUMBER(SEARCH("polypr",B1116)),ISNUMBER(SEARCH("FIBRE",B1116))),"CARTONNAGE","AUTRES"))))))))),VLOOKUP(A1116,'[1]Famille par article'!A:C,3,0))</f>
        <v>VERRERIE</v>
      </c>
      <c r="I1116" s="14">
        <f t="shared" si="69"/>
        <v>9.2541180825467332E-5</v>
      </c>
      <c r="J1116" s="14">
        <f t="shared" si="71"/>
        <v>0.99574310568202773</v>
      </c>
      <c r="K1116" s="12" t="str">
        <f t="shared" si="68"/>
        <v>NPPEC</v>
      </c>
      <c r="L1116" s="12" t="str">
        <f t="shared" si="70"/>
        <v>N</v>
      </c>
    </row>
    <row r="1117" spans="1:12" x14ac:dyDescent="0.25">
      <c r="A1117" s="12" t="s">
        <v>1868</v>
      </c>
      <c r="B1117" s="12" t="s">
        <v>156</v>
      </c>
      <c r="C1117" s="12">
        <v>1</v>
      </c>
      <c r="D1117" s="12">
        <v>1126</v>
      </c>
      <c r="E1117" s="12" t="s">
        <v>268</v>
      </c>
      <c r="F1117" s="12" t="s">
        <v>17</v>
      </c>
      <c r="G1117" s="12" t="str">
        <f>IF(ISNA(VLOOKUP(E1117,'[1]Plan d''adressage'!A:B,2,0)),"aucune",VLOOKUP(E1117,'[1]Plan d''adressage'!A:B,2,0))</f>
        <v>aucune</v>
      </c>
      <c r="H1117" s="13" t="str">
        <f>IF(ISNA(VLOOKUP(A1117,'[1]Famille par article'!A:C,3,0)),IF(AND(ISNUMBER(SEARCH("FIBRE",B1117)),ISNUMBER(SEARCH("calage",B1117))),"FIBRE DE CALAGE",IF(OR(ISNUMBER(SEARCH("panier",B1117)),ISNUMBER(SEARCH("corbeille",B1117)),ISNUMBER(SEARCH("banneton",B1117)),ISNUMBER(SEARCH("support",B1117))),"PANIER/CORBEILLE",IF(ISNUMBER(SEARCH("Bidon",B1117)),"BIDON",IF(ISNUMBER(SEARCH("bourriche",B1117)),"BOURRICHE",IF(OR(ISNUMBER(SEARCH("coffre",B1117)),ISNUMBER(SEARCH("valisette",B1117)),ISNUMBER(SEARCH("caisse",B1117))),"COFFRET",IF(OR(ISNUMBER(SEARCH("VERRE",B1117)),ISNUMBER(SEARCH("carafe",B1117))),"VERRERIE",IF(ISNUMBER(SEARCH("BOIS",B1117)),"BOIS",IF(OR(ISNUMBER(SEARCH("BOLDUC",B1117)),ISNUMBER(SEARCH("RAPHIA",B1117)),ISNUMBER(SEARCH("etiquette",B1117)),ISNUMBER(SEARCH("Bouchon",B1117)),ISNUMBER(SEARCH("tire",B1117)),ISNUMBER(SEARCH("decapsuleur",B1117)),ISNUMBER(SEARCH("carte",B1117)),ISNUMBER(SEARCH("cheque",B1117))),"ETAGERES",IF(OR(ISNUMBER(SEARCH("papier",B1117)),ISNUMBER(SEARCH("sac",B1117)),ISNUMBER(SEARCH("carton",B1117)),ISNUMBER(SEARCH("pochette",B1117)),ISNUMBER(SEARCH("polypr",B1117)),ISNUMBER(SEARCH("FIBRE",B1117))),"CARTONNAGE","AUTRES"))))))))),VLOOKUP(A1117,'[1]Famille par article'!A:C,3,0))</f>
        <v>ETAGERES</v>
      </c>
      <c r="I1117" s="14">
        <f t="shared" si="69"/>
        <v>9.2541180825467332E-5</v>
      </c>
      <c r="J1117" s="14">
        <f t="shared" si="71"/>
        <v>0.9958356468628532</v>
      </c>
      <c r="K1117" s="12" t="str">
        <f t="shared" si="68"/>
        <v>NPPEC</v>
      </c>
      <c r="L1117" s="12" t="str">
        <f t="shared" si="70"/>
        <v>N</v>
      </c>
    </row>
    <row r="1118" spans="1:12" x14ac:dyDescent="0.25">
      <c r="A1118" s="12" t="s">
        <v>1869</v>
      </c>
      <c r="B1118" s="12" t="s">
        <v>70</v>
      </c>
      <c r="C1118" s="12">
        <v>1</v>
      </c>
      <c r="D1118" s="12">
        <v>1126</v>
      </c>
      <c r="E1118" s="12" t="s">
        <v>466</v>
      </c>
      <c r="F1118" s="12" t="s">
        <v>17</v>
      </c>
      <c r="G1118" s="12" t="str">
        <f>IF(ISNA(VLOOKUP(E1118,'[1]Plan d''adressage'!A:B,2,0)),"aucune",VLOOKUP(E1118,'[1]Plan d''adressage'!A:B,2,0))</f>
        <v>aucune</v>
      </c>
      <c r="H1118" s="13" t="str">
        <f>IF(ISNA(VLOOKUP(A1118,'[1]Famille par article'!A:C,3,0)),IF(AND(ISNUMBER(SEARCH("FIBRE",B1118)),ISNUMBER(SEARCH("calage",B1118))),"FIBRE DE CALAGE",IF(OR(ISNUMBER(SEARCH("panier",B1118)),ISNUMBER(SEARCH("corbeille",B1118)),ISNUMBER(SEARCH("banneton",B1118)),ISNUMBER(SEARCH("support",B1118))),"PANIER/CORBEILLE",IF(ISNUMBER(SEARCH("Bidon",B1118)),"BIDON",IF(ISNUMBER(SEARCH("bourriche",B1118)),"BOURRICHE",IF(OR(ISNUMBER(SEARCH("coffre",B1118)),ISNUMBER(SEARCH("valisette",B1118)),ISNUMBER(SEARCH("caisse",B1118))),"COFFRET",IF(OR(ISNUMBER(SEARCH("VERRE",B1118)),ISNUMBER(SEARCH("carafe",B1118))),"VERRERIE",IF(ISNUMBER(SEARCH("BOIS",B1118)),"BOIS",IF(OR(ISNUMBER(SEARCH("BOLDUC",B1118)),ISNUMBER(SEARCH("RAPHIA",B1118)),ISNUMBER(SEARCH("etiquette",B1118)),ISNUMBER(SEARCH("Bouchon",B1118)),ISNUMBER(SEARCH("tire",B1118)),ISNUMBER(SEARCH("decapsuleur",B1118)),ISNUMBER(SEARCH("carte",B1118)),ISNUMBER(SEARCH("cheque",B1118))),"ETAGERES",IF(OR(ISNUMBER(SEARCH("papier",B1118)),ISNUMBER(SEARCH("sac",B1118)),ISNUMBER(SEARCH("carton",B1118)),ISNUMBER(SEARCH("pochette",B1118)),ISNUMBER(SEARCH("polypr",B1118)),ISNUMBER(SEARCH("FIBRE",B1118))),"CARTONNAGE","AUTRES"))))))))),VLOOKUP(A1118,'[1]Famille par article'!A:C,3,0))</f>
        <v>ETAGERES</v>
      </c>
      <c r="I1118" s="14">
        <f t="shared" si="69"/>
        <v>9.2541180825467332E-5</v>
      </c>
      <c r="J1118" s="14">
        <f t="shared" si="71"/>
        <v>0.99592818804367866</v>
      </c>
      <c r="K1118" s="12" t="str">
        <f t="shared" si="68"/>
        <v>NPPEC</v>
      </c>
      <c r="L1118" s="12" t="str">
        <f t="shared" si="70"/>
        <v>N</v>
      </c>
    </row>
    <row r="1119" spans="1:12" x14ac:dyDescent="0.25">
      <c r="A1119" s="12" t="s">
        <v>1870</v>
      </c>
      <c r="B1119" s="12" t="s">
        <v>434</v>
      </c>
      <c r="C1119" s="12">
        <v>1</v>
      </c>
      <c r="D1119" s="12">
        <v>1126</v>
      </c>
      <c r="E1119" s="12" t="s">
        <v>595</v>
      </c>
      <c r="F1119" s="12" t="s">
        <v>17</v>
      </c>
      <c r="G1119" s="12" t="str">
        <f>IF(ISNA(VLOOKUP(E1119,'[1]Plan d''adressage'!A:B,2,0)),"aucune",VLOOKUP(E1119,'[1]Plan d''adressage'!A:B,2,0))</f>
        <v>AUTRES</v>
      </c>
      <c r="H1119" s="13" t="str">
        <f>IF(ISNA(VLOOKUP(A1119,'[1]Famille par article'!A:C,3,0)),IF(AND(ISNUMBER(SEARCH("FIBRE",B1119)),ISNUMBER(SEARCH("calage",B1119))),"FIBRE DE CALAGE",IF(OR(ISNUMBER(SEARCH("panier",B1119)),ISNUMBER(SEARCH("corbeille",B1119)),ISNUMBER(SEARCH("banneton",B1119)),ISNUMBER(SEARCH("support",B1119))),"PANIER/CORBEILLE",IF(ISNUMBER(SEARCH("Bidon",B1119)),"BIDON",IF(ISNUMBER(SEARCH("bourriche",B1119)),"BOURRICHE",IF(OR(ISNUMBER(SEARCH("coffre",B1119)),ISNUMBER(SEARCH("valisette",B1119)),ISNUMBER(SEARCH("caisse",B1119))),"COFFRET",IF(OR(ISNUMBER(SEARCH("VERRE",B1119)),ISNUMBER(SEARCH("carafe",B1119))),"VERRERIE",IF(ISNUMBER(SEARCH("BOIS",B1119)),"BOIS",IF(OR(ISNUMBER(SEARCH("BOLDUC",B1119)),ISNUMBER(SEARCH("RAPHIA",B1119)),ISNUMBER(SEARCH("etiquette",B1119)),ISNUMBER(SEARCH("Bouchon",B1119)),ISNUMBER(SEARCH("tire",B1119)),ISNUMBER(SEARCH("decapsuleur",B1119)),ISNUMBER(SEARCH("carte",B1119)),ISNUMBER(SEARCH("cheque",B1119))),"ETAGERES",IF(OR(ISNUMBER(SEARCH("papier",B1119)),ISNUMBER(SEARCH("sac",B1119)),ISNUMBER(SEARCH("carton",B1119)),ISNUMBER(SEARCH("pochette",B1119)),ISNUMBER(SEARCH("polypr",B1119)),ISNUMBER(SEARCH("FIBRE",B1119))),"CARTONNAGE","AUTRES"))))))))),VLOOKUP(A1119,'[1]Famille par article'!A:C,3,0))</f>
        <v>AUTRES</v>
      </c>
      <c r="I1119" s="14">
        <f t="shared" si="69"/>
        <v>9.2541180825467332E-5</v>
      </c>
      <c r="J1119" s="14">
        <f t="shared" si="71"/>
        <v>0.99602072922450413</v>
      </c>
      <c r="K1119" s="12" t="str">
        <f t="shared" si="68"/>
        <v>NPPEC</v>
      </c>
      <c r="L1119" s="12" t="str">
        <f t="shared" si="70"/>
        <v>N</v>
      </c>
    </row>
    <row r="1120" spans="1:12" x14ac:dyDescent="0.25">
      <c r="A1120" s="12" t="s">
        <v>1871</v>
      </c>
      <c r="B1120" s="12" t="s">
        <v>1199</v>
      </c>
      <c r="C1120" s="12">
        <v>1</v>
      </c>
      <c r="D1120" s="12">
        <v>1126</v>
      </c>
      <c r="E1120" s="12" t="s">
        <v>96</v>
      </c>
      <c r="F1120" s="12" t="s">
        <v>17</v>
      </c>
      <c r="G1120" s="12" t="str">
        <f>IF(ISNA(VLOOKUP(E1120,'[1]Plan d''adressage'!A:B,2,0)),"aucune",VLOOKUP(E1120,'[1]Plan d''adressage'!A:B,2,0))</f>
        <v>aucune</v>
      </c>
      <c r="H1120" s="13" t="str">
        <f>IF(ISNA(VLOOKUP(A1120,'[1]Famille par article'!A:C,3,0)),IF(AND(ISNUMBER(SEARCH("FIBRE",B1120)),ISNUMBER(SEARCH("calage",B1120))),"FIBRE DE CALAGE",IF(OR(ISNUMBER(SEARCH("panier",B1120)),ISNUMBER(SEARCH("corbeille",B1120)),ISNUMBER(SEARCH("banneton",B1120)),ISNUMBER(SEARCH("support",B1120))),"PANIER/CORBEILLE",IF(ISNUMBER(SEARCH("Bidon",B1120)),"BIDON",IF(ISNUMBER(SEARCH("bourriche",B1120)),"BOURRICHE",IF(OR(ISNUMBER(SEARCH("coffre",B1120)),ISNUMBER(SEARCH("valisette",B1120)),ISNUMBER(SEARCH("caisse",B1120))),"COFFRET",IF(OR(ISNUMBER(SEARCH("VERRE",B1120)),ISNUMBER(SEARCH("carafe",B1120))),"VERRERIE",IF(ISNUMBER(SEARCH("BOIS",B1120)),"BOIS",IF(OR(ISNUMBER(SEARCH("BOLDUC",B1120)),ISNUMBER(SEARCH("RAPHIA",B1120)),ISNUMBER(SEARCH("etiquette",B1120)),ISNUMBER(SEARCH("Bouchon",B1120)),ISNUMBER(SEARCH("tire",B1120)),ISNUMBER(SEARCH("decapsuleur",B1120)),ISNUMBER(SEARCH("carte",B1120)),ISNUMBER(SEARCH("cheque",B1120))),"ETAGERES",IF(OR(ISNUMBER(SEARCH("papier",B1120)),ISNUMBER(SEARCH("sac",B1120)),ISNUMBER(SEARCH("carton",B1120)),ISNUMBER(SEARCH("pochette",B1120)),ISNUMBER(SEARCH("polypr",B1120)),ISNUMBER(SEARCH("FIBRE",B1120))),"CARTONNAGE","AUTRES"))))))))),VLOOKUP(A1120,'[1]Famille par article'!A:C,3,0))</f>
        <v>PANIER/CORBEILLE</v>
      </c>
      <c r="I1120" s="14">
        <f t="shared" si="69"/>
        <v>9.2541180825467332E-5</v>
      </c>
      <c r="J1120" s="14">
        <f t="shared" si="71"/>
        <v>0.9961132704053296</v>
      </c>
      <c r="K1120" s="12" t="str">
        <f t="shared" si="68"/>
        <v>NPPEC</v>
      </c>
      <c r="L1120" s="12" t="str">
        <f t="shared" si="70"/>
        <v>N</v>
      </c>
    </row>
    <row r="1121" spans="1:12" x14ac:dyDescent="0.25">
      <c r="A1121" s="12" t="s">
        <v>1872</v>
      </c>
      <c r="B1121" s="12" t="s">
        <v>1199</v>
      </c>
      <c r="C1121" s="12">
        <v>1</v>
      </c>
      <c r="D1121" s="12">
        <v>1126</v>
      </c>
      <c r="E1121" s="12" t="s">
        <v>96</v>
      </c>
      <c r="F1121" s="12" t="s">
        <v>17</v>
      </c>
      <c r="G1121" s="12" t="str">
        <f>IF(ISNA(VLOOKUP(E1121,'[1]Plan d''adressage'!A:B,2,0)),"aucune",VLOOKUP(E1121,'[1]Plan d''adressage'!A:B,2,0))</f>
        <v>aucune</v>
      </c>
      <c r="H1121" s="13" t="str">
        <f>IF(ISNA(VLOOKUP(A1121,'[1]Famille par article'!A:C,3,0)),IF(AND(ISNUMBER(SEARCH("FIBRE",B1121)),ISNUMBER(SEARCH("calage",B1121))),"FIBRE DE CALAGE",IF(OR(ISNUMBER(SEARCH("panier",B1121)),ISNUMBER(SEARCH("corbeille",B1121)),ISNUMBER(SEARCH("banneton",B1121)),ISNUMBER(SEARCH("support",B1121))),"PANIER/CORBEILLE",IF(ISNUMBER(SEARCH("Bidon",B1121)),"BIDON",IF(ISNUMBER(SEARCH("bourriche",B1121)),"BOURRICHE",IF(OR(ISNUMBER(SEARCH("coffre",B1121)),ISNUMBER(SEARCH("valisette",B1121)),ISNUMBER(SEARCH("caisse",B1121))),"COFFRET",IF(OR(ISNUMBER(SEARCH("VERRE",B1121)),ISNUMBER(SEARCH("carafe",B1121))),"VERRERIE",IF(ISNUMBER(SEARCH("BOIS",B1121)),"BOIS",IF(OR(ISNUMBER(SEARCH("BOLDUC",B1121)),ISNUMBER(SEARCH("RAPHIA",B1121)),ISNUMBER(SEARCH("etiquette",B1121)),ISNUMBER(SEARCH("Bouchon",B1121)),ISNUMBER(SEARCH("tire",B1121)),ISNUMBER(SEARCH("decapsuleur",B1121)),ISNUMBER(SEARCH("carte",B1121)),ISNUMBER(SEARCH("cheque",B1121))),"ETAGERES",IF(OR(ISNUMBER(SEARCH("papier",B1121)),ISNUMBER(SEARCH("sac",B1121)),ISNUMBER(SEARCH("carton",B1121)),ISNUMBER(SEARCH("pochette",B1121)),ISNUMBER(SEARCH("polypr",B1121)),ISNUMBER(SEARCH("FIBRE",B1121))),"CARTONNAGE","AUTRES"))))))))),VLOOKUP(A1121,'[1]Famille par article'!A:C,3,0))</f>
        <v>PANIER/CORBEILLE</v>
      </c>
      <c r="I1121" s="14">
        <f t="shared" si="69"/>
        <v>9.2541180825467332E-5</v>
      </c>
      <c r="J1121" s="14">
        <f t="shared" si="71"/>
        <v>0.99620581158615507</v>
      </c>
      <c r="K1121" s="12" t="str">
        <f t="shared" si="68"/>
        <v>NPPEC</v>
      </c>
      <c r="L1121" s="12" t="str">
        <f t="shared" si="70"/>
        <v>N</v>
      </c>
    </row>
    <row r="1122" spans="1:12" x14ac:dyDescent="0.25">
      <c r="A1122" s="12" t="s">
        <v>1873</v>
      </c>
      <c r="B1122" s="12" t="s">
        <v>52</v>
      </c>
      <c r="C1122" s="12">
        <v>1</v>
      </c>
      <c r="D1122" s="12">
        <v>1126</v>
      </c>
      <c r="E1122" s="12" t="s">
        <v>96</v>
      </c>
      <c r="F1122" s="12" t="s">
        <v>17</v>
      </c>
      <c r="G1122" s="12" t="str">
        <f>IF(ISNA(VLOOKUP(E1122,'[1]Plan d''adressage'!A:B,2,0)),"aucune",VLOOKUP(E1122,'[1]Plan d''adressage'!A:B,2,0))</f>
        <v>aucune</v>
      </c>
      <c r="H1122" s="13" t="str">
        <f>IF(ISNA(VLOOKUP(A1122,'[1]Famille par article'!A:C,3,0)),IF(AND(ISNUMBER(SEARCH("FIBRE",B1122)),ISNUMBER(SEARCH("calage",B1122))),"FIBRE DE CALAGE",IF(OR(ISNUMBER(SEARCH("panier",B1122)),ISNUMBER(SEARCH("corbeille",B1122)),ISNUMBER(SEARCH("banneton",B1122)),ISNUMBER(SEARCH("support",B1122))),"PANIER/CORBEILLE",IF(ISNUMBER(SEARCH("Bidon",B1122)),"BIDON",IF(ISNUMBER(SEARCH("bourriche",B1122)),"BOURRICHE",IF(OR(ISNUMBER(SEARCH("coffre",B1122)),ISNUMBER(SEARCH("valisette",B1122)),ISNUMBER(SEARCH("caisse",B1122))),"COFFRET",IF(OR(ISNUMBER(SEARCH("VERRE",B1122)),ISNUMBER(SEARCH("carafe",B1122))),"VERRERIE",IF(ISNUMBER(SEARCH("BOIS",B1122)),"BOIS",IF(OR(ISNUMBER(SEARCH("BOLDUC",B1122)),ISNUMBER(SEARCH("RAPHIA",B1122)),ISNUMBER(SEARCH("etiquette",B1122)),ISNUMBER(SEARCH("Bouchon",B1122)),ISNUMBER(SEARCH("tire",B1122)),ISNUMBER(SEARCH("decapsuleur",B1122)),ISNUMBER(SEARCH("carte",B1122)),ISNUMBER(SEARCH("cheque",B1122))),"ETAGERES",IF(OR(ISNUMBER(SEARCH("papier",B1122)),ISNUMBER(SEARCH("sac",B1122)),ISNUMBER(SEARCH("carton",B1122)),ISNUMBER(SEARCH("pochette",B1122)),ISNUMBER(SEARCH("polypr",B1122)),ISNUMBER(SEARCH("FIBRE",B1122))),"CARTONNAGE","AUTRES"))))))))),VLOOKUP(A1122,'[1]Famille par article'!A:C,3,0))</f>
        <v>PANIER/CORBEILLE</v>
      </c>
      <c r="I1122" s="14">
        <f t="shared" si="69"/>
        <v>9.2541180825467332E-5</v>
      </c>
      <c r="J1122" s="14">
        <f t="shared" si="71"/>
        <v>0.99629835276698053</v>
      </c>
      <c r="K1122" s="12" t="str">
        <f t="shared" si="68"/>
        <v>NPPEC</v>
      </c>
      <c r="L1122" s="12" t="str">
        <f t="shared" si="70"/>
        <v>N</v>
      </c>
    </row>
    <row r="1123" spans="1:12" x14ac:dyDescent="0.25">
      <c r="A1123" s="12" t="s">
        <v>1874</v>
      </c>
      <c r="B1123" s="12" t="s">
        <v>1836</v>
      </c>
      <c r="C1123" s="12">
        <v>1</v>
      </c>
      <c r="D1123" s="12">
        <v>1126</v>
      </c>
      <c r="E1123" s="12" t="s">
        <v>96</v>
      </c>
      <c r="F1123" s="12" t="s">
        <v>17</v>
      </c>
      <c r="G1123" s="12" t="str">
        <f>IF(ISNA(VLOOKUP(E1123,'[1]Plan d''adressage'!A:B,2,0)),"aucune",VLOOKUP(E1123,'[1]Plan d''adressage'!A:B,2,0))</f>
        <v>aucune</v>
      </c>
      <c r="H1123" s="13" t="str">
        <f>IF(ISNA(VLOOKUP(A1123,'[1]Famille par article'!A:C,3,0)),IF(AND(ISNUMBER(SEARCH("FIBRE",B1123)),ISNUMBER(SEARCH("calage",B1123))),"FIBRE DE CALAGE",IF(OR(ISNUMBER(SEARCH("panier",B1123)),ISNUMBER(SEARCH("corbeille",B1123)),ISNUMBER(SEARCH("banneton",B1123)),ISNUMBER(SEARCH("support",B1123))),"PANIER/CORBEILLE",IF(ISNUMBER(SEARCH("Bidon",B1123)),"BIDON",IF(ISNUMBER(SEARCH("bourriche",B1123)),"BOURRICHE",IF(OR(ISNUMBER(SEARCH("coffre",B1123)),ISNUMBER(SEARCH("valisette",B1123)),ISNUMBER(SEARCH("caisse",B1123))),"COFFRET",IF(OR(ISNUMBER(SEARCH("VERRE",B1123)),ISNUMBER(SEARCH("carafe",B1123))),"VERRERIE",IF(ISNUMBER(SEARCH("BOIS",B1123)),"BOIS",IF(OR(ISNUMBER(SEARCH("BOLDUC",B1123)),ISNUMBER(SEARCH("RAPHIA",B1123)),ISNUMBER(SEARCH("etiquette",B1123)),ISNUMBER(SEARCH("Bouchon",B1123)),ISNUMBER(SEARCH("tire",B1123)),ISNUMBER(SEARCH("decapsuleur",B1123)),ISNUMBER(SEARCH("carte",B1123)),ISNUMBER(SEARCH("cheque",B1123))),"ETAGERES",IF(OR(ISNUMBER(SEARCH("papier",B1123)),ISNUMBER(SEARCH("sac",B1123)),ISNUMBER(SEARCH("carton",B1123)),ISNUMBER(SEARCH("pochette",B1123)),ISNUMBER(SEARCH("polypr",B1123)),ISNUMBER(SEARCH("FIBRE",B1123))),"CARTONNAGE","AUTRES"))))))))),VLOOKUP(A1123,'[1]Famille par article'!A:C,3,0))</f>
        <v>AUTRES</v>
      </c>
      <c r="I1123" s="14">
        <f t="shared" si="69"/>
        <v>9.2541180825467332E-5</v>
      </c>
      <c r="J1123" s="14">
        <f t="shared" si="71"/>
        <v>0.996390893947806</v>
      </c>
      <c r="K1123" s="12" t="str">
        <f t="shared" si="68"/>
        <v>NPPEC</v>
      </c>
      <c r="L1123" s="12" t="str">
        <f t="shared" si="70"/>
        <v>N</v>
      </c>
    </row>
    <row r="1124" spans="1:12" x14ac:dyDescent="0.25">
      <c r="A1124" s="12" t="s">
        <v>1875</v>
      </c>
      <c r="B1124" s="12" t="s">
        <v>70</v>
      </c>
      <c r="C1124" s="12">
        <v>1</v>
      </c>
      <c r="D1124" s="12">
        <v>1126</v>
      </c>
      <c r="E1124" s="12" t="s">
        <v>466</v>
      </c>
      <c r="F1124" s="12" t="s">
        <v>17</v>
      </c>
      <c r="G1124" s="12" t="str">
        <f>IF(ISNA(VLOOKUP(E1124,'[1]Plan d''adressage'!A:B,2,0)),"aucune",VLOOKUP(E1124,'[1]Plan d''adressage'!A:B,2,0))</f>
        <v>aucune</v>
      </c>
      <c r="H1124" s="13" t="str">
        <f>IF(ISNA(VLOOKUP(A1124,'[1]Famille par article'!A:C,3,0)),IF(AND(ISNUMBER(SEARCH("FIBRE",B1124)),ISNUMBER(SEARCH("calage",B1124))),"FIBRE DE CALAGE",IF(OR(ISNUMBER(SEARCH("panier",B1124)),ISNUMBER(SEARCH("corbeille",B1124)),ISNUMBER(SEARCH("banneton",B1124)),ISNUMBER(SEARCH("support",B1124))),"PANIER/CORBEILLE",IF(ISNUMBER(SEARCH("Bidon",B1124)),"BIDON",IF(ISNUMBER(SEARCH("bourriche",B1124)),"BOURRICHE",IF(OR(ISNUMBER(SEARCH("coffre",B1124)),ISNUMBER(SEARCH("valisette",B1124)),ISNUMBER(SEARCH("caisse",B1124))),"COFFRET",IF(OR(ISNUMBER(SEARCH("VERRE",B1124)),ISNUMBER(SEARCH("carafe",B1124))),"VERRERIE",IF(ISNUMBER(SEARCH("BOIS",B1124)),"BOIS",IF(OR(ISNUMBER(SEARCH("BOLDUC",B1124)),ISNUMBER(SEARCH("RAPHIA",B1124)),ISNUMBER(SEARCH("etiquette",B1124)),ISNUMBER(SEARCH("Bouchon",B1124)),ISNUMBER(SEARCH("tire",B1124)),ISNUMBER(SEARCH("decapsuleur",B1124)),ISNUMBER(SEARCH("carte",B1124)),ISNUMBER(SEARCH("cheque",B1124))),"ETAGERES",IF(OR(ISNUMBER(SEARCH("papier",B1124)),ISNUMBER(SEARCH("sac",B1124)),ISNUMBER(SEARCH("carton",B1124)),ISNUMBER(SEARCH("pochette",B1124)),ISNUMBER(SEARCH("polypr",B1124)),ISNUMBER(SEARCH("FIBRE",B1124))),"CARTONNAGE","AUTRES"))))))))),VLOOKUP(A1124,'[1]Famille par article'!A:C,3,0))</f>
        <v>ETAGERES</v>
      </c>
      <c r="I1124" s="14">
        <f t="shared" si="69"/>
        <v>9.2541180825467332E-5</v>
      </c>
      <c r="J1124" s="14">
        <f t="shared" si="71"/>
        <v>0.99648343512863147</v>
      </c>
      <c r="K1124" s="12" t="str">
        <f t="shared" si="68"/>
        <v>NPPEC</v>
      </c>
      <c r="L1124" s="12" t="str">
        <f t="shared" si="70"/>
        <v>N</v>
      </c>
    </row>
    <row r="1125" spans="1:12" x14ac:dyDescent="0.25">
      <c r="A1125" s="12" t="s">
        <v>1876</v>
      </c>
      <c r="B1125" s="12" t="s">
        <v>1877</v>
      </c>
      <c r="C1125" s="12">
        <v>1</v>
      </c>
      <c r="D1125" s="12">
        <v>1126</v>
      </c>
      <c r="E1125" s="12" t="s">
        <v>268</v>
      </c>
      <c r="F1125" s="12" t="s">
        <v>17</v>
      </c>
      <c r="G1125" s="12" t="str">
        <f>IF(ISNA(VLOOKUP(E1125,'[1]Plan d''adressage'!A:B,2,0)),"aucune",VLOOKUP(E1125,'[1]Plan d''adressage'!A:B,2,0))</f>
        <v>aucune</v>
      </c>
      <c r="H1125" s="13" t="str">
        <f>IF(ISNA(VLOOKUP(A1125,'[1]Famille par article'!A:C,3,0)),IF(AND(ISNUMBER(SEARCH("FIBRE",B1125)),ISNUMBER(SEARCH("calage",B1125))),"FIBRE DE CALAGE",IF(OR(ISNUMBER(SEARCH("panier",B1125)),ISNUMBER(SEARCH("corbeille",B1125)),ISNUMBER(SEARCH("banneton",B1125)),ISNUMBER(SEARCH("support",B1125))),"PANIER/CORBEILLE",IF(ISNUMBER(SEARCH("Bidon",B1125)),"BIDON",IF(ISNUMBER(SEARCH("bourriche",B1125)),"BOURRICHE",IF(OR(ISNUMBER(SEARCH("coffre",B1125)),ISNUMBER(SEARCH("valisette",B1125)),ISNUMBER(SEARCH("caisse",B1125))),"COFFRET",IF(OR(ISNUMBER(SEARCH("VERRE",B1125)),ISNUMBER(SEARCH("carafe",B1125))),"VERRERIE",IF(ISNUMBER(SEARCH("BOIS",B1125)),"BOIS",IF(OR(ISNUMBER(SEARCH("BOLDUC",B1125)),ISNUMBER(SEARCH("RAPHIA",B1125)),ISNUMBER(SEARCH("etiquette",B1125)),ISNUMBER(SEARCH("Bouchon",B1125)),ISNUMBER(SEARCH("tire",B1125)),ISNUMBER(SEARCH("decapsuleur",B1125)),ISNUMBER(SEARCH("carte",B1125)),ISNUMBER(SEARCH("cheque",B1125))),"ETAGERES",IF(OR(ISNUMBER(SEARCH("papier",B1125)),ISNUMBER(SEARCH("sac",B1125)),ISNUMBER(SEARCH("carton",B1125)),ISNUMBER(SEARCH("pochette",B1125)),ISNUMBER(SEARCH("polypr",B1125)),ISNUMBER(SEARCH("FIBRE",B1125))),"CARTONNAGE","AUTRES"))))))))),VLOOKUP(A1125,'[1]Famille par article'!A:C,3,0))</f>
        <v>AUTRES</v>
      </c>
      <c r="I1125" s="14">
        <f t="shared" si="69"/>
        <v>9.2541180825467332E-5</v>
      </c>
      <c r="J1125" s="14">
        <f t="shared" si="71"/>
        <v>0.99657597630945693</v>
      </c>
      <c r="K1125" s="12" t="str">
        <f t="shared" si="68"/>
        <v>NPPEC</v>
      </c>
      <c r="L1125" s="12" t="str">
        <f t="shared" si="70"/>
        <v>N</v>
      </c>
    </row>
    <row r="1126" spans="1:12" x14ac:dyDescent="0.25">
      <c r="A1126" s="12" t="s">
        <v>1878</v>
      </c>
      <c r="B1126" s="12" t="s">
        <v>70</v>
      </c>
      <c r="C1126" s="12">
        <v>1</v>
      </c>
      <c r="D1126" s="12">
        <v>1126</v>
      </c>
      <c r="E1126" s="12" t="s">
        <v>466</v>
      </c>
      <c r="F1126" s="12" t="s">
        <v>17</v>
      </c>
      <c r="G1126" s="12" t="str">
        <f>IF(ISNA(VLOOKUP(E1126,'[1]Plan d''adressage'!A:B,2,0)),"aucune",VLOOKUP(E1126,'[1]Plan d''adressage'!A:B,2,0))</f>
        <v>aucune</v>
      </c>
      <c r="H1126" s="13" t="str">
        <f>IF(ISNA(VLOOKUP(A1126,'[1]Famille par article'!A:C,3,0)),IF(AND(ISNUMBER(SEARCH("FIBRE",B1126)),ISNUMBER(SEARCH("calage",B1126))),"FIBRE DE CALAGE",IF(OR(ISNUMBER(SEARCH("panier",B1126)),ISNUMBER(SEARCH("corbeille",B1126)),ISNUMBER(SEARCH("banneton",B1126)),ISNUMBER(SEARCH("support",B1126))),"PANIER/CORBEILLE",IF(ISNUMBER(SEARCH("Bidon",B1126)),"BIDON",IF(ISNUMBER(SEARCH("bourriche",B1126)),"BOURRICHE",IF(OR(ISNUMBER(SEARCH("coffre",B1126)),ISNUMBER(SEARCH("valisette",B1126)),ISNUMBER(SEARCH("caisse",B1126))),"COFFRET",IF(OR(ISNUMBER(SEARCH("VERRE",B1126)),ISNUMBER(SEARCH("carafe",B1126))),"VERRERIE",IF(ISNUMBER(SEARCH("BOIS",B1126)),"BOIS",IF(OR(ISNUMBER(SEARCH("BOLDUC",B1126)),ISNUMBER(SEARCH("RAPHIA",B1126)),ISNUMBER(SEARCH("etiquette",B1126)),ISNUMBER(SEARCH("Bouchon",B1126)),ISNUMBER(SEARCH("tire",B1126)),ISNUMBER(SEARCH("decapsuleur",B1126)),ISNUMBER(SEARCH("carte",B1126)),ISNUMBER(SEARCH("cheque",B1126))),"ETAGERES",IF(OR(ISNUMBER(SEARCH("papier",B1126)),ISNUMBER(SEARCH("sac",B1126)),ISNUMBER(SEARCH("carton",B1126)),ISNUMBER(SEARCH("pochette",B1126)),ISNUMBER(SEARCH("polypr",B1126)),ISNUMBER(SEARCH("FIBRE",B1126))),"CARTONNAGE","AUTRES"))))))))),VLOOKUP(A1126,'[1]Famille par article'!A:C,3,0))</f>
        <v>ETAGERES</v>
      </c>
      <c r="I1126" s="14">
        <f t="shared" si="69"/>
        <v>9.2541180825467332E-5</v>
      </c>
      <c r="J1126" s="14">
        <f t="shared" si="71"/>
        <v>0.9966685174902824</v>
      </c>
      <c r="K1126" s="12" t="str">
        <f t="shared" si="68"/>
        <v>NPPEC</v>
      </c>
      <c r="L1126" s="12" t="str">
        <f t="shared" si="70"/>
        <v>N</v>
      </c>
    </row>
    <row r="1127" spans="1:12" x14ac:dyDescent="0.25">
      <c r="A1127" s="12" t="s">
        <v>1879</v>
      </c>
      <c r="B1127" s="12" t="s">
        <v>1203</v>
      </c>
      <c r="C1127" s="12">
        <v>1</v>
      </c>
      <c r="D1127" s="12">
        <v>1126</v>
      </c>
      <c r="E1127" s="12" t="s">
        <v>513</v>
      </c>
      <c r="F1127" s="12" t="s">
        <v>17</v>
      </c>
      <c r="G1127" s="12" t="str">
        <f>IF(ISNA(VLOOKUP(E1127,'[1]Plan d''adressage'!A:B,2,0)),"aucune",VLOOKUP(E1127,'[1]Plan d''adressage'!A:B,2,0))</f>
        <v>AUTRES</v>
      </c>
      <c r="H1127" s="13" t="str">
        <f>IF(ISNA(VLOOKUP(A1127,'[1]Famille par article'!A:C,3,0)),IF(AND(ISNUMBER(SEARCH("FIBRE",B1127)),ISNUMBER(SEARCH("calage",B1127))),"FIBRE DE CALAGE",IF(OR(ISNUMBER(SEARCH("panier",B1127)),ISNUMBER(SEARCH("corbeille",B1127)),ISNUMBER(SEARCH("banneton",B1127)),ISNUMBER(SEARCH("support",B1127))),"PANIER/CORBEILLE",IF(ISNUMBER(SEARCH("Bidon",B1127)),"BIDON",IF(ISNUMBER(SEARCH("bourriche",B1127)),"BOURRICHE",IF(OR(ISNUMBER(SEARCH("coffre",B1127)),ISNUMBER(SEARCH("valisette",B1127)),ISNUMBER(SEARCH("caisse",B1127))),"COFFRET",IF(OR(ISNUMBER(SEARCH("VERRE",B1127)),ISNUMBER(SEARCH("carafe",B1127))),"VERRERIE",IF(ISNUMBER(SEARCH("BOIS",B1127)),"BOIS",IF(OR(ISNUMBER(SEARCH("BOLDUC",B1127)),ISNUMBER(SEARCH("RAPHIA",B1127)),ISNUMBER(SEARCH("etiquette",B1127)),ISNUMBER(SEARCH("Bouchon",B1127)),ISNUMBER(SEARCH("tire",B1127)),ISNUMBER(SEARCH("decapsuleur",B1127)),ISNUMBER(SEARCH("carte",B1127)),ISNUMBER(SEARCH("cheque",B1127))),"ETAGERES",IF(OR(ISNUMBER(SEARCH("papier",B1127)),ISNUMBER(SEARCH("sac",B1127)),ISNUMBER(SEARCH("carton",B1127)),ISNUMBER(SEARCH("pochette",B1127)),ISNUMBER(SEARCH("polypr",B1127)),ISNUMBER(SEARCH("FIBRE",B1127))),"CARTONNAGE","AUTRES"))))))))),VLOOKUP(A1127,'[1]Famille par article'!A:C,3,0))</f>
        <v>AUTRES</v>
      </c>
      <c r="I1127" s="14">
        <f t="shared" si="69"/>
        <v>9.2541180825467332E-5</v>
      </c>
      <c r="J1127" s="14">
        <f t="shared" si="71"/>
        <v>0.99676105867110787</v>
      </c>
      <c r="K1127" s="12" t="str">
        <f t="shared" si="68"/>
        <v>NPPEC</v>
      </c>
      <c r="L1127" s="12" t="str">
        <f t="shared" si="70"/>
        <v>N</v>
      </c>
    </row>
    <row r="1128" spans="1:12" x14ac:dyDescent="0.25">
      <c r="A1128" s="12" t="s">
        <v>1880</v>
      </c>
      <c r="B1128" s="12" t="s">
        <v>1881</v>
      </c>
      <c r="C1128" s="12">
        <v>1</v>
      </c>
      <c r="D1128" s="12">
        <v>1126</v>
      </c>
      <c r="E1128" s="12" t="s">
        <v>96</v>
      </c>
      <c r="F1128" s="12" t="s">
        <v>17</v>
      </c>
      <c r="G1128" s="12" t="str">
        <f>IF(ISNA(VLOOKUP(E1128,'[1]Plan d''adressage'!A:B,2,0)),"aucune",VLOOKUP(E1128,'[1]Plan d''adressage'!A:B,2,0))</f>
        <v>aucune</v>
      </c>
      <c r="H1128" s="13" t="str">
        <f>IF(ISNA(VLOOKUP(A1128,'[1]Famille par article'!A:C,3,0)),IF(AND(ISNUMBER(SEARCH("FIBRE",B1128)),ISNUMBER(SEARCH("calage",B1128))),"FIBRE DE CALAGE",IF(OR(ISNUMBER(SEARCH("panier",B1128)),ISNUMBER(SEARCH("corbeille",B1128)),ISNUMBER(SEARCH("banneton",B1128)),ISNUMBER(SEARCH("support",B1128))),"PANIER/CORBEILLE",IF(ISNUMBER(SEARCH("Bidon",B1128)),"BIDON",IF(ISNUMBER(SEARCH("bourriche",B1128)),"BOURRICHE",IF(OR(ISNUMBER(SEARCH("coffre",B1128)),ISNUMBER(SEARCH("valisette",B1128)),ISNUMBER(SEARCH("caisse",B1128))),"COFFRET",IF(OR(ISNUMBER(SEARCH("VERRE",B1128)),ISNUMBER(SEARCH("carafe",B1128))),"VERRERIE",IF(ISNUMBER(SEARCH("BOIS",B1128)),"BOIS",IF(OR(ISNUMBER(SEARCH("BOLDUC",B1128)),ISNUMBER(SEARCH("RAPHIA",B1128)),ISNUMBER(SEARCH("etiquette",B1128)),ISNUMBER(SEARCH("Bouchon",B1128)),ISNUMBER(SEARCH("tire",B1128)),ISNUMBER(SEARCH("decapsuleur",B1128)),ISNUMBER(SEARCH("carte",B1128)),ISNUMBER(SEARCH("cheque",B1128))),"ETAGERES",IF(OR(ISNUMBER(SEARCH("papier",B1128)),ISNUMBER(SEARCH("sac",B1128)),ISNUMBER(SEARCH("carton",B1128)),ISNUMBER(SEARCH("pochette",B1128)),ISNUMBER(SEARCH("polypr",B1128)),ISNUMBER(SEARCH("FIBRE",B1128))),"CARTONNAGE","AUTRES"))))))))),VLOOKUP(A1128,'[1]Famille par article'!A:C,3,0))</f>
        <v>VERRERIE</v>
      </c>
      <c r="I1128" s="14">
        <f t="shared" si="69"/>
        <v>9.2541180825467332E-5</v>
      </c>
      <c r="J1128" s="14">
        <f t="shared" si="71"/>
        <v>0.99685359985193334</v>
      </c>
      <c r="K1128" s="12" t="str">
        <f t="shared" si="68"/>
        <v>NPPEC</v>
      </c>
      <c r="L1128" s="12" t="str">
        <f t="shared" si="70"/>
        <v>N</v>
      </c>
    </row>
    <row r="1129" spans="1:12" x14ac:dyDescent="0.25">
      <c r="A1129" s="12" t="s">
        <v>1843</v>
      </c>
      <c r="B1129" s="12" t="s">
        <v>1844</v>
      </c>
      <c r="C1129" s="12">
        <v>1</v>
      </c>
      <c r="D1129" s="12">
        <v>1160</v>
      </c>
      <c r="E1129" s="12" t="s">
        <v>96</v>
      </c>
      <c r="F1129" s="12" t="s">
        <v>17</v>
      </c>
      <c r="G1129" s="12" t="str">
        <f>IF(ISNA(VLOOKUP(E1129,'[1]Plan d''adressage'!A:B,2,0)),"aucune",VLOOKUP(E1129,'[1]Plan d''adressage'!A:B,2,0))</f>
        <v>aucune</v>
      </c>
      <c r="H1129" s="13" t="str">
        <f>IF(ISNA(VLOOKUP(A1129,'[1]Famille par article'!A:C,3,0)),IF(AND(ISNUMBER(SEARCH("FIBRE",B1129)),ISNUMBER(SEARCH("calage",B1129))),"FIBRE DE CALAGE",IF(OR(ISNUMBER(SEARCH("panier",B1129)),ISNUMBER(SEARCH("corbeille",B1129)),ISNUMBER(SEARCH("banneton",B1129)),ISNUMBER(SEARCH("support",B1129))),"PANIER/CORBEILLE",IF(ISNUMBER(SEARCH("Bidon",B1129)),"BIDON",IF(ISNUMBER(SEARCH("bourriche",B1129)),"BOURRICHE",IF(OR(ISNUMBER(SEARCH("coffre",B1129)),ISNUMBER(SEARCH("valisette",B1129)),ISNUMBER(SEARCH("caisse",B1129))),"COFFRET",IF(OR(ISNUMBER(SEARCH("VERRE",B1129)),ISNUMBER(SEARCH("carafe",B1129))),"VERRERIE",IF(ISNUMBER(SEARCH("BOIS",B1129)),"BOIS",IF(OR(ISNUMBER(SEARCH("BOLDUC",B1129)),ISNUMBER(SEARCH("RAPHIA",B1129)),ISNUMBER(SEARCH("etiquette",B1129)),ISNUMBER(SEARCH("Bouchon",B1129)),ISNUMBER(SEARCH("tire",B1129)),ISNUMBER(SEARCH("decapsuleur",B1129)),ISNUMBER(SEARCH("carte",B1129)),ISNUMBER(SEARCH("cheque",B1129))),"ETAGERES",IF(OR(ISNUMBER(SEARCH("papier",B1129)),ISNUMBER(SEARCH("sac",B1129)),ISNUMBER(SEARCH("carton",B1129)),ISNUMBER(SEARCH("pochette",B1129)),ISNUMBER(SEARCH("polypr",B1129)),ISNUMBER(SEARCH("FIBRE",B1129))),"CARTONNAGE","AUTRES"))))))))),VLOOKUP(A1129,'[1]Famille par article'!A:C,3,0))</f>
        <v>ETAGERES</v>
      </c>
      <c r="I1129" s="14">
        <f t="shared" si="69"/>
        <v>9.2541180825467332E-5</v>
      </c>
      <c r="J1129" s="14">
        <f t="shared" si="71"/>
        <v>0.9969461410327588</v>
      </c>
      <c r="K1129" s="12" t="str">
        <f t="shared" si="68"/>
        <v>NPPEC</v>
      </c>
      <c r="L1129" s="12" t="str">
        <f t="shared" si="70"/>
        <v>N</v>
      </c>
    </row>
    <row r="1130" spans="1:12" x14ac:dyDescent="0.25">
      <c r="A1130" s="12" t="s">
        <v>1845</v>
      </c>
      <c r="B1130" s="12" t="s">
        <v>1846</v>
      </c>
      <c r="C1130" s="12">
        <v>1</v>
      </c>
      <c r="D1130" s="12">
        <v>1160</v>
      </c>
      <c r="E1130" s="12" t="s">
        <v>96</v>
      </c>
      <c r="F1130" s="12" t="s">
        <v>17</v>
      </c>
      <c r="G1130" s="12" t="str">
        <f>IF(ISNA(VLOOKUP(E1130,'[1]Plan d''adressage'!A:B,2,0)),"aucune",VLOOKUP(E1130,'[1]Plan d''adressage'!A:B,2,0))</f>
        <v>aucune</v>
      </c>
      <c r="H1130" s="13" t="str">
        <f>IF(ISNA(VLOOKUP(A1130,'[1]Famille par article'!A:C,3,0)),IF(AND(ISNUMBER(SEARCH("FIBRE",B1130)),ISNUMBER(SEARCH("calage",B1130))),"FIBRE DE CALAGE",IF(OR(ISNUMBER(SEARCH("panier",B1130)),ISNUMBER(SEARCH("corbeille",B1130)),ISNUMBER(SEARCH("banneton",B1130)),ISNUMBER(SEARCH("support",B1130))),"PANIER/CORBEILLE",IF(ISNUMBER(SEARCH("Bidon",B1130)),"BIDON",IF(ISNUMBER(SEARCH("bourriche",B1130)),"BOURRICHE",IF(OR(ISNUMBER(SEARCH("coffre",B1130)),ISNUMBER(SEARCH("valisette",B1130)),ISNUMBER(SEARCH("caisse",B1130))),"COFFRET",IF(OR(ISNUMBER(SEARCH("VERRE",B1130)),ISNUMBER(SEARCH("carafe",B1130))),"VERRERIE",IF(ISNUMBER(SEARCH("BOIS",B1130)),"BOIS",IF(OR(ISNUMBER(SEARCH("BOLDUC",B1130)),ISNUMBER(SEARCH("RAPHIA",B1130)),ISNUMBER(SEARCH("etiquette",B1130)),ISNUMBER(SEARCH("Bouchon",B1130)),ISNUMBER(SEARCH("tire",B1130)),ISNUMBER(SEARCH("decapsuleur",B1130)),ISNUMBER(SEARCH("carte",B1130)),ISNUMBER(SEARCH("cheque",B1130))),"ETAGERES",IF(OR(ISNUMBER(SEARCH("papier",B1130)),ISNUMBER(SEARCH("sac",B1130)),ISNUMBER(SEARCH("carton",B1130)),ISNUMBER(SEARCH("pochette",B1130)),ISNUMBER(SEARCH("polypr",B1130)),ISNUMBER(SEARCH("FIBRE",B1130))),"CARTONNAGE","AUTRES"))))))))),VLOOKUP(A1130,'[1]Famille par article'!A:C,3,0))</f>
        <v>AUTRES</v>
      </c>
      <c r="I1130" s="14">
        <f t="shared" si="69"/>
        <v>9.2541180825467332E-5</v>
      </c>
      <c r="J1130" s="14">
        <f t="shared" si="71"/>
        <v>0.99703868221358427</v>
      </c>
      <c r="K1130" s="12" t="str">
        <f t="shared" si="68"/>
        <v>NPPEC</v>
      </c>
      <c r="L1130" s="12" t="str">
        <f t="shared" si="70"/>
        <v>N</v>
      </c>
    </row>
    <row r="1131" spans="1:12" x14ac:dyDescent="0.25">
      <c r="A1131" s="12" t="s">
        <v>1847</v>
      </c>
      <c r="B1131" s="12" t="s">
        <v>1848</v>
      </c>
      <c r="C1131" s="12">
        <v>1</v>
      </c>
      <c r="D1131" s="12">
        <v>1160</v>
      </c>
      <c r="E1131" s="12" t="s">
        <v>96</v>
      </c>
      <c r="F1131" s="12" t="s">
        <v>17</v>
      </c>
      <c r="G1131" s="12" t="str">
        <f>IF(ISNA(VLOOKUP(E1131,'[1]Plan d''adressage'!A:B,2,0)),"aucune",VLOOKUP(E1131,'[1]Plan d''adressage'!A:B,2,0))</f>
        <v>aucune</v>
      </c>
      <c r="H1131" s="13" t="str">
        <f>IF(ISNA(VLOOKUP(A1131,'[1]Famille par article'!A:C,3,0)),IF(AND(ISNUMBER(SEARCH("FIBRE",B1131)),ISNUMBER(SEARCH("calage",B1131))),"FIBRE DE CALAGE",IF(OR(ISNUMBER(SEARCH("panier",B1131)),ISNUMBER(SEARCH("corbeille",B1131)),ISNUMBER(SEARCH("banneton",B1131)),ISNUMBER(SEARCH("support",B1131))),"PANIER/CORBEILLE",IF(ISNUMBER(SEARCH("Bidon",B1131)),"BIDON",IF(ISNUMBER(SEARCH("bourriche",B1131)),"BOURRICHE",IF(OR(ISNUMBER(SEARCH("coffre",B1131)),ISNUMBER(SEARCH("valisette",B1131)),ISNUMBER(SEARCH("caisse",B1131))),"COFFRET",IF(OR(ISNUMBER(SEARCH("VERRE",B1131)),ISNUMBER(SEARCH("carafe",B1131))),"VERRERIE",IF(ISNUMBER(SEARCH("BOIS",B1131)),"BOIS",IF(OR(ISNUMBER(SEARCH("BOLDUC",B1131)),ISNUMBER(SEARCH("RAPHIA",B1131)),ISNUMBER(SEARCH("etiquette",B1131)),ISNUMBER(SEARCH("Bouchon",B1131)),ISNUMBER(SEARCH("tire",B1131)),ISNUMBER(SEARCH("decapsuleur",B1131)),ISNUMBER(SEARCH("carte",B1131)),ISNUMBER(SEARCH("cheque",B1131))),"ETAGERES",IF(OR(ISNUMBER(SEARCH("papier",B1131)),ISNUMBER(SEARCH("sac",B1131)),ISNUMBER(SEARCH("carton",B1131)),ISNUMBER(SEARCH("pochette",B1131)),ISNUMBER(SEARCH("polypr",B1131)),ISNUMBER(SEARCH("FIBRE",B1131))),"CARTONNAGE","AUTRES"))))))))),VLOOKUP(A1131,'[1]Famille par article'!A:C,3,0))</f>
        <v>ETAGERES</v>
      </c>
      <c r="I1131" s="14">
        <f t="shared" si="69"/>
        <v>9.2541180825467332E-5</v>
      </c>
      <c r="J1131" s="14">
        <f t="shared" si="71"/>
        <v>0.99713122339440974</v>
      </c>
      <c r="K1131" s="12" t="str">
        <f t="shared" si="68"/>
        <v>NPPEC</v>
      </c>
      <c r="L1131" s="12" t="str">
        <f t="shared" si="70"/>
        <v>N</v>
      </c>
    </row>
    <row r="1132" spans="1:12" x14ac:dyDescent="0.25">
      <c r="A1132" s="12" t="s">
        <v>1882</v>
      </c>
      <c r="B1132" s="12" t="s">
        <v>432</v>
      </c>
      <c r="C1132" s="12">
        <v>1</v>
      </c>
      <c r="D1132" s="12">
        <v>1160</v>
      </c>
      <c r="E1132" s="12" t="s">
        <v>96</v>
      </c>
      <c r="F1132" s="12" t="s">
        <v>17</v>
      </c>
      <c r="G1132" s="12" t="str">
        <f>IF(ISNA(VLOOKUP(E1132,'[1]Plan d''adressage'!A:B,2,0)),"aucune",VLOOKUP(E1132,'[1]Plan d''adressage'!A:B,2,0))</f>
        <v>aucune</v>
      </c>
      <c r="H1132" s="13" t="str">
        <f>IF(ISNA(VLOOKUP(A1132,'[1]Famille par article'!A:C,3,0)),IF(AND(ISNUMBER(SEARCH("FIBRE",B1132)),ISNUMBER(SEARCH("calage",B1132))),"FIBRE DE CALAGE",IF(OR(ISNUMBER(SEARCH("panier",B1132)),ISNUMBER(SEARCH("corbeille",B1132)),ISNUMBER(SEARCH("banneton",B1132)),ISNUMBER(SEARCH("support",B1132))),"PANIER/CORBEILLE",IF(ISNUMBER(SEARCH("Bidon",B1132)),"BIDON",IF(ISNUMBER(SEARCH("bourriche",B1132)),"BOURRICHE",IF(OR(ISNUMBER(SEARCH("coffre",B1132)),ISNUMBER(SEARCH("valisette",B1132)),ISNUMBER(SEARCH("caisse",B1132))),"COFFRET",IF(OR(ISNUMBER(SEARCH("VERRE",B1132)),ISNUMBER(SEARCH("carafe",B1132))),"VERRERIE",IF(ISNUMBER(SEARCH("BOIS",B1132)),"BOIS",IF(OR(ISNUMBER(SEARCH("BOLDUC",B1132)),ISNUMBER(SEARCH("RAPHIA",B1132)),ISNUMBER(SEARCH("etiquette",B1132)),ISNUMBER(SEARCH("Bouchon",B1132)),ISNUMBER(SEARCH("tire",B1132)),ISNUMBER(SEARCH("decapsuleur",B1132)),ISNUMBER(SEARCH("carte",B1132)),ISNUMBER(SEARCH("cheque",B1132))),"ETAGERES",IF(OR(ISNUMBER(SEARCH("papier",B1132)),ISNUMBER(SEARCH("sac",B1132)),ISNUMBER(SEARCH("carton",B1132)),ISNUMBER(SEARCH("pochette",B1132)),ISNUMBER(SEARCH("polypr",B1132)),ISNUMBER(SEARCH("FIBRE",B1132))),"CARTONNAGE","AUTRES"))))))))),VLOOKUP(A1132,'[1]Famille par article'!A:C,3,0))</f>
        <v>AUTRES</v>
      </c>
      <c r="I1132" s="14">
        <f t="shared" si="69"/>
        <v>9.2541180825467332E-5</v>
      </c>
      <c r="J1132" s="14">
        <f t="shared" si="71"/>
        <v>0.99722376457523521</v>
      </c>
      <c r="K1132" s="12" t="str">
        <f t="shared" si="68"/>
        <v>NPPEC</v>
      </c>
      <c r="L1132" s="12" t="str">
        <f t="shared" si="70"/>
        <v>N</v>
      </c>
    </row>
    <row r="1133" spans="1:12" x14ac:dyDescent="0.25">
      <c r="A1133" s="12" t="s">
        <v>1883</v>
      </c>
      <c r="B1133" s="12" t="s">
        <v>52</v>
      </c>
      <c r="C1133" s="12">
        <v>1</v>
      </c>
      <c r="D1133" s="12">
        <v>1160</v>
      </c>
      <c r="E1133" s="12" t="s">
        <v>96</v>
      </c>
      <c r="F1133" s="12" t="s">
        <v>17</v>
      </c>
      <c r="G1133" s="12" t="str">
        <f>IF(ISNA(VLOOKUP(E1133,'[1]Plan d''adressage'!A:B,2,0)),"aucune",VLOOKUP(E1133,'[1]Plan d''adressage'!A:B,2,0))</f>
        <v>aucune</v>
      </c>
      <c r="H1133" s="13" t="str">
        <f>IF(ISNA(VLOOKUP(A1133,'[1]Famille par article'!A:C,3,0)),IF(AND(ISNUMBER(SEARCH("FIBRE",B1133)),ISNUMBER(SEARCH("calage",B1133))),"FIBRE DE CALAGE",IF(OR(ISNUMBER(SEARCH("panier",B1133)),ISNUMBER(SEARCH("corbeille",B1133)),ISNUMBER(SEARCH("banneton",B1133)),ISNUMBER(SEARCH("support",B1133))),"PANIER/CORBEILLE",IF(ISNUMBER(SEARCH("Bidon",B1133)),"BIDON",IF(ISNUMBER(SEARCH("bourriche",B1133)),"BOURRICHE",IF(OR(ISNUMBER(SEARCH("coffre",B1133)),ISNUMBER(SEARCH("valisette",B1133)),ISNUMBER(SEARCH("caisse",B1133))),"COFFRET",IF(OR(ISNUMBER(SEARCH("VERRE",B1133)),ISNUMBER(SEARCH("carafe",B1133))),"VERRERIE",IF(ISNUMBER(SEARCH("BOIS",B1133)),"BOIS",IF(OR(ISNUMBER(SEARCH("BOLDUC",B1133)),ISNUMBER(SEARCH("RAPHIA",B1133)),ISNUMBER(SEARCH("etiquette",B1133)),ISNUMBER(SEARCH("Bouchon",B1133)),ISNUMBER(SEARCH("tire",B1133)),ISNUMBER(SEARCH("decapsuleur",B1133)),ISNUMBER(SEARCH("carte",B1133)),ISNUMBER(SEARCH("cheque",B1133))),"ETAGERES",IF(OR(ISNUMBER(SEARCH("papier",B1133)),ISNUMBER(SEARCH("sac",B1133)),ISNUMBER(SEARCH("carton",B1133)),ISNUMBER(SEARCH("pochette",B1133)),ISNUMBER(SEARCH("polypr",B1133)),ISNUMBER(SEARCH("FIBRE",B1133))),"CARTONNAGE","AUTRES"))))))))),VLOOKUP(A1133,'[1]Famille par article'!A:C,3,0))</f>
        <v>PANIER/CORBEILLE</v>
      </c>
      <c r="I1133" s="14">
        <f t="shared" si="69"/>
        <v>9.2541180825467332E-5</v>
      </c>
      <c r="J1133" s="14">
        <f t="shared" si="71"/>
        <v>0.99731630575606067</v>
      </c>
      <c r="K1133" s="12" t="str">
        <f t="shared" si="68"/>
        <v>NPPEC</v>
      </c>
      <c r="L1133" s="12" t="str">
        <f t="shared" si="70"/>
        <v>N</v>
      </c>
    </row>
    <row r="1134" spans="1:12" x14ac:dyDescent="0.25">
      <c r="A1134" s="12" t="s">
        <v>1852</v>
      </c>
      <c r="B1134" s="12" t="s">
        <v>1853</v>
      </c>
      <c r="C1134" s="12">
        <v>1</v>
      </c>
      <c r="D1134" s="12">
        <v>1160</v>
      </c>
      <c r="E1134" s="12" t="s">
        <v>96</v>
      </c>
      <c r="F1134" s="12" t="s">
        <v>17</v>
      </c>
      <c r="G1134" s="12" t="str">
        <f>IF(ISNA(VLOOKUP(E1134,'[1]Plan d''adressage'!A:B,2,0)),"aucune",VLOOKUP(E1134,'[1]Plan d''adressage'!A:B,2,0))</f>
        <v>aucune</v>
      </c>
      <c r="H1134" s="13" t="str">
        <f>IF(ISNA(VLOOKUP(A1134,'[1]Famille par article'!A:C,3,0)),IF(AND(ISNUMBER(SEARCH("FIBRE",B1134)),ISNUMBER(SEARCH("calage",B1134))),"FIBRE DE CALAGE",IF(OR(ISNUMBER(SEARCH("panier",B1134)),ISNUMBER(SEARCH("corbeille",B1134)),ISNUMBER(SEARCH("banneton",B1134)),ISNUMBER(SEARCH("support",B1134))),"PANIER/CORBEILLE",IF(ISNUMBER(SEARCH("Bidon",B1134)),"BIDON",IF(ISNUMBER(SEARCH("bourriche",B1134)),"BOURRICHE",IF(OR(ISNUMBER(SEARCH("coffre",B1134)),ISNUMBER(SEARCH("valisette",B1134)),ISNUMBER(SEARCH("caisse",B1134))),"COFFRET",IF(OR(ISNUMBER(SEARCH("VERRE",B1134)),ISNUMBER(SEARCH("carafe",B1134))),"VERRERIE",IF(ISNUMBER(SEARCH("BOIS",B1134)),"BOIS",IF(OR(ISNUMBER(SEARCH("BOLDUC",B1134)),ISNUMBER(SEARCH("RAPHIA",B1134)),ISNUMBER(SEARCH("etiquette",B1134)),ISNUMBER(SEARCH("Bouchon",B1134)),ISNUMBER(SEARCH("tire",B1134)),ISNUMBER(SEARCH("decapsuleur",B1134)),ISNUMBER(SEARCH("carte",B1134)),ISNUMBER(SEARCH("cheque",B1134))),"ETAGERES",IF(OR(ISNUMBER(SEARCH("papier",B1134)),ISNUMBER(SEARCH("sac",B1134)),ISNUMBER(SEARCH("carton",B1134)),ISNUMBER(SEARCH("pochette",B1134)),ISNUMBER(SEARCH("polypr",B1134)),ISNUMBER(SEARCH("FIBRE",B1134))),"CARTONNAGE","AUTRES"))))))))),VLOOKUP(A1134,'[1]Famille par article'!A:C,3,0))</f>
        <v>VERRERIE</v>
      </c>
      <c r="I1134" s="14">
        <f t="shared" si="69"/>
        <v>9.2541180825467332E-5</v>
      </c>
      <c r="J1134" s="14">
        <f t="shared" si="71"/>
        <v>0.99740884693688614</v>
      </c>
      <c r="K1134" s="12" t="str">
        <f t="shared" si="68"/>
        <v>NPPEC</v>
      </c>
      <c r="L1134" s="12" t="str">
        <f t="shared" si="70"/>
        <v>N</v>
      </c>
    </row>
    <row r="1135" spans="1:12" x14ac:dyDescent="0.25">
      <c r="A1135" s="12" t="s">
        <v>1854</v>
      </c>
      <c r="B1135" s="12" t="s">
        <v>1853</v>
      </c>
      <c r="C1135" s="12">
        <v>1</v>
      </c>
      <c r="D1135" s="12">
        <v>1160</v>
      </c>
      <c r="E1135" s="12" t="s">
        <v>1298</v>
      </c>
      <c r="F1135" s="12" t="s">
        <v>17</v>
      </c>
      <c r="G1135" s="12" t="str">
        <f>IF(ISNA(VLOOKUP(E1135,'[1]Plan d''adressage'!A:B,2,0)),"aucune",VLOOKUP(E1135,'[1]Plan d''adressage'!A:B,2,0))</f>
        <v>VERRERIE</v>
      </c>
      <c r="H1135" s="13" t="str">
        <f>IF(ISNA(VLOOKUP(A1135,'[1]Famille par article'!A:C,3,0)),IF(AND(ISNUMBER(SEARCH("FIBRE",B1135)),ISNUMBER(SEARCH("calage",B1135))),"FIBRE DE CALAGE",IF(OR(ISNUMBER(SEARCH("panier",B1135)),ISNUMBER(SEARCH("corbeille",B1135)),ISNUMBER(SEARCH("banneton",B1135)),ISNUMBER(SEARCH("support",B1135))),"PANIER/CORBEILLE",IF(ISNUMBER(SEARCH("Bidon",B1135)),"BIDON",IF(ISNUMBER(SEARCH("bourriche",B1135)),"BOURRICHE",IF(OR(ISNUMBER(SEARCH("coffre",B1135)),ISNUMBER(SEARCH("valisette",B1135)),ISNUMBER(SEARCH("caisse",B1135))),"COFFRET",IF(OR(ISNUMBER(SEARCH("VERRE",B1135)),ISNUMBER(SEARCH("carafe",B1135))),"VERRERIE",IF(ISNUMBER(SEARCH("BOIS",B1135)),"BOIS",IF(OR(ISNUMBER(SEARCH("BOLDUC",B1135)),ISNUMBER(SEARCH("RAPHIA",B1135)),ISNUMBER(SEARCH("etiquette",B1135)),ISNUMBER(SEARCH("Bouchon",B1135)),ISNUMBER(SEARCH("tire",B1135)),ISNUMBER(SEARCH("decapsuleur",B1135)),ISNUMBER(SEARCH("carte",B1135)),ISNUMBER(SEARCH("cheque",B1135))),"ETAGERES",IF(OR(ISNUMBER(SEARCH("papier",B1135)),ISNUMBER(SEARCH("sac",B1135)),ISNUMBER(SEARCH("carton",B1135)),ISNUMBER(SEARCH("pochette",B1135)),ISNUMBER(SEARCH("polypr",B1135)),ISNUMBER(SEARCH("FIBRE",B1135))),"CARTONNAGE","AUTRES"))))))))),VLOOKUP(A1135,'[1]Famille par article'!A:C,3,0))</f>
        <v>VERRERIE</v>
      </c>
      <c r="I1135" s="14">
        <f t="shared" si="69"/>
        <v>9.2541180825467332E-5</v>
      </c>
      <c r="J1135" s="14">
        <f t="shared" si="71"/>
        <v>0.99750138811771161</v>
      </c>
      <c r="K1135" s="12" t="str">
        <f t="shared" si="68"/>
        <v>NPPEC</v>
      </c>
      <c r="L1135" s="12" t="str">
        <f t="shared" si="70"/>
        <v>N</v>
      </c>
    </row>
    <row r="1136" spans="1:12" x14ac:dyDescent="0.25">
      <c r="A1136" s="12" t="s">
        <v>1858</v>
      </c>
      <c r="B1136" s="12" t="s">
        <v>1859</v>
      </c>
      <c r="C1136" s="12">
        <v>1</v>
      </c>
      <c r="D1136" s="12">
        <v>1160</v>
      </c>
      <c r="E1136" s="12" t="s">
        <v>96</v>
      </c>
      <c r="F1136" s="12" t="s">
        <v>17</v>
      </c>
      <c r="G1136" s="12" t="str">
        <f>IF(ISNA(VLOOKUP(E1136,'[1]Plan d''adressage'!A:B,2,0)),"aucune",VLOOKUP(E1136,'[1]Plan d''adressage'!A:B,2,0))</f>
        <v>aucune</v>
      </c>
      <c r="H1136" s="13" t="str">
        <f>IF(ISNA(VLOOKUP(A1136,'[1]Famille par article'!A:C,3,0)),IF(AND(ISNUMBER(SEARCH("FIBRE",B1136)),ISNUMBER(SEARCH("calage",B1136))),"FIBRE DE CALAGE",IF(OR(ISNUMBER(SEARCH("panier",B1136)),ISNUMBER(SEARCH("corbeille",B1136)),ISNUMBER(SEARCH("banneton",B1136)),ISNUMBER(SEARCH("support",B1136))),"PANIER/CORBEILLE",IF(ISNUMBER(SEARCH("Bidon",B1136)),"BIDON",IF(ISNUMBER(SEARCH("bourriche",B1136)),"BOURRICHE",IF(OR(ISNUMBER(SEARCH("coffre",B1136)),ISNUMBER(SEARCH("valisette",B1136)),ISNUMBER(SEARCH("caisse",B1136))),"COFFRET",IF(OR(ISNUMBER(SEARCH("VERRE",B1136)),ISNUMBER(SEARCH("carafe",B1136))),"VERRERIE",IF(ISNUMBER(SEARCH("BOIS",B1136)),"BOIS",IF(OR(ISNUMBER(SEARCH("BOLDUC",B1136)),ISNUMBER(SEARCH("RAPHIA",B1136)),ISNUMBER(SEARCH("etiquette",B1136)),ISNUMBER(SEARCH("Bouchon",B1136)),ISNUMBER(SEARCH("tire",B1136)),ISNUMBER(SEARCH("decapsuleur",B1136)),ISNUMBER(SEARCH("carte",B1136)),ISNUMBER(SEARCH("cheque",B1136))),"ETAGERES",IF(OR(ISNUMBER(SEARCH("papier",B1136)),ISNUMBER(SEARCH("sac",B1136)),ISNUMBER(SEARCH("carton",B1136)),ISNUMBER(SEARCH("pochette",B1136)),ISNUMBER(SEARCH("polypr",B1136)),ISNUMBER(SEARCH("FIBRE",B1136))),"CARTONNAGE","AUTRES"))))))))),VLOOKUP(A1136,'[1]Famille par article'!A:C,3,0))</f>
        <v>ETAGERES</v>
      </c>
      <c r="I1136" s="14">
        <f t="shared" si="69"/>
        <v>9.2541180825467332E-5</v>
      </c>
      <c r="J1136" s="14">
        <f t="shared" si="71"/>
        <v>0.99759392929853707</v>
      </c>
      <c r="K1136" s="12" t="str">
        <f t="shared" si="68"/>
        <v>NPPEC</v>
      </c>
      <c r="L1136" s="12" t="str">
        <f t="shared" si="70"/>
        <v>N</v>
      </c>
    </row>
    <row r="1137" spans="1:12" x14ac:dyDescent="0.25">
      <c r="A1137" s="12" t="s">
        <v>1860</v>
      </c>
      <c r="B1137" s="12" t="s">
        <v>1861</v>
      </c>
      <c r="C1137" s="12">
        <v>1</v>
      </c>
      <c r="D1137" s="12">
        <v>1160</v>
      </c>
      <c r="E1137" s="12" t="s">
        <v>96</v>
      </c>
      <c r="F1137" s="12" t="s">
        <v>17</v>
      </c>
      <c r="G1137" s="12" t="str">
        <f>IF(ISNA(VLOOKUP(E1137,'[1]Plan d''adressage'!A:B,2,0)),"aucune",VLOOKUP(E1137,'[1]Plan d''adressage'!A:B,2,0))</f>
        <v>aucune</v>
      </c>
      <c r="H1137" s="13" t="str">
        <f>IF(ISNA(VLOOKUP(A1137,'[1]Famille par article'!A:C,3,0)),IF(AND(ISNUMBER(SEARCH("FIBRE",B1137)),ISNUMBER(SEARCH("calage",B1137))),"FIBRE DE CALAGE",IF(OR(ISNUMBER(SEARCH("panier",B1137)),ISNUMBER(SEARCH("corbeille",B1137)),ISNUMBER(SEARCH("banneton",B1137)),ISNUMBER(SEARCH("support",B1137))),"PANIER/CORBEILLE",IF(ISNUMBER(SEARCH("Bidon",B1137)),"BIDON",IF(ISNUMBER(SEARCH("bourriche",B1137)),"BOURRICHE",IF(OR(ISNUMBER(SEARCH("coffre",B1137)),ISNUMBER(SEARCH("valisette",B1137)),ISNUMBER(SEARCH("caisse",B1137))),"COFFRET",IF(OR(ISNUMBER(SEARCH("VERRE",B1137)),ISNUMBER(SEARCH("carafe",B1137))),"VERRERIE",IF(ISNUMBER(SEARCH("BOIS",B1137)),"BOIS",IF(OR(ISNUMBER(SEARCH("BOLDUC",B1137)),ISNUMBER(SEARCH("RAPHIA",B1137)),ISNUMBER(SEARCH("etiquette",B1137)),ISNUMBER(SEARCH("Bouchon",B1137)),ISNUMBER(SEARCH("tire",B1137)),ISNUMBER(SEARCH("decapsuleur",B1137)),ISNUMBER(SEARCH("carte",B1137)),ISNUMBER(SEARCH("cheque",B1137))),"ETAGERES",IF(OR(ISNUMBER(SEARCH("papier",B1137)),ISNUMBER(SEARCH("sac",B1137)),ISNUMBER(SEARCH("carton",B1137)),ISNUMBER(SEARCH("pochette",B1137)),ISNUMBER(SEARCH("polypr",B1137)),ISNUMBER(SEARCH("FIBRE",B1137))),"CARTONNAGE","AUTRES"))))))))),VLOOKUP(A1137,'[1]Famille par article'!A:C,3,0))</f>
        <v>AUTRES</v>
      </c>
      <c r="I1137" s="14">
        <f t="shared" si="69"/>
        <v>9.2541180825467332E-5</v>
      </c>
      <c r="J1137" s="14">
        <f t="shared" si="71"/>
        <v>0.99768647047936254</v>
      </c>
      <c r="K1137" s="12" t="str">
        <f t="shared" si="68"/>
        <v>NPPEC</v>
      </c>
      <c r="L1137" s="12" t="str">
        <f t="shared" si="70"/>
        <v>N</v>
      </c>
    </row>
    <row r="1138" spans="1:12" x14ac:dyDescent="0.25">
      <c r="A1138" s="12" t="s">
        <v>1864</v>
      </c>
      <c r="B1138" s="12" t="s">
        <v>1865</v>
      </c>
      <c r="C1138" s="12">
        <v>1</v>
      </c>
      <c r="D1138" s="12">
        <v>1160</v>
      </c>
      <c r="E1138" s="12" t="s">
        <v>96</v>
      </c>
      <c r="F1138" s="12" t="s">
        <v>17</v>
      </c>
      <c r="G1138" s="12" t="str">
        <f>IF(ISNA(VLOOKUP(E1138,'[1]Plan d''adressage'!A:B,2,0)),"aucune",VLOOKUP(E1138,'[1]Plan d''adressage'!A:B,2,0))</f>
        <v>aucune</v>
      </c>
      <c r="H1138" s="13" t="str">
        <f>IF(ISNA(VLOOKUP(A1138,'[1]Famille par article'!A:C,3,0)),IF(AND(ISNUMBER(SEARCH("FIBRE",B1138)),ISNUMBER(SEARCH("calage",B1138))),"FIBRE DE CALAGE",IF(OR(ISNUMBER(SEARCH("panier",B1138)),ISNUMBER(SEARCH("corbeille",B1138)),ISNUMBER(SEARCH("banneton",B1138)),ISNUMBER(SEARCH("support",B1138))),"PANIER/CORBEILLE",IF(ISNUMBER(SEARCH("Bidon",B1138)),"BIDON",IF(ISNUMBER(SEARCH("bourriche",B1138)),"BOURRICHE",IF(OR(ISNUMBER(SEARCH("coffre",B1138)),ISNUMBER(SEARCH("valisette",B1138)),ISNUMBER(SEARCH("caisse",B1138))),"COFFRET",IF(OR(ISNUMBER(SEARCH("VERRE",B1138)),ISNUMBER(SEARCH("carafe",B1138))),"VERRERIE",IF(ISNUMBER(SEARCH("BOIS",B1138)),"BOIS",IF(OR(ISNUMBER(SEARCH("BOLDUC",B1138)),ISNUMBER(SEARCH("RAPHIA",B1138)),ISNUMBER(SEARCH("etiquette",B1138)),ISNUMBER(SEARCH("Bouchon",B1138)),ISNUMBER(SEARCH("tire",B1138)),ISNUMBER(SEARCH("decapsuleur",B1138)),ISNUMBER(SEARCH("carte",B1138)),ISNUMBER(SEARCH("cheque",B1138))),"ETAGERES",IF(OR(ISNUMBER(SEARCH("papier",B1138)),ISNUMBER(SEARCH("sac",B1138)),ISNUMBER(SEARCH("carton",B1138)),ISNUMBER(SEARCH("pochette",B1138)),ISNUMBER(SEARCH("polypr",B1138)),ISNUMBER(SEARCH("FIBRE",B1138))),"CARTONNAGE","AUTRES"))))))))),VLOOKUP(A1138,'[1]Famille par article'!A:C,3,0))</f>
        <v>VERRERIE</v>
      </c>
      <c r="I1138" s="14">
        <f t="shared" si="69"/>
        <v>9.2541180825467332E-5</v>
      </c>
      <c r="J1138" s="14">
        <f t="shared" si="71"/>
        <v>0.99777901166018801</v>
      </c>
      <c r="K1138" s="12" t="str">
        <f t="shared" si="68"/>
        <v>NPPEC</v>
      </c>
      <c r="L1138" s="12" t="str">
        <f t="shared" si="70"/>
        <v>N</v>
      </c>
    </row>
    <row r="1139" spans="1:12" x14ac:dyDescent="0.25">
      <c r="A1139" s="12" t="s">
        <v>1884</v>
      </c>
      <c r="B1139" s="12" t="s">
        <v>1885</v>
      </c>
      <c r="C1139" s="12">
        <v>1</v>
      </c>
      <c r="D1139" s="12">
        <v>1160</v>
      </c>
      <c r="E1139" s="12" t="s">
        <v>96</v>
      </c>
      <c r="F1139" s="12" t="s">
        <v>17</v>
      </c>
      <c r="G1139" s="12" t="str">
        <f>IF(ISNA(VLOOKUP(E1139,'[1]Plan d''adressage'!A:B,2,0)),"aucune",VLOOKUP(E1139,'[1]Plan d''adressage'!A:B,2,0))</f>
        <v>aucune</v>
      </c>
      <c r="H1139" s="13" t="str">
        <f>IF(ISNA(VLOOKUP(A1139,'[1]Famille par article'!A:C,3,0)),IF(AND(ISNUMBER(SEARCH("FIBRE",B1139)),ISNUMBER(SEARCH("calage",B1139))),"FIBRE DE CALAGE",IF(OR(ISNUMBER(SEARCH("panier",B1139)),ISNUMBER(SEARCH("corbeille",B1139)),ISNUMBER(SEARCH("banneton",B1139)),ISNUMBER(SEARCH("support",B1139))),"PANIER/CORBEILLE",IF(ISNUMBER(SEARCH("Bidon",B1139)),"BIDON",IF(ISNUMBER(SEARCH("bourriche",B1139)),"BOURRICHE",IF(OR(ISNUMBER(SEARCH("coffre",B1139)),ISNUMBER(SEARCH("valisette",B1139)),ISNUMBER(SEARCH("caisse",B1139))),"COFFRET",IF(OR(ISNUMBER(SEARCH("VERRE",B1139)),ISNUMBER(SEARCH("carafe",B1139))),"VERRERIE",IF(ISNUMBER(SEARCH("BOIS",B1139)),"BOIS",IF(OR(ISNUMBER(SEARCH("BOLDUC",B1139)),ISNUMBER(SEARCH("RAPHIA",B1139)),ISNUMBER(SEARCH("etiquette",B1139)),ISNUMBER(SEARCH("Bouchon",B1139)),ISNUMBER(SEARCH("tire",B1139)),ISNUMBER(SEARCH("decapsuleur",B1139)),ISNUMBER(SEARCH("carte",B1139)),ISNUMBER(SEARCH("cheque",B1139))),"ETAGERES",IF(OR(ISNUMBER(SEARCH("papier",B1139)),ISNUMBER(SEARCH("sac",B1139)),ISNUMBER(SEARCH("carton",B1139)),ISNUMBER(SEARCH("pochette",B1139)),ISNUMBER(SEARCH("polypr",B1139)),ISNUMBER(SEARCH("FIBRE",B1139))),"CARTONNAGE","AUTRES"))))))))),VLOOKUP(A1139,'[1]Famille par article'!A:C,3,0))</f>
        <v>VERRERIE</v>
      </c>
      <c r="I1139" s="14">
        <f t="shared" si="69"/>
        <v>9.2541180825467332E-5</v>
      </c>
      <c r="J1139" s="14">
        <f t="shared" si="71"/>
        <v>0.99787155284101348</v>
      </c>
      <c r="K1139" s="12" t="str">
        <f t="shared" si="68"/>
        <v>NPPEC</v>
      </c>
      <c r="L1139" s="12" t="str">
        <f t="shared" si="70"/>
        <v>N</v>
      </c>
    </row>
    <row r="1140" spans="1:12" x14ac:dyDescent="0.25">
      <c r="A1140" s="12" t="s">
        <v>1869</v>
      </c>
      <c r="B1140" s="12" t="s">
        <v>70</v>
      </c>
      <c r="C1140" s="12">
        <v>1</v>
      </c>
      <c r="D1140" s="12">
        <v>1160</v>
      </c>
      <c r="E1140" s="12" t="s">
        <v>466</v>
      </c>
      <c r="F1140" s="12" t="s">
        <v>17</v>
      </c>
      <c r="G1140" s="12" t="str">
        <f>IF(ISNA(VLOOKUP(E1140,'[1]Plan d''adressage'!A:B,2,0)),"aucune",VLOOKUP(E1140,'[1]Plan d''adressage'!A:B,2,0))</f>
        <v>aucune</v>
      </c>
      <c r="H1140" s="13" t="str">
        <f>IF(ISNA(VLOOKUP(A1140,'[1]Famille par article'!A:C,3,0)),IF(AND(ISNUMBER(SEARCH("FIBRE",B1140)),ISNUMBER(SEARCH("calage",B1140))),"FIBRE DE CALAGE",IF(OR(ISNUMBER(SEARCH("panier",B1140)),ISNUMBER(SEARCH("corbeille",B1140)),ISNUMBER(SEARCH("banneton",B1140)),ISNUMBER(SEARCH("support",B1140))),"PANIER/CORBEILLE",IF(ISNUMBER(SEARCH("Bidon",B1140)),"BIDON",IF(ISNUMBER(SEARCH("bourriche",B1140)),"BOURRICHE",IF(OR(ISNUMBER(SEARCH("coffre",B1140)),ISNUMBER(SEARCH("valisette",B1140)),ISNUMBER(SEARCH("caisse",B1140))),"COFFRET",IF(OR(ISNUMBER(SEARCH("VERRE",B1140)),ISNUMBER(SEARCH("carafe",B1140))),"VERRERIE",IF(ISNUMBER(SEARCH("BOIS",B1140)),"BOIS",IF(OR(ISNUMBER(SEARCH("BOLDUC",B1140)),ISNUMBER(SEARCH("RAPHIA",B1140)),ISNUMBER(SEARCH("etiquette",B1140)),ISNUMBER(SEARCH("Bouchon",B1140)),ISNUMBER(SEARCH("tire",B1140)),ISNUMBER(SEARCH("decapsuleur",B1140)),ISNUMBER(SEARCH("carte",B1140)),ISNUMBER(SEARCH("cheque",B1140))),"ETAGERES",IF(OR(ISNUMBER(SEARCH("papier",B1140)),ISNUMBER(SEARCH("sac",B1140)),ISNUMBER(SEARCH("carton",B1140)),ISNUMBER(SEARCH("pochette",B1140)),ISNUMBER(SEARCH("polypr",B1140)),ISNUMBER(SEARCH("FIBRE",B1140))),"CARTONNAGE","AUTRES"))))))))),VLOOKUP(A1140,'[1]Famille par article'!A:C,3,0))</f>
        <v>ETAGERES</v>
      </c>
      <c r="I1140" s="14">
        <f t="shared" si="69"/>
        <v>9.2541180825467332E-5</v>
      </c>
      <c r="J1140" s="14">
        <f t="shared" si="71"/>
        <v>0.99796409402183894</v>
      </c>
      <c r="K1140" s="12" t="str">
        <f t="shared" si="68"/>
        <v>NPPEC</v>
      </c>
      <c r="L1140" s="12" t="str">
        <f t="shared" si="70"/>
        <v>N</v>
      </c>
    </row>
    <row r="1141" spans="1:12" x14ac:dyDescent="0.25">
      <c r="A1141" s="12" t="s">
        <v>1871</v>
      </c>
      <c r="B1141" s="12" t="s">
        <v>1199</v>
      </c>
      <c r="C1141" s="12">
        <v>1</v>
      </c>
      <c r="D1141" s="12">
        <v>1160</v>
      </c>
      <c r="E1141" s="12" t="s">
        <v>96</v>
      </c>
      <c r="F1141" s="12" t="s">
        <v>17</v>
      </c>
      <c r="G1141" s="12" t="str">
        <f>IF(ISNA(VLOOKUP(E1141,'[1]Plan d''adressage'!A:B,2,0)),"aucune",VLOOKUP(E1141,'[1]Plan d''adressage'!A:B,2,0))</f>
        <v>aucune</v>
      </c>
      <c r="H1141" s="13" t="str">
        <f>IF(ISNA(VLOOKUP(A1141,'[1]Famille par article'!A:C,3,0)),IF(AND(ISNUMBER(SEARCH("FIBRE",B1141)),ISNUMBER(SEARCH("calage",B1141))),"FIBRE DE CALAGE",IF(OR(ISNUMBER(SEARCH("panier",B1141)),ISNUMBER(SEARCH("corbeille",B1141)),ISNUMBER(SEARCH("banneton",B1141)),ISNUMBER(SEARCH("support",B1141))),"PANIER/CORBEILLE",IF(ISNUMBER(SEARCH("Bidon",B1141)),"BIDON",IF(ISNUMBER(SEARCH("bourriche",B1141)),"BOURRICHE",IF(OR(ISNUMBER(SEARCH("coffre",B1141)),ISNUMBER(SEARCH("valisette",B1141)),ISNUMBER(SEARCH("caisse",B1141))),"COFFRET",IF(OR(ISNUMBER(SEARCH("VERRE",B1141)),ISNUMBER(SEARCH("carafe",B1141))),"VERRERIE",IF(ISNUMBER(SEARCH("BOIS",B1141)),"BOIS",IF(OR(ISNUMBER(SEARCH("BOLDUC",B1141)),ISNUMBER(SEARCH("RAPHIA",B1141)),ISNUMBER(SEARCH("etiquette",B1141)),ISNUMBER(SEARCH("Bouchon",B1141)),ISNUMBER(SEARCH("tire",B1141)),ISNUMBER(SEARCH("decapsuleur",B1141)),ISNUMBER(SEARCH("carte",B1141)),ISNUMBER(SEARCH("cheque",B1141))),"ETAGERES",IF(OR(ISNUMBER(SEARCH("papier",B1141)),ISNUMBER(SEARCH("sac",B1141)),ISNUMBER(SEARCH("carton",B1141)),ISNUMBER(SEARCH("pochette",B1141)),ISNUMBER(SEARCH("polypr",B1141)),ISNUMBER(SEARCH("FIBRE",B1141))),"CARTONNAGE","AUTRES"))))))))),VLOOKUP(A1141,'[1]Famille par article'!A:C,3,0))</f>
        <v>PANIER/CORBEILLE</v>
      </c>
      <c r="I1141" s="14">
        <f t="shared" si="69"/>
        <v>9.2541180825467332E-5</v>
      </c>
      <c r="J1141" s="14">
        <f t="shared" si="71"/>
        <v>0.99805663520266441</v>
      </c>
      <c r="K1141" s="12" t="str">
        <f t="shared" ref="K1141:K1162" si="72">IF(J1141&lt;95%,"","NPPEC")</f>
        <v>NPPEC</v>
      </c>
      <c r="L1141" s="12" t="str">
        <f t="shared" si="70"/>
        <v>N</v>
      </c>
    </row>
    <row r="1142" spans="1:12" x14ac:dyDescent="0.25">
      <c r="A1142" s="12" t="s">
        <v>1874</v>
      </c>
      <c r="B1142" s="12" t="s">
        <v>1836</v>
      </c>
      <c r="C1142" s="12">
        <v>1</v>
      </c>
      <c r="D1142" s="12">
        <v>1160</v>
      </c>
      <c r="E1142" s="12" t="s">
        <v>96</v>
      </c>
      <c r="F1142" s="12" t="s">
        <v>17</v>
      </c>
      <c r="G1142" s="12" t="str">
        <f>IF(ISNA(VLOOKUP(E1142,'[1]Plan d''adressage'!A:B,2,0)),"aucune",VLOOKUP(E1142,'[1]Plan d''adressage'!A:B,2,0))</f>
        <v>aucune</v>
      </c>
      <c r="H1142" s="13" t="str">
        <f>IF(ISNA(VLOOKUP(A1142,'[1]Famille par article'!A:C,3,0)),IF(AND(ISNUMBER(SEARCH("FIBRE",B1142)),ISNUMBER(SEARCH("calage",B1142))),"FIBRE DE CALAGE",IF(OR(ISNUMBER(SEARCH("panier",B1142)),ISNUMBER(SEARCH("corbeille",B1142)),ISNUMBER(SEARCH("banneton",B1142)),ISNUMBER(SEARCH("support",B1142))),"PANIER/CORBEILLE",IF(ISNUMBER(SEARCH("Bidon",B1142)),"BIDON",IF(ISNUMBER(SEARCH("bourriche",B1142)),"BOURRICHE",IF(OR(ISNUMBER(SEARCH("coffre",B1142)),ISNUMBER(SEARCH("valisette",B1142)),ISNUMBER(SEARCH("caisse",B1142))),"COFFRET",IF(OR(ISNUMBER(SEARCH("VERRE",B1142)),ISNUMBER(SEARCH("carafe",B1142))),"VERRERIE",IF(ISNUMBER(SEARCH("BOIS",B1142)),"BOIS",IF(OR(ISNUMBER(SEARCH("BOLDUC",B1142)),ISNUMBER(SEARCH("RAPHIA",B1142)),ISNUMBER(SEARCH("etiquette",B1142)),ISNUMBER(SEARCH("Bouchon",B1142)),ISNUMBER(SEARCH("tire",B1142)),ISNUMBER(SEARCH("decapsuleur",B1142)),ISNUMBER(SEARCH("carte",B1142)),ISNUMBER(SEARCH("cheque",B1142))),"ETAGERES",IF(OR(ISNUMBER(SEARCH("papier",B1142)),ISNUMBER(SEARCH("sac",B1142)),ISNUMBER(SEARCH("carton",B1142)),ISNUMBER(SEARCH("pochette",B1142)),ISNUMBER(SEARCH("polypr",B1142)),ISNUMBER(SEARCH("FIBRE",B1142))),"CARTONNAGE","AUTRES"))))))))),VLOOKUP(A1142,'[1]Famille par article'!A:C,3,0))</f>
        <v>AUTRES</v>
      </c>
      <c r="I1142" s="14">
        <f t="shared" si="69"/>
        <v>9.2541180825467332E-5</v>
      </c>
      <c r="J1142" s="14">
        <f t="shared" si="71"/>
        <v>0.99814917638348988</v>
      </c>
      <c r="K1142" s="12" t="str">
        <f t="shared" si="72"/>
        <v>NPPEC</v>
      </c>
      <c r="L1142" s="12" t="str">
        <f t="shared" si="70"/>
        <v>N</v>
      </c>
    </row>
    <row r="1143" spans="1:12" x14ac:dyDescent="0.25">
      <c r="A1143" s="12" t="s">
        <v>1875</v>
      </c>
      <c r="B1143" s="12" t="s">
        <v>70</v>
      </c>
      <c r="C1143" s="12">
        <v>1</v>
      </c>
      <c r="D1143" s="12">
        <v>1160</v>
      </c>
      <c r="E1143" s="12" t="s">
        <v>466</v>
      </c>
      <c r="F1143" s="12" t="s">
        <v>17</v>
      </c>
      <c r="G1143" s="12" t="str">
        <f>IF(ISNA(VLOOKUP(E1143,'[1]Plan d''adressage'!A:B,2,0)),"aucune",VLOOKUP(E1143,'[1]Plan d''adressage'!A:B,2,0))</f>
        <v>aucune</v>
      </c>
      <c r="H1143" s="13" t="str">
        <f>IF(ISNA(VLOOKUP(A1143,'[1]Famille par article'!A:C,3,0)),IF(AND(ISNUMBER(SEARCH("FIBRE",B1143)),ISNUMBER(SEARCH("calage",B1143))),"FIBRE DE CALAGE",IF(OR(ISNUMBER(SEARCH("panier",B1143)),ISNUMBER(SEARCH("corbeille",B1143)),ISNUMBER(SEARCH("banneton",B1143)),ISNUMBER(SEARCH("support",B1143))),"PANIER/CORBEILLE",IF(ISNUMBER(SEARCH("Bidon",B1143)),"BIDON",IF(ISNUMBER(SEARCH("bourriche",B1143)),"BOURRICHE",IF(OR(ISNUMBER(SEARCH("coffre",B1143)),ISNUMBER(SEARCH("valisette",B1143)),ISNUMBER(SEARCH("caisse",B1143))),"COFFRET",IF(OR(ISNUMBER(SEARCH("VERRE",B1143)),ISNUMBER(SEARCH("carafe",B1143))),"VERRERIE",IF(ISNUMBER(SEARCH("BOIS",B1143)),"BOIS",IF(OR(ISNUMBER(SEARCH("BOLDUC",B1143)),ISNUMBER(SEARCH("RAPHIA",B1143)),ISNUMBER(SEARCH("etiquette",B1143)),ISNUMBER(SEARCH("Bouchon",B1143)),ISNUMBER(SEARCH("tire",B1143)),ISNUMBER(SEARCH("decapsuleur",B1143)),ISNUMBER(SEARCH("carte",B1143)),ISNUMBER(SEARCH("cheque",B1143))),"ETAGERES",IF(OR(ISNUMBER(SEARCH("papier",B1143)),ISNUMBER(SEARCH("sac",B1143)),ISNUMBER(SEARCH("carton",B1143)),ISNUMBER(SEARCH("pochette",B1143)),ISNUMBER(SEARCH("polypr",B1143)),ISNUMBER(SEARCH("FIBRE",B1143))),"CARTONNAGE","AUTRES"))))))))),VLOOKUP(A1143,'[1]Famille par article'!A:C,3,0))</f>
        <v>ETAGERES</v>
      </c>
      <c r="I1143" s="14">
        <f t="shared" si="69"/>
        <v>9.2541180825467332E-5</v>
      </c>
      <c r="J1143" s="14">
        <f t="shared" si="71"/>
        <v>0.99824171756431535</v>
      </c>
      <c r="K1143" s="12" t="str">
        <f t="shared" si="72"/>
        <v>NPPEC</v>
      </c>
      <c r="L1143" s="12" t="str">
        <f t="shared" si="70"/>
        <v>N</v>
      </c>
    </row>
    <row r="1144" spans="1:12" x14ac:dyDescent="0.25">
      <c r="A1144" s="12" t="s">
        <v>1880</v>
      </c>
      <c r="B1144" s="12" t="s">
        <v>1881</v>
      </c>
      <c r="C1144" s="12">
        <v>1</v>
      </c>
      <c r="D1144" s="12">
        <v>1160</v>
      </c>
      <c r="E1144" s="12" t="s">
        <v>96</v>
      </c>
      <c r="F1144" s="12" t="s">
        <v>17</v>
      </c>
      <c r="G1144" s="12" t="str">
        <f>IF(ISNA(VLOOKUP(E1144,'[1]Plan d''adressage'!A:B,2,0)),"aucune",VLOOKUP(E1144,'[1]Plan d''adressage'!A:B,2,0))</f>
        <v>aucune</v>
      </c>
      <c r="H1144" s="13" t="str">
        <f>IF(ISNA(VLOOKUP(A1144,'[1]Famille par article'!A:C,3,0)),IF(AND(ISNUMBER(SEARCH("FIBRE",B1144)),ISNUMBER(SEARCH("calage",B1144))),"FIBRE DE CALAGE",IF(OR(ISNUMBER(SEARCH("panier",B1144)),ISNUMBER(SEARCH("corbeille",B1144)),ISNUMBER(SEARCH("banneton",B1144)),ISNUMBER(SEARCH("support",B1144))),"PANIER/CORBEILLE",IF(ISNUMBER(SEARCH("Bidon",B1144)),"BIDON",IF(ISNUMBER(SEARCH("bourriche",B1144)),"BOURRICHE",IF(OR(ISNUMBER(SEARCH("coffre",B1144)),ISNUMBER(SEARCH("valisette",B1144)),ISNUMBER(SEARCH("caisse",B1144))),"COFFRET",IF(OR(ISNUMBER(SEARCH("VERRE",B1144)),ISNUMBER(SEARCH("carafe",B1144))),"VERRERIE",IF(ISNUMBER(SEARCH("BOIS",B1144)),"BOIS",IF(OR(ISNUMBER(SEARCH("BOLDUC",B1144)),ISNUMBER(SEARCH("RAPHIA",B1144)),ISNUMBER(SEARCH("etiquette",B1144)),ISNUMBER(SEARCH("Bouchon",B1144)),ISNUMBER(SEARCH("tire",B1144)),ISNUMBER(SEARCH("decapsuleur",B1144)),ISNUMBER(SEARCH("carte",B1144)),ISNUMBER(SEARCH("cheque",B1144))),"ETAGERES",IF(OR(ISNUMBER(SEARCH("papier",B1144)),ISNUMBER(SEARCH("sac",B1144)),ISNUMBER(SEARCH("carton",B1144)),ISNUMBER(SEARCH("pochette",B1144)),ISNUMBER(SEARCH("polypr",B1144)),ISNUMBER(SEARCH("FIBRE",B1144))),"CARTONNAGE","AUTRES"))))))))),VLOOKUP(A1144,'[1]Famille par article'!A:C,3,0))</f>
        <v>VERRERIE</v>
      </c>
      <c r="I1144" s="14">
        <f t="shared" si="69"/>
        <v>9.2541180825467332E-5</v>
      </c>
      <c r="J1144" s="14">
        <f t="shared" si="71"/>
        <v>0.99833425874514081</v>
      </c>
      <c r="K1144" s="12" t="str">
        <f t="shared" si="72"/>
        <v>NPPEC</v>
      </c>
      <c r="L1144" s="12" t="str">
        <f t="shared" si="70"/>
        <v>N</v>
      </c>
    </row>
    <row r="1145" spans="1:12" x14ac:dyDescent="0.25">
      <c r="A1145" s="12" t="s">
        <v>1717</v>
      </c>
      <c r="B1145" s="12" t="s">
        <v>1718</v>
      </c>
      <c r="C1145" s="12">
        <v>1</v>
      </c>
      <c r="D1145" s="12">
        <v>1160</v>
      </c>
      <c r="E1145" s="12" t="s">
        <v>96</v>
      </c>
      <c r="F1145" s="12" t="s">
        <v>17</v>
      </c>
      <c r="G1145" s="12" t="str">
        <f>IF(ISNA(VLOOKUP(E1145,'[1]Plan d''adressage'!A:B,2,0)),"aucune",VLOOKUP(E1145,'[1]Plan d''adressage'!A:B,2,0))</f>
        <v>aucune</v>
      </c>
      <c r="H1145" s="13" t="str">
        <f>IF(ISNA(VLOOKUP(A1145,'[1]Famille par article'!A:C,3,0)),IF(AND(ISNUMBER(SEARCH("FIBRE",B1145)),ISNUMBER(SEARCH("calage",B1145))),"FIBRE DE CALAGE",IF(OR(ISNUMBER(SEARCH("panier",B1145)),ISNUMBER(SEARCH("corbeille",B1145)),ISNUMBER(SEARCH("banneton",B1145)),ISNUMBER(SEARCH("support",B1145))),"PANIER/CORBEILLE",IF(ISNUMBER(SEARCH("Bidon",B1145)),"BIDON",IF(ISNUMBER(SEARCH("bourriche",B1145)),"BOURRICHE",IF(OR(ISNUMBER(SEARCH("coffre",B1145)),ISNUMBER(SEARCH("valisette",B1145)),ISNUMBER(SEARCH("caisse",B1145))),"COFFRET",IF(OR(ISNUMBER(SEARCH("VERRE",B1145)),ISNUMBER(SEARCH("carafe",B1145))),"VERRERIE",IF(ISNUMBER(SEARCH("BOIS",B1145)),"BOIS",IF(OR(ISNUMBER(SEARCH("BOLDUC",B1145)),ISNUMBER(SEARCH("RAPHIA",B1145)),ISNUMBER(SEARCH("etiquette",B1145)),ISNUMBER(SEARCH("Bouchon",B1145)),ISNUMBER(SEARCH("tire",B1145)),ISNUMBER(SEARCH("decapsuleur",B1145)),ISNUMBER(SEARCH("carte",B1145)),ISNUMBER(SEARCH("cheque",B1145))),"ETAGERES",IF(OR(ISNUMBER(SEARCH("papier",B1145)),ISNUMBER(SEARCH("sac",B1145)),ISNUMBER(SEARCH("carton",B1145)),ISNUMBER(SEARCH("pochette",B1145)),ISNUMBER(SEARCH("polypr",B1145)),ISNUMBER(SEARCH("FIBRE",B1145))),"CARTONNAGE","AUTRES"))))))))),VLOOKUP(A1145,'[1]Famille par article'!A:C,3,0))</f>
        <v>VERRERIE</v>
      </c>
      <c r="I1145" s="14">
        <f t="shared" si="69"/>
        <v>9.2541180825467332E-5</v>
      </c>
      <c r="J1145" s="14">
        <f t="shared" si="71"/>
        <v>0.99842679992596628</v>
      </c>
      <c r="K1145" s="12" t="str">
        <f t="shared" si="72"/>
        <v>NPPEC</v>
      </c>
      <c r="L1145" s="12" t="str">
        <f t="shared" si="70"/>
        <v>N</v>
      </c>
    </row>
    <row r="1146" spans="1:12" x14ac:dyDescent="0.25">
      <c r="A1146" s="12" t="s">
        <v>1721</v>
      </c>
      <c r="B1146" s="12" t="s">
        <v>52</v>
      </c>
      <c r="C1146" s="12">
        <v>1</v>
      </c>
      <c r="D1146" s="12">
        <v>1160</v>
      </c>
      <c r="E1146" s="12" t="s">
        <v>96</v>
      </c>
      <c r="F1146" s="12" t="s">
        <v>17</v>
      </c>
      <c r="G1146" s="12" t="str">
        <f>IF(ISNA(VLOOKUP(E1146,'[1]Plan d''adressage'!A:B,2,0)),"aucune",VLOOKUP(E1146,'[1]Plan d''adressage'!A:B,2,0))</f>
        <v>aucune</v>
      </c>
      <c r="H1146" s="13" t="str">
        <f>IF(ISNA(VLOOKUP(A1146,'[1]Famille par article'!A:C,3,0)),IF(AND(ISNUMBER(SEARCH("FIBRE",B1146)),ISNUMBER(SEARCH("calage",B1146))),"FIBRE DE CALAGE",IF(OR(ISNUMBER(SEARCH("panier",B1146)),ISNUMBER(SEARCH("corbeille",B1146)),ISNUMBER(SEARCH("banneton",B1146)),ISNUMBER(SEARCH("support",B1146))),"PANIER/CORBEILLE",IF(ISNUMBER(SEARCH("Bidon",B1146)),"BIDON",IF(ISNUMBER(SEARCH("bourriche",B1146)),"BOURRICHE",IF(OR(ISNUMBER(SEARCH("coffre",B1146)),ISNUMBER(SEARCH("valisette",B1146)),ISNUMBER(SEARCH("caisse",B1146))),"COFFRET",IF(OR(ISNUMBER(SEARCH("VERRE",B1146)),ISNUMBER(SEARCH("carafe",B1146))),"VERRERIE",IF(ISNUMBER(SEARCH("BOIS",B1146)),"BOIS",IF(OR(ISNUMBER(SEARCH("BOLDUC",B1146)),ISNUMBER(SEARCH("RAPHIA",B1146)),ISNUMBER(SEARCH("etiquette",B1146)),ISNUMBER(SEARCH("Bouchon",B1146)),ISNUMBER(SEARCH("tire",B1146)),ISNUMBER(SEARCH("decapsuleur",B1146)),ISNUMBER(SEARCH("carte",B1146)),ISNUMBER(SEARCH("cheque",B1146))),"ETAGERES",IF(OR(ISNUMBER(SEARCH("papier",B1146)),ISNUMBER(SEARCH("sac",B1146)),ISNUMBER(SEARCH("carton",B1146)),ISNUMBER(SEARCH("pochette",B1146)),ISNUMBER(SEARCH("polypr",B1146)),ISNUMBER(SEARCH("FIBRE",B1146))),"CARTONNAGE","AUTRES"))))))))),VLOOKUP(A1146,'[1]Famille par article'!A:C,3,0))</f>
        <v>PANIER/CORBEILLE</v>
      </c>
      <c r="I1146" s="14">
        <f t="shared" si="69"/>
        <v>9.2541180825467332E-5</v>
      </c>
      <c r="J1146" s="14">
        <f t="shared" si="71"/>
        <v>0.99851934110679175</v>
      </c>
      <c r="K1146" s="12" t="str">
        <f t="shared" si="72"/>
        <v>NPPEC</v>
      </c>
      <c r="L1146" s="12" t="str">
        <f t="shared" si="70"/>
        <v>N</v>
      </c>
    </row>
    <row r="1147" spans="1:12" x14ac:dyDescent="0.25">
      <c r="A1147" s="12" t="s">
        <v>1723</v>
      </c>
      <c r="B1147" s="12" t="s">
        <v>156</v>
      </c>
      <c r="C1147" s="12">
        <v>1</v>
      </c>
      <c r="D1147" s="12">
        <v>1160</v>
      </c>
      <c r="E1147" s="12" t="s">
        <v>96</v>
      </c>
      <c r="F1147" s="12" t="s">
        <v>17</v>
      </c>
      <c r="G1147" s="12" t="str">
        <f>IF(ISNA(VLOOKUP(E1147,'[1]Plan d''adressage'!A:B,2,0)),"aucune",VLOOKUP(E1147,'[1]Plan d''adressage'!A:B,2,0))</f>
        <v>aucune</v>
      </c>
      <c r="H1147" s="13" t="str">
        <f>IF(ISNA(VLOOKUP(A1147,'[1]Famille par article'!A:C,3,0)),IF(AND(ISNUMBER(SEARCH("FIBRE",B1147)),ISNUMBER(SEARCH("calage",B1147))),"FIBRE DE CALAGE",IF(OR(ISNUMBER(SEARCH("panier",B1147)),ISNUMBER(SEARCH("corbeille",B1147)),ISNUMBER(SEARCH("banneton",B1147)),ISNUMBER(SEARCH("support",B1147))),"PANIER/CORBEILLE",IF(ISNUMBER(SEARCH("Bidon",B1147)),"BIDON",IF(ISNUMBER(SEARCH("bourriche",B1147)),"BOURRICHE",IF(OR(ISNUMBER(SEARCH("coffre",B1147)),ISNUMBER(SEARCH("valisette",B1147)),ISNUMBER(SEARCH("caisse",B1147))),"COFFRET",IF(OR(ISNUMBER(SEARCH("VERRE",B1147)),ISNUMBER(SEARCH("carafe",B1147))),"VERRERIE",IF(ISNUMBER(SEARCH("BOIS",B1147)),"BOIS",IF(OR(ISNUMBER(SEARCH("BOLDUC",B1147)),ISNUMBER(SEARCH("RAPHIA",B1147)),ISNUMBER(SEARCH("etiquette",B1147)),ISNUMBER(SEARCH("Bouchon",B1147)),ISNUMBER(SEARCH("tire",B1147)),ISNUMBER(SEARCH("decapsuleur",B1147)),ISNUMBER(SEARCH("carte",B1147)),ISNUMBER(SEARCH("cheque",B1147))),"ETAGERES",IF(OR(ISNUMBER(SEARCH("papier",B1147)),ISNUMBER(SEARCH("sac",B1147)),ISNUMBER(SEARCH("carton",B1147)),ISNUMBER(SEARCH("pochette",B1147)),ISNUMBER(SEARCH("polypr",B1147)),ISNUMBER(SEARCH("FIBRE",B1147))),"CARTONNAGE","AUTRES"))))))))),VLOOKUP(A1147,'[1]Famille par article'!A:C,3,0))</f>
        <v>ETAGERES</v>
      </c>
      <c r="I1147" s="14">
        <f t="shared" si="69"/>
        <v>9.2541180825467332E-5</v>
      </c>
      <c r="J1147" s="14">
        <f t="shared" si="71"/>
        <v>0.99861188228761721</v>
      </c>
      <c r="K1147" s="12" t="str">
        <f t="shared" si="72"/>
        <v>NPPEC</v>
      </c>
      <c r="L1147" s="12" t="str">
        <f t="shared" si="70"/>
        <v>N</v>
      </c>
    </row>
    <row r="1148" spans="1:12" x14ac:dyDescent="0.25">
      <c r="A1148" s="12" t="s">
        <v>1724</v>
      </c>
      <c r="B1148" s="12" t="s">
        <v>156</v>
      </c>
      <c r="C1148" s="12">
        <v>1</v>
      </c>
      <c r="D1148" s="12">
        <v>1160</v>
      </c>
      <c r="E1148" s="12" t="s">
        <v>96</v>
      </c>
      <c r="F1148" s="12" t="s">
        <v>17</v>
      </c>
      <c r="G1148" s="12" t="str">
        <f>IF(ISNA(VLOOKUP(E1148,'[1]Plan d''adressage'!A:B,2,0)),"aucune",VLOOKUP(E1148,'[1]Plan d''adressage'!A:B,2,0))</f>
        <v>aucune</v>
      </c>
      <c r="H1148" s="13" t="str">
        <f>IF(ISNA(VLOOKUP(A1148,'[1]Famille par article'!A:C,3,0)),IF(AND(ISNUMBER(SEARCH("FIBRE",B1148)),ISNUMBER(SEARCH("calage",B1148))),"FIBRE DE CALAGE",IF(OR(ISNUMBER(SEARCH("panier",B1148)),ISNUMBER(SEARCH("corbeille",B1148)),ISNUMBER(SEARCH("banneton",B1148)),ISNUMBER(SEARCH("support",B1148))),"PANIER/CORBEILLE",IF(ISNUMBER(SEARCH("Bidon",B1148)),"BIDON",IF(ISNUMBER(SEARCH("bourriche",B1148)),"BOURRICHE",IF(OR(ISNUMBER(SEARCH("coffre",B1148)),ISNUMBER(SEARCH("valisette",B1148)),ISNUMBER(SEARCH("caisse",B1148))),"COFFRET",IF(OR(ISNUMBER(SEARCH("VERRE",B1148)),ISNUMBER(SEARCH("carafe",B1148))),"VERRERIE",IF(ISNUMBER(SEARCH("BOIS",B1148)),"BOIS",IF(OR(ISNUMBER(SEARCH("BOLDUC",B1148)),ISNUMBER(SEARCH("RAPHIA",B1148)),ISNUMBER(SEARCH("etiquette",B1148)),ISNUMBER(SEARCH("Bouchon",B1148)),ISNUMBER(SEARCH("tire",B1148)),ISNUMBER(SEARCH("decapsuleur",B1148)),ISNUMBER(SEARCH("carte",B1148)),ISNUMBER(SEARCH("cheque",B1148))),"ETAGERES",IF(OR(ISNUMBER(SEARCH("papier",B1148)),ISNUMBER(SEARCH("sac",B1148)),ISNUMBER(SEARCH("carton",B1148)),ISNUMBER(SEARCH("pochette",B1148)),ISNUMBER(SEARCH("polypr",B1148)),ISNUMBER(SEARCH("FIBRE",B1148))),"CARTONNAGE","AUTRES"))))))))),VLOOKUP(A1148,'[1]Famille par article'!A:C,3,0))</f>
        <v>ETAGERES</v>
      </c>
      <c r="I1148" s="14">
        <f t="shared" si="69"/>
        <v>9.2541180825467332E-5</v>
      </c>
      <c r="J1148" s="14">
        <f t="shared" si="71"/>
        <v>0.99870442346844268</v>
      </c>
      <c r="K1148" s="12" t="str">
        <f t="shared" si="72"/>
        <v>NPPEC</v>
      </c>
      <c r="L1148" s="12" t="str">
        <f t="shared" si="70"/>
        <v>N</v>
      </c>
    </row>
    <row r="1149" spans="1:12" x14ac:dyDescent="0.25">
      <c r="A1149" s="12" t="s">
        <v>1725</v>
      </c>
      <c r="B1149" s="12" t="s">
        <v>156</v>
      </c>
      <c r="C1149" s="12">
        <v>1</v>
      </c>
      <c r="D1149" s="12">
        <v>1160</v>
      </c>
      <c r="E1149" s="12" t="s">
        <v>96</v>
      </c>
      <c r="F1149" s="12" t="s">
        <v>17</v>
      </c>
      <c r="G1149" s="12" t="str">
        <f>IF(ISNA(VLOOKUP(E1149,'[1]Plan d''adressage'!A:B,2,0)),"aucune",VLOOKUP(E1149,'[1]Plan d''adressage'!A:B,2,0))</f>
        <v>aucune</v>
      </c>
      <c r="H1149" s="13" t="str">
        <f>IF(ISNA(VLOOKUP(A1149,'[1]Famille par article'!A:C,3,0)),IF(AND(ISNUMBER(SEARCH("FIBRE",B1149)),ISNUMBER(SEARCH("calage",B1149))),"FIBRE DE CALAGE",IF(OR(ISNUMBER(SEARCH("panier",B1149)),ISNUMBER(SEARCH("corbeille",B1149)),ISNUMBER(SEARCH("banneton",B1149)),ISNUMBER(SEARCH("support",B1149))),"PANIER/CORBEILLE",IF(ISNUMBER(SEARCH("Bidon",B1149)),"BIDON",IF(ISNUMBER(SEARCH("bourriche",B1149)),"BOURRICHE",IF(OR(ISNUMBER(SEARCH("coffre",B1149)),ISNUMBER(SEARCH("valisette",B1149)),ISNUMBER(SEARCH("caisse",B1149))),"COFFRET",IF(OR(ISNUMBER(SEARCH("VERRE",B1149)),ISNUMBER(SEARCH("carafe",B1149))),"VERRERIE",IF(ISNUMBER(SEARCH("BOIS",B1149)),"BOIS",IF(OR(ISNUMBER(SEARCH("BOLDUC",B1149)),ISNUMBER(SEARCH("RAPHIA",B1149)),ISNUMBER(SEARCH("etiquette",B1149)),ISNUMBER(SEARCH("Bouchon",B1149)),ISNUMBER(SEARCH("tire",B1149)),ISNUMBER(SEARCH("decapsuleur",B1149)),ISNUMBER(SEARCH("carte",B1149)),ISNUMBER(SEARCH("cheque",B1149))),"ETAGERES",IF(OR(ISNUMBER(SEARCH("papier",B1149)),ISNUMBER(SEARCH("sac",B1149)),ISNUMBER(SEARCH("carton",B1149)),ISNUMBER(SEARCH("pochette",B1149)),ISNUMBER(SEARCH("polypr",B1149)),ISNUMBER(SEARCH("FIBRE",B1149))),"CARTONNAGE","AUTRES"))))))))),VLOOKUP(A1149,'[1]Famille par article'!A:C,3,0))</f>
        <v>ETAGERES</v>
      </c>
      <c r="I1149" s="14">
        <f t="shared" si="69"/>
        <v>9.2541180825467332E-5</v>
      </c>
      <c r="J1149" s="14">
        <f t="shared" si="71"/>
        <v>0.99879696464926815</v>
      </c>
      <c r="K1149" s="12" t="str">
        <f t="shared" si="72"/>
        <v>NPPEC</v>
      </c>
      <c r="L1149" s="12" t="str">
        <f t="shared" si="70"/>
        <v>N</v>
      </c>
    </row>
    <row r="1150" spans="1:12" x14ac:dyDescent="0.25">
      <c r="A1150" s="12" t="s">
        <v>1726</v>
      </c>
      <c r="B1150" s="12" t="s">
        <v>70</v>
      </c>
      <c r="C1150" s="12">
        <v>1</v>
      </c>
      <c r="D1150" s="12">
        <v>1160</v>
      </c>
      <c r="E1150" s="12" t="s">
        <v>466</v>
      </c>
      <c r="F1150" s="12" t="s">
        <v>17</v>
      </c>
      <c r="G1150" s="12" t="str">
        <f>IF(ISNA(VLOOKUP(E1150,'[1]Plan d''adressage'!A:B,2,0)),"aucune",VLOOKUP(E1150,'[1]Plan d''adressage'!A:B,2,0))</f>
        <v>aucune</v>
      </c>
      <c r="H1150" s="13" t="str">
        <f>IF(ISNA(VLOOKUP(A1150,'[1]Famille par article'!A:C,3,0)),IF(AND(ISNUMBER(SEARCH("FIBRE",B1150)),ISNUMBER(SEARCH("calage",B1150))),"FIBRE DE CALAGE",IF(OR(ISNUMBER(SEARCH("panier",B1150)),ISNUMBER(SEARCH("corbeille",B1150)),ISNUMBER(SEARCH("banneton",B1150)),ISNUMBER(SEARCH("support",B1150))),"PANIER/CORBEILLE",IF(ISNUMBER(SEARCH("Bidon",B1150)),"BIDON",IF(ISNUMBER(SEARCH("bourriche",B1150)),"BOURRICHE",IF(OR(ISNUMBER(SEARCH("coffre",B1150)),ISNUMBER(SEARCH("valisette",B1150)),ISNUMBER(SEARCH("caisse",B1150))),"COFFRET",IF(OR(ISNUMBER(SEARCH("VERRE",B1150)),ISNUMBER(SEARCH("carafe",B1150))),"VERRERIE",IF(ISNUMBER(SEARCH("BOIS",B1150)),"BOIS",IF(OR(ISNUMBER(SEARCH("BOLDUC",B1150)),ISNUMBER(SEARCH("RAPHIA",B1150)),ISNUMBER(SEARCH("etiquette",B1150)),ISNUMBER(SEARCH("Bouchon",B1150)),ISNUMBER(SEARCH("tire",B1150)),ISNUMBER(SEARCH("decapsuleur",B1150)),ISNUMBER(SEARCH("carte",B1150)),ISNUMBER(SEARCH("cheque",B1150))),"ETAGERES",IF(OR(ISNUMBER(SEARCH("papier",B1150)),ISNUMBER(SEARCH("sac",B1150)),ISNUMBER(SEARCH("carton",B1150)),ISNUMBER(SEARCH("pochette",B1150)),ISNUMBER(SEARCH("polypr",B1150)),ISNUMBER(SEARCH("FIBRE",B1150))),"CARTONNAGE","AUTRES"))))))))),VLOOKUP(A1150,'[1]Famille par article'!A:C,3,0))</f>
        <v>ETAGERES</v>
      </c>
      <c r="I1150" s="14">
        <f t="shared" si="69"/>
        <v>9.2541180825467332E-5</v>
      </c>
      <c r="J1150" s="14">
        <f t="shared" si="71"/>
        <v>0.99888950583009362</v>
      </c>
      <c r="K1150" s="12" t="str">
        <f t="shared" si="72"/>
        <v>NPPEC</v>
      </c>
      <c r="L1150" s="12" t="str">
        <f t="shared" si="70"/>
        <v>N</v>
      </c>
    </row>
    <row r="1151" spans="1:12" x14ac:dyDescent="0.25">
      <c r="A1151" s="12" t="s">
        <v>1886</v>
      </c>
      <c r="B1151" s="12" t="s">
        <v>1887</v>
      </c>
      <c r="C1151" s="12">
        <v>1</v>
      </c>
      <c r="D1151" s="12">
        <v>1160</v>
      </c>
      <c r="E1151" s="12" t="s">
        <v>96</v>
      </c>
      <c r="F1151" s="12" t="s">
        <v>17</v>
      </c>
      <c r="G1151" s="12" t="str">
        <f>IF(ISNA(VLOOKUP(E1151,'[1]Plan d''adressage'!A:B,2,0)),"aucune",VLOOKUP(E1151,'[1]Plan d''adressage'!A:B,2,0))</f>
        <v>aucune</v>
      </c>
      <c r="H1151" s="13" t="str">
        <f>IF(ISNA(VLOOKUP(A1151,'[1]Famille par article'!A:C,3,0)),IF(AND(ISNUMBER(SEARCH("FIBRE",B1151)),ISNUMBER(SEARCH("calage",B1151))),"FIBRE DE CALAGE",IF(OR(ISNUMBER(SEARCH("panier",B1151)),ISNUMBER(SEARCH("corbeille",B1151)),ISNUMBER(SEARCH("banneton",B1151)),ISNUMBER(SEARCH("support",B1151))),"PANIER/CORBEILLE",IF(ISNUMBER(SEARCH("Bidon",B1151)),"BIDON",IF(ISNUMBER(SEARCH("bourriche",B1151)),"BOURRICHE",IF(OR(ISNUMBER(SEARCH("coffre",B1151)),ISNUMBER(SEARCH("valisette",B1151)),ISNUMBER(SEARCH("caisse",B1151))),"COFFRET",IF(OR(ISNUMBER(SEARCH("VERRE",B1151)),ISNUMBER(SEARCH("carafe",B1151))),"VERRERIE",IF(ISNUMBER(SEARCH("BOIS",B1151)),"BOIS",IF(OR(ISNUMBER(SEARCH("BOLDUC",B1151)),ISNUMBER(SEARCH("RAPHIA",B1151)),ISNUMBER(SEARCH("etiquette",B1151)),ISNUMBER(SEARCH("Bouchon",B1151)),ISNUMBER(SEARCH("tire",B1151)),ISNUMBER(SEARCH("decapsuleur",B1151)),ISNUMBER(SEARCH("carte",B1151)),ISNUMBER(SEARCH("cheque",B1151))),"ETAGERES",IF(OR(ISNUMBER(SEARCH("papier",B1151)),ISNUMBER(SEARCH("sac",B1151)),ISNUMBER(SEARCH("carton",B1151)),ISNUMBER(SEARCH("pochette",B1151)),ISNUMBER(SEARCH("polypr",B1151)),ISNUMBER(SEARCH("FIBRE",B1151))),"CARTONNAGE","AUTRES"))))))))),VLOOKUP(A1151,'[1]Famille par article'!A:C,3,0))</f>
        <v>VERRERIE</v>
      </c>
      <c r="I1151" s="14">
        <f t="shared" si="69"/>
        <v>9.2541180825467332E-5</v>
      </c>
      <c r="J1151" s="14">
        <f t="shared" si="71"/>
        <v>0.99898204701091908</v>
      </c>
      <c r="K1151" s="12" t="str">
        <f t="shared" si="72"/>
        <v>NPPEC</v>
      </c>
      <c r="L1151" s="12" t="str">
        <f t="shared" si="70"/>
        <v>N</v>
      </c>
    </row>
    <row r="1152" spans="1:12" x14ac:dyDescent="0.25">
      <c r="A1152" s="12" t="s">
        <v>1727</v>
      </c>
      <c r="B1152" s="12" t="s">
        <v>1728</v>
      </c>
      <c r="C1152" s="12">
        <v>1</v>
      </c>
      <c r="D1152" s="12">
        <v>1160</v>
      </c>
      <c r="E1152" s="12" t="s">
        <v>96</v>
      </c>
      <c r="F1152" s="12" t="s">
        <v>17</v>
      </c>
      <c r="G1152" s="12" t="str">
        <f>IF(ISNA(VLOOKUP(E1152,'[1]Plan d''adressage'!A:B,2,0)),"aucune",VLOOKUP(E1152,'[1]Plan d''adressage'!A:B,2,0))</f>
        <v>aucune</v>
      </c>
      <c r="H1152" s="13" t="str">
        <f>IF(ISNA(VLOOKUP(A1152,'[1]Famille par article'!A:C,3,0)),IF(AND(ISNUMBER(SEARCH("FIBRE",B1152)),ISNUMBER(SEARCH("calage",B1152))),"FIBRE DE CALAGE",IF(OR(ISNUMBER(SEARCH("panier",B1152)),ISNUMBER(SEARCH("corbeille",B1152)),ISNUMBER(SEARCH("banneton",B1152)),ISNUMBER(SEARCH("support",B1152))),"PANIER/CORBEILLE",IF(ISNUMBER(SEARCH("Bidon",B1152)),"BIDON",IF(ISNUMBER(SEARCH("bourriche",B1152)),"BOURRICHE",IF(OR(ISNUMBER(SEARCH("coffre",B1152)),ISNUMBER(SEARCH("valisette",B1152)),ISNUMBER(SEARCH("caisse",B1152))),"COFFRET",IF(OR(ISNUMBER(SEARCH("VERRE",B1152)),ISNUMBER(SEARCH("carafe",B1152))),"VERRERIE",IF(ISNUMBER(SEARCH("BOIS",B1152)),"BOIS",IF(OR(ISNUMBER(SEARCH("BOLDUC",B1152)),ISNUMBER(SEARCH("RAPHIA",B1152)),ISNUMBER(SEARCH("etiquette",B1152)),ISNUMBER(SEARCH("Bouchon",B1152)),ISNUMBER(SEARCH("tire",B1152)),ISNUMBER(SEARCH("decapsuleur",B1152)),ISNUMBER(SEARCH("carte",B1152)),ISNUMBER(SEARCH("cheque",B1152))),"ETAGERES",IF(OR(ISNUMBER(SEARCH("papier",B1152)),ISNUMBER(SEARCH("sac",B1152)),ISNUMBER(SEARCH("carton",B1152)),ISNUMBER(SEARCH("pochette",B1152)),ISNUMBER(SEARCH("polypr",B1152)),ISNUMBER(SEARCH("FIBRE",B1152))),"CARTONNAGE","AUTRES"))))))))),VLOOKUP(A1152,'[1]Famille par article'!A:C,3,0))</f>
        <v>AUTRES</v>
      </c>
      <c r="I1152" s="14">
        <f t="shared" si="69"/>
        <v>9.2541180825467332E-5</v>
      </c>
      <c r="J1152" s="14">
        <f t="shared" si="71"/>
        <v>0.99907458819174455</v>
      </c>
      <c r="K1152" s="12" t="str">
        <f t="shared" si="72"/>
        <v>NPPEC</v>
      </c>
      <c r="L1152" s="12" t="str">
        <f t="shared" si="70"/>
        <v>N</v>
      </c>
    </row>
    <row r="1153" spans="1:12" x14ac:dyDescent="0.25">
      <c r="A1153" s="12" t="s">
        <v>1888</v>
      </c>
      <c r="B1153" s="12" t="s">
        <v>1889</v>
      </c>
      <c r="C1153" s="12">
        <v>1</v>
      </c>
      <c r="D1153" s="12">
        <v>1160</v>
      </c>
      <c r="E1153" s="12" t="s">
        <v>96</v>
      </c>
      <c r="F1153" s="12" t="s">
        <v>17</v>
      </c>
      <c r="G1153" s="12" t="str">
        <f>IF(ISNA(VLOOKUP(E1153,'[1]Plan d''adressage'!A:B,2,0)),"aucune",VLOOKUP(E1153,'[1]Plan d''adressage'!A:B,2,0))</f>
        <v>aucune</v>
      </c>
      <c r="H1153" s="13" t="str">
        <f>IF(ISNA(VLOOKUP(A1153,'[1]Famille par article'!A:C,3,0)),IF(AND(ISNUMBER(SEARCH("FIBRE",B1153)),ISNUMBER(SEARCH("calage",B1153))),"FIBRE DE CALAGE",IF(OR(ISNUMBER(SEARCH("panier",B1153)),ISNUMBER(SEARCH("corbeille",B1153)),ISNUMBER(SEARCH("banneton",B1153)),ISNUMBER(SEARCH("support",B1153))),"PANIER/CORBEILLE",IF(ISNUMBER(SEARCH("Bidon",B1153)),"BIDON",IF(ISNUMBER(SEARCH("bourriche",B1153)),"BOURRICHE",IF(OR(ISNUMBER(SEARCH("coffre",B1153)),ISNUMBER(SEARCH("valisette",B1153)),ISNUMBER(SEARCH("caisse",B1153))),"COFFRET",IF(OR(ISNUMBER(SEARCH("VERRE",B1153)),ISNUMBER(SEARCH("carafe",B1153))),"VERRERIE",IF(ISNUMBER(SEARCH("BOIS",B1153)),"BOIS",IF(OR(ISNUMBER(SEARCH("BOLDUC",B1153)),ISNUMBER(SEARCH("RAPHIA",B1153)),ISNUMBER(SEARCH("etiquette",B1153)),ISNUMBER(SEARCH("Bouchon",B1153)),ISNUMBER(SEARCH("tire",B1153)),ISNUMBER(SEARCH("decapsuleur",B1153)),ISNUMBER(SEARCH("carte",B1153)),ISNUMBER(SEARCH("cheque",B1153))),"ETAGERES",IF(OR(ISNUMBER(SEARCH("papier",B1153)),ISNUMBER(SEARCH("sac",B1153)),ISNUMBER(SEARCH("carton",B1153)),ISNUMBER(SEARCH("pochette",B1153)),ISNUMBER(SEARCH("polypr",B1153)),ISNUMBER(SEARCH("FIBRE",B1153))),"CARTONNAGE","AUTRES"))))))))),VLOOKUP(A1153,'[1]Famille par article'!A:C,3,0))</f>
        <v>AUTRES</v>
      </c>
      <c r="I1153" s="14">
        <f t="shared" si="69"/>
        <v>9.2541180825467332E-5</v>
      </c>
      <c r="J1153" s="14">
        <f t="shared" si="71"/>
        <v>0.99916712937257002</v>
      </c>
      <c r="K1153" s="12" t="str">
        <f t="shared" si="72"/>
        <v>NPPEC</v>
      </c>
      <c r="L1153" s="12" t="str">
        <f t="shared" si="70"/>
        <v>N</v>
      </c>
    </row>
    <row r="1154" spans="1:12" x14ac:dyDescent="0.25">
      <c r="A1154" s="12" t="s">
        <v>1729</v>
      </c>
      <c r="B1154" s="12" t="s">
        <v>1730</v>
      </c>
      <c r="C1154" s="12">
        <v>1</v>
      </c>
      <c r="D1154" s="12">
        <v>1160</v>
      </c>
      <c r="E1154" s="12" t="s">
        <v>49</v>
      </c>
      <c r="F1154" s="12" t="s">
        <v>17</v>
      </c>
      <c r="G1154" s="12" t="str">
        <f>IF(ISNA(VLOOKUP(E1154,'[1]Plan d''adressage'!A:B,2,0)),"aucune",VLOOKUP(E1154,'[1]Plan d''adressage'!A:B,2,0))</f>
        <v>aucune</v>
      </c>
      <c r="H1154" s="13" t="str">
        <f>IF(ISNA(VLOOKUP(A1154,'[1]Famille par article'!A:C,3,0)),IF(AND(ISNUMBER(SEARCH("FIBRE",B1154)),ISNUMBER(SEARCH("calage",B1154))),"FIBRE DE CALAGE",IF(OR(ISNUMBER(SEARCH("panier",B1154)),ISNUMBER(SEARCH("corbeille",B1154)),ISNUMBER(SEARCH("banneton",B1154)),ISNUMBER(SEARCH("support",B1154))),"PANIER/CORBEILLE",IF(ISNUMBER(SEARCH("Bidon",B1154)),"BIDON",IF(ISNUMBER(SEARCH("bourriche",B1154)),"BOURRICHE",IF(OR(ISNUMBER(SEARCH("coffre",B1154)),ISNUMBER(SEARCH("valisette",B1154)),ISNUMBER(SEARCH("caisse",B1154))),"COFFRET",IF(OR(ISNUMBER(SEARCH("VERRE",B1154)),ISNUMBER(SEARCH("carafe",B1154))),"VERRERIE",IF(ISNUMBER(SEARCH("BOIS",B1154)),"BOIS",IF(OR(ISNUMBER(SEARCH("BOLDUC",B1154)),ISNUMBER(SEARCH("RAPHIA",B1154)),ISNUMBER(SEARCH("etiquette",B1154)),ISNUMBER(SEARCH("Bouchon",B1154)),ISNUMBER(SEARCH("tire",B1154)),ISNUMBER(SEARCH("decapsuleur",B1154)),ISNUMBER(SEARCH("carte",B1154)),ISNUMBER(SEARCH("cheque",B1154))),"ETAGERES",IF(OR(ISNUMBER(SEARCH("papier",B1154)),ISNUMBER(SEARCH("sac",B1154)),ISNUMBER(SEARCH("carton",B1154)),ISNUMBER(SEARCH("pochette",B1154)),ISNUMBER(SEARCH("polypr",B1154)),ISNUMBER(SEARCH("FIBRE",B1154))),"CARTONNAGE","AUTRES"))))))))),VLOOKUP(A1154,'[1]Famille par article'!A:C,3,0))</f>
        <v>ETAGERES</v>
      </c>
      <c r="I1154" s="14">
        <f t="shared" si="69"/>
        <v>9.2541180825467332E-5</v>
      </c>
      <c r="J1154" s="14">
        <f t="shared" si="71"/>
        <v>0.99925967055339548</v>
      </c>
      <c r="K1154" s="12" t="str">
        <f t="shared" si="72"/>
        <v>NPPEC</v>
      </c>
      <c r="L1154" s="12" t="str">
        <f t="shared" si="70"/>
        <v>N</v>
      </c>
    </row>
    <row r="1155" spans="1:12" x14ac:dyDescent="0.25">
      <c r="A1155" s="12" t="s">
        <v>1733</v>
      </c>
      <c r="B1155" s="12" t="s">
        <v>1734</v>
      </c>
      <c r="C1155" s="12">
        <v>1</v>
      </c>
      <c r="D1155" s="12">
        <v>1160</v>
      </c>
      <c r="E1155" s="12" t="s">
        <v>96</v>
      </c>
      <c r="F1155" s="12" t="s">
        <v>17</v>
      </c>
      <c r="G1155" s="12" t="str">
        <f>IF(ISNA(VLOOKUP(E1155,'[1]Plan d''adressage'!A:B,2,0)),"aucune",VLOOKUP(E1155,'[1]Plan d''adressage'!A:B,2,0))</f>
        <v>aucune</v>
      </c>
      <c r="H1155" s="13" t="str">
        <f>IF(ISNA(VLOOKUP(A1155,'[1]Famille par article'!A:C,3,0)),IF(AND(ISNUMBER(SEARCH("FIBRE",B1155)),ISNUMBER(SEARCH("calage",B1155))),"FIBRE DE CALAGE",IF(OR(ISNUMBER(SEARCH("panier",B1155)),ISNUMBER(SEARCH("corbeille",B1155)),ISNUMBER(SEARCH("banneton",B1155)),ISNUMBER(SEARCH("support",B1155))),"PANIER/CORBEILLE",IF(ISNUMBER(SEARCH("Bidon",B1155)),"BIDON",IF(ISNUMBER(SEARCH("bourriche",B1155)),"BOURRICHE",IF(OR(ISNUMBER(SEARCH("coffre",B1155)),ISNUMBER(SEARCH("valisette",B1155)),ISNUMBER(SEARCH("caisse",B1155))),"COFFRET",IF(OR(ISNUMBER(SEARCH("VERRE",B1155)),ISNUMBER(SEARCH("carafe",B1155))),"VERRERIE",IF(ISNUMBER(SEARCH("BOIS",B1155)),"BOIS",IF(OR(ISNUMBER(SEARCH("BOLDUC",B1155)),ISNUMBER(SEARCH("RAPHIA",B1155)),ISNUMBER(SEARCH("etiquette",B1155)),ISNUMBER(SEARCH("Bouchon",B1155)),ISNUMBER(SEARCH("tire",B1155)),ISNUMBER(SEARCH("decapsuleur",B1155)),ISNUMBER(SEARCH("carte",B1155)),ISNUMBER(SEARCH("cheque",B1155))),"ETAGERES",IF(OR(ISNUMBER(SEARCH("papier",B1155)),ISNUMBER(SEARCH("sac",B1155)),ISNUMBER(SEARCH("carton",B1155)),ISNUMBER(SEARCH("pochette",B1155)),ISNUMBER(SEARCH("polypr",B1155)),ISNUMBER(SEARCH("FIBRE",B1155))),"CARTONNAGE","AUTRES"))))))))),VLOOKUP(A1155,'[1]Famille par article'!A:C,3,0))</f>
        <v>AUTRES</v>
      </c>
      <c r="I1155" s="14">
        <f t="shared" ref="I1155:I1162" si="73">C1155/SUM(C$3:C$1048576)</f>
        <v>9.2541180825467332E-5</v>
      </c>
      <c r="J1155" s="14">
        <f t="shared" si="71"/>
        <v>0.99935221173422095</v>
      </c>
      <c r="K1155" s="12" t="str">
        <f t="shared" si="72"/>
        <v>NPPEC</v>
      </c>
      <c r="L1155" s="12" t="str">
        <f t="shared" si="70"/>
        <v>N</v>
      </c>
    </row>
    <row r="1156" spans="1:12" x14ac:dyDescent="0.25">
      <c r="A1156" s="12" t="s">
        <v>1735</v>
      </c>
      <c r="B1156" s="12" t="s">
        <v>299</v>
      </c>
      <c r="C1156" s="12">
        <v>1</v>
      </c>
      <c r="D1156" s="12">
        <v>1160</v>
      </c>
      <c r="E1156" s="12" t="s">
        <v>513</v>
      </c>
      <c r="F1156" s="12" t="s">
        <v>17</v>
      </c>
      <c r="G1156" s="12" t="str">
        <f>IF(ISNA(VLOOKUP(E1156,'[1]Plan d''adressage'!A:B,2,0)),"aucune",VLOOKUP(E1156,'[1]Plan d''adressage'!A:B,2,0))</f>
        <v>AUTRES</v>
      </c>
      <c r="H1156" s="13" t="str">
        <f>IF(ISNA(VLOOKUP(A1156,'[1]Famille par article'!A:C,3,0)),IF(AND(ISNUMBER(SEARCH("FIBRE",B1156)),ISNUMBER(SEARCH("calage",B1156))),"FIBRE DE CALAGE",IF(OR(ISNUMBER(SEARCH("panier",B1156)),ISNUMBER(SEARCH("corbeille",B1156)),ISNUMBER(SEARCH("banneton",B1156)),ISNUMBER(SEARCH("support",B1156))),"PANIER/CORBEILLE",IF(ISNUMBER(SEARCH("Bidon",B1156)),"BIDON",IF(ISNUMBER(SEARCH("bourriche",B1156)),"BOURRICHE",IF(OR(ISNUMBER(SEARCH("coffre",B1156)),ISNUMBER(SEARCH("valisette",B1156)),ISNUMBER(SEARCH("caisse",B1156))),"COFFRET",IF(OR(ISNUMBER(SEARCH("VERRE",B1156)),ISNUMBER(SEARCH("carafe",B1156))),"VERRERIE",IF(ISNUMBER(SEARCH("BOIS",B1156)),"BOIS",IF(OR(ISNUMBER(SEARCH("BOLDUC",B1156)),ISNUMBER(SEARCH("RAPHIA",B1156)),ISNUMBER(SEARCH("etiquette",B1156)),ISNUMBER(SEARCH("Bouchon",B1156)),ISNUMBER(SEARCH("tire",B1156)),ISNUMBER(SEARCH("decapsuleur",B1156)),ISNUMBER(SEARCH("carte",B1156)),ISNUMBER(SEARCH("cheque",B1156))),"ETAGERES",IF(OR(ISNUMBER(SEARCH("papier",B1156)),ISNUMBER(SEARCH("sac",B1156)),ISNUMBER(SEARCH("carton",B1156)),ISNUMBER(SEARCH("pochette",B1156)),ISNUMBER(SEARCH("polypr",B1156)),ISNUMBER(SEARCH("FIBRE",B1156))),"CARTONNAGE","AUTRES"))))))))),VLOOKUP(A1156,'[1]Famille par article'!A:C,3,0))</f>
        <v>PANIER/CORBEILLE</v>
      </c>
      <c r="I1156" s="14">
        <f t="shared" si="73"/>
        <v>9.2541180825467332E-5</v>
      </c>
      <c r="J1156" s="14">
        <f t="shared" si="71"/>
        <v>0.99944475291504642</v>
      </c>
      <c r="K1156" s="12" t="str">
        <f t="shared" si="72"/>
        <v>NPPEC</v>
      </c>
      <c r="L1156" s="12" t="str">
        <f t="shared" ref="L1156:L1162" si="74">IF(AND(G1156&lt;&gt;H1156,K1156=""),"Y","N")</f>
        <v>N</v>
      </c>
    </row>
    <row r="1157" spans="1:12" x14ac:dyDescent="0.25">
      <c r="A1157" s="12" t="s">
        <v>1736</v>
      </c>
      <c r="B1157" s="12" t="s">
        <v>299</v>
      </c>
      <c r="C1157" s="12">
        <v>1</v>
      </c>
      <c r="D1157" s="12">
        <v>1160</v>
      </c>
      <c r="E1157" s="12" t="s">
        <v>513</v>
      </c>
      <c r="F1157" s="12" t="s">
        <v>17</v>
      </c>
      <c r="G1157" s="12" t="str">
        <f>IF(ISNA(VLOOKUP(E1157,'[1]Plan d''adressage'!A:B,2,0)),"aucune",VLOOKUP(E1157,'[1]Plan d''adressage'!A:B,2,0))</f>
        <v>AUTRES</v>
      </c>
      <c r="H1157" s="13" t="str">
        <f>IF(ISNA(VLOOKUP(A1157,'[1]Famille par article'!A:C,3,0)),IF(AND(ISNUMBER(SEARCH("FIBRE",B1157)),ISNUMBER(SEARCH("calage",B1157))),"FIBRE DE CALAGE",IF(OR(ISNUMBER(SEARCH("panier",B1157)),ISNUMBER(SEARCH("corbeille",B1157)),ISNUMBER(SEARCH("banneton",B1157)),ISNUMBER(SEARCH("support",B1157))),"PANIER/CORBEILLE",IF(ISNUMBER(SEARCH("Bidon",B1157)),"BIDON",IF(ISNUMBER(SEARCH("bourriche",B1157)),"BOURRICHE",IF(OR(ISNUMBER(SEARCH("coffre",B1157)),ISNUMBER(SEARCH("valisette",B1157)),ISNUMBER(SEARCH("caisse",B1157))),"COFFRET",IF(OR(ISNUMBER(SEARCH("VERRE",B1157)),ISNUMBER(SEARCH("carafe",B1157))),"VERRERIE",IF(ISNUMBER(SEARCH("BOIS",B1157)),"BOIS",IF(OR(ISNUMBER(SEARCH("BOLDUC",B1157)),ISNUMBER(SEARCH("RAPHIA",B1157)),ISNUMBER(SEARCH("etiquette",B1157)),ISNUMBER(SEARCH("Bouchon",B1157)),ISNUMBER(SEARCH("tire",B1157)),ISNUMBER(SEARCH("decapsuleur",B1157)),ISNUMBER(SEARCH("carte",B1157)),ISNUMBER(SEARCH("cheque",B1157))),"ETAGERES",IF(OR(ISNUMBER(SEARCH("papier",B1157)),ISNUMBER(SEARCH("sac",B1157)),ISNUMBER(SEARCH("carton",B1157)),ISNUMBER(SEARCH("pochette",B1157)),ISNUMBER(SEARCH("polypr",B1157)),ISNUMBER(SEARCH("FIBRE",B1157))),"CARTONNAGE","AUTRES"))))))))),VLOOKUP(A1157,'[1]Famille par article'!A:C,3,0))</f>
        <v>PANIER/CORBEILLE</v>
      </c>
      <c r="I1157" s="14">
        <f t="shared" si="73"/>
        <v>9.2541180825467332E-5</v>
      </c>
      <c r="J1157" s="14">
        <f t="shared" ref="J1157:J1162" si="75">I1157+J1156</f>
        <v>0.99953729409587189</v>
      </c>
      <c r="K1157" s="12" t="str">
        <f t="shared" si="72"/>
        <v>NPPEC</v>
      </c>
      <c r="L1157" s="12" t="str">
        <f t="shared" si="74"/>
        <v>N</v>
      </c>
    </row>
    <row r="1158" spans="1:12" x14ac:dyDescent="0.25">
      <c r="A1158" s="12" t="s">
        <v>1737</v>
      </c>
      <c r="B1158" s="12" t="s">
        <v>299</v>
      </c>
      <c r="C1158" s="12">
        <v>1</v>
      </c>
      <c r="D1158" s="12">
        <v>1160</v>
      </c>
      <c r="E1158" s="12" t="s">
        <v>96</v>
      </c>
      <c r="F1158" s="12" t="s">
        <v>17</v>
      </c>
      <c r="G1158" s="12" t="str">
        <f>IF(ISNA(VLOOKUP(E1158,'[1]Plan d''adressage'!A:B,2,0)),"aucune",VLOOKUP(E1158,'[1]Plan d''adressage'!A:B,2,0))</f>
        <v>aucune</v>
      </c>
      <c r="H1158" s="13" t="str">
        <f>IF(ISNA(VLOOKUP(A1158,'[1]Famille par article'!A:C,3,0)),IF(AND(ISNUMBER(SEARCH("FIBRE",B1158)),ISNUMBER(SEARCH("calage",B1158))),"FIBRE DE CALAGE",IF(OR(ISNUMBER(SEARCH("panier",B1158)),ISNUMBER(SEARCH("corbeille",B1158)),ISNUMBER(SEARCH("banneton",B1158)),ISNUMBER(SEARCH("support",B1158))),"PANIER/CORBEILLE",IF(ISNUMBER(SEARCH("Bidon",B1158)),"BIDON",IF(ISNUMBER(SEARCH("bourriche",B1158)),"BOURRICHE",IF(OR(ISNUMBER(SEARCH("coffre",B1158)),ISNUMBER(SEARCH("valisette",B1158)),ISNUMBER(SEARCH("caisse",B1158))),"COFFRET",IF(OR(ISNUMBER(SEARCH("VERRE",B1158)),ISNUMBER(SEARCH("carafe",B1158))),"VERRERIE",IF(ISNUMBER(SEARCH("BOIS",B1158)),"BOIS",IF(OR(ISNUMBER(SEARCH("BOLDUC",B1158)),ISNUMBER(SEARCH("RAPHIA",B1158)),ISNUMBER(SEARCH("etiquette",B1158)),ISNUMBER(SEARCH("Bouchon",B1158)),ISNUMBER(SEARCH("tire",B1158)),ISNUMBER(SEARCH("decapsuleur",B1158)),ISNUMBER(SEARCH("carte",B1158)),ISNUMBER(SEARCH("cheque",B1158))),"ETAGERES",IF(OR(ISNUMBER(SEARCH("papier",B1158)),ISNUMBER(SEARCH("sac",B1158)),ISNUMBER(SEARCH("carton",B1158)),ISNUMBER(SEARCH("pochette",B1158)),ISNUMBER(SEARCH("polypr",B1158)),ISNUMBER(SEARCH("FIBRE",B1158))),"CARTONNAGE","AUTRES"))))))))),VLOOKUP(A1158,'[1]Famille par article'!A:C,3,0))</f>
        <v>PANIER/CORBEILLE</v>
      </c>
      <c r="I1158" s="14">
        <f t="shared" si="73"/>
        <v>9.2541180825467332E-5</v>
      </c>
      <c r="J1158" s="14">
        <f t="shared" si="75"/>
        <v>0.99962983527669735</v>
      </c>
      <c r="K1158" s="12" t="str">
        <f t="shared" si="72"/>
        <v>NPPEC</v>
      </c>
      <c r="L1158" s="12" t="str">
        <f t="shared" si="74"/>
        <v>N</v>
      </c>
    </row>
    <row r="1159" spans="1:12" x14ac:dyDescent="0.25">
      <c r="A1159" s="12" t="s">
        <v>1890</v>
      </c>
      <c r="B1159" s="12" t="s">
        <v>1891</v>
      </c>
      <c r="C1159" s="12">
        <v>1</v>
      </c>
      <c r="D1159" s="12">
        <v>1160</v>
      </c>
      <c r="E1159" s="12" t="s">
        <v>96</v>
      </c>
      <c r="F1159" s="12" t="s">
        <v>17</v>
      </c>
      <c r="G1159" s="12" t="str">
        <f>IF(ISNA(VLOOKUP(E1159,'[1]Plan d''adressage'!A:B,2,0)),"aucune",VLOOKUP(E1159,'[1]Plan d''adressage'!A:B,2,0))</f>
        <v>aucune</v>
      </c>
      <c r="H1159" s="13" t="str">
        <f>IF(ISNA(VLOOKUP(A1159,'[1]Famille par article'!A:C,3,0)),IF(AND(ISNUMBER(SEARCH("FIBRE",B1159)),ISNUMBER(SEARCH("calage",B1159))),"FIBRE DE CALAGE",IF(OR(ISNUMBER(SEARCH("panier",B1159)),ISNUMBER(SEARCH("corbeille",B1159)),ISNUMBER(SEARCH("banneton",B1159)),ISNUMBER(SEARCH("support",B1159))),"PANIER/CORBEILLE",IF(ISNUMBER(SEARCH("Bidon",B1159)),"BIDON",IF(ISNUMBER(SEARCH("bourriche",B1159)),"BOURRICHE",IF(OR(ISNUMBER(SEARCH("coffre",B1159)),ISNUMBER(SEARCH("valisette",B1159)),ISNUMBER(SEARCH("caisse",B1159))),"COFFRET",IF(OR(ISNUMBER(SEARCH("VERRE",B1159)),ISNUMBER(SEARCH("carafe",B1159))),"VERRERIE",IF(ISNUMBER(SEARCH("BOIS",B1159)),"BOIS",IF(OR(ISNUMBER(SEARCH("BOLDUC",B1159)),ISNUMBER(SEARCH("RAPHIA",B1159)),ISNUMBER(SEARCH("etiquette",B1159)),ISNUMBER(SEARCH("Bouchon",B1159)),ISNUMBER(SEARCH("tire",B1159)),ISNUMBER(SEARCH("decapsuleur",B1159)),ISNUMBER(SEARCH("carte",B1159)),ISNUMBER(SEARCH("cheque",B1159))),"ETAGERES",IF(OR(ISNUMBER(SEARCH("papier",B1159)),ISNUMBER(SEARCH("sac",B1159)),ISNUMBER(SEARCH("carton",B1159)),ISNUMBER(SEARCH("pochette",B1159)),ISNUMBER(SEARCH("polypr",B1159)),ISNUMBER(SEARCH("FIBRE",B1159))),"CARTONNAGE","AUTRES"))))))))),VLOOKUP(A1159,'[1]Famille par article'!A:C,3,0))</f>
        <v>AUTRES</v>
      </c>
      <c r="I1159" s="14">
        <f t="shared" si="73"/>
        <v>9.2541180825467332E-5</v>
      </c>
      <c r="J1159" s="14">
        <f t="shared" si="75"/>
        <v>0.99972237645752282</v>
      </c>
      <c r="K1159" s="12" t="str">
        <f t="shared" si="72"/>
        <v>NPPEC</v>
      </c>
      <c r="L1159" s="12" t="str">
        <f t="shared" si="74"/>
        <v>N</v>
      </c>
    </row>
    <row r="1160" spans="1:12" x14ac:dyDescent="0.25">
      <c r="A1160" s="12" t="s">
        <v>1892</v>
      </c>
      <c r="B1160" s="12" t="s">
        <v>1893</v>
      </c>
      <c r="C1160" s="12">
        <v>1</v>
      </c>
      <c r="D1160" s="12">
        <v>1160</v>
      </c>
      <c r="E1160" s="12" t="s">
        <v>96</v>
      </c>
      <c r="F1160" s="12" t="s">
        <v>17</v>
      </c>
      <c r="G1160" s="12" t="str">
        <f>IF(ISNA(VLOOKUP(E1160,'[1]Plan d''adressage'!A:B,2,0)),"aucune",VLOOKUP(E1160,'[1]Plan d''adressage'!A:B,2,0))</f>
        <v>aucune</v>
      </c>
      <c r="H1160" s="13" t="str">
        <f>IF(ISNA(VLOOKUP(A1160,'[1]Famille par article'!A:C,3,0)),IF(AND(ISNUMBER(SEARCH("FIBRE",B1160)),ISNUMBER(SEARCH("calage",B1160))),"FIBRE DE CALAGE",IF(OR(ISNUMBER(SEARCH("panier",B1160)),ISNUMBER(SEARCH("corbeille",B1160)),ISNUMBER(SEARCH("banneton",B1160)),ISNUMBER(SEARCH("support",B1160))),"PANIER/CORBEILLE",IF(ISNUMBER(SEARCH("Bidon",B1160)),"BIDON",IF(ISNUMBER(SEARCH("bourriche",B1160)),"BOURRICHE",IF(OR(ISNUMBER(SEARCH("coffre",B1160)),ISNUMBER(SEARCH("valisette",B1160)),ISNUMBER(SEARCH("caisse",B1160))),"COFFRET",IF(OR(ISNUMBER(SEARCH("VERRE",B1160)),ISNUMBER(SEARCH("carafe",B1160))),"VERRERIE",IF(ISNUMBER(SEARCH("BOIS",B1160)),"BOIS",IF(OR(ISNUMBER(SEARCH("BOLDUC",B1160)),ISNUMBER(SEARCH("RAPHIA",B1160)),ISNUMBER(SEARCH("etiquette",B1160)),ISNUMBER(SEARCH("Bouchon",B1160)),ISNUMBER(SEARCH("tire",B1160)),ISNUMBER(SEARCH("decapsuleur",B1160)),ISNUMBER(SEARCH("carte",B1160)),ISNUMBER(SEARCH("cheque",B1160))),"ETAGERES",IF(OR(ISNUMBER(SEARCH("papier",B1160)),ISNUMBER(SEARCH("sac",B1160)),ISNUMBER(SEARCH("carton",B1160)),ISNUMBER(SEARCH("pochette",B1160)),ISNUMBER(SEARCH("polypr",B1160)),ISNUMBER(SEARCH("FIBRE",B1160))),"CARTONNAGE","AUTRES"))))))))),VLOOKUP(A1160,'[1]Famille par article'!A:C,3,0))</f>
        <v>BOIS</v>
      </c>
      <c r="I1160" s="14">
        <f t="shared" si="73"/>
        <v>9.2541180825467332E-5</v>
      </c>
      <c r="J1160" s="14">
        <f t="shared" si="75"/>
        <v>0.99981491763834829</v>
      </c>
      <c r="K1160" s="12" t="str">
        <f t="shared" si="72"/>
        <v>NPPEC</v>
      </c>
      <c r="L1160" s="12" t="str">
        <f t="shared" si="74"/>
        <v>N</v>
      </c>
    </row>
    <row r="1161" spans="1:12" x14ac:dyDescent="0.25">
      <c r="A1161" s="12" t="s">
        <v>1740</v>
      </c>
      <c r="B1161" s="12" t="s">
        <v>246</v>
      </c>
      <c r="C1161" s="12">
        <v>1</v>
      </c>
      <c r="D1161" s="12">
        <v>1160</v>
      </c>
      <c r="E1161" s="12" t="s">
        <v>96</v>
      </c>
      <c r="F1161" s="12" t="s">
        <v>17</v>
      </c>
      <c r="G1161" s="12" t="str">
        <f>IF(ISNA(VLOOKUP(E1161,'[1]Plan d''adressage'!A:B,2,0)),"aucune",VLOOKUP(E1161,'[1]Plan d''adressage'!A:B,2,0))</f>
        <v>aucune</v>
      </c>
      <c r="H1161" s="13" t="str">
        <f>IF(ISNA(VLOOKUP(A1161,'[1]Famille par article'!A:C,3,0)),IF(AND(ISNUMBER(SEARCH("FIBRE",B1161)),ISNUMBER(SEARCH("calage",B1161))),"FIBRE DE CALAGE",IF(OR(ISNUMBER(SEARCH("panier",B1161)),ISNUMBER(SEARCH("corbeille",B1161)),ISNUMBER(SEARCH("banneton",B1161)),ISNUMBER(SEARCH("support",B1161))),"PANIER/CORBEILLE",IF(ISNUMBER(SEARCH("Bidon",B1161)),"BIDON",IF(ISNUMBER(SEARCH("bourriche",B1161)),"BOURRICHE",IF(OR(ISNUMBER(SEARCH("coffre",B1161)),ISNUMBER(SEARCH("valisette",B1161)),ISNUMBER(SEARCH("caisse",B1161))),"COFFRET",IF(OR(ISNUMBER(SEARCH("VERRE",B1161)),ISNUMBER(SEARCH("carafe",B1161))),"VERRERIE",IF(ISNUMBER(SEARCH("BOIS",B1161)),"BOIS",IF(OR(ISNUMBER(SEARCH("BOLDUC",B1161)),ISNUMBER(SEARCH("RAPHIA",B1161)),ISNUMBER(SEARCH("etiquette",B1161)),ISNUMBER(SEARCH("Bouchon",B1161)),ISNUMBER(SEARCH("tire",B1161)),ISNUMBER(SEARCH("decapsuleur",B1161)),ISNUMBER(SEARCH("carte",B1161)),ISNUMBER(SEARCH("cheque",B1161))),"ETAGERES",IF(OR(ISNUMBER(SEARCH("papier",B1161)),ISNUMBER(SEARCH("sac",B1161)),ISNUMBER(SEARCH("carton",B1161)),ISNUMBER(SEARCH("pochette",B1161)),ISNUMBER(SEARCH("polypr",B1161)),ISNUMBER(SEARCH("FIBRE",B1161))),"CARTONNAGE","AUTRES"))))))))),VLOOKUP(A1161,'[1]Famille par article'!A:C,3,0))</f>
        <v>COFFRET</v>
      </c>
      <c r="I1161" s="14">
        <f t="shared" si="73"/>
        <v>9.2541180825467332E-5</v>
      </c>
      <c r="J1161" s="14">
        <f t="shared" si="75"/>
        <v>0.99990745881917376</v>
      </c>
      <c r="K1161" s="12" t="str">
        <f t="shared" si="72"/>
        <v>NPPEC</v>
      </c>
      <c r="L1161" s="12" t="str">
        <f t="shared" si="74"/>
        <v>N</v>
      </c>
    </row>
    <row r="1162" spans="1:12" x14ac:dyDescent="0.25">
      <c r="A1162" s="12" t="s">
        <v>1741</v>
      </c>
      <c r="B1162" s="12" t="s">
        <v>393</v>
      </c>
      <c r="C1162" s="12">
        <v>1</v>
      </c>
      <c r="D1162" s="12">
        <v>1160</v>
      </c>
      <c r="E1162" s="12" t="s">
        <v>96</v>
      </c>
      <c r="F1162" s="12" t="s">
        <v>17</v>
      </c>
      <c r="G1162" s="12" t="str">
        <f>IF(ISNA(VLOOKUP(E1162,'[1]Plan d''adressage'!A:B,2,0)),"aucune",VLOOKUP(E1162,'[1]Plan d''adressage'!A:B,2,0))</f>
        <v>aucune</v>
      </c>
      <c r="H1162" s="13" t="str">
        <f>IF(ISNA(VLOOKUP(A1162,'[1]Famille par article'!A:C,3,0)),IF(AND(ISNUMBER(SEARCH("FIBRE",B1162)),ISNUMBER(SEARCH("calage",B1162))),"FIBRE DE CALAGE",IF(OR(ISNUMBER(SEARCH("panier",B1162)),ISNUMBER(SEARCH("corbeille",B1162)),ISNUMBER(SEARCH("banneton",B1162)),ISNUMBER(SEARCH("support",B1162))),"PANIER/CORBEILLE",IF(ISNUMBER(SEARCH("Bidon",B1162)),"BIDON",IF(ISNUMBER(SEARCH("bourriche",B1162)),"BOURRICHE",IF(OR(ISNUMBER(SEARCH("coffre",B1162)),ISNUMBER(SEARCH("valisette",B1162)),ISNUMBER(SEARCH("caisse",B1162))),"COFFRET",IF(OR(ISNUMBER(SEARCH("VERRE",B1162)),ISNUMBER(SEARCH("carafe",B1162))),"VERRERIE",IF(ISNUMBER(SEARCH("BOIS",B1162)),"BOIS",IF(OR(ISNUMBER(SEARCH("BOLDUC",B1162)),ISNUMBER(SEARCH("RAPHIA",B1162)),ISNUMBER(SEARCH("etiquette",B1162)),ISNUMBER(SEARCH("Bouchon",B1162)),ISNUMBER(SEARCH("tire",B1162)),ISNUMBER(SEARCH("decapsuleur",B1162)),ISNUMBER(SEARCH("carte",B1162)),ISNUMBER(SEARCH("cheque",B1162))),"ETAGERES",IF(OR(ISNUMBER(SEARCH("papier",B1162)),ISNUMBER(SEARCH("sac",B1162)),ISNUMBER(SEARCH("carton",B1162)),ISNUMBER(SEARCH("pochette",B1162)),ISNUMBER(SEARCH("polypr",B1162)),ISNUMBER(SEARCH("FIBRE",B1162))),"CARTONNAGE","AUTRES"))))))))),VLOOKUP(A1162,'[1]Famille par article'!A:C,3,0))</f>
        <v>VERRERIE</v>
      </c>
      <c r="I1162" s="14">
        <f t="shared" si="73"/>
        <v>9.2541180825467332E-5</v>
      </c>
      <c r="J1162" s="14">
        <f t="shared" si="75"/>
        <v>0.99999999999999922</v>
      </c>
      <c r="K1162" s="12" t="str">
        <f t="shared" si="72"/>
        <v>NPPEC</v>
      </c>
      <c r="L1162" s="12" t="str">
        <f t="shared" si="74"/>
        <v>N</v>
      </c>
    </row>
  </sheetData>
  <mergeCells count="1">
    <mergeCell ref="B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exe">
                <anchor moveWithCells="1" sizeWithCells="1">
                  <from>
                    <xdr:col>4</xdr:col>
                    <xdr:colOff>1009650</xdr:colOff>
                    <xdr:row>0</xdr:row>
                    <xdr:rowOff>19050</xdr:rowOff>
                  </from>
                  <to>
                    <xdr:col>5</xdr:col>
                    <xdr:colOff>1238250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7ECEF-DC1F-430D-8821-EDCE29DA0D96}">
  <sheetPr codeName="Feuil2"/>
  <dimension ref="A1:G1048576"/>
  <sheetViews>
    <sheetView tabSelected="1" workbookViewId="0">
      <selection activeCell="I25" sqref="I25"/>
    </sheetView>
  </sheetViews>
  <sheetFormatPr baseColWidth="10" defaultRowHeight="15" x14ac:dyDescent="0.25"/>
  <cols>
    <col min="1" max="1" width="11.5703125" style="23" customWidth="1"/>
    <col min="2" max="2" width="18.85546875" style="23" bestFit="1" customWidth="1"/>
    <col min="3" max="3" width="22.7109375" style="23" customWidth="1"/>
    <col min="4" max="4" width="14.28515625" style="23" customWidth="1"/>
    <col min="5" max="5" width="22.140625" style="23" customWidth="1"/>
    <col min="6" max="6" width="31.28515625" style="23" customWidth="1"/>
    <col min="7" max="7" width="7.5703125" style="23" customWidth="1"/>
    <col min="8" max="16384" width="11.42578125" style="23"/>
  </cols>
  <sheetData>
    <row r="1" spans="1:7" ht="23.25" customHeight="1" thickBot="1" x14ac:dyDescent="0.3">
      <c r="A1" s="10" t="s">
        <v>1911</v>
      </c>
      <c r="B1" s="10" t="s">
        <v>1912</v>
      </c>
      <c r="C1" s="10" t="s">
        <v>1913</v>
      </c>
      <c r="D1" s="22" t="s">
        <v>1914</v>
      </c>
      <c r="E1" s="22" t="s">
        <v>1915</v>
      </c>
    </row>
    <row r="2" spans="1:7" x14ac:dyDescent="0.2">
      <c r="A2" s="24" t="s">
        <v>1492</v>
      </c>
      <c r="B2" s="25" t="s">
        <v>1907</v>
      </c>
      <c r="C2" s="23">
        <v>3</v>
      </c>
      <c r="D2" s="23" t="str">
        <f>IF(ISNA(VLOOKUP(A2,'[1]Adresses libres'!D:E,2,0)),"0",VLOOKUP(A2,'[1]Adresses libres'!D:E,2,0))</f>
        <v>0</v>
      </c>
      <c r="E2" s="23" t="s">
        <v>1916</v>
      </c>
      <c r="F2" s="26" t="s">
        <v>1902</v>
      </c>
      <c r="G2" s="27">
        <f>COUNTIF(B:B,F2)</f>
        <v>45</v>
      </c>
    </row>
    <row r="3" spans="1:7" x14ac:dyDescent="0.25">
      <c r="A3" s="24" t="s">
        <v>1104</v>
      </c>
      <c r="B3" s="25" t="s">
        <v>1907</v>
      </c>
      <c r="C3" s="23">
        <v>3</v>
      </c>
      <c r="D3" s="23" t="str">
        <f>IF(ISNA(VLOOKUP(A3,'[1]Adresses libres'!D:E,2,0)),"0",VLOOKUP(A3,'[1]Adresses libres'!D:E,2,0))</f>
        <v>0</v>
      </c>
      <c r="E3" s="23" t="s">
        <v>1916</v>
      </c>
      <c r="F3" s="28" t="s">
        <v>1917</v>
      </c>
      <c r="G3" s="29">
        <f t="shared" ref="G3:G11" si="0">COUNTIF(B:B,F3)</f>
        <v>0</v>
      </c>
    </row>
    <row r="4" spans="1:7" x14ac:dyDescent="0.25">
      <c r="A4" s="24" t="s">
        <v>1004</v>
      </c>
      <c r="B4" s="25" t="s">
        <v>1907</v>
      </c>
      <c r="C4" s="23">
        <v>3</v>
      </c>
      <c r="D4" s="23" t="str">
        <f>IF(ISNA(VLOOKUP(A4,'[1]Adresses libres'!D:E,2,0)),"0",VLOOKUP(A4,'[1]Adresses libres'!D:E,2,0))</f>
        <v>0</v>
      </c>
      <c r="E4" s="23" t="s">
        <v>1916</v>
      </c>
      <c r="F4" s="28" t="s">
        <v>1918</v>
      </c>
      <c r="G4" s="29">
        <f t="shared" si="0"/>
        <v>4</v>
      </c>
    </row>
    <row r="5" spans="1:7" x14ac:dyDescent="0.25">
      <c r="A5" s="24" t="s">
        <v>708</v>
      </c>
      <c r="B5" s="25" t="s">
        <v>1907</v>
      </c>
      <c r="C5" s="23">
        <v>3</v>
      </c>
      <c r="D5" s="23" t="str">
        <f>IF(ISNA(VLOOKUP(A5,'[1]Adresses libres'!D:E,2,0)),"0",VLOOKUP(A5,'[1]Adresses libres'!D:E,2,0))</f>
        <v>0</v>
      </c>
      <c r="E5" s="23" t="s">
        <v>1916</v>
      </c>
      <c r="F5" s="28" t="s">
        <v>1919</v>
      </c>
      <c r="G5" s="29">
        <f t="shared" si="0"/>
        <v>1</v>
      </c>
    </row>
    <row r="6" spans="1:7" x14ac:dyDescent="0.25">
      <c r="A6" s="24" t="s">
        <v>876</v>
      </c>
      <c r="B6" s="25" t="s">
        <v>1907</v>
      </c>
      <c r="C6" s="23">
        <v>3</v>
      </c>
      <c r="D6" s="23">
        <f>IF(ISNA(VLOOKUP(A6,'[1]Adresses libres'!D:E,2,0)),"0",VLOOKUP(A6,'[1]Adresses libres'!D:E,2,0))</f>
        <v>1</v>
      </c>
      <c r="E6" s="23">
        <v>0</v>
      </c>
      <c r="F6" s="28" t="s">
        <v>1900</v>
      </c>
      <c r="G6" s="29">
        <f t="shared" si="0"/>
        <v>50</v>
      </c>
    </row>
    <row r="7" spans="1:7" x14ac:dyDescent="0.25">
      <c r="A7" s="24" t="s">
        <v>810</v>
      </c>
      <c r="B7" s="25" t="s">
        <v>1907</v>
      </c>
      <c r="C7" s="23">
        <v>3</v>
      </c>
      <c r="D7" s="23" t="str">
        <f>IF(ISNA(VLOOKUP(A7,'[1]Adresses libres'!D:E,2,0)),"0",VLOOKUP(A7,'[1]Adresses libres'!D:E,2,0))</f>
        <v>0</v>
      </c>
      <c r="E7" s="23" t="s">
        <v>1916</v>
      </c>
      <c r="F7" s="28" t="s">
        <v>1920</v>
      </c>
      <c r="G7" s="29">
        <f t="shared" si="0"/>
        <v>35</v>
      </c>
    </row>
    <row r="8" spans="1:7" x14ac:dyDescent="0.25">
      <c r="A8" s="24" t="s">
        <v>1494</v>
      </c>
      <c r="B8" s="25" t="s">
        <v>1907</v>
      </c>
      <c r="C8" s="23">
        <v>3</v>
      </c>
      <c r="D8" s="23" t="str">
        <f>IF(ISNA(VLOOKUP(A8,'[1]Adresses libres'!D:E,2,0)),"0",VLOOKUP(A8,'[1]Adresses libres'!D:E,2,0))</f>
        <v>0</v>
      </c>
      <c r="E8" s="23" t="s">
        <v>1916</v>
      </c>
      <c r="F8" s="28" t="s">
        <v>1921</v>
      </c>
      <c r="G8" s="29">
        <f>COUNTIF(B:B,F8)</f>
        <v>0</v>
      </c>
    </row>
    <row r="9" spans="1:7" x14ac:dyDescent="0.25">
      <c r="A9" s="24" t="s">
        <v>1246</v>
      </c>
      <c r="B9" s="25" t="s">
        <v>1907</v>
      </c>
      <c r="C9" s="23">
        <v>3</v>
      </c>
      <c r="D9" s="23" t="str">
        <f>IF(ISNA(VLOOKUP(A9,'[1]Adresses libres'!D:E,2,0)),"0",VLOOKUP(A9,'[1]Adresses libres'!D:E,2,0))</f>
        <v>0</v>
      </c>
      <c r="E9" s="23" t="s">
        <v>1916</v>
      </c>
      <c r="F9" s="28" t="s">
        <v>1922</v>
      </c>
      <c r="G9" s="29">
        <f t="shared" si="0"/>
        <v>2</v>
      </c>
    </row>
    <row r="10" spans="1:7" x14ac:dyDescent="0.2">
      <c r="A10" s="24" t="s">
        <v>32</v>
      </c>
      <c r="B10" s="25" t="s">
        <v>1907</v>
      </c>
      <c r="C10" s="23">
        <v>3</v>
      </c>
      <c r="D10" s="23" t="str">
        <f>IF(ISNA(VLOOKUP(A10,'[1]Adresses libres'!D:E,2,0)),"0",VLOOKUP(A10,'[1]Adresses libres'!D:E,2,0))</f>
        <v>0</v>
      </c>
      <c r="E10" s="23" t="s">
        <v>1916</v>
      </c>
      <c r="F10" s="30" t="s">
        <v>1901</v>
      </c>
      <c r="G10" s="29">
        <f t="shared" si="0"/>
        <v>51</v>
      </c>
    </row>
    <row r="11" spans="1:7" ht="15.75" thickBot="1" x14ac:dyDescent="0.3">
      <c r="A11" s="24" t="s">
        <v>491</v>
      </c>
      <c r="B11" s="25" t="s">
        <v>1907</v>
      </c>
      <c r="C11" s="23">
        <v>3</v>
      </c>
      <c r="D11" s="23" t="str">
        <f>IF(ISNA(VLOOKUP(A11,'[1]Adresses libres'!D:E,2,0)),"0",VLOOKUP(A11,'[1]Adresses libres'!D:E,2,0))</f>
        <v>0</v>
      </c>
      <c r="E11" s="23" t="s">
        <v>1916</v>
      </c>
      <c r="F11" s="31" t="s">
        <v>1907</v>
      </c>
      <c r="G11" s="32">
        <f t="shared" si="0"/>
        <v>17</v>
      </c>
    </row>
    <row r="12" spans="1:7" x14ac:dyDescent="0.25">
      <c r="A12" s="24" t="s">
        <v>1314</v>
      </c>
      <c r="B12" s="25" t="s">
        <v>1907</v>
      </c>
      <c r="C12" s="23">
        <v>3</v>
      </c>
      <c r="D12" s="23" t="str">
        <f>IF(ISNA(VLOOKUP(A12,'[1]Adresses libres'!D:E,2,0)),"0",VLOOKUP(A12,'[1]Adresses libres'!D:E,2,0))</f>
        <v>0</v>
      </c>
      <c r="E12" s="23" t="s">
        <v>1916</v>
      </c>
    </row>
    <row r="13" spans="1:7" x14ac:dyDescent="0.25">
      <c r="A13" s="24" t="s">
        <v>1298</v>
      </c>
      <c r="B13" s="25" t="s">
        <v>1907</v>
      </c>
      <c r="C13" s="23">
        <v>3</v>
      </c>
      <c r="D13" s="23" t="str">
        <f>IF(ISNA(VLOOKUP(A13,'[1]Adresses libres'!D:E,2,0)),"0",VLOOKUP(A13,'[1]Adresses libres'!D:E,2,0))</f>
        <v>0</v>
      </c>
      <c r="E13" s="23" t="s">
        <v>1916</v>
      </c>
    </row>
    <row r="14" spans="1:7" x14ac:dyDescent="0.25">
      <c r="A14" s="24" t="s">
        <v>457</v>
      </c>
      <c r="B14" s="25" t="s">
        <v>1907</v>
      </c>
      <c r="C14" s="23">
        <v>3</v>
      </c>
      <c r="D14" s="23" t="str">
        <f>IF(ISNA(VLOOKUP(A14,'[1]Adresses libres'!D:E,2,0)),"0",VLOOKUP(A14,'[1]Adresses libres'!D:E,2,0))</f>
        <v>0</v>
      </c>
      <c r="E14" s="23" t="s">
        <v>1916</v>
      </c>
    </row>
    <row r="15" spans="1:7" x14ac:dyDescent="0.25">
      <c r="A15" s="24" t="s">
        <v>227</v>
      </c>
      <c r="B15" s="25" t="s">
        <v>1907</v>
      </c>
      <c r="C15" s="23">
        <v>3</v>
      </c>
      <c r="D15" s="23" t="str">
        <f>IF(ISNA(VLOOKUP(A15,'[1]Adresses libres'!D:E,2,0)),"0",VLOOKUP(A15,'[1]Adresses libres'!D:E,2,0))</f>
        <v>0</v>
      </c>
      <c r="E15" s="23" t="s">
        <v>1916</v>
      </c>
    </row>
    <row r="16" spans="1:7" x14ac:dyDescent="0.25">
      <c r="A16" s="24" t="s">
        <v>249</v>
      </c>
      <c r="B16" s="25" t="s">
        <v>1907</v>
      </c>
      <c r="C16" s="23">
        <v>3</v>
      </c>
      <c r="D16" s="23" t="str">
        <f>IF(ISNA(VLOOKUP(A16,'[1]Adresses libres'!D:E,2,0)),"0",VLOOKUP(A16,'[1]Adresses libres'!D:E,2,0))</f>
        <v>0</v>
      </c>
      <c r="E16" s="23" t="s">
        <v>1916</v>
      </c>
    </row>
    <row r="17" spans="1:5" x14ac:dyDescent="0.25">
      <c r="A17" s="24" t="s">
        <v>1909</v>
      </c>
      <c r="B17" s="25" t="s">
        <v>1907</v>
      </c>
      <c r="C17" s="23">
        <v>3</v>
      </c>
      <c r="D17" s="23">
        <f>IF(ISNA(VLOOKUP(A17,'[1]Adresses libres'!D:E,2,0)),"0",VLOOKUP(A17,'[1]Adresses libres'!D:E,2,0))</f>
        <v>3</v>
      </c>
      <c r="E17" s="23">
        <v>0</v>
      </c>
    </row>
    <row r="18" spans="1:5" x14ac:dyDescent="0.25">
      <c r="A18" s="24" t="s">
        <v>543</v>
      </c>
      <c r="B18" s="25" t="s">
        <v>1907</v>
      </c>
      <c r="C18" s="23">
        <v>3</v>
      </c>
      <c r="D18" s="23" t="str">
        <f>IF(ISNA(VLOOKUP(A18,'[1]Adresses libres'!D:E,2,0)),"0",VLOOKUP(A18,'[1]Adresses libres'!D:E,2,0))</f>
        <v>0</v>
      </c>
      <c r="E18" s="23" t="s">
        <v>1916</v>
      </c>
    </row>
    <row r="19" spans="1:5" x14ac:dyDescent="0.25">
      <c r="A19" s="24" t="s">
        <v>1079</v>
      </c>
      <c r="B19" s="25" t="s">
        <v>1902</v>
      </c>
      <c r="C19" s="23">
        <v>3</v>
      </c>
      <c r="D19" s="23" t="str">
        <f>IF(ISNA(VLOOKUP(A19,'[1]Adresses libres'!D:E,2,0)),"0",VLOOKUP(A19,'[1]Adresses libres'!D:E,2,0))</f>
        <v>0</v>
      </c>
      <c r="E19" s="23" t="s">
        <v>1916</v>
      </c>
    </row>
    <row r="20" spans="1:5" x14ac:dyDescent="0.25">
      <c r="A20" s="24" t="s">
        <v>222</v>
      </c>
      <c r="B20" s="25" t="s">
        <v>1902</v>
      </c>
      <c r="C20" s="23">
        <v>3</v>
      </c>
      <c r="D20" s="23" t="str">
        <f>IF(ISNA(VLOOKUP(A20,'[1]Adresses libres'!D:E,2,0)),"0",VLOOKUP(A20,'[1]Adresses libres'!D:E,2,0))</f>
        <v>0</v>
      </c>
      <c r="E20" s="23" t="s">
        <v>1916</v>
      </c>
    </row>
    <row r="21" spans="1:5" x14ac:dyDescent="0.25">
      <c r="A21" s="24" t="s">
        <v>220</v>
      </c>
      <c r="B21" s="25" t="s">
        <v>1902</v>
      </c>
      <c r="C21" s="23">
        <v>3</v>
      </c>
      <c r="D21" s="23" t="str">
        <f>IF(ISNA(VLOOKUP(A21,'[1]Adresses libres'!D:E,2,0)),"0",VLOOKUP(A21,'[1]Adresses libres'!D:E,2,0))</f>
        <v>0</v>
      </c>
      <c r="E21" s="23" t="s">
        <v>1916</v>
      </c>
    </row>
    <row r="22" spans="1:5" x14ac:dyDescent="0.25">
      <c r="A22" s="24" t="s">
        <v>64</v>
      </c>
      <c r="B22" s="25" t="s">
        <v>1902</v>
      </c>
      <c r="C22" s="23">
        <v>3</v>
      </c>
      <c r="D22" s="23" t="str">
        <f>IF(ISNA(VLOOKUP(A22,'[1]Adresses libres'!D:E,2,0)),"0",VLOOKUP(A22,'[1]Adresses libres'!D:E,2,0))</f>
        <v>0</v>
      </c>
      <c r="E22" s="23" t="s">
        <v>1916</v>
      </c>
    </row>
    <row r="23" spans="1:5" x14ac:dyDescent="0.25">
      <c r="A23" s="24" t="s">
        <v>152</v>
      </c>
      <c r="B23" s="25" t="s">
        <v>1902</v>
      </c>
      <c r="C23" s="23">
        <v>3</v>
      </c>
      <c r="D23" s="23" t="str">
        <f>IF(ISNA(VLOOKUP(A23,'[1]Adresses libres'!D:E,2,0)),"0",VLOOKUP(A23,'[1]Adresses libres'!D:E,2,0))</f>
        <v>0</v>
      </c>
      <c r="E23" s="23" t="s">
        <v>1916</v>
      </c>
    </row>
    <row r="24" spans="1:5" x14ac:dyDescent="0.25">
      <c r="A24" s="24" t="s">
        <v>316</v>
      </c>
      <c r="B24" s="25" t="s">
        <v>1902</v>
      </c>
      <c r="C24" s="23">
        <v>3</v>
      </c>
      <c r="D24" s="23" t="str">
        <f>IF(ISNA(VLOOKUP(A24,'[1]Adresses libres'!D:E,2,0)),"0",VLOOKUP(A24,'[1]Adresses libres'!D:E,2,0))</f>
        <v>0</v>
      </c>
      <c r="E24" s="23" t="s">
        <v>1916</v>
      </c>
    </row>
    <row r="25" spans="1:5" x14ac:dyDescent="0.25">
      <c r="A25" s="24" t="s">
        <v>797</v>
      </c>
      <c r="B25" s="25" t="s">
        <v>1902</v>
      </c>
      <c r="C25" s="23">
        <v>3</v>
      </c>
      <c r="D25" s="23" t="str">
        <f>IF(ISNA(VLOOKUP(A25,'[1]Adresses libres'!D:E,2,0)),"0",VLOOKUP(A25,'[1]Adresses libres'!D:E,2,0))</f>
        <v>0</v>
      </c>
      <c r="E25" s="23" t="s">
        <v>1916</v>
      </c>
    </row>
    <row r="26" spans="1:5" x14ac:dyDescent="0.25">
      <c r="A26" s="24" t="s">
        <v>84</v>
      </c>
      <c r="B26" s="25" t="s">
        <v>1902</v>
      </c>
      <c r="C26" s="23">
        <v>3</v>
      </c>
      <c r="D26" s="23" t="str">
        <f>IF(ISNA(VLOOKUP(A26,'[1]Adresses libres'!D:E,2,0)),"0",VLOOKUP(A26,'[1]Adresses libres'!D:E,2,0))</f>
        <v>0</v>
      </c>
      <c r="E26" s="23" t="s">
        <v>1916</v>
      </c>
    </row>
    <row r="27" spans="1:5" x14ac:dyDescent="0.25">
      <c r="A27" s="24" t="s">
        <v>383</v>
      </c>
      <c r="B27" s="25" t="s">
        <v>1902</v>
      </c>
      <c r="C27" s="23">
        <v>3</v>
      </c>
      <c r="D27" s="23" t="str">
        <f>IF(ISNA(VLOOKUP(A27,'[1]Adresses libres'!D:E,2,0)),"0",VLOOKUP(A27,'[1]Adresses libres'!D:E,2,0))</f>
        <v>0</v>
      </c>
      <c r="E27" s="23" t="s">
        <v>1916</v>
      </c>
    </row>
    <row r="28" spans="1:5" x14ac:dyDescent="0.25">
      <c r="A28" s="24" t="s">
        <v>1632</v>
      </c>
      <c r="B28" s="25" t="s">
        <v>1902</v>
      </c>
      <c r="C28" s="23">
        <v>3</v>
      </c>
      <c r="D28" s="23">
        <f>IF(ISNA(VLOOKUP(A28,'[1]Adresses libres'!D:E,2,0)),"0",VLOOKUP(A28,'[1]Adresses libres'!D:E,2,0))</f>
        <v>2</v>
      </c>
      <c r="E28" s="23">
        <v>0</v>
      </c>
    </row>
    <row r="29" spans="1:5" x14ac:dyDescent="0.25">
      <c r="A29" s="24" t="s">
        <v>425</v>
      </c>
      <c r="B29" s="25" t="s">
        <v>1902</v>
      </c>
      <c r="C29" s="23">
        <v>3</v>
      </c>
      <c r="D29" s="23" t="str">
        <f>IF(ISNA(VLOOKUP(A29,'[1]Adresses libres'!D:E,2,0)),"0",VLOOKUP(A29,'[1]Adresses libres'!D:E,2,0))</f>
        <v>0</v>
      </c>
      <c r="E29" s="23" t="s">
        <v>1916</v>
      </c>
    </row>
    <row r="30" spans="1:5" x14ac:dyDescent="0.25">
      <c r="A30" s="24" t="s">
        <v>772</v>
      </c>
      <c r="B30" s="25" t="s">
        <v>1902</v>
      </c>
      <c r="C30" s="23">
        <v>3</v>
      </c>
      <c r="D30" s="23" t="str">
        <f>IF(ISNA(VLOOKUP(A30,'[1]Adresses libres'!D:E,2,0)),"0",VLOOKUP(A30,'[1]Adresses libres'!D:E,2,0))</f>
        <v>0</v>
      </c>
      <c r="E30" s="23" t="s">
        <v>1916</v>
      </c>
    </row>
    <row r="31" spans="1:5" x14ac:dyDescent="0.25">
      <c r="A31" s="24" t="s">
        <v>625</v>
      </c>
      <c r="B31" s="25" t="s">
        <v>1902</v>
      </c>
      <c r="C31" s="23">
        <v>3</v>
      </c>
      <c r="D31" s="23" t="str">
        <f>IF(ISNA(VLOOKUP(A31,'[1]Adresses libres'!D:E,2,0)),"0",VLOOKUP(A31,'[1]Adresses libres'!D:E,2,0))</f>
        <v>0</v>
      </c>
      <c r="E31" s="23" t="s">
        <v>1916</v>
      </c>
    </row>
    <row r="32" spans="1:5" x14ac:dyDescent="0.25">
      <c r="A32" s="24" t="s">
        <v>1204</v>
      </c>
      <c r="B32" s="25" t="s">
        <v>1902</v>
      </c>
      <c r="C32" s="23">
        <v>3</v>
      </c>
      <c r="D32" s="23" t="str">
        <f>IF(ISNA(VLOOKUP(A32,'[1]Adresses libres'!D:E,2,0)),"0",VLOOKUP(A32,'[1]Adresses libres'!D:E,2,0))</f>
        <v>0</v>
      </c>
      <c r="E32" s="23" t="s">
        <v>1916</v>
      </c>
    </row>
    <row r="33" spans="1:5" x14ac:dyDescent="0.25">
      <c r="A33" s="24" t="s">
        <v>550</v>
      </c>
      <c r="B33" s="25" t="s">
        <v>1902</v>
      </c>
      <c r="C33" s="23">
        <v>3</v>
      </c>
      <c r="D33" s="23" t="str">
        <f>IF(ISNA(VLOOKUP(A33,'[1]Adresses libres'!D:E,2,0)),"0",VLOOKUP(A33,'[1]Adresses libres'!D:E,2,0))</f>
        <v>0</v>
      </c>
      <c r="E33" s="23" t="s">
        <v>1916</v>
      </c>
    </row>
    <row r="34" spans="1:5" x14ac:dyDescent="0.25">
      <c r="A34" s="24" t="s">
        <v>513</v>
      </c>
      <c r="B34" s="25" t="s">
        <v>1902</v>
      </c>
      <c r="C34" s="23">
        <v>3</v>
      </c>
      <c r="D34" s="23" t="str">
        <f>IF(ISNA(VLOOKUP(A34,'[1]Adresses libres'!D:E,2,0)),"0",VLOOKUP(A34,'[1]Adresses libres'!D:E,2,0))</f>
        <v>0</v>
      </c>
      <c r="E34" s="23" t="s">
        <v>1916</v>
      </c>
    </row>
    <row r="35" spans="1:5" x14ac:dyDescent="0.25">
      <c r="A35" s="24" t="s">
        <v>266</v>
      </c>
      <c r="B35" s="25" t="s">
        <v>1902</v>
      </c>
      <c r="C35" s="23">
        <v>3</v>
      </c>
      <c r="D35" s="23" t="str">
        <f>IF(ISNA(VLOOKUP(A35,'[1]Adresses libres'!D:E,2,0)),"0",VLOOKUP(A35,'[1]Adresses libres'!D:E,2,0))</f>
        <v>0</v>
      </c>
      <c r="E35" s="23" t="s">
        <v>1916</v>
      </c>
    </row>
    <row r="36" spans="1:5" x14ac:dyDescent="0.25">
      <c r="A36" s="24" t="s">
        <v>149</v>
      </c>
      <c r="B36" s="25" t="s">
        <v>1902</v>
      </c>
      <c r="C36" s="23">
        <v>3</v>
      </c>
      <c r="D36" s="23" t="str">
        <f>IF(ISNA(VLOOKUP(A36,'[1]Adresses libres'!D:E,2,0)),"0",VLOOKUP(A36,'[1]Adresses libres'!D:E,2,0))</f>
        <v>0</v>
      </c>
      <c r="E36" s="23" t="s">
        <v>1916</v>
      </c>
    </row>
    <row r="37" spans="1:5" x14ac:dyDescent="0.25">
      <c r="A37" s="24" t="s">
        <v>657</v>
      </c>
      <c r="B37" s="25" t="s">
        <v>1902</v>
      </c>
      <c r="C37" s="23">
        <v>3</v>
      </c>
      <c r="D37" s="23">
        <f>IF(ISNA(VLOOKUP(A37,'[1]Adresses libres'!D:E,2,0)),"0",VLOOKUP(A37,'[1]Adresses libres'!D:E,2,0))</f>
        <v>2</v>
      </c>
      <c r="E37" s="23">
        <v>0</v>
      </c>
    </row>
    <row r="38" spans="1:5" x14ac:dyDescent="0.25">
      <c r="A38" s="24" t="s">
        <v>1117</v>
      </c>
      <c r="B38" s="25" t="s">
        <v>1902</v>
      </c>
      <c r="C38" s="23">
        <v>3</v>
      </c>
      <c r="D38" s="23" t="str">
        <f>IF(ISNA(VLOOKUP(A38,'[1]Adresses libres'!D:E,2,0)),"0",VLOOKUP(A38,'[1]Adresses libres'!D:E,2,0))</f>
        <v>0</v>
      </c>
      <c r="E38" s="23" t="s">
        <v>1916</v>
      </c>
    </row>
    <row r="39" spans="1:5" x14ac:dyDescent="0.25">
      <c r="A39" s="24" t="s">
        <v>78</v>
      </c>
      <c r="B39" s="25" t="s">
        <v>1902</v>
      </c>
      <c r="C39" s="23">
        <v>3</v>
      </c>
      <c r="D39" s="23" t="str">
        <f>IF(ISNA(VLOOKUP(A39,'[1]Adresses libres'!D:E,2,0)),"0",VLOOKUP(A39,'[1]Adresses libres'!D:E,2,0))</f>
        <v>0</v>
      </c>
      <c r="E39" s="23" t="s">
        <v>1916</v>
      </c>
    </row>
    <row r="40" spans="1:5" x14ac:dyDescent="0.25">
      <c r="A40" s="24" t="s">
        <v>260</v>
      </c>
      <c r="B40" s="25" t="s">
        <v>1902</v>
      </c>
      <c r="C40" s="23">
        <v>3</v>
      </c>
      <c r="D40" s="23" t="str">
        <f>IF(ISNA(VLOOKUP(A40,'[1]Adresses libres'!D:E,2,0)),"0",VLOOKUP(A40,'[1]Adresses libres'!D:E,2,0))</f>
        <v>0</v>
      </c>
      <c r="E40" s="23" t="s">
        <v>1916</v>
      </c>
    </row>
    <row r="41" spans="1:5" x14ac:dyDescent="0.25">
      <c r="A41" s="24" t="s">
        <v>595</v>
      </c>
      <c r="B41" s="25" t="s">
        <v>1902</v>
      </c>
      <c r="C41" s="23">
        <v>3</v>
      </c>
      <c r="D41" s="23" t="str">
        <f>IF(ISNA(VLOOKUP(A41,'[1]Adresses libres'!D:E,2,0)),"0",VLOOKUP(A41,'[1]Adresses libres'!D:E,2,0))</f>
        <v>0</v>
      </c>
      <c r="E41" s="23" t="s">
        <v>1916</v>
      </c>
    </row>
    <row r="42" spans="1:5" x14ac:dyDescent="0.25">
      <c r="A42" s="24" t="s">
        <v>606</v>
      </c>
      <c r="B42" s="25" t="s">
        <v>1902</v>
      </c>
      <c r="C42" s="23">
        <v>3</v>
      </c>
      <c r="D42" s="23" t="str">
        <f>IF(ISNA(VLOOKUP(A42,'[1]Adresses libres'!D:E,2,0)),"0",VLOOKUP(A42,'[1]Adresses libres'!D:E,2,0))</f>
        <v>0</v>
      </c>
      <c r="E42" s="23" t="s">
        <v>1916</v>
      </c>
    </row>
    <row r="43" spans="1:5" x14ac:dyDescent="0.25">
      <c r="A43" s="24" t="s">
        <v>435</v>
      </c>
      <c r="B43" s="25" t="s">
        <v>1902</v>
      </c>
      <c r="C43" s="23">
        <v>3</v>
      </c>
      <c r="D43" s="23" t="str">
        <f>IF(ISNA(VLOOKUP(A43,'[1]Adresses libres'!D:E,2,0)),"0",VLOOKUP(A43,'[1]Adresses libres'!D:E,2,0))</f>
        <v>0</v>
      </c>
      <c r="E43" s="23" t="s">
        <v>1916</v>
      </c>
    </row>
    <row r="44" spans="1:5" x14ac:dyDescent="0.25">
      <c r="A44" s="24" t="s">
        <v>308</v>
      </c>
      <c r="B44" s="25" t="s">
        <v>1902</v>
      </c>
      <c r="C44" s="23">
        <v>3</v>
      </c>
      <c r="D44" s="23" t="str">
        <f>IF(ISNA(VLOOKUP(A44,'[1]Adresses libres'!D:E,2,0)),"0",VLOOKUP(A44,'[1]Adresses libres'!D:E,2,0))</f>
        <v>0</v>
      </c>
      <c r="E44" s="23" t="s">
        <v>1916</v>
      </c>
    </row>
    <row r="45" spans="1:5" x14ac:dyDescent="0.25">
      <c r="A45" s="24" t="s">
        <v>53</v>
      </c>
      <c r="B45" s="25" t="s">
        <v>1902</v>
      </c>
      <c r="C45" s="23">
        <v>3</v>
      </c>
      <c r="D45" s="23" t="str">
        <f>IF(ISNA(VLOOKUP(A45,'[1]Adresses libres'!D:E,2,0)),"0",VLOOKUP(A45,'[1]Adresses libres'!D:E,2,0))</f>
        <v>0</v>
      </c>
      <c r="E45" s="23" t="s">
        <v>1916</v>
      </c>
    </row>
    <row r="46" spans="1:5" x14ac:dyDescent="0.25">
      <c r="A46" s="24" t="s">
        <v>814</v>
      </c>
      <c r="B46" s="25" t="s">
        <v>1902</v>
      </c>
      <c r="C46" s="23">
        <v>3</v>
      </c>
      <c r="D46" s="23" t="str">
        <f>IF(ISNA(VLOOKUP(A46,'[1]Adresses libres'!D:E,2,0)),"0",VLOOKUP(A46,'[1]Adresses libres'!D:E,2,0))</f>
        <v>0</v>
      </c>
      <c r="E46" s="23" t="s">
        <v>1916</v>
      </c>
    </row>
    <row r="47" spans="1:5" x14ac:dyDescent="0.25">
      <c r="A47" s="24" t="s">
        <v>446</v>
      </c>
      <c r="B47" s="25" t="s">
        <v>1902</v>
      </c>
      <c r="C47" s="23">
        <v>3</v>
      </c>
      <c r="D47" s="23" t="str">
        <f>IF(ISNA(VLOOKUP(A47,'[1]Adresses libres'!D:E,2,0)),"0",VLOOKUP(A47,'[1]Adresses libres'!D:E,2,0))</f>
        <v>0</v>
      </c>
      <c r="E47" s="23" t="s">
        <v>1916</v>
      </c>
    </row>
    <row r="48" spans="1:5" x14ac:dyDescent="0.25">
      <c r="A48" s="24" t="s">
        <v>705</v>
      </c>
      <c r="B48" s="25" t="s">
        <v>1902</v>
      </c>
      <c r="C48" s="23">
        <v>3</v>
      </c>
      <c r="D48" s="23">
        <f>IF(ISNA(VLOOKUP(A48,'[1]Adresses libres'!D:E,2,0)),"0",VLOOKUP(A48,'[1]Adresses libres'!D:E,2,0))</f>
        <v>1</v>
      </c>
      <c r="E48" s="23">
        <v>0</v>
      </c>
    </row>
    <row r="49" spans="1:5" x14ac:dyDescent="0.25">
      <c r="A49" s="24" t="s">
        <v>535</v>
      </c>
      <c r="B49" s="25" t="s">
        <v>1902</v>
      </c>
      <c r="C49" s="23">
        <v>3</v>
      </c>
      <c r="D49" s="23" t="str">
        <f>IF(ISNA(VLOOKUP(A49,'[1]Adresses libres'!D:E,2,0)),"0",VLOOKUP(A49,'[1]Adresses libres'!D:E,2,0))</f>
        <v>0</v>
      </c>
      <c r="E49" s="23" t="s">
        <v>1916</v>
      </c>
    </row>
    <row r="50" spans="1:5" x14ac:dyDescent="0.25">
      <c r="A50" s="24" t="s">
        <v>81</v>
      </c>
      <c r="B50" s="25" t="s">
        <v>1920</v>
      </c>
      <c r="C50" s="23">
        <v>3</v>
      </c>
      <c r="D50" s="23" t="str">
        <f>IF(ISNA(VLOOKUP(A50,'[1]Adresses libres'!D:E,2,0)),"0",VLOOKUP(A50,'[1]Adresses libres'!D:E,2,0))</f>
        <v>0</v>
      </c>
      <c r="E50" s="23" t="s">
        <v>1916</v>
      </c>
    </row>
    <row r="51" spans="1:5" x14ac:dyDescent="0.25">
      <c r="A51" s="24" t="s">
        <v>87</v>
      </c>
      <c r="B51" s="25" t="s">
        <v>1920</v>
      </c>
      <c r="C51" s="23">
        <v>3</v>
      </c>
      <c r="D51" s="23" t="str">
        <f>IF(ISNA(VLOOKUP(A51,'[1]Adresses libres'!D:E,2,0)),"0",VLOOKUP(A51,'[1]Adresses libres'!D:E,2,0))</f>
        <v>0</v>
      </c>
      <c r="E51" s="23" t="s">
        <v>1916</v>
      </c>
    </row>
    <row r="52" spans="1:5" x14ac:dyDescent="0.25">
      <c r="A52" s="24" t="s">
        <v>159</v>
      </c>
      <c r="B52" s="25" t="s">
        <v>1920</v>
      </c>
      <c r="C52" s="23">
        <v>3</v>
      </c>
      <c r="D52" s="23" t="str">
        <f>IF(ISNA(VLOOKUP(A52,'[1]Adresses libres'!D:E,2,0)),"0",VLOOKUP(A52,'[1]Adresses libres'!D:E,2,0))</f>
        <v>0</v>
      </c>
      <c r="E52" s="23" t="s">
        <v>1916</v>
      </c>
    </row>
    <row r="53" spans="1:5" x14ac:dyDescent="0.25">
      <c r="A53" s="24" t="s">
        <v>81</v>
      </c>
      <c r="B53" s="25" t="s">
        <v>1920</v>
      </c>
      <c r="C53" s="23">
        <v>3</v>
      </c>
      <c r="D53" s="23" t="str">
        <f>IF(ISNA(VLOOKUP(A53,'[1]Adresses libres'!D:E,2,0)),"0",VLOOKUP(A53,'[1]Adresses libres'!D:E,2,0))</f>
        <v>0</v>
      </c>
      <c r="E53" s="23" t="s">
        <v>1916</v>
      </c>
    </row>
    <row r="54" spans="1:5" x14ac:dyDescent="0.25">
      <c r="A54" s="24" t="s">
        <v>87</v>
      </c>
      <c r="B54" s="25" t="s">
        <v>1920</v>
      </c>
      <c r="C54" s="23">
        <v>3</v>
      </c>
      <c r="D54" s="23" t="str">
        <f>IF(ISNA(VLOOKUP(A54,'[1]Adresses libres'!D:E,2,0)),"0",VLOOKUP(A54,'[1]Adresses libres'!D:E,2,0))</f>
        <v>0</v>
      </c>
      <c r="E54" s="23" t="s">
        <v>1916</v>
      </c>
    </row>
    <row r="55" spans="1:5" x14ac:dyDescent="0.25">
      <c r="A55" s="24" t="s">
        <v>159</v>
      </c>
      <c r="B55" s="25" t="s">
        <v>1920</v>
      </c>
      <c r="C55" s="23">
        <v>3</v>
      </c>
      <c r="D55" s="23" t="str">
        <f>IF(ISNA(VLOOKUP(A55,'[1]Adresses libres'!D:E,2,0)),"0",VLOOKUP(A55,'[1]Adresses libres'!D:E,2,0))</f>
        <v>0</v>
      </c>
      <c r="E55" s="23" t="s">
        <v>1916</v>
      </c>
    </row>
    <row r="56" spans="1:5" x14ac:dyDescent="0.25">
      <c r="A56" s="24" t="s">
        <v>38</v>
      </c>
      <c r="B56" s="25" t="s">
        <v>1920</v>
      </c>
      <c r="C56" s="23">
        <v>3</v>
      </c>
      <c r="D56" s="23" t="str">
        <f>IF(ISNA(VLOOKUP(A56,'[1]Adresses libres'!D:E,2,0)),"0",VLOOKUP(A56,'[1]Adresses libres'!D:E,2,0))</f>
        <v>0</v>
      </c>
      <c r="E56" s="23" t="s">
        <v>1916</v>
      </c>
    </row>
    <row r="57" spans="1:5" x14ac:dyDescent="0.25">
      <c r="A57" s="24" t="s">
        <v>107</v>
      </c>
      <c r="B57" s="25" t="s">
        <v>1920</v>
      </c>
      <c r="C57" s="23">
        <v>3</v>
      </c>
      <c r="D57" s="23" t="str">
        <f>IF(ISNA(VLOOKUP(A57,'[1]Adresses libres'!D:E,2,0)),"0",VLOOKUP(A57,'[1]Adresses libres'!D:E,2,0))</f>
        <v>0</v>
      </c>
      <c r="E57" s="23" t="s">
        <v>1916</v>
      </c>
    </row>
    <row r="58" spans="1:5" x14ac:dyDescent="0.25">
      <c r="A58" s="24" t="s">
        <v>215</v>
      </c>
      <c r="B58" s="25" t="s">
        <v>1920</v>
      </c>
      <c r="C58" s="23">
        <v>3</v>
      </c>
      <c r="D58" s="23" t="str">
        <f>IF(ISNA(VLOOKUP(A58,'[1]Adresses libres'!D:E,2,0)),"0",VLOOKUP(A58,'[1]Adresses libres'!D:E,2,0))</f>
        <v>0</v>
      </c>
      <c r="E58" s="23" t="s">
        <v>1916</v>
      </c>
    </row>
    <row r="59" spans="1:5" x14ac:dyDescent="0.25">
      <c r="A59" s="24" t="s">
        <v>56</v>
      </c>
      <c r="B59" s="25" t="s">
        <v>1920</v>
      </c>
      <c r="C59" s="23">
        <v>3</v>
      </c>
      <c r="D59" s="23" t="str">
        <f>IF(ISNA(VLOOKUP(A59,'[1]Adresses libres'!D:E,2,0)),"0",VLOOKUP(A59,'[1]Adresses libres'!D:E,2,0))</f>
        <v>0</v>
      </c>
      <c r="E59" s="23" t="s">
        <v>1916</v>
      </c>
    </row>
    <row r="60" spans="1:5" x14ac:dyDescent="0.25">
      <c r="A60" s="24" t="s">
        <v>90</v>
      </c>
      <c r="B60" s="25" t="s">
        <v>1920</v>
      </c>
      <c r="C60" s="23">
        <v>3</v>
      </c>
      <c r="D60" s="23" t="str">
        <f>IF(ISNA(VLOOKUP(A60,'[1]Adresses libres'!D:E,2,0)),"0",VLOOKUP(A60,'[1]Adresses libres'!D:E,2,0))</f>
        <v>0</v>
      </c>
      <c r="E60" s="23" t="s">
        <v>1916</v>
      </c>
    </row>
    <row r="61" spans="1:5" x14ac:dyDescent="0.25">
      <c r="A61" s="24" t="s">
        <v>229</v>
      </c>
      <c r="B61" s="25" t="s">
        <v>1920</v>
      </c>
      <c r="C61" s="23">
        <v>3</v>
      </c>
      <c r="D61" s="23" t="str">
        <f>IF(ISNA(VLOOKUP(A61,'[1]Adresses libres'!D:E,2,0)),"0",VLOOKUP(A61,'[1]Adresses libres'!D:E,2,0))</f>
        <v>0</v>
      </c>
      <c r="E61" s="23" t="s">
        <v>1916</v>
      </c>
    </row>
    <row r="62" spans="1:5" x14ac:dyDescent="0.25">
      <c r="A62" s="24" t="s">
        <v>16</v>
      </c>
      <c r="B62" s="25" t="s">
        <v>1920</v>
      </c>
      <c r="C62" s="23">
        <v>3</v>
      </c>
      <c r="D62" s="23" t="str">
        <f>IF(ISNA(VLOOKUP(A62,'[1]Adresses libres'!D:E,2,0)),"0",VLOOKUP(A62,'[1]Adresses libres'!D:E,2,0))</f>
        <v>0</v>
      </c>
      <c r="E62" s="23" t="s">
        <v>1916</v>
      </c>
    </row>
    <row r="63" spans="1:5" x14ac:dyDescent="0.25">
      <c r="A63" s="24" t="s">
        <v>233</v>
      </c>
      <c r="B63" s="25" t="s">
        <v>1920</v>
      </c>
      <c r="C63" s="23">
        <v>3</v>
      </c>
      <c r="D63" s="23" t="str">
        <f>IF(ISNA(VLOOKUP(A63,'[1]Adresses libres'!D:E,2,0)),"0",VLOOKUP(A63,'[1]Adresses libres'!D:E,2,0))</f>
        <v>0</v>
      </c>
      <c r="E63" s="23" t="s">
        <v>1916</v>
      </c>
    </row>
    <row r="64" spans="1:5" x14ac:dyDescent="0.25">
      <c r="A64" s="24" t="s">
        <v>169</v>
      </c>
      <c r="B64" s="25" t="s">
        <v>1920</v>
      </c>
      <c r="C64" s="23">
        <v>3</v>
      </c>
      <c r="D64" s="23" t="str">
        <f>IF(ISNA(VLOOKUP(A64,'[1]Adresses libres'!D:E,2,0)),"0",VLOOKUP(A64,'[1]Adresses libres'!D:E,2,0))</f>
        <v>0</v>
      </c>
      <c r="E64" s="23" t="s">
        <v>1916</v>
      </c>
    </row>
    <row r="65" spans="1:5" x14ac:dyDescent="0.25">
      <c r="A65" s="24" t="s">
        <v>22</v>
      </c>
      <c r="B65" s="25" t="s">
        <v>1920</v>
      </c>
      <c r="C65" s="23">
        <v>3</v>
      </c>
      <c r="D65" s="23" t="str">
        <f>IF(ISNA(VLOOKUP(A65,'[1]Adresses libres'!D:E,2,0)),"0",VLOOKUP(A65,'[1]Adresses libres'!D:E,2,0))</f>
        <v>0</v>
      </c>
      <c r="E65" s="23" t="s">
        <v>1916</v>
      </c>
    </row>
    <row r="66" spans="1:5" x14ac:dyDescent="0.25">
      <c r="A66" s="24" t="s">
        <v>350</v>
      </c>
      <c r="B66" s="25" t="s">
        <v>1920</v>
      </c>
      <c r="C66" s="23">
        <v>3</v>
      </c>
      <c r="D66" s="23" t="str">
        <f>IF(ISNA(VLOOKUP(A66,'[1]Adresses libres'!D:E,2,0)),"0",VLOOKUP(A66,'[1]Adresses libres'!D:E,2,0))</f>
        <v>0</v>
      </c>
      <c r="E66" s="23" t="s">
        <v>1916</v>
      </c>
    </row>
    <row r="67" spans="1:5" x14ac:dyDescent="0.25">
      <c r="A67" s="24" t="s">
        <v>411</v>
      </c>
      <c r="B67" s="25" t="s">
        <v>1920</v>
      </c>
      <c r="C67" s="23">
        <v>3</v>
      </c>
      <c r="D67" s="23" t="str">
        <f>IF(ISNA(VLOOKUP(A67,'[1]Adresses libres'!D:E,2,0)),"0",VLOOKUP(A67,'[1]Adresses libres'!D:E,2,0))</f>
        <v>0</v>
      </c>
      <c r="E67" s="23" t="s">
        <v>1916</v>
      </c>
    </row>
    <row r="68" spans="1:5" x14ac:dyDescent="0.25">
      <c r="A68" s="24" t="s">
        <v>166</v>
      </c>
      <c r="B68" s="25" t="s">
        <v>1920</v>
      </c>
      <c r="C68" s="23">
        <v>3</v>
      </c>
      <c r="D68" s="23" t="str">
        <f>IF(ISNA(VLOOKUP(A68,'[1]Adresses libres'!D:E,2,0)),"0",VLOOKUP(A68,'[1]Adresses libres'!D:E,2,0))</f>
        <v>0</v>
      </c>
      <c r="E68" s="23" t="s">
        <v>1916</v>
      </c>
    </row>
    <row r="69" spans="1:5" x14ac:dyDescent="0.25">
      <c r="A69" s="24" t="s">
        <v>35</v>
      </c>
      <c r="B69" s="25" t="s">
        <v>1920</v>
      </c>
      <c r="C69" s="23">
        <v>3</v>
      </c>
      <c r="D69" s="23" t="str">
        <f>IF(ISNA(VLOOKUP(A69,'[1]Adresses libres'!D:E,2,0)),"0",VLOOKUP(A69,'[1]Adresses libres'!D:E,2,0))</f>
        <v>0</v>
      </c>
      <c r="E69" s="23" t="s">
        <v>1916</v>
      </c>
    </row>
    <row r="70" spans="1:5" x14ac:dyDescent="0.25">
      <c r="A70" s="24" t="s">
        <v>322</v>
      </c>
      <c r="B70" s="25" t="s">
        <v>1920</v>
      </c>
      <c r="C70" s="23">
        <v>3</v>
      </c>
      <c r="D70" s="23" t="str">
        <f>IF(ISNA(VLOOKUP(A70,'[1]Adresses libres'!D:E,2,0)),"0",VLOOKUP(A70,'[1]Adresses libres'!D:E,2,0))</f>
        <v>0</v>
      </c>
      <c r="E70" s="23" t="s">
        <v>1916</v>
      </c>
    </row>
    <row r="71" spans="1:5" x14ac:dyDescent="0.25">
      <c r="A71" s="24" t="s">
        <v>59</v>
      </c>
      <c r="B71" s="25" t="s">
        <v>1920</v>
      </c>
      <c r="C71" s="23">
        <v>3</v>
      </c>
      <c r="D71" s="23" t="str">
        <f>IF(ISNA(VLOOKUP(A71,'[1]Adresses libres'!D:E,2,0)),"0",VLOOKUP(A71,'[1]Adresses libres'!D:E,2,0))</f>
        <v>0</v>
      </c>
      <c r="E71" s="23" t="s">
        <v>1916</v>
      </c>
    </row>
    <row r="72" spans="1:5" x14ac:dyDescent="0.25">
      <c r="A72" s="24" t="s">
        <v>302</v>
      </c>
      <c r="B72" s="25" t="s">
        <v>1920</v>
      </c>
      <c r="C72" s="23">
        <v>3</v>
      </c>
      <c r="D72" s="23" t="str">
        <f>IF(ISNA(VLOOKUP(A72,'[1]Adresses libres'!D:E,2,0)),"0",VLOOKUP(A72,'[1]Adresses libres'!D:E,2,0))</f>
        <v>0</v>
      </c>
      <c r="E72" s="23" t="s">
        <v>1916</v>
      </c>
    </row>
    <row r="73" spans="1:5" x14ac:dyDescent="0.25">
      <c r="A73" s="24" t="s">
        <v>191</v>
      </c>
      <c r="B73" s="25" t="s">
        <v>1920</v>
      </c>
      <c r="C73" s="23">
        <v>3</v>
      </c>
      <c r="D73" s="23" t="str">
        <f>IF(ISNA(VLOOKUP(A73,'[1]Adresses libres'!D:E,2,0)),"0",VLOOKUP(A73,'[1]Adresses libres'!D:E,2,0))</f>
        <v>0</v>
      </c>
      <c r="E73" s="23" t="s">
        <v>1916</v>
      </c>
    </row>
    <row r="74" spans="1:5" x14ac:dyDescent="0.25">
      <c r="A74" s="24" t="s">
        <v>141</v>
      </c>
      <c r="B74" s="25" t="s">
        <v>1920</v>
      </c>
      <c r="C74" s="23">
        <v>3</v>
      </c>
      <c r="D74" s="23" t="str">
        <f>IF(ISNA(VLOOKUP(A74,'[1]Adresses libres'!D:E,2,0)),"0",VLOOKUP(A74,'[1]Adresses libres'!D:E,2,0))</f>
        <v>0</v>
      </c>
      <c r="E74" s="23" t="s">
        <v>1916</v>
      </c>
    </row>
    <row r="75" spans="1:5" x14ac:dyDescent="0.25">
      <c r="A75" s="24" t="s">
        <v>137</v>
      </c>
      <c r="B75" s="25" t="s">
        <v>1920</v>
      </c>
      <c r="C75" s="23">
        <v>3</v>
      </c>
      <c r="D75" s="23" t="str">
        <f>IF(ISNA(VLOOKUP(A75,'[1]Adresses libres'!D:E,2,0)),"0",VLOOKUP(A75,'[1]Adresses libres'!D:E,2,0))</f>
        <v>0</v>
      </c>
      <c r="E75" s="23" t="s">
        <v>1916</v>
      </c>
    </row>
    <row r="76" spans="1:5" x14ac:dyDescent="0.25">
      <c r="A76" s="24" t="s">
        <v>428</v>
      </c>
      <c r="B76" s="25" t="s">
        <v>1920</v>
      </c>
      <c r="C76" s="23">
        <v>3</v>
      </c>
      <c r="D76" s="23" t="str">
        <f>IF(ISNA(VLOOKUP(A76,'[1]Adresses libres'!D:E,2,0)),"0",VLOOKUP(A76,'[1]Adresses libres'!D:E,2,0))</f>
        <v>0</v>
      </c>
      <c r="E76" s="23" t="s">
        <v>1916</v>
      </c>
    </row>
    <row r="77" spans="1:5" x14ac:dyDescent="0.25">
      <c r="A77" s="24" t="s">
        <v>521</v>
      </c>
      <c r="B77" s="25" t="s">
        <v>1920</v>
      </c>
      <c r="C77" s="23">
        <v>3</v>
      </c>
      <c r="D77" s="23" t="str">
        <f>IF(ISNA(VLOOKUP(A77,'[1]Adresses libres'!D:E,2,0)),"0",VLOOKUP(A77,'[1]Adresses libres'!D:E,2,0))</f>
        <v>0</v>
      </c>
      <c r="E77" s="23" t="s">
        <v>1916</v>
      </c>
    </row>
    <row r="78" spans="1:5" x14ac:dyDescent="0.25">
      <c r="A78" s="24" t="s">
        <v>126</v>
      </c>
      <c r="B78" s="25" t="s">
        <v>1920</v>
      </c>
      <c r="C78" s="23">
        <v>3</v>
      </c>
      <c r="D78" s="23" t="str">
        <f>IF(ISNA(VLOOKUP(A78,'[1]Adresses libres'!D:E,2,0)),"0",VLOOKUP(A78,'[1]Adresses libres'!D:E,2,0))</f>
        <v>0</v>
      </c>
      <c r="E78" s="23" t="s">
        <v>1916</v>
      </c>
    </row>
    <row r="79" spans="1:5" x14ac:dyDescent="0.25">
      <c r="A79" s="24" t="s">
        <v>236</v>
      </c>
      <c r="B79" s="25" t="s">
        <v>1920</v>
      </c>
      <c r="C79" s="23">
        <v>3</v>
      </c>
      <c r="D79" s="23" t="str">
        <f>IF(ISNA(VLOOKUP(A79,'[1]Adresses libres'!D:E,2,0)),"0",VLOOKUP(A79,'[1]Adresses libres'!D:E,2,0))</f>
        <v>0</v>
      </c>
      <c r="E79" s="23" t="s">
        <v>1916</v>
      </c>
    </row>
    <row r="80" spans="1:5" x14ac:dyDescent="0.25">
      <c r="A80" s="24" t="s">
        <v>211</v>
      </c>
      <c r="B80" s="25" t="s">
        <v>1920</v>
      </c>
      <c r="C80" s="23">
        <v>3</v>
      </c>
      <c r="D80" s="23" t="str">
        <f>IF(ISNA(VLOOKUP(A80,'[1]Adresses libres'!D:E,2,0)),"0",VLOOKUP(A80,'[1]Adresses libres'!D:E,2,0))</f>
        <v>0</v>
      </c>
      <c r="E80" s="23" t="s">
        <v>1916</v>
      </c>
    </row>
    <row r="81" spans="1:5" x14ac:dyDescent="0.25">
      <c r="A81" s="24" t="s">
        <v>532</v>
      </c>
      <c r="B81" s="25" t="s">
        <v>1920</v>
      </c>
      <c r="C81" s="23">
        <v>3</v>
      </c>
      <c r="D81" s="23" t="str">
        <f>IF(ISNA(VLOOKUP(A81,'[1]Adresses libres'!D:E,2,0)),"0",VLOOKUP(A81,'[1]Adresses libres'!D:E,2,0))</f>
        <v>0</v>
      </c>
      <c r="E81" s="23" t="s">
        <v>1916</v>
      </c>
    </row>
    <row r="82" spans="1:5" x14ac:dyDescent="0.25">
      <c r="A82" s="24" t="s">
        <v>328</v>
      </c>
      <c r="B82" s="25" t="s">
        <v>1920</v>
      </c>
      <c r="C82" s="23">
        <v>3</v>
      </c>
      <c r="D82" s="23" t="str">
        <f>IF(ISNA(VLOOKUP(A82,'[1]Adresses libres'!D:E,2,0)),"0",VLOOKUP(A82,'[1]Adresses libres'!D:E,2,0))</f>
        <v>0</v>
      </c>
      <c r="E82" s="23" t="s">
        <v>1916</v>
      </c>
    </row>
    <row r="83" spans="1:5" x14ac:dyDescent="0.25">
      <c r="A83" s="24" t="s">
        <v>563</v>
      </c>
      <c r="B83" s="25" t="s">
        <v>1920</v>
      </c>
      <c r="C83" s="23">
        <v>3</v>
      </c>
      <c r="D83" s="23" t="str">
        <f>IF(ISNA(VLOOKUP(A83,'[1]Adresses libres'!D:E,2,0)),"0",VLOOKUP(A83,'[1]Adresses libres'!D:E,2,0))</f>
        <v>0</v>
      </c>
      <c r="E83" s="23" t="s">
        <v>1916</v>
      </c>
    </row>
    <row r="84" spans="1:5" x14ac:dyDescent="0.25">
      <c r="A84" s="24" t="s">
        <v>186</v>
      </c>
      <c r="B84" s="25" t="s">
        <v>1920</v>
      </c>
      <c r="C84" s="23">
        <v>3</v>
      </c>
      <c r="D84" s="23" t="str">
        <f>IF(ISNA(VLOOKUP(A84,'[1]Adresses libres'!D:E,2,0)),"0",VLOOKUP(A84,'[1]Adresses libres'!D:E,2,0))</f>
        <v>0</v>
      </c>
      <c r="E84" s="23" t="s">
        <v>1916</v>
      </c>
    </row>
    <row r="85" spans="1:5" x14ac:dyDescent="0.25">
      <c r="A85" s="24" t="s">
        <v>394</v>
      </c>
      <c r="B85" s="25" t="s">
        <v>1919</v>
      </c>
      <c r="C85" s="23">
        <v>3</v>
      </c>
      <c r="D85" s="23" t="str">
        <f>IF(ISNA(VLOOKUP(A85,'[1]Adresses libres'!D:E,2,0)),"0",VLOOKUP(A85,'[1]Adresses libres'!D:E,2,0))</f>
        <v>0</v>
      </c>
      <c r="E85" s="23" t="s">
        <v>1916</v>
      </c>
    </row>
    <row r="86" spans="1:5" x14ac:dyDescent="0.25">
      <c r="A86" s="24" t="s">
        <v>28</v>
      </c>
      <c r="B86" s="25" t="s">
        <v>1902</v>
      </c>
      <c r="C86" s="23">
        <v>3</v>
      </c>
      <c r="D86" s="23">
        <f>IF(ISNA(VLOOKUP(A86,'[1]Adresses libres'!D:E,2,0)),"0",VLOOKUP(A86,'[1]Adresses libres'!D:E,2,0))</f>
        <v>1</v>
      </c>
      <c r="E86" s="23">
        <v>0</v>
      </c>
    </row>
    <row r="87" spans="1:5" x14ac:dyDescent="0.25">
      <c r="A87" s="24" t="s">
        <v>1081</v>
      </c>
      <c r="B87" s="25" t="s">
        <v>1902</v>
      </c>
      <c r="C87" s="23">
        <v>3</v>
      </c>
      <c r="D87" s="23" t="str">
        <f>IF(ISNA(VLOOKUP(A87,'[1]Adresses libres'!D:E,2,0)),"0",VLOOKUP(A87,'[1]Adresses libres'!D:E,2,0))</f>
        <v>0</v>
      </c>
      <c r="E87" s="23" t="s">
        <v>1916</v>
      </c>
    </row>
    <row r="88" spans="1:5" x14ac:dyDescent="0.25">
      <c r="A88" s="24" t="s">
        <v>313</v>
      </c>
      <c r="B88" s="25" t="s">
        <v>1902</v>
      </c>
      <c r="C88" s="23">
        <v>3</v>
      </c>
      <c r="D88" s="23" t="str">
        <f>IF(ISNA(VLOOKUP(A88,'[1]Adresses libres'!D:E,2,0)),"0",VLOOKUP(A88,'[1]Adresses libres'!D:E,2,0))</f>
        <v>0</v>
      </c>
      <c r="E88" s="23" t="s">
        <v>1916</v>
      </c>
    </row>
    <row r="89" spans="1:5" x14ac:dyDescent="0.25">
      <c r="A89" s="24" t="s">
        <v>730</v>
      </c>
      <c r="B89" s="25" t="s">
        <v>1902</v>
      </c>
      <c r="C89" s="23">
        <v>3</v>
      </c>
      <c r="D89" s="23" t="str">
        <f>IF(ISNA(VLOOKUP(A89,'[1]Adresses libres'!D:E,2,0)),"0",VLOOKUP(A89,'[1]Adresses libres'!D:E,2,0))</f>
        <v>0</v>
      </c>
      <c r="E89" s="23" t="s">
        <v>1916</v>
      </c>
    </row>
    <row r="90" spans="1:5" x14ac:dyDescent="0.25">
      <c r="A90" s="24" t="s">
        <v>540</v>
      </c>
      <c r="B90" s="25" t="s">
        <v>1902</v>
      </c>
      <c r="C90" s="23">
        <v>3</v>
      </c>
      <c r="D90" s="23" t="str">
        <f>IF(ISNA(VLOOKUP(A90,'[1]Adresses libres'!D:E,2,0)),"0",VLOOKUP(A90,'[1]Adresses libres'!D:E,2,0))</f>
        <v>0</v>
      </c>
      <c r="E90" s="23" t="s">
        <v>1916</v>
      </c>
    </row>
    <row r="91" spans="1:5" x14ac:dyDescent="0.25">
      <c r="A91" s="24" t="s">
        <v>518</v>
      </c>
      <c r="B91" s="25" t="s">
        <v>1902</v>
      </c>
      <c r="C91" s="23">
        <v>3</v>
      </c>
      <c r="D91" s="23" t="str">
        <f>IF(ISNA(VLOOKUP(A91,'[1]Adresses libres'!D:E,2,0)),"0",VLOOKUP(A91,'[1]Adresses libres'!D:E,2,0))</f>
        <v>0</v>
      </c>
      <c r="E91" s="23" t="s">
        <v>1916</v>
      </c>
    </row>
    <row r="92" spans="1:5" x14ac:dyDescent="0.25">
      <c r="A92" s="24" t="s">
        <v>205</v>
      </c>
      <c r="B92" s="25" t="s">
        <v>1902</v>
      </c>
      <c r="C92" s="23">
        <v>3</v>
      </c>
      <c r="D92" s="23" t="str">
        <f>IF(ISNA(VLOOKUP(A92,'[1]Adresses libres'!D:E,2,0)),"0",VLOOKUP(A92,'[1]Adresses libres'!D:E,2,0))</f>
        <v>0</v>
      </c>
      <c r="E92" s="23" t="s">
        <v>1916</v>
      </c>
    </row>
    <row r="93" spans="1:5" x14ac:dyDescent="0.25">
      <c r="A93" s="24" t="s">
        <v>19</v>
      </c>
      <c r="B93" s="25" t="s">
        <v>1902</v>
      </c>
      <c r="C93" s="23">
        <v>3</v>
      </c>
      <c r="D93" s="23" t="str">
        <f>IF(ISNA(VLOOKUP(A93,'[1]Adresses libres'!D:E,2,0)),"0",VLOOKUP(A93,'[1]Adresses libres'!D:E,2,0))</f>
        <v>0</v>
      </c>
      <c r="E93" s="23" t="s">
        <v>1916</v>
      </c>
    </row>
    <row r="94" spans="1:5" x14ac:dyDescent="0.25">
      <c r="A94" s="24" t="s">
        <v>694</v>
      </c>
      <c r="B94" s="25" t="s">
        <v>1902</v>
      </c>
      <c r="C94" s="23">
        <v>3</v>
      </c>
      <c r="D94" s="23" t="str">
        <f>IF(ISNA(VLOOKUP(A94,'[1]Adresses libres'!D:E,2,0)),"0",VLOOKUP(A94,'[1]Adresses libres'!D:E,2,0))</f>
        <v>0</v>
      </c>
      <c r="E94" s="23" t="s">
        <v>1916</v>
      </c>
    </row>
    <row r="95" spans="1:5" x14ac:dyDescent="0.25">
      <c r="A95" s="24" t="s">
        <v>677</v>
      </c>
      <c r="B95" s="25" t="s">
        <v>1902</v>
      </c>
      <c r="C95" s="23">
        <v>3</v>
      </c>
      <c r="D95" s="23" t="str">
        <f>IF(ISNA(VLOOKUP(A95,'[1]Adresses libres'!D:E,2,0)),"0",VLOOKUP(A95,'[1]Adresses libres'!D:E,2,0))</f>
        <v>0</v>
      </c>
      <c r="E95" s="23" t="s">
        <v>1916</v>
      </c>
    </row>
    <row r="96" spans="1:5" x14ac:dyDescent="0.25">
      <c r="A96" s="24" t="s">
        <v>493</v>
      </c>
      <c r="B96" s="25" t="s">
        <v>1902</v>
      </c>
      <c r="C96" s="23">
        <v>3</v>
      </c>
      <c r="D96" s="23" t="str">
        <f>IF(ISNA(VLOOKUP(A96,'[1]Adresses libres'!D:E,2,0)),"0",VLOOKUP(A96,'[1]Adresses libres'!D:E,2,0))</f>
        <v>0</v>
      </c>
      <c r="E96" s="23" t="s">
        <v>1916</v>
      </c>
    </row>
    <row r="97" spans="1:5" x14ac:dyDescent="0.25">
      <c r="A97" s="24" t="s">
        <v>421</v>
      </c>
      <c r="B97" s="25" t="s">
        <v>1902</v>
      </c>
      <c r="C97" s="23">
        <v>3</v>
      </c>
      <c r="D97" s="23" t="str">
        <f>IF(ISNA(VLOOKUP(A97,'[1]Adresses libres'!D:E,2,0)),"0",VLOOKUP(A97,'[1]Adresses libres'!D:E,2,0))</f>
        <v>0</v>
      </c>
      <c r="E97" s="23" t="s">
        <v>1916</v>
      </c>
    </row>
    <row r="98" spans="1:5" x14ac:dyDescent="0.25">
      <c r="A98" s="24" t="s">
        <v>414</v>
      </c>
      <c r="B98" s="25" t="s">
        <v>1902</v>
      </c>
      <c r="C98" s="23">
        <v>3</v>
      </c>
      <c r="D98" s="23" t="str">
        <f>IF(ISNA(VLOOKUP(A98,'[1]Adresses libres'!D:E,2,0)),"0",VLOOKUP(A98,'[1]Adresses libres'!D:E,2,0))</f>
        <v>0</v>
      </c>
      <c r="E98" s="23" t="s">
        <v>1916</v>
      </c>
    </row>
    <row r="99" spans="1:5" x14ac:dyDescent="0.25">
      <c r="A99" s="24" t="s">
        <v>902</v>
      </c>
      <c r="B99" s="25" t="s">
        <v>1902</v>
      </c>
      <c r="C99" s="23">
        <v>3</v>
      </c>
      <c r="D99" s="23">
        <f>IF(ISNA(VLOOKUP(A99,'[1]Adresses libres'!D:E,2,0)),"0",VLOOKUP(A99,'[1]Adresses libres'!D:E,2,0))</f>
        <v>1</v>
      </c>
      <c r="E99" s="23">
        <v>0</v>
      </c>
    </row>
    <row r="100" spans="1:5" x14ac:dyDescent="0.25">
      <c r="A100" s="24" t="s">
        <v>326</v>
      </c>
      <c r="B100" s="25" t="s">
        <v>1900</v>
      </c>
      <c r="C100" s="23">
        <v>3</v>
      </c>
      <c r="D100" s="23" t="str">
        <f>IF(ISNA(VLOOKUP(A100,'[1]Adresses libres'!D:E,2,0)),"0",VLOOKUP(A100,'[1]Adresses libres'!D:E,2,0))</f>
        <v>0</v>
      </c>
      <c r="E100" s="23" t="s">
        <v>1916</v>
      </c>
    </row>
    <row r="101" spans="1:5" x14ac:dyDescent="0.25">
      <c r="A101" s="24" t="s">
        <v>40</v>
      </c>
      <c r="B101" s="25" t="s">
        <v>1900</v>
      </c>
      <c r="C101" s="23">
        <v>3</v>
      </c>
      <c r="D101" s="23" t="str">
        <f>IF(ISNA(VLOOKUP(A101,'[1]Adresses libres'!D:E,2,0)),"0",VLOOKUP(A101,'[1]Adresses libres'!D:E,2,0))</f>
        <v>0</v>
      </c>
      <c r="E101" s="23" t="s">
        <v>1916</v>
      </c>
    </row>
    <row r="102" spans="1:5" x14ac:dyDescent="0.25">
      <c r="A102" s="24" t="s">
        <v>25</v>
      </c>
      <c r="B102" s="25" t="s">
        <v>1900</v>
      </c>
      <c r="C102" s="23">
        <v>3</v>
      </c>
      <c r="D102" s="23" t="str">
        <f>IF(ISNA(VLOOKUP(A102,'[1]Adresses libres'!D:E,2,0)),"0",VLOOKUP(A102,'[1]Adresses libres'!D:E,2,0))</f>
        <v>0</v>
      </c>
      <c r="E102" s="23" t="s">
        <v>1916</v>
      </c>
    </row>
    <row r="103" spans="1:5" x14ac:dyDescent="0.25">
      <c r="A103" s="24" t="s">
        <v>110</v>
      </c>
      <c r="B103" s="25" t="s">
        <v>1900</v>
      </c>
      <c r="C103" s="23">
        <v>3</v>
      </c>
      <c r="D103" s="23" t="str">
        <f>IF(ISNA(VLOOKUP(A103,'[1]Adresses libres'!D:E,2,0)),"0",VLOOKUP(A103,'[1]Adresses libres'!D:E,2,0))</f>
        <v>0</v>
      </c>
      <c r="E103" s="23" t="s">
        <v>1916</v>
      </c>
    </row>
    <row r="104" spans="1:5" x14ac:dyDescent="0.25">
      <c r="A104" s="24" t="s">
        <v>118</v>
      </c>
      <c r="B104" s="25" t="s">
        <v>1900</v>
      </c>
      <c r="C104" s="23">
        <v>3</v>
      </c>
      <c r="D104" s="23" t="str">
        <f>IF(ISNA(VLOOKUP(A104,'[1]Adresses libres'!D:E,2,0)),"0",VLOOKUP(A104,'[1]Adresses libres'!D:E,2,0))</f>
        <v>0</v>
      </c>
      <c r="E104" s="23" t="s">
        <v>1916</v>
      </c>
    </row>
    <row r="105" spans="1:5" x14ac:dyDescent="0.25">
      <c r="A105" s="24" t="s">
        <v>279</v>
      </c>
      <c r="B105" s="25" t="s">
        <v>1900</v>
      </c>
      <c r="C105" s="23">
        <v>3</v>
      </c>
      <c r="D105" s="23" t="str">
        <f>IF(ISNA(VLOOKUP(A105,'[1]Adresses libres'!D:E,2,0)),"0",VLOOKUP(A105,'[1]Adresses libres'!D:E,2,0))</f>
        <v>0</v>
      </c>
      <c r="E105" s="23" t="s">
        <v>1916</v>
      </c>
    </row>
    <row r="106" spans="1:5" x14ac:dyDescent="0.25">
      <c r="A106" s="24" t="s">
        <v>208</v>
      </c>
      <c r="B106" s="25" t="s">
        <v>1900</v>
      </c>
      <c r="C106" s="23">
        <v>3</v>
      </c>
      <c r="D106" s="23" t="str">
        <f>IF(ISNA(VLOOKUP(A106,'[1]Adresses libres'!D:E,2,0)),"0",VLOOKUP(A106,'[1]Adresses libres'!D:E,2,0))</f>
        <v>0</v>
      </c>
      <c r="E106" s="23" t="s">
        <v>1916</v>
      </c>
    </row>
    <row r="107" spans="1:5" x14ac:dyDescent="0.25">
      <c r="A107" s="24" t="s">
        <v>252</v>
      </c>
      <c r="B107" s="25" t="s">
        <v>1900</v>
      </c>
      <c r="C107" s="23">
        <v>3</v>
      </c>
      <c r="D107" s="23" t="str">
        <f>IF(ISNA(VLOOKUP(A107,'[1]Adresses libres'!D:E,2,0)),"0",VLOOKUP(A107,'[1]Adresses libres'!D:E,2,0))</f>
        <v>0</v>
      </c>
      <c r="E107" s="23" t="s">
        <v>1916</v>
      </c>
    </row>
    <row r="108" spans="1:5" x14ac:dyDescent="0.25">
      <c r="A108" s="24" t="s">
        <v>255</v>
      </c>
      <c r="B108" s="25" t="s">
        <v>1900</v>
      </c>
      <c r="C108" s="23">
        <v>3</v>
      </c>
      <c r="D108" s="23" t="str">
        <f>IF(ISNA(VLOOKUP(A108,'[1]Adresses libres'!D:E,2,0)),"0",VLOOKUP(A108,'[1]Adresses libres'!D:E,2,0))</f>
        <v>0</v>
      </c>
      <c r="E108" s="23" t="s">
        <v>1916</v>
      </c>
    </row>
    <row r="109" spans="1:5" x14ac:dyDescent="0.25">
      <c r="A109" s="24" t="s">
        <v>287</v>
      </c>
      <c r="B109" s="25" t="s">
        <v>1900</v>
      </c>
      <c r="C109" s="23">
        <v>3</v>
      </c>
      <c r="D109" s="23" t="str">
        <f>IF(ISNA(VLOOKUP(A109,'[1]Adresses libres'!D:E,2,0)),"0",VLOOKUP(A109,'[1]Adresses libres'!D:E,2,0))</f>
        <v>0</v>
      </c>
      <c r="E109" s="23" t="s">
        <v>1916</v>
      </c>
    </row>
    <row r="110" spans="1:5" x14ac:dyDescent="0.25">
      <c r="A110" s="24" t="s">
        <v>1923</v>
      </c>
      <c r="B110" s="25" t="s">
        <v>1900</v>
      </c>
      <c r="C110" s="23">
        <v>3</v>
      </c>
      <c r="D110" s="23" t="str">
        <f>IF(ISNA(VLOOKUP(A110,'[1]Adresses libres'!D:E,2,0)),"0",VLOOKUP(A110,'[1]Adresses libres'!D:E,2,0))</f>
        <v>0</v>
      </c>
      <c r="E110" s="23" t="s">
        <v>1916</v>
      </c>
    </row>
    <row r="111" spans="1:5" x14ac:dyDescent="0.25">
      <c r="A111" s="24" t="s">
        <v>357</v>
      </c>
      <c r="B111" s="25" t="s">
        <v>1900</v>
      </c>
      <c r="C111" s="23">
        <v>3</v>
      </c>
      <c r="D111" s="23" t="str">
        <f>IF(ISNA(VLOOKUP(A111,'[1]Adresses libres'!D:E,2,0)),"0",VLOOKUP(A111,'[1]Adresses libres'!D:E,2,0))</f>
        <v>0</v>
      </c>
      <c r="E111" s="23" t="s">
        <v>1916</v>
      </c>
    </row>
    <row r="112" spans="1:5" x14ac:dyDescent="0.25">
      <c r="A112" s="24" t="s">
        <v>348</v>
      </c>
      <c r="B112" s="25" t="s">
        <v>1900</v>
      </c>
      <c r="C112" s="23">
        <v>3</v>
      </c>
      <c r="D112" s="23" t="str">
        <f>IF(ISNA(VLOOKUP(A112,'[1]Adresses libres'!D:E,2,0)),"0",VLOOKUP(A112,'[1]Adresses libres'!D:E,2,0))</f>
        <v>0</v>
      </c>
      <c r="E112" s="23" t="s">
        <v>1916</v>
      </c>
    </row>
    <row r="113" spans="1:5" x14ac:dyDescent="0.25">
      <c r="A113" s="24" t="s">
        <v>747</v>
      </c>
      <c r="B113" s="25" t="s">
        <v>1900</v>
      </c>
      <c r="C113" s="23">
        <v>3</v>
      </c>
      <c r="D113" s="23" t="str">
        <f>IF(ISNA(VLOOKUP(A113,'[1]Adresses libres'!D:E,2,0)),"0",VLOOKUP(A113,'[1]Adresses libres'!D:E,2,0))</f>
        <v>0</v>
      </c>
      <c r="E113" s="23" t="s">
        <v>1916</v>
      </c>
    </row>
    <row r="114" spans="1:5" x14ac:dyDescent="0.25">
      <c r="A114" s="24" t="s">
        <v>805</v>
      </c>
      <c r="B114" s="25" t="s">
        <v>1900</v>
      </c>
      <c r="C114" s="23">
        <v>3</v>
      </c>
      <c r="D114" s="23">
        <f>IF(ISNA(VLOOKUP(A114,'[1]Adresses libres'!D:E,2,0)),"0",VLOOKUP(A114,'[1]Adresses libres'!D:E,2,0))</f>
        <v>2</v>
      </c>
      <c r="E114" s="23">
        <v>0</v>
      </c>
    </row>
    <row r="115" spans="1:5" x14ac:dyDescent="0.25">
      <c r="A115" s="24" t="s">
        <v>171</v>
      </c>
      <c r="B115" s="25" t="s">
        <v>1900</v>
      </c>
      <c r="C115" s="23">
        <v>3</v>
      </c>
      <c r="D115" s="23" t="str">
        <f>IF(ISNA(VLOOKUP(A115,'[1]Adresses libres'!D:E,2,0)),"0",VLOOKUP(A115,'[1]Adresses libres'!D:E,2,0))</f>
        <v>0</v>
      </c>
      <c r="E115" s="23" t="s">
        <v>1916</v>
      </c>
    </row>
    <row r="116" spans="1:5" x14ac:dyDescent="0.25">
      <c r="A116" s="24" t="s">
        <v>501</v>
      </c>
      <c r="B116" s="25" t="s">
        <v>1900</v>
      </c>
      <c r="C116" s="23">
        <v>3</v>
      </c>
      <c r="D116" s="23" t="str">
        <f>IF(ISNA(VLOOKUP(A116,'[1]Adresses libres'!D:E,2,0)),"0",VLOOKUP(A116,'[1]Adresses libres'!D:E,2,0))</f>
        <v>0</v>
      </c>
      <c r="E116" s="23" t="s">
        <v>1916</v>
      </c>
    </row>
    <row r="117" spans="1:5" x14ac:dyDescent="0.25">
      <c r="A117" s="24" t="s">
        <v>332</v>
      </c>
      <c r="B117" s="25" t="s">
        <v>1900</v>
      </c>
      <c r="C117" s="23">
        <v>3</v>
      </c>
      <c r="D117" s="23" t="str">
        <f>IF(ISNA(VLOOKUP(A117,'[1]Adresses libres'!D:E,2,0)),"0",VLOOKUP(A117,'[1]Adresses libres'!D:E,2,0))</f>
        <v>0</v>
      </c>
      <c r="E117" s="23" t="s">
        <v>1916</v>
      </c>
    </row>
    <row r="118" spans="1:5" x14ac:dyDescent="0.25">
      <c r="A118" s="24" t="s">
        <v>113</v>
      </c>
      <c r="B118" s="25" t="s">
        <v>1900</v>
      </c>
      <c r="C118" s="23">
        <v>3</v>
      </c>
      <c r="D118" s="23" t="str">
        <f>IF(ISNA(VLOOKUP(A118,'[1]Adresses libres'!D:E,2,0)),"0",VLOOKUP(A118,'[1]Adresses libres'!D:E,2,0))</f>
        <v>0</v>
      </c>
      <c r="E118" s="23" t="s">
        <v>1916</v>
      </c>
    </row>
    <row r="119" spans="1:5" x14ac:dyDescent="0.25">
      <c r="A119" s="24" t="s">
        <v>181</v>
      </c>
      <c r="B119" s="25" t="s">
        <v>1900</v>
      </c>
      <c r="C119" s="23">
        <v>3</v>
      </c>
      <c r="D119" s="23" t="str">
        <f>IF(ISNA(VLOOKUP(A119,'[1]Adresses libres'!D:E,2,0)),"0",VLOOKUP(A119,'[1]Adresses libres'!D:E,2,0))</f>
        <v>0</v>
      </c>
      <c r="E119" s="23" t="s">
        <v>1916</v>
      </c>
    </row>
    <row r="120" spans="1:5" x14ac:dyDescent="0.25">
      <c r="A120" s="24" t="s">
        <v>134</v>
      </c>
      <c r="B120" s="25" t="s">
        <v>1900</v>
      </c>
      <c r="C120" s="23">
        <v>3</v>
      </c>
      <c r="D120" s="23">
        <f>IF(ISNA(VLOOKUP(A120,'[1]Adresses libres'!D:E,2,0)),"0",VLOOKUP(A120,'[1]Adresses libres'!D:E,2,0))</f>
        <v>1</v>
      </c>
      <c r="E120" s="23">
        <v>0</v>
      </c>
    </row>
    <row r="121" spans="1:5" x14ac:dyDescent="0.25">
      <c r="A121" s="24" t="s">
        <v>73</v>
      </c>
      <c r="B121" s="25" t="s">
        <v>1900</v>
      </c>
      <c r="C121" s="23">
        <v>3</v>
      </c>
      <c r="D121" s="23" t="str">
        <f>IF(ISNA(VLOOKUP(A121,'[1]Adresses libres'!D:E,2,0)),"0",VLOOKUP(A121,'[1]Adresses libres'!D:E,2,0))</f>
        <v>0</v>
      </c>
      <c r="E121" s="23" t="s">
        <v>1916</v>
      </c>
    </row>
    <row r="122" spans="1:5" x14ac:dyDescent="0.25">
      <c r="A122" s="24" t="s">
        <v>68</v>
      </c>
      <c r="B122" s="25" t="s">
        <v>1900</v>
      </c>
      <c r="C122" s="23">
        <v>3</v>
      </c>
      <c r="D122" s="23" t="str">
        <f>IF(ISNA(VLOOKUP(A122,'[1]Adresses libres'!D:E,2,0)),"0",VLOOKUP(A122,'[1]Adresses libres'!D:E,2,0))</f>
        <v>0</v>
      </c>
      <c r="E122" s="23" t="s">
        <v>1916</v>
      </c>
    </row>
    <row r="123" spans="1:5" x14ac:dyDescent="0.25">
      <c r="A123" s="24" t="s">
        <v>163</v>
      </c>
      <c r="B123" s="25" t="s">
        <v>1900</v>
      </c>
      <c r="C123" s="23">
        <v>3</v>
      </c>
      <c r="D123" s="23" t="str">
        <f>IF(ISNA(VLOOKUP(A123,'[1]Adresses libres'!D:E,2,0)),"0",VLOOKUP(A123,'[1]Adresses libres'!D:E,2,0))</f>
        <v>0</v>
      </c>
      <c r="E123" s="23" t="s">
        <v>1916</v>
      </c>
    </row>
    <row r="124" spans="1:5" x14ac:dyDescent="0.25">
      <c r="A124" s="24" t="s">
        <v>43</v>
      </c>
      <c r="B124" s="25" t="s">
        <v>1900</v>
      </c>
      <c r="C124" s="23">
        <v>3</v>
      </c>
      <c r="D124" s="23" t="str">
        <f>IF(ISNA(VLOOKUP(A124,'[1]Adresses libres'!D:E,2,0)),"0",VLOOKUP(A124,'[1]Adresses libres'!D:E,2,0))</f>
        <v>0</v>
      </c>
      <c r="E124" s="23" t="s">
        <v>1916</v>
      </c>
    </row>
    <row r="125" spans="1:5" x14ac:dyDescent="0.25">
      <c r="A125" s="24" t="s">
        <v>102</v>
      </c>
      <c r="B125" s="25" t="s">
        <v>1900</v>
      </c>
      <c r="C125" s="23">
        <v>3</v>
      </c>
      <c r="D125" s="23" t="str">
        <f>IF(ISNA(VLOOKUP(A125,'[1]Adresses libres'!D:E,2,0)),"0",VLOOKUP(A125,'[1]Adresses libres'!D:E,2,0))</f>
        <v>0</v>
      </c>
      <c r="E125" s="23" t="s">
        <v>1916</v>
      </c>
    </row>
    <row r="126" spans="1:5" x14ac:dyDescent="0.25">
      <c r="A126" s="24" t="s">
        <v>173</v>
      </c>
      <c r="B126" s="25" t="s">
        <v>1900</v>
      </c>
      <c r="C126" s="23">
        <v>3</v>
      </c>
      <c r="D126" s="23" t="str">
        <f>IF(ISNA(VLOOKUP(A126,'[1]Adresses libres'!D:E,2,0)),"0",VLOOKUP(A126,'[1]Adresses libres'!D:E,2,0))</f>
        <v>0</v>
      </c>
      <c r="E126" s="23" t="s">
        <v>1916</v>
      </c>
    </row>
    <row r="127" spans="1:5" x14ac:dyDescent="0.25">
      <c r="A127" s="24" t="s">
        <v>144</v>
      </c>
      <c r="B127" s="25" t="s">
        <v>1900</v>
      </c>
      <c r="C127" s="23">
        <v>3</v>
      </c>
      <c r="D127" s="23" t="str">
        <f>IF(ISNA(VLOOKUP(A127,'[1]Adresses libres'!D:E,2,0)),"0",VLOOKUP(A127,'[1]Adresses libres'!D:E,2,0))</f>
        <v>0</v>
      </c>
      <c r="E127" s="23" t="s">
        <v>1916</v>
      </c>
    </row>
    <row r="128" spans="1:5" x14ac:dyDescent="0.25">
      <c r="A128" s="24" t="s">
        <v>115</v>
      </c>
      <c r="B128" s="25" t="s">
        <v>1900</v>
      </c>
      <c r="C128" s="23">
        <v>3</v>
      </c>
      <c r="D128" s="23" t="str">
        <f>IF(ISNA(VLOOKUP(A128,'[1]Adresses libres'!D:E,2,0)),"0",VLOOKUP(A128,'[1]Adresses libres'!D:E,2,0))</f>
        <v>0</v>
      </c>
      <c r="E128" s="23" t="s">
        <v>1916</v>
      </c>
    </row>
    <row r="129" spans="1:5" x14ac:dyDescent="0.25">
      <c r="A129" s="24" t="s">
        <v>121</v>
      </c>
      <c r="B129" s="25" t="s">
        <v>1900</v>
      </c>
      <c r="C129" s="23">
        <v>3</v>
      </c>
      <c r="D129" s="23" t="str">
        <f>IF(ISNA(VLOOKUP(A129,'[1]Adresses libres'!D:E,2,0)),"0",VLOOKUP(A129,'[1]Adresses libres'!D:E,2,0))</f>
        <v>0</v>
      </c>
      <c r="E129" s="23" t="s">
        <v>1916</v>
      </c>
    </row>
    <row r="130" spans="1:5" x14ac:dyDescent="0.25">
      <c r="A130" s="24" t="s">
        <v>296</v>
      </c>
      <c r="B130" s="25" t="s">
        <v>1900</v>
      </c>
      <c r="C130" s="23">
        <v>3</v>
      </c>
      <c r="D130" s="23" t="str">
        <f>IF(ISNA(VLOOKUP(A130,'[1]Adresses libres'!D:E,2,0)),"0",VLOOKUP(A130,'[1]Adresses libres'!D:E,2,0))</f>
        <v>0</v>
      </c>
      <c r="E130" s="23" t="s">
        <v>1916</v>
      </c>
    </row>
    <row r="131" spans="1:5" x14ac:dyDescent="0.25">
      <c r="A131" s="24" t="s">
        <v>346</v>
      </c>
      <c r="B131" s="25" t="s">
        <v>1900</v>
      </c>
      <c r="C131" s="23">
        <v>3</v>
      </c>
      <c r="D131" s="23" t="str">
        <f>IF(ISNA(VLOOKUP(A131,'[1]Adresses libres'!D:E,2,0)),"0",VLOOKUP(A131,'[1]Adresses libres'!D:E,2,0))</f>
        <v>0</v>
      </c>
      <c r="E131" s="23" t="s">
        <v>1916</v>
      </c>
    </row>
    <row r="132" spans="1:5" x14ac:dyDescent="0.25">
      <c r="A132" s="24" t="s">
        <v>474</v>
      </c>
      <c r="B132" s="25" t="s">
        <v>1900</v>
      </c>
      <c r="C132" s="23">
        <v>3</v>
      </c>
      <c r="D132" s="23" t="str">
        <f>IF(ISNA(VLOOKUP(A132,'[1]Adresses libres'!D:E,2,0)),"0",VLOOKUP(A132,'[1]Adresses libres'!D:E,2,0))</f>
        <v>0</v>
      </c>
      <c r="E132" s="23" t="s">
        <v>1916</v>
      </c>
    </row>
    <row r="133" spans="1:5" x14ac:dyDescent="0.25">
      <c r="A133" s="24" t="s">
        <v>623</v>
      </c>
      <c r="B133" s="25" t="s">
        <v>1918</v>
      </c>
      <c r="C133" s="23">
        <v>3</v>
      </c>
      <c r="D133" s="23" t="str">
        <f>IF(ISNA(VLOOKUP(A133,'[1]Adresses libres'!D:E,2,0)),"0",VLOOKUP(A133,'[1]Adresses libres'!D:E,2,0))</f>
        <v>0</v>
      </c>
      <c r="E133" s="23" t="s">
        <v>1916</v>
      </c>
    </row>
    <row r="134" spans="1:5" x14ac:dyDescent="0.25">
      <c r="A134" s="24" t="s">
        <v>664</v>
      </c>
      <c r="B134" s="25" t="s">
        <v>1918</v>
      </c>
      <c r="C134" s="23">
        <v>3</v>
      </c>
      <c r="D134" s="23" t="str">
        <f>IF(ISNA(VLOOKUP(A134,'[1]Adresses libres'!D:E,2,0)),"0",VLOOKUP(A134,'[1]Adresses libres'!D:E,2,0))</f>
        <v>0</v>
      </c>
      <c r="E134" s="23" t="s">
        <v>1916</v>
      </c>
    </row>
    <row r="135" spans="1:5" x14ac:dyDescent="0.25">
      <c r="A135" s="24" t="s">
        <v>751</v>
      </c>
      <c r="B135" s="25" t="s">
        <v>1918</v>
      </c>
      <c r="C135" s="23">
        <v>3</v>
      </c>
      <c r="D135" s="23" t="str">
        <f>IF(ISNA(VLOOKUP(A135,'[1]Adresses libres'!D:E,2,0)),"0",VLOOKUP(A135,'[1]Adresses libres'!D:E,2,0))</f>
        <v>0</v>
      </c>
      <c r="E135" s="23" t="s">
        <v>1916</v>
      </c>
    </row>
    <row r="136" spans="1:5" x14ac:dyDescent="0.25">
      <c r="A136" s="24" t="s">
        <v>618</v>
      </c>
      <c r="B136" s="25" t="s">
        <v>1918</v>
      </c>
      <c r="C136" s="23">
        <v>3</v>
      </c>
      <c r="D136" s="23" t="str">
        <f>IF(ISNA(VLOOKUP(A136,'[1]Adresses libres'!D:E,2,0)),"0",VLOOKUP(A136,'[1]Adresses libres'!D:E,2,0))</f>
        <v>0</v>
      </c>
      <c r="E136" s="23" t="s">
        <v>1916</v>
      </c>
    </row>
    <row r="137" spans="1:5" x14ac:dyDescent="0.25">
      <c r="A137" s="24" t="s">
        <v>442</v>
      </c>
      <c r="B137" s="25" t="s">
        <v>1922</v>
      </c>
      <c r="C137" s="23">
        <v>3</v>
      </c>
      <c r="D137" s="23" t="str">
        <f>IF(ISNA(VLOOKUP(A137,'[1]Adresses libres'!D:E,2,0)),"0",VLOOKUP(A137,'[1]Adresses libres'!D:E,2,0))</f>
        <v>0</v>
      </c>
      <c r="E137" s="23" t="s">
        <v>1916</v>
      </c>
    </row>
    <row r="138" spans="1:5" x14ac:dyDescent="0.25">
      <c r="A138" s="24" t="s">
        <v>489</v>
      </c>
      <c r="B138" s="25" t="s">
        <v>1922</v>
      </c>
      <c r="C138" s="23">
        <v>3</v>
      </c>
      <c r="D138" s="23" t="str">
        <f>IF(ISNA(VLOOKUP(A138,'[1]Adresses libres'!D:E,2,0)),"0",VLOOKUP(A138,'[1]Adresses libres'!D:E,2,0))</f>
        <v>0</v>
      </c>
      <c r="E138" s="23" t="s">
        <v>1916</v>
      </c>
    </row>
    <row r="139" spans="1:5" x14ac:dyDescent="0.25">
      <c r="A139" s="24" t="s">
        <v>654</v>
      </c>
      <c r="B139" s="25" t="s">
        <v>1900</v>
      </c>
      <c r="C139" s="23">
        <v>3</v>
      </c>
      <c r="D139" s="23" t="str">
        <f>IF(ISNA(VLOOKUP(A139,'[1]Adresses libres'!D:E,2,0)),"0",VLOOKUP(A139,'[1]Adresses libres'!D:E,2,0))</f>
        <v>0</v>
      </c>
      <c r="E139" s="23" t="s">
        <v>1916</v>
      </c>
    </row>
    <row r="140" spans="1:5" x14ac:dyDescent="0.25">
      <c r="A140" s="24" t="s">
        <v>559</v>
      </c>
      <c r="B140" s="25" t="s">
        <v>1900</v>
      </c>
      <c r="C140" s="23">
        <v>3</v>
      </c>
      <c r="D140" s="23" t="str">
        <f>IF(ISNA(VLOOKUP(A140,'[1]Adresses libres'!D:E,2,0)),"0",VLOOKUP(A140,'[1]Adresses libres'!D:E,2,0))</f>
        <v>0</v>
      </c>
      <c r="E140" s="23" t="s">
        <v>1916</v>
      </c>
    </row>
    <row r="141" spans="1:5" x14ac:dyDescent="0.25">
      <c r="A141" s="24" t="s">
        <v>592</v>
      </c>
      <c r="B141" s="25" t="s">
        <v>1900</v>
      </c>
      <c r="C141" s="23">
        <v>3</v>
      </c>
      <c r="D141" s="23" t="str">
        <f>IF(ISNA(VLOOKUP(A141,'[1]Adresses libres'!D:E,2,0)),"0",VLOOKUP(A141,'[1]Adresses libres'!D:E,2,0))</f>
        <v>0</v>
      </c>
      <c r="E141" s="23" t="s">
        <v>1916</v>
      </c>
    </row>
    <row r="142" spans="1:5" x14ac:dyDescent="0.25">
      <c r="A142" s="24" t="s">
        <v>455</v>
      </c>
      <c r="B142" s="25" t="s">
        <v>1900</v>
      </c>
      <c r="C142" s="23">
        <v>3</v>
      </c>
      <c r="D142" s="23" t="str">
        <f>IF(ISNA(VLOOKUP(A142,'[1]Adresses libres'!D:E,2,0)),"0",VLOOKUP(A142,'[1]Adresses libres'!D:E,2,0))</f>
        <v>0</v>
      </c>
      <c r="E142" s="23" t="s">
        <v>1916</v>
      </c>
    </row>
    <row r="143" spans="1:5" x14ac:dyDescent="0.25">
      <c r="A143" s="24" t="s">
        <v>482</v>
      </c>
      <c r="B143" s="25" t="s">
        <v>1900</v>
      </c>
      <c r="C143" s="23">
        <v>3</v>
      </c>
      <c r="D143" s="23" t="str">
        <f>IF(ISNA(VLOOKUP(A143,'[1]Adresses libres'!D:E,2,0)),"0",VLOOKUP(A143,'[1]Adresses libres'!D:E,2,0))</f>
        <v>0</v>
      </c>
      <c r="E143" s="23" t="s">
        <v>1916</v>
      </c>
    </row>
    <row r="144" spans="1:5" x14ac:dyDescent="0.25">
      <c r="A144" s="24" t="s">
        <v>300</v>
      </c>
      <c r="B144" s="25" t="s">
        <v>1900</v>
      </c>
      <c r="C144" s="23">
        <v>3</v>
      </c>
      <c r="D144" s="23" t="str">
        <f>IF(ISNA(VLOOKUP(A144,'[1]Adresses libres'!D:E,2,0)),"0",VLOOKUP(A144,'[1]Adresses libres'!D:E,2,0))</f>
        <v>0</v>
      </c>
      <c r="E144" s="23" t="s">
        <v>1916</v>
      </c>
    </row>
    <row r="145" spans="1:5" x14ac:dyDescent="0.25">
      <c r="A145" s="24" t="s">
        <v>555</v>
      </c>
      <c r="B145" s="25" t="s">
        <v>1900</v>
      </c>
      <c r="C145" s="23">
        <v>3</v>
      </c>
      <c r="D145" s="23" t="str">
        <f>IF(ISNA(VLOOKUP(A145,'[1]Adresses libres'!D:E,2,0)),"0",VLOOKUP(A145,'[1]Adresses libres'!D:E,2,0))</f>
        <v>0</v>
      </c>
      <c r="E145" s="23" t="s">
        <v>1916</v>
      </c>
    </row>
    <row r="146" spans="1:5" x14ac:dyDescent="0.25">
      <c r="A146" s="24" t="s">
        <v>273</v>
      </c>
      <c r="B146" s="25" t="s">
        <v>1900</v>
      </c>
      <c r="C146" s="23">
        <v>3</v>
      </c>
      <c r="D146" s="23" t="str">
        <f>IF(ISNA(VLOOKUP(A146,'[1]Adresses libres'!D:E,2,0)),"0",VLOOKUP(A146,'[1]Adresses libres'!D:E,2,0))</f>
        <v>0</v>
      </c>
      <c r="E146" s="23" t="s">
        <v>1916</v>
      </c>
    </row>
    <row r="147" spans="1:5" x14ac:dyDescent="0.25">
      <c r="A147" s="24" t="s">
        <v>718</v>
      </c>
      <c r="B147" s="25" t="s">
        <v>1900</v>
      </c>
      <c r="C147" s="23">
        <v>3</v>
      </c>
      <c r="D147" s="23" t="str">
        <f>IF(ISNA(VLOOKUP(A147,'[1]Adresses libres'!D:E,2,0)),"0",VLOOKUP(A147,'[1]Adresses libres'!D:E,2,0))</f>
        <v>0</v>
      </c>
      <c r="E147" s="23" t="s">
        <v>1916</v>
      </c>
    </row>
    <row r="148" spans="1:5" x14ac:dyDescent="0.25">
      <c r="A148" s="24" t="s">
        <v>822</v>
      </c>
      <c r="B148" s="25" t="s">
        <v>1900</v>
      </c>
      <c r="C148" s="23">
        <v>3</v>
      </c>
      <c r="D148" s="23" t="str">
        <f>IF(ISNA(VLOOKUP(A148,'[1]Adresses libres'!D:E,2,0)),"0",VLOOKUP(A148,'[1]Adresses libres'!D:E,2,0))</f>
        <v>0</v>
      </c>
      <c r="E148" s="23" t="s">
        <v>1916</v>
      </c>
    </row>
    <row r="149" spans="1:5" x14ac:dyDescent="0.25">
      <c r="A149" s="24" t="s">
        <v>581</v>
      </c>
      <c r="B149" s="25" t="s">
        <v>1900</v>
      </c>
      <c r="C149" s="23">
        <v>3</v>
      </c>
      <c r="D149" s="23" t="str">
        <f>IF(ISNA(VLOOKUP(A149,'[1]Adresses libres'!D:E,2,0)),"0",VLOOKUP(A149,'[1]Adresses libres'!D:E,2,0))</f>
        <v>0</v>
      </c>
      <c r="E149" s="23" t="s">
        <v>1916</v>
      </c>
    </row>
    <row r="150" spans="1:5" x14ac:dyDescent="0.25">
      <c r="A150" s="24" t="s">
        <v>183</v>
      </c>
      <c r="B150" s="25" t="s">
        <v>1900</v>
      </c>
      <c r="C150" s="23">
        <v>3</v>
      </c>
      <c r="D150" s="23" t="str">
        <f>IF(ISNA(VLOOKUP(A150,'[1]Adresses libres'!D:E,2,0)),"0",VLOOKUP(A150,'[1]Adresses libres'!D:E,2,0))</f>
        <v>0</v>
      </c>
      <c r="E150" s="23" t="s">
        <v>1916</v>
      </c>
    </row>
    <row r="151" spans="1:5" x14ac:dyDescent="0.25">
      <c r="A151" s="24" t="s">
        <v>661</v>
      </c>
      <c r="B151" s="25" t="s">
        <v>1900</v>
      </c>
      <c r="C151" s="23">
        <v>3</v>
      </c>
      <c r="D151" s="23" t="str">
        <f>IF(ISNA(VLOOKUP(A151,'[1]Adresses libres'!D:E,2,0)),"0",VLOOKUP(A151,'[1]Adresses libres'!D:E,2,0))</f>
        <v>0</v>
      </c>
      <c r="E151" s="23" t="s">
        <v>1916</v>
      </c>
    </row>
    <row r="152" spans="1:5" x14ac:dyDescent="0.25">
      <c r="A152" s="24" t="s">
        <v>362</v>
      </c>
      <c r="B152" s="25" t="s">
        <v>1900</v>
      </c>
      <c r="C152" s="23">
        <v>3</v>
      </c>
      <c r="D152" s="23" t="str">
        <f>IF(ISNA(VLOOKUP(A152,'[1]Adresses libres'!D:E,2,0)),"0",VLOOKUP(A152,'[1]Adresses libres'!D:E,2,0))</f>
        <v>0</v>
      </c>
      <c r="E152" s="23" t="s">
        <v>1916</v>
      </c>
    </row>
    <row r="153" spans="1:5" x14ac:dyDescent="0.25">
      <c r="A153" s="24" t="s">
        <v>768</v>
      </c>
      <c r="B153" s="25" t="s">
        <v>1900</v>
      </c>
      <c r="C153" s="23">
        <v>3</v>
      </c>
      <c r="D153" s="23" t="str">
        <f>IF(ISNA(VLOOKUP(A153,'[1]Adresses libres'!D:E,2,0)),"0",VLOOKUP(A153,'[1]Adresses libres'!D:E,2,0))</f>
        <v>0</v>
      </c>
      <c r="E153" s="23" t="s">
        <v>1916</v>
      </c>
    </row>
    <row r="154" spans="1:5" x14ac:dyDescent="0.25">
      <c r="A154" s="24" t="s">
        <v>603</v>
      </c>
      <c r="B154" s="25" t="s">
        <v>1900</v>
      </c>
      <c r="C154" s="23">
        <v>3</v>
      </c>
      <c r="D154" s="23" t="str">
        <f>IF(ISNA(VLOOKUP(A154,'[1]Adresses libres'!D:E,2,0)),"0",VLOOKUP(A154,'[1]Adresses libres'!D:E,2,0))</f>
        <v>0</v>
      </c>
      <c r="E154" s="23" t="s">
        <v>1916</v>
      </c>
    </row>
    <row r="155" spans="1:5" x14ac:dyDescent="0.25">
      <c r="A155" s="24" t="s">
        <v>600</v>
      </c>
      <c r="B155" s="25" t="s">
        <v>1900</v>
      </c>
      <c r="C155" s="23">
        <v>3</v>
      </c>
      <c r="D155" s="23" t="str">
        <f>IF(ISNA(VLOOKUP(A155,'[1]Adresses libres'!D:E,2,0)),"0",VLOOKUP(A155,'[1]Adresses libres'!D:E,2,0))</f>
        <v>0</v>
      </c>
      <c r="E155" s="23" t="s">
        <v>1916</v>
      </c>
    </row>
    <row r="156" spans="1:5" x14ac:dyDescent="0.25">
      <c r="A156" s="24" t="s">
        <v>510</v>
      </c>
      <c r="B156" s="23" t="s">
        <v>1901</v>
      </c>
      <c r="C156" s="23">
        <v>3</v>
      </c>
      <c r="D156" s="23" t="str">
        <f>IF(ISNA(VLOOKUP(A156,'[1]Adresses libres'!D:E,2,0)),"0",VLOOKUP(A156,'[1]Adresses libres'!D:E,2,0))</f>
        <v>0</v>
      </c>
      <c r="E156" s="23" t="s">
        <v>1916</v>
      </c>
    </row>
    <row r="157" spans="1:5" x14ac:dyDescent="0.25">
      <c r="A157" s="24" t="s">
        <v>765</v>
      </c>
      <c r="B157" s="23" t="s">
        <v>1901</v>
      </c>
      <c r="C157" s="23">
        <v>3</v>
      </c>
      <c r="D157" s="23" t="str">
        <f>IF(ISNA(VLOOKUP(A157,'[1]Adresses libres'!D:E,2,0)),"0",VLOOKUP(A157,'[1]Adresses libres'!D:E,2,0))</f>
        <v>0</v>
      </c>
      <c r="E157" s="23" t="s">
        <v>1916</v>
      </c>
    </row>
    <row r="158" spans="1:5" x14ac:dyDescent="0.25">
      <c r="A158" s="24" t="s">
        <v>525</v>
      </c>
      <c r="B158" s="23" t="s">
        <v>1901</v>
      </c>
      <c r="C158" s="23">
        <v>3</v>
      </c>
      <c r="D158" s="23" t="str">
        <f>IF(ISNA(VLOOKUP(A158,'[1]Adresses libres'!D:E,2,0)),"0",VLOOKUP(A158,'[1]Adresses libres'!D:E,2,0))</f>
        <v>0</v>
      </c>
      <c r="E158" s="23" t="s">
        <v>1916</v>
      </c>
    </row>
    <row r="159" spans="1:5" x14ac:dyDescent="0.25">
      <c r="A159" s="24" t="s">
        <v>418</v>
      </c>
      <c r="B159" s="23" t="s">
        <v>1901</v>
      </c>
      <c r="C159" s="23">
        <v>3</v>
      </c>
      <c r="D159" s="23" t="str">
        <f>IF(ISNA(VLOOKUP(A159,'[1]Adresses libres'!D:E,2,0)),"0",VLOOKUP(A159,'[1]Adresses libres'!D:E,2,0))</f>
        <v>0</v>
      </c>
      <c r="E159" s="23" t="s">
        <v>1916</v>
      </c>
    </row>
    <row r="160" spans="1:5" x14ac:dyDescent="0.25">
      <c r="A160" s="24" t="s">
        <v>402</v>
      </c>
      <c r="B160" s="23" t="s">
        <v>1901</v>
      </c>
      <c r="C160" s="23">
        <v>3</v>
      </c>
      <c r="D160" s="23" t="str">
        <f>IF(ISNA(VLOOKUP(A160,'[1]Adresses libres'!D:E,2,0)),"0",VLOOKUP(A160,'[1]Adresses libres'!D:E,2,0))</f>
        <v>0</v>
      </c>
      <c r="E160" s="23" t="s">
        <v>1916</v>
      </c>
    </row>
    <row r="161" spans="1:5" x14ac:dyDescent="0.25">
      <c r="A161" s="24" t="s">
        <v>807</v>
      </c>
      <c r="B161" s="23" t="s">
        <v>1901</v>
      </c>
      <c r="C161" s="23">
        <v>3</v>
      </c>
      <c r="D161" s="23" t="str">
        <f>IF(ISNA(VLOOKUP(A161,'[1]Adresses libres'!D:E,2,0)),"0",VLOOKUP(A161,'[1]Adresses libres'!D:E,2,0))</f>
        <v>0</v>
      </c>
      <c r="E161" s="23" t="s">
        <v>1916</v>
      </c>
    </row>
    <row r="162" spans="1:5" x14ac:dyDescent="0.25">
      <c r="A162" s="24" t="s">
        <v>444</v>
      </c>
      <c r="B162" s="23" t="s">
        <v>1901</v>
      </c>
      <c r="C162" s="23">
        <v>3</v>
      </c>
      <c r="D162" s="23" t="str">
        <f>IF(ISNA(VLOOKUP(A162,'[1]Adresses libres'!D:E,2,0)),"0",VLOOKUP(A162,'[1]Adresses libres'!D:E,2,0))</f>
        <v>0</v>
      </c>
      <c r="E162" s="23" t="s">
        <v>1916</v>
      </c>
    </row>
    <row r="163" spans="1:5" x14ac:dyDescent="0.25">
      <c r="A163" s="24" t="s">
        <v>1018</v>
      </c>
      <c r="B163" s="23" t="s">
        <v>1901</v>
      </c>
      <c r="C163" s="23">
        <v>3</v>
      </c>
      <c r="D163" s="23" t="str">
        <f>IF(ISNA(VLOOKUP(A163,'[1]Adresses libres'!D:E,2,0)),"0",VLOOKUP(A163,'[1]Adresses libres'!D:E,2,0))</f>
        <v>0</v>
      </c>
      <c r="E163" s="23" t="s">
        <v>1916</v>
      </c>
    </row>
    <row r="164" spans="1:5" x14ac:dyDescent="0.25">
      <c r="A164" s="24" t="s">
        <v>507</v>
      </c>
      <c r="B164" s="23" t="s">
        <v>1901</v>
      </c>
      <c r="C164" s="23">
        <v>3</v>
      </c>
      <c r="D164" s="23" t="str">
        <f>IF(ISNA(VLOOKUP(A164,'[1]Adresses libres'!D:E,2,0)),"0",VLOOKUP(A164,'[1]Adresses libres'!D:E,2,0))</f>
        <v>0</v>
      </c>
      <c r="E164" s="23" t="s">
        <v>1916</v>
      </c>
    </row>
    <row r="165" spans="1:5" x14ac:dyDescent="0.25">
      <c r="A165" s="24" t="s">
        <v>1058</v>
      </c>
      <c r="B165" s="23" t="s">
        <v>1901</v>
      </c>
      <c r="C165" s="23">
        <v>3</v>
      </c>
      <c r="D165" s="23" t="str">
        <f>IF(ISNA(VLOOKUP(A165,'[1]Adresses libres'!D:E,2,0)),"0",VLOOKUP(A165,'[1]Adresses libres'!D:E,2,0))</f>
        <v>0</v>
      </c>
      <c r="E165" s="23" t="s">
        <v>1916</v>
      </c>
    </row>
    <row r="166" spans="1:5" x14ac:dyDescent="0.25">
      <c r="A166" s="24" t="s">
        <v>389</v>
      </c>
      <c r="B166" s="23" t="s">
        <v>1901</v>
      </c>
      <c r="C166" s="23">
        <v>3</v>
      </c>
      <c r="D166" s="23" t="str">
        <f>IF(ISNA(VLOOKUP(A166,'[1]Adresses libres'!D:E,2,0)),"0",VLOOKUP(A166,'[1]Adresses libres'!D:E,2,0))</f>
        <v>0</v>
      </c>
      <c r="E166" s="23" t="s">
        <v>1916</v>
      </c>
    </row>
    <row r="167" spans="1:5" x14ac:dyDescent="0.25">
      <c r="A167" s="24" t="s">
        <v>643</v>
      </c>
      <c r="B167" s="23" t="s">
        <v>1901</v>
      </c>
      <c r="C167" s="23">
        <v>3</v>
      </c>
      <c r="D167" s="23" t="str">
        <f>IF(ISNA(VLOOKUP(A167,'[1]Adresses libres'!D:E,2,0)),"0",VLOOKUP(A167,'[1]Adresses libres'!D:E,2,0))</f>
        <v>0</v>
      </c>
      <c r="E167" s="23" t="s">
        <v>1916</v>
      </c>
    </row>
    <row r="168" spans="1:5" x14ac:dyDescent="0.25">
      <c r="A168" s="24" t="s">
        <v>386</v>
      </c>
      <c r="B168" s="23" t="s">
        <v>1901</v>
      </c>
      <c r="C168" s="23">
        <v>3</v>
      </c>
      <c r="D168" s="23" t="str">
        <f>IF(ISNA(VLOOKUP(A168,'[1]Adresses libres'!D:E,2,0)),"0",VLOOKUP(A168,'[1]Adresses libres'!D:E,2,0))</f>
        <v>0</v>
      </c>
      <c r="E168" s="23" t="s">
        <v>1916</v>
      </c>
    </row>
    <row r="169" spans="1:5" x14ac:dyDescent="0.25">
      <c r="A169" s="24" t="s">
        <v>667</v>
      </c>
      <c r="B169" s="23" t="s">
        <v>1901</v>
      </c>
      <c r="C169" s="23">
        <v>3</v>
      </c>
      <c r="D169" s="23" t="str">
        <f>IF(ISNA(VLOOKUP(A169,'[1]Adresses libres'!D:E,2,0)),"0",VLOOKUP(A169,'[1]Adresses libres'!D:E,2,0))</f>
        <v>0</v>
      </c>
      <c r="E169" s="23" t="s">
        <v>1916</v>
      </c>
    </row>
    <row r="170" spans="1:5" x14ac:dyDescent="0.25">
      <c r="A170" s="24" t="s">
        <v>862</v>
      </c>
      <c r="B170" s="23" t="s">
        <v>1901</v>
      </c>
      <c r="C170" s="23">
        <v>3</v>
      </c>
      <c r="D170" s="23" t="str">
        <f>IF(ISNA(VLOOKUP(A170,'[1]Adresses libres'!D:E,2,0)),"0",VLOOKUP(A170,'[1]Adresses libres'!D:E,2,0))</f>
        <v>0</v>
      </c>
      <c r="E170" s="23" t="s">
        <v>1916</v>
      </c>
    </row>
    <row r="171" spans="1:5" x14ac:dyDescent="0.25">
      <c r="A171" s="24" t="s">
        <v>688</v>
      </c>
      <c r="B171" s="23" t="s">
        <v>1901</v>
      </c>
      <c r="C171" s="23">
        <v>3</v>
      </c>
      <c r="D171" s="23" t="str">
        <f>IF(ISNA(VLOOKUP(A171,'[1]Adresses libres'!D:E,2,0)),"0",VLOOKUP(A171,'[1]Adresses libres'!D:E,2,0))</f>
        <v>0</v>
      </c>
      <c r="E171" s="23" t="s">
        <v>1916</v>
      </c>
    </row>
    <row r="172" spans="1:5" x14ac:dyDescent="0.25">
      <c r="A172" s="24" t="s">
        <v>991</v>
      </c>
      <c r="B172" s="23" t="s">
        <v>1901</v>
      </c>
      <c r="C172" s="23">
        <v>3</v>
      </c>
      <c r="D172" s="23" t="str">
        <f>IF(ISNA(VLOOKUP(A172,'[1]Adresses libres'!D:E,2,0)),"0",VLOOKUP(A172,'[1]Adresses libres'!D:E,2,0))</f>
        <v>0</v>
      </c>
      <c r="E172" s="23" t="s">
        <v>1916</v>
      </c>
    </row>
    <row r="173" spans="1:5" x14ac:dyDescent="0.25">
      <c r="A173" s="24" t="s">
        <v>1322</v>
      </c>
      <c r="B173" s="23" t="s">
        <v>1901</v>
      </c>
      <c r="C173" s="23">
        <v>3</v>
      </c>
      <c r="D173" s="23">
        <f>IF(ISNA(VLOOKUP(A173,'[1]Adresses libres'!D:E,2,0)),"0",VLOOKUP(A173,'[1]Adresses libres'!D:E,2,0))</f>
        <v>1</v>
      </c>
      <c r="E173" s="23">
        <v>0</v>
      </c>
    </row>
    <row r="174" spans="1:5" x14ac:dyDescent="0.25">
      <c r="A174" s="24" t="s">
        <v>848</v>
      </c>
      <c r="B174" s="23" t="s">
        <v>1901</v>
      </c>
      <c r="C174" s="23">
        <v>3</v>
      </c>
      <c r="D174" s="23" t="str">
        <f>IF(ISNA(VLOOKUP(A174,'[1]Adresses libres'!D:E,2,0)),"0",VLOOKUP(A174,'[1]Adresses libres'!D:E,2,0))</f>
        <v>0</v>
      </c>
      <c r="E174" s="23" t="s">
        <v>1916</v>
      </c>
    </row>
    <row r="175" spans="1:5" x14ac:dyDescent="0.25">
      <c r="A175" s="24" t="s">
        <v>961</v>
      </c>
      <c r="B175" s="23" t="s">
        <v>1901</v>
      </c>
      <c r="C175" s="23">
        <v>3</v>
      </c>
      <c r="D175" s="23" t="str">
        <f>IF(ISNA(VLOOKUP(A175,'[1]Adresses libres'!D:E,2,0)),"0",VLOOKUP(A175,'[1]Adresses libres'!D:E,2,0))</f>
        <v>0</v>
      </c>
      <c r="E175" s="23" t="s">
        <v>1916</v>
      </c>
    </row>
    <row r="176" spans="1:5" x14ac:dyDescent="0.25">
      <c r="A176" s="24" t="s">
        <v>965</v>
      </c>
      <c r="B176" s="23" t="s">
        <v>1901</v>
      </c>
      <c r="C176" s="23">
        <v>3</v>
      </c>
      <c r="D176" s="23" t="str">
        <f>IF(ISNA(VLOOKUP(A176,'[1]Adresses libres'!D:E,2,0)),"0",VLOOKUP(A176,'[1]Adresses libres'!D:E,2,0))</f>
        <v>0</v>
      </c>
      <c r="E176" s="23" t="s">
        <v>1916</v>
      </c>
    </row>
    <row r="177" spans="1:5" x14ac:dyDescent="0.25">
      <c r="A177" s="24" t="s">
        <v>967</v>
      </c>
      <c r="B177" s="23" t="s">
        <v>1901</v>
      </c>
      <c r="C177" s="23">
        <v>3</v>
      </c>
      <c r="D177" s="23" t="str">
        <f>IF(ISNA(VLOOKUP(A177,'[1]Adresses libres'!D:E,2,0)),"0",VLOOKUP(A177,'[1]Adresses libres'!D:E,2,0))</f>
        <v>0</v>
      </c>
      <c r="E177" s="23" t="s">
        <v>1916</v>
      </c>
    </row>
    <row r="178" spans="1:5" x14ac:dyDescent="0.25">
      <c r="A178" s="24" t="s">
        <v>859</v>
      </c>
      <c r="B178" s="23" t="s">
        <v>1901</v>
      </c>
      <c r="C178" s="23">
        <v>3</v>
      </c>
      <c r="D178" s="23" t="str">
        <f>IF(ISNA(VLOOKUP(A178,'[1]Adresses libres'!D:E,2,0)),"0",VLOOKUP(A178,'[1]Adresses libres'!D:E,2,0))</f>
        <v>0</v>
      </c>
      <c r="E178" s="23" t="s">
        <v>1916</v>
      </c>
    </row>
    <row r="179" spans="1:5" x14ac:dyDescent="0.25">
      <c r="A179" s="24" t="s">
        <v>1345</v>
      </c>
      <c r="B179" s="23" t="s">
        <v>1901</v>
      </c>
      <c r="C179" s="23">
        <v>3</v>
      </c>
      <c r="D179" s="23" t="str">
        <f>IF(ISNA(VLOOKUP(A179,'[1]Adresses libres'!D:E,2,0)),"0",VLOOKUP(A179,'[1]Adresses libres'!D:E,2,0))</f>
        <v>0</v>
      </c>
      <c r="E179" s="23" t="s">
        <v>1916</v>
      </c>
    </row>
    <row r="180" spans="1:5" x14ac:dyDescent="0.25">
      <c r="A180" s="24" t="s">
        <v>939</v>
      </c>
      <c r="B180" s="23" t="s">
        <v>1901</v>
      </c>
      <c r="C180" s="23">
        <v>3</v>
      </c>
      <c r="D180" s="23" t="str">
        <f>IF(ISNA(VLOOKUP(A180,'[1]Adresses libres'!D:E,2,0)),"0",VLOOKUP(A180,'[1]Adresses libres'!D:E,2,0))</f>
        <v>0</v>
      </c>
      <c r="E180" s="23" t="s">
        <v>1916</v>
      </c>
    </row>
    <row r="181" spans="1:5" x14ac:dyDescent="0.25">
      <c r="A181" s="24" t="s">
        <v>943</v>
      </c>
      <c r="B181" s="23" t="s">
        <v>1901</v>
      </c>
      <c r="C181" s="23">
        <v>3</v>
      </c>
      <c r="D181" s="23" t="str">
        <f>IF(ISNA(VLOOKUP(A181,'[1]Adresses libres'!D:E,2,0)),"0",VLOOKUP(A181,'[1]Adresses libres'!D:E,2,0))</f>
        <v>0</v>
      </c>
      <c r="E181" s="23" t="s">
        <v>1916</v>
      </c>
    </row>
    <row r="182" spans="1:5" x14ac:dyDescent="0.25">
      <c r="A182" s="24" t="s">
        <v>1037</v>
      </c>
      <c r="B182" s="23" t="s">
        <v>1901</v>
      </c>
      <c r="C182" s="23">
        <v>3</v>
      </c>
      <c r="D182" s="23" t="str">
        <f>IF(ISNA(VLOOKUP(A182,'[1]Adresses libres'!D:E,2,0)),"0",VLOOKUP(A182,'[1]Adresses libres'!D:E,2,0))</f>
        <v>0</v>
      </c>
      <c r="E182" s="23" t="s">
        <v>1916</v>
      </c>
    </row>
    <row r="183" spans="1:5" x14ac:dyDescent="0.25">
      <c r="A183" s="24" t="s">
        <v>1039</v>
      </c>
      <c r="B183" s="23" t="s">
        <v>1901</v>
      </c>
      <c r="C183" s="23">
        <v>3</v>
      </c>
      <c r="D183" s="23" t="str">
        <f>IF(ISNA(VLOOKUP(A183,'[1]Adresses libres'!D:E,2,0)),"0",VLOOKUP(A183,'[1]Adresses libres'!D:E,2,0))</f>
        <v>0</v>
      </c>
      <c r="E183" s="23" t="s">
        <v>1916</v>
      </c>
    </row>
    <row r="184" spans="1:5" x14ac:dyDescent="0.25">
      <c r="A184" s="24" t="s">
        <v>758</v>
      </c>
      <c r="B184" s="23" t="s">
        <v>1901</v>
      </c>
      <c r="C184" s="23">
        <v>3</v>
      </c>
      <c r="D184" s="23" t="str">
        <f>IF(ISNA(VLOOKUP(A184,'[1]Adresses libres'!D:E,2,0)),"0",VLOOKUP(A184,'[1]Adresses libres'!D:E,2,0))</f>
        <v>0</v>
      </c>
      <c r="E184" s="23" t="s">
        <v>1916</v>
      </c>
    </row>
    <row r="185" spans="1:5" x14ac:dyDescent="0.25">
      <c r="A185" s="24" t="s">
        <v>829</v>
      </c>
      <c r="B185" s="23" t="s">
        <v>1901</v>
      </c>
      <c r="C185" s="23">
        <v>3</v>
      </c>
      <c r="D185" s="23" t="str">
        <f>IF(ISNA(VLOOKUP(A185,'[1]Adresses libres'!D:E,2,0)),"0",VLOOKUP(A185,'[1]Adresses libres'!D:E,2,0))</f>
        <v>0</v>
      </c>
      <c r="E185" s="23" t="s">
        <v>1916</v>
      </c>
    </row>
    <row r="186" spans="1:5" x14ac:dyDescent="0.25">
      <c r="A186" s="24" t="s">
        <v>936</v>
      </c>
      <c r="B186" s="23" t="s">
        <v>1901</v>
      </c>
      <c r="C186" s="23">
        <v>3</v>
      </c>
      <c r="D186" s="23" t="str">
        <f>IF(ISNA(VLOOKUP(A186,'[1]Adresses libres'!D:E,2,0)),"0",VLOOKUP(A186,'[1]Adresses libres'!D:E,2,0))</f>
        <v>0</v>
      </c>
      <c r="E186" s="23" t="s">
        <v>1916</v>
      </c>
    </row>
    <row r="187" spans="1:5" x14ac:dyDescent="0.25">
      <c r="A187" s="24" t="s">
        <v>584</v>
      </c>
      <c r="B187" s="23" t="s">
        <v>1901</v>
      </c>
      <c r="C187" s="23">
        <v>3</v>
      </c>
      <c r="D187" s="23" t="str">
        <f>IF(ISNA(VLOOKUP(A187,'[1]Adresses libres'!D:E,2,0)),"0",VLOOKUP(A187,'[1]Adresses libres'!D:E,2,0))</f>
        <v>0</v>
      </c>
      <c r="E187" s="23" t="s">
        <v>1916</v>
      </c>
    </row>
    <row r="188" spans="1:5" x14ac:dyDescent="0.25">
      <c r="A188" s="24" t="s">
        <v>1049</v>
      </c>
      <c r="B188" s="23" t="s">
        <v>1901</v>
      </c>
      <c r="C188" s="23">
        <v>3</v>
      </c>
      <c r="D188" s="23" t="str">
        <f>IF(ISNA(VLOOKUP(A188,'[1]Adresses libres'!D:E,2,0)),"0",VLOOKUP(A188,'[1]Adresses libres'!D:E,2,0))</f>
        <v>0</v>
      </c>
      <c r="E188" s="23" t="s">
        <v>1916</v>
      </c>
    </row>
    <row r="189" spans="1:5" x14ac:dyDescent="0.25">
      <c r="A189" s="24" t="s">
        <v>921</v>
      </c>
      <c r="B189" s="23" t="s">
        <v>1901</v>
      </c>
      <c r="C189" s="23">
        <v>3</v>
      </c>
      <c r="D189" s="23" t="str">
        <f>IF(ISNA(VLOOKUP(A189,'[1]Adresses libres'!D:E,2,0)),"0",VLOOKUP(A189,'[1]Adresses libres'!D:E,2,0))</f>
        <v>0</v>
      </c>
      <c r="E189" s="23" t="s">
        <v>1916</v>
      </c>
    </row>
    <row r="190" spans="1:5" x14ac:dyDescent="0.25">
      <c r="A190" s="24" t="s">
        <v>1100</v>
      </c>
      <c r="B190" s="23" t="s">
        <v>1901</v>
      </c>
      <c r="C190" s="23">
        <v>3</v>
      </c>
      <c r="D190" s="23" t="str">
        <f>IF(ISNA(VLOOKUP(A190,'[1]Adresses libres'!D:E,2,0)),"0",VLOOKUP(A190,'[1]Adresses libres'!D:E,2,0))</f>
        <v>0</v>
      </c>
      <c r="E190" s="23" t="s">
        <v>1916</v>
      </c>
    </row>
    <row r="191" spans="1:5" x14ac:dyDescent="0.25">
      <c r="A191" s="24" t="s">
        <v>1259</v>
      </c>
      <c r="B191" s="23" t="s">
        <v>1901</v>
      </c>
      <c r="C191" s="23">
        <v>3</v>
      </c>
      <c r="D191" s="23" t="str">
        <f>IF(ISNA(VLOOKUP(A191,'[1]Adresses libres'!D:E,2,0)),"0",VLOOKUP(A191,'[1]Adresses libres'!D:E,2,0))</f>
        <v>0</v>
      </c>
      <c r="E191" s="23" t="s">
        <v>1916</v>
      </c>
    </row>
    <row r="192" spans="1:5" x14ac:dyDescent="0.25">
      <c r="A192" s="24" t="s">
        <v>908</v>
      </c>
      <c r="B192" s="23" t="s">
        <v>1901</v>
      </c>
      <c r="C192" s="23">
        <v>3</v>
      </c>
      <c r="D192" s="23" t="str">
        <f>IF(ISNA(VLOOKUP(A192,'[1]Adresses libres'!D:E,2,0)),"0",VLOOKUP(A192,'[1]Adresses libres'!D:E,2,0))</f>
        <v>0</v>
      </c>
      <c r="E192" s="23" t="s">
        <v>1916</v>
      </c>
    </row>
    <row r="193" spans="1:5" x14ac:dyDescent="0.25">
      <c r="A193" s="24" t="s">
        <v>915</v>
      </c>
      <c r="B193" s="23" t="s">
        <v>1901</v>
      </c>
      <c r="C193" s="23">
        <v>3</v>
      </c>
      <c r="D193" s="23" t="str">
        <f>IF(ISNA(VLOOKUP(A193,'[1]Adresses libres'!D:E,2,0)),"0",VLOOKUP(A193,'[1]Adresses libres'!D:E,2,0))</f>
        <v>0</v>
      </c>
      <c r="E193" s="23" t="s">
        <v>1916</v>
      </c>
    </row>
    <row r="194" spans="1:5" x14ac:dyDescent="0.25">
      <c r="A194" s="24" t="s">
        <v>818</v>
      </c>
      <c r="B194" s="23" t="s">
        <v>1901</v>
      </c>
      <c r="C194" s="23">
        <v>3</v>
      </c>
      <c r="D194" s="23" t="str">
        <f>IF(ISNA(VLOOKUP(A194,'[1]Adresses libres'!D:E,2,0)),"0",VLOOKUP(A194,'[1]Adresses libres'!D:E,2,0))</f>
        <v>0</v>
      </c>
      <c r="E194" s="23" t="s">
        <v>1916</v>
      </c>
    </row>
    <row r="195" spans="1:5" x14ac:dyDescent="0.25">
      <c r="A195" s="24" t="s">
        <v>628</v>
      </c>
      <c r="B195" s="23" t="s">
        <v>1901</v>
      </c>
      <c r="C195" s="23">
        <v>3</v>
      </c>
      <c r="D195" s="23" t="str">
        <f>IF(ISNA(VLOOKUP(A195,'[1]Adresses libres'!D:E,2,0)),"0",VLOOKUP(A195,'[1]Adresses libres'!D:E,2,0))</f>
        <v>0</v>
      </c>
      <c r="E195" s="23" t="s">
        <v>1916</v>
      </c>
    </row>
    <row r="196" spans="1:5" x14ac:dyDescent="0.25">
      <c r="A196" s="24" t="s">
        <v>631</v>
      </c>
      <c r="B196" s="23" t="s">
        <v>1901</v>
      </c>
      <c r="C196" s="23">
        <v>3</v>
      </c>
      <c r="D196" s="23" t="str">
        <f>IF(ISNA(VLOOKUP(A196,'[1]Adresses libres'!D:E,2,0)),"0",VLOOKUP(A196,'[1]Adresses libres'!D:E,2,0))</f>
        <v>0</v>
      </c>
      <c r="E196" s="23" t="s">
        <v>1916</v>
      </c>
    </row>
    <row r="197" spans="1:5" x14ac:dyDescent="0.25">
      <c r="A197" s="24" t="s">
        <v>1087</v>
      </c>
      <c r="B197" s="23" t="s">
        <v>1901</v>
      </c>
      <c r="C197" s="23">
        <v>3</v>
      </c>
      <c r="D197" s="23" t="str">
        <f>IF(ISNA(VLOOKUP(A197,'[1]Adresses libres'!D:E,2,0)),"0",VLOOKUP(A197,'[1]Adresses libres'!D:E,2,0))</f>
        <v>0</v>
      </c>
      <c r="E197" s="23" t="s">
        <v>1916</v>
      </c>
    </row>
    <row r="198" spans="1:5" x14ac:dyDescent="0.25">
      <c r="A198" s="24" t="s">
        <v>795</v>
      </c>
      <c r="B198" s="23" t="s">
        <v>1901</v>
      </c>
      <c r="C198" s="23">
        <v>3</v>
      </c>
      <c r="D198" s="23" t="str">
        <f>IF(ISNA(VLOOKUP(A198,'[1]Adresses libres'!D:E,2,0)),"0",VLOOKUP(A198,'[1]Adresses libres'!D:E,2,0))</f>
        <v>0</v>
      </c>
      <c r="E198" s="23" t="s">
        <v>1916</v>
      </c>
    </row>
    <row r="199" spans="1:5" x14ac:dyDescent="0.25">
      <c r="A199" s="24" t="s">
        <v>735</v>
      </c>
      <c r="B199" s="23" t="s">
        <v>1901</v>
      </c>
      <c r="C199" s="23">
        <v>3</v>
      </c>
      <c r="D199" s="23" t="str">
        <f>IF(ISNA(VLOOKUP(A199,'[1]Adresses libres'!D:E,2,0)),"0",VLOOKUP(A199,'[1]Adresses libres'!D:E,2,0))</f>
        <v>0</v>
      </c>
      <c r="E199" s="23" t="s">
        <v>1916</v>
      </c>
    </row>
    <row r="200" spans="1:5" x14ac:dyDescent="0.25">
      <c r="A200" s="24" t="s">
        <v>802</v>
      </c>
      <c r="B200" s="23" t="s">
        <v>1901</v>
      </c>
      <c r="C200" s="23">
        <v>3</v>
      </c>
      <c r="D200" s="23" t="str">
        <f>IF(ISNA(VLOOKUP(A200,'[1]Adresses libres'!D:E,2,0)),"0",VLOOKUP(A200,'[1]Adresses libres'!D:E,2,0))</f>
        <v>0</v>
      </c>
      <c r="E200" s="23" t="s">
        <v>1916</v>
      </c>
    </row>
    <row r="201" spans="1:5" x14ac:dyDescent="0.25">
      <c r="A201" s="24" t="s">
        <v>1903</v>
      </c>
      <c r="B201" s="23" t="s">
        <v>1901</v>
      </c>
      <c r="C201" s="23">
        <v>3</v>
      </c>
      <c r="D201" s="23">
        <f>IF(ISNA(VLOOKUP(A201,'[1]Adresses libres'!D:E,2,0)),"0",VLOOKUP(A201,'[1]Adresses libres'!D:E,2,0))</f>
        <v>3</v>
      </c>
      <c r="E201" s="23">
        <v>0</v>
      </c>
    </row>
    <row r="202" spans="1:5" x14ac:dyDescent="0.25">
      <c r="A202" s="24" t="s">
        <v>1904</v>
      </c>
      <c r="B202" s="23" t="s">
        <v>1901</v>
      </c>
      <c r="C202" s="23">
        <v>3</v>
      </c>
      <c r="D202" s="23">
        <f>IF(ISNA(VLOOKUP(A202,'[1]Adresses libres'!D:E,2,0)),"0",VLOOKUP(A202,'[1]Adresses libres'!D:E,2,0))</f>
        <v>3</v>
      </c>
      <c r="E202" s="23">
        <v>0</v>
      </c>
    </row>
    <row r="203" spans="1:5" x14ac:dyDescent="0.25">
      <c r="A203" s="24" t="s">
        <v>1905</v>
      </c>
      <c r="B203" s="23" t="s">
        <v>1901</v>
      </c>
      <c r="C203" s="23">
        <v>3</v>
      </c>
      <c r="D203" s="23">
        <f>IF(ISNA(VLOOKUP(A203,'[1]Adresses libres'!D:E,2,0)),"0",VLOOKUP(A203,'[1]Adresses libres'!D:E,2,0))</f>
        <v>3</v>
      </c>
      <c r="E203" s="23">
        <v>0</v>
      </c>
    </row>
    <row r="204" spans="1:5" x14ac:dyDescent="0.25">
      <c r="A204" s="24" t="s">
        <v>1906</v>
      </c>
      <c r="B204" s="23" t="s">
        <v>1901</v>
      </c>
      <c r="C204" s="23">
        <v>3</v>
      </c>
      <c r="D204" s="23">
        <f>IF(ISNA(VLOOKUP(A204,'[1]Adresses libres'!D:E,2,0)),"0",VLOOKUP(A204,'[1]Adresses libres'!D:E,2,0))</f>
        <v>3</v>
      </c>
      <c r="E204" s="23">
        <v>0</v>
      </c>
    </row>
    <row r="205" spans="1:5" x14ac:dyDescent="0.25">
      <c r="A205" s="24" t="s">
        <v>1908</v>
      </c>
      <c r="B205" s="23" t="s">
        <v>1901</v>
      </c>
      <c r="C205" s="23">
        <v>3</v>
      </c>
      <c r="D205" s="23">
        <f>IF(ISNA(VLOOKUP(A205,'[1]Adresses libres'!D:E,2,0)),"0",VLOOKUP(A205,'[1]Adresses libres'!D:E,2,0))</f>
        <v>3</v>
      </c>
      <c r="E205" s="23">
        <v>0</v>
      </c>
    </row>
    <row r="206" spans="1:5" x14ac:dyDescent="0.25">
      <c r="A206" s="24" t="s">
        <v>1910</v>
      </c>
      <c r="B206" s="23" t="s">
        <v>1901</v>
      </c>
      <c r="C206" s="23">
        <v>3</v>
      </c>
      <c r="D206" s="23">
        <f>IF(ISNA(VLOOKUP(A206,'[1]Adresses libres'!D:E,2,0)),"0",VLOOKUP(A206,'[1]Adresses libres'!D:E,2,0))</f>
        <v>3</v>
      </c>
      <c r="E206" s="23">
        <v>0</v>
      </c>
    </row>
    <row r="1048576" spans="2:2" x14ac:dyDescent="0.25">
      <c r="B1048576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BEE1B-6699-4C1D-A5C3-F8DC77B551CF}">
  <sheetPr codeName="Feuil3"/>
  <dimension ref="A1:E35"/>
  <sheetViews>
    <sheetView workbookViewId="0">
      <selection activeCell="F13" sqref="F13"/>
    </sheetView>
  </sheetViews>
  <sheetFormatPr baseColWidth="10" defaultRowHeight="15" x14ac:dyDescent="0.25"/>
  <cols>
    <col min="1" max="1" width="11.42578125" style="1"/>
    <col min="2" max="2" width="26.85546875" style="1" bestFit="1" customWidth="1"/>
    <col min="3" max="3" width="18.85546875" style="1" bestFit="1" customWidth="1"/>
    <col min="4" max="4" width="22.42578125" style="1" customWidth="1"/>
    <col min="5" max="16384" width="11.42578125" style="1"/>
  </cols>
  <sheetData>
    <row r="1" spans="1:5" ht="58.5" thickBot="1" x14ac:dyDescent="0.3">
      <c r="A1" s="16" t="s">
        <v>1894</v>
      </c>
      <c r="B1" s="17"/>
      <c r="C1" s="17"/>
      <c r="D1" s="17"/>
      <c r="E1" s="18"/>
    </row>
    <row r="2" spans="1:5" ht="45.75" thickBot="1" x14ac:dyDescent="0.3">
      <c r="A2" s="19" t="s">
        <v>1895</v>
      </c>
      <c r="B2" s="19" t="s">
        <v>1896</v>
      </c>
      <c r="C2" s="19" t="s">
        <v>1897</v>
      </c>
      <c r="D2" s="20" t="s">
        <v>1898</v>
      </c>
      <c r="E2" s="21" t="s">
        <v>1899</v>
      </c>
    </row>
    <row r="3" spans="1:5" x14ac:dyDescent="0.25">
      <c r="A3" s="1" t="s">
        <v>94</v>
      </c>
      <c r="B3" s="1" t="s">
        <v>95</v>
      </c>
      <c r="C3" s="1" t="s">
        <v>1900</v>
      </c>
      <c r="D3" s="1">
        <v>40</v>
      </c>
      <c r="E3" s="1" t="s">
        <v>805</v>
      </c>
    </row>
    <row r="4" spans="1:5" x14ac:dyDescent="0.25">
      <c r="A4" s="1" t="s">
        <v>175</v>
      </c>
      <c r="B4" s="1" t="s">
        <v>176</v>
      </c>
      <c r="C4" s="1" t="s">
        <v>1900</v>
      </c>
      <c r="D4" s="1">
        <v>28</v>
      </c>
      <c r="E4" s="1" t="s">
        <v>805</v>
      </c>
    </row>
    <row r="5" spans="1:5" x14ac:dyDescent="0.25">
      <c r="A5" s="1">
        <v>2813</v>
      </c>
      <c r="B5" s="1" t="s">
        <v>52</v>
      </c>
      <c r="C5" s="1" t="s">
        <v>1901</v>
      </c>
      <c r="D5" s="1">
        <v>27</v>
      </c>
      <c r="E5" s="1" t="s">
        <v>1322</v>
      </c>
    </row>
    <row r="6" spans="1:5" x14ac:dyDescent="0.25">
      <c r="A6" s="1" t="s">
        <v>237</v>
      </c>
      <c r="B6" s="1" t="s">
        <v>238</v>
      </c>
      <c r="C6" s="1" t="s">
        <v>1902</v>
      </c>
      <c r="D6" s="1">
        <v>23</v>
      </c>
      <c r="E6" s="1" t="s">
        <v>1632</v>
      </c>
    </row>
    <row r="7" spans="1:5" x14ac:dyDescent="0.25">
      <c r="A7" s="1">
        <v>2610</v>
      </c>
      <c r="B7" s="1" t="s">
        <v>52</v>
      </c>
      <c r="C7" s="1" t="s">
        <v>1901</v>
      </c>
      <c r="D7" s="1">
        <v>15</v>
      </c>
      <c r="E7" s="1" t="s">
        <v>1903</v>
      </c>
    </row>
    <row r="8" spans="1:5" x14ac:dyDescent="0.25">
      <c r="A8" s="1">
        <v>1784</v>
      </c>
      <c r="B8" s="1" t="s">
        <v>537</v>
      </c>
      <c r="C8" s="1" t="s">
        <v>1901</v>
      </c>
      <c r="D8" s="1">
        <v>12</v>
      </c>
      <c r="E8" s="1" t="s">
        <v>1903</v>
      </c>
    </row>
    <row r="9" spans="1:5" x14ac:dyDescent="0.25">
      <c r="A9" s="1" t="s">
        <v>544</v>
      </c>
      <c r="B9" s="1" t="s">
        <v>545</v>
      </c>
      <c r="C9" s="1" t="s">
        <v>1902</v>
      </c>
      <c r="D9" s="1">
        <v>11</v>
      </c>
      <c r="E9" s="1" t="s">
        <v>1632</v>
      </c>
    </row>
    <row r="10" spans="1:5" x14ac:dyDescent="0.25">
      <c r="A10" s="1" t="s">
        <v>632</v>
      </c>
      <c r="B10" s="1" t="s">
        <v>633</v>
      </c>
      <c r="C10" s="1" t="s">
        <v>1902</v>
      </c>
      <c r="D10" s="1">
        <v>10</v>
      </c>
      <c r="E10" s="1" t="s">
        <v>657</v>
      </c>
    </row>
    <row r="11" spans="1:5" x14ac:dyDescent="0.25">
      <c r="A11" s="1">
        <v>2815</v>
      </c>
      <c r="B11" s="1" t="s">
        <v>646</v>
      </c>
      <c r="C11" s="1" t="s">
        <v>1902</v>
      </c>
      <c r="D11" s="1">
        <v>10</v>
      </c>
      <c r="E11" s="1" t="s">
        <v>657</v>
      </c>
    </row>
    <row r="12" spans="1:5" x14ac:dyDescent="0.25">
      <c r="A12" s="1">
        <v>1820</v>
      </c>
      <c r="B12" s="1" t="s">
        <v>31</v>
      </c>
      <c r="C12" s="1" t="s">
        <v>1900</v>
      </c>
      <c r="D12" s="1">
        <v>10</v>
      </c>
      <c r="E12" s="1" t="s">
        <v>134</v>
      </c>
    </row>
    <row r="13" spans="1:5" x14ac:dyDescent="0.25">
      <c r="A13" s="1">
        <v>1951</v>
      </c>
      <c r="B13" s="1" t="s">
        <v>673</v>
      </c>
      <c r="C13" s="1" t="s">
        <v>1901</v>
      </c>
      <c r="D13" s="1">
        <v>10</v>
      </c>
      <c r="E13" s="1" t="s">
        <v>1903</v>
      </c>
    </row>
    <row r="14" spans="1:5" x14ac:dyDescent="0.25">
      <c r="A14" s="1" t="s">
        <v>769</v>
      </c>
      <c r="B14" s="1" t="s">
        <v>210</v>
      </c>
      <c r="C14" s="1" t="s">
        <v>1901</v>
      </c>
      <c r="D14" s="1">
        <v>9</v>
      </c>
      <c r="E14" s="1" t="s">
        <v>1904</v>
      </c>
    </row>
    <row r="15" spans="1:5" x14ac:dyDescent="0.25">
      <c r="A15" s="1">
        <v>2346</v>
      </c>
      <c r="B15" s="1" t="s">
        <v>839</v>
      </c>
      <c r="C15" s="1" t="s">
        <v>1902</v>
      </c>
      <c r="D15" s="1">
        <v>8</v>
      </c>
      <c r="E15" s="1" t="s">
        <v>705</v>
      </c>
    </row>
    <row r="16" spans="1:5" x14ac:dyDescent="0.25">
      <c r="A16" s="1">
        <v>1854</v>
      </c>
      <c r="B16" s="1" t="s">
        <v>951</v>
      </c>
      <c r="C16" s="1" t="s">
        <v>1901</v>
      </c>
      <c r="D16" s="1">
        <v>7</v>
      </c>
      <c r="E16" s="1" t="s">
        <v>1904</v>
      </c>
    </row>
    <row r="17" spans="1:5" x14ac:dyDescent="0.25">
      <c r="A17" s="1">
        <v>1870</v>
      </c>
      <c r="B17" s="1" t="s">
        <v>537</v>
      </c>
      <c r="C17" s="1" t="s">
        <v>1901</v>
      </c>
      <c r="D17" s="1">
        <v>7</v>
      </c>
      <c r="E17" s="1" t="s">
        <v>1904</v>
      </c>
    </row>
    <row r="18" spans="1:5" x14ac:dyDescent="0.25">
      <c r="A18" s="1" t="s">
        <v>956</v>
      </c>
      <c r="B18" s="1" t="s">
        <v>957</v>
      </c>
      <c r="C18" s="1" t="s">
        <v>1902</v>
      </c>
      <c r="D18" s="1">
        <v>7</v>
      </c>
      <c r="E18" s="1" t="s">
        <v>28</v>
      </c>
    </row>
    <row r="19" spans="1:5" x14ac:dyDescent="0.25">
      <c r="A19" s="1">
        <v>1679</v>
      </c>
      <c r="B19" s="1" t="s">
        <v>987</v>
      </c>
      <c r="C19" s="1" t="s">
        <v>1902</v>
      </c>
      <c r="D19" s="1">
        <v>7</v>
      </c>
      <c r="E19" s="1" t="s">
        <v>902</v>
      </c>
    </row>
    <row r="20" spans="1:5" x14ac:dyDescent="0.25">
      <c r="A20" s="1">
        <v>4118</v>
      </c>
      <c r="B20" s="1" t="s">
        <v>1072</v>
      </c>
      <c r="C20" s="1" t="s">
        <v>1901</v>
      </c>
      <c r="D20" s="1">
        <v>5</v>
      </c>
      <c r="E20" s="1" t="s">
        <v>1905</v>
      </c>
    </row>
    <row r="21" spans="1:5" x14ac:dyDescent="0.25">
      <c r="A21" s="1">
        <v>4203</v>
      </c>
      <c r="B21" s="1" t="s">
        <v>1111</v>
      </c>
      <c r="C21" s="1" t="s">
        <v>1901</v>
      </c>
      <c r="D21" s="1">
        <v>5</v>
      </c>
      <c r="E21" s="1" t="s">
        <v>1905</v>
      </c>
    </row>
    <row r="22" spans="1:5" x14ac:dyDescent="0.25">
      <c r="A22" s="1">
        <v>4207</v>
      </c>
      <c r="B22" s="1" t="s">
        <v>1113</v>
      </c>
      <c r="C22" s="1" t="s">
        <v>1901</v>
      </c>
      <c r="D22" s="1">
        <v>5</v>
      </c>
      <c r="E22" s="1" t="s">
        <v>1905</v>
      </c>
    </row>
    <row r="23" spans="1:5" x14ac:dyDescent="0.25">
      <c r="A23" s="1">
        <v>4266</v>
      </c>
      <c r="B23" s="1" t="s">
        <v>799</v>
      </c>
      <c r="C23" s="1" t="s">
        <v>1901</v>
      </c>
      <c r="D23" s="1">
        <v>5</v>
      </c>
      <c r="E23" s="1" t="s">
        <v>1906</v>
      </c>
    </row>
    <row r="24" spans="1:5" x14ac:dyDescent="0.25">
      <c r="A24" s="1" t="s">
        <v>1133</v>
      </c>
      <c r="B24" s="1" t="s">
        <v>1134</v>
      </c>
      <c r="C24" s="1" t="s">
        <v>1907</v>
      </c>
      <c r="D24" s="1">
        <v>5</v>
      </c>
      <c r="E24" s="1" t="s">
        <v>876</v>
      </c>
    </row>
    <row r="25" spans="1:5" x14ac:dyDescent="0.25">
      <c r="A25" s="1">
        <v>1195</v>
      </c>
      <c r="B25" s="1" t="s">
        <v>984</v>
      </c>
      <c r="C25" s="1" t="s">
        <v>1901</v>
      </c>
      <c r="D25" s="1">
        <v>5</v>
      </c>
      <c r="E25" s="1" t="s">
        <v>1906</v>
      </c>
    </row>
    <row r="26" spans="1:5" x14ac:dyDescent="0.25">
      <c r="A26" s="1">
        <v>1931</v>
      </c>
      <c r="B26" s="1" t="s">
        <v>1167</v>
      </c>
      <c r="C26" s="1" t="s">
        <v>1901</v>
      </c>
      <c r="D26" s="1">
        <v>5</v>
      </c>
      <c r="E26" s="1" t="s">
        <v>1906</v>
      </c>
    </row>
    <row r="27" spans="1:5" x14ac:dyDescent="0.25">
      <c r="A27" s="1">
        <v>1950</v>
      </c>
      <c r="B27" s="1" t="s">
        <v>673</v>
      </c>
      <c r="C27" s="1" t="s">
        <v>1901</v>
      </c>
      <c r="D27" s="1">
        <v>5</v>
      </c>
      <c r="E27" s="1" t="s">
        <v>1908</v>
      </c>
    </row>
    <row r="28" spans="1:5" x14ac:dyDescent="0.25">
      <c r="A28" s="1">
        <v>2645</v>
      </c>
      <c r="B28" s="1" t="s">
        <v>1210</v>
      </c>
      <c r="C28" s="1" t="s">
        <v>1907</v>
      </c>
      <c r="D28" s="1">
        <v>5</v>
      </c>
      <c r="E28" s="1" t="s">
        <v>1909</v>
      </c>
    </row>
    <row r="29" spans="1:5" x14ac:dyDescent="0.25">
      <c r="A29" s="1">
        <v>2729</v>
      </c>
      <c r="B29" s="1" t="s">
        <v>52</v>
      </c>
      <c r="C29" s="1" t="s">
        <v>1901</v>
      </c>
      <c r="D29" s="1">
        <v>5</v>
      </c>
      <c r="E29" s="1" t="s">
        <v>1908</v>
      </c>
    </row>
    <row r="30" spans="1:5" x14ac:dyDescent="0.25">
      <c r="A30" s="1">
        <v>4115</v>
      </c>
      <c r="B30" s="1" t="s">
        <v>1261</v>
      </c>
      <c r="C30" s="1" t="s">
        <v>1901</v>
      </c>
      <c r="D30" s="1">
        <v>4</v>
      </c>
      <c r="E30" s="1" t="s">
        <v>1908</v>
      </c>
    </row>
    <row r="31" spans="1:5" x14ac:dyDescent="0.25">
      <c r="A31" s="1">
        <v>4214</v>
      </c>
      <c r="B31" s="1" t="s">
        <v>1270</v>
      </c>
      <c r="C31" s="1" t="s">
        <v>1901</v>
      </c>
      <c r="D31" s="1">
        <v>4</v>
      </c>
      <c r="E31" s="1" t="s">
        <v>1910</v>
      </c>
    </row>
    <row r="32" spans="1:5" x14ac:dyDescent="0.25">
      <c r="A32" s="1">
        <v>4318</v>
      </c>
      <c r="B32" s="1" t="s">
        <v>76</v>
      </c>
      <c r="C32" s="1" t="s">
        <v>1901</v>
      </c>
      <c r="D32" s="1">
        <v>4</v>
      </c>
      <c r="E32" s="1" t="s">
        <v>1910</v>
      </c>
    </row>
    <row r="33" spans="1:5" x14ac:dyDescent="0.25">
      <c r="A33" s="1">
        <v>1117</v>
      </c>
      <c r="B33" s="1" t="s">
        <v>1296</v>
      </c>
      <c r="C33" s="1" t="s">
        <v>1901</v>
      </c>
      <c r="D33" s="1">
        <v>4</v>
      </c>
      <c r="E33" s="1" t="s">
        <v>1910</v>
      </c>
    </row>
    <row r="34" spans="1:5" x14ac:dyDescent="0.25">
      <c r="A34" s="1">
        <v>2793</v>
      </c>
      <c r="B34" s="1" t="s">
        <v>1407</v>
      </c>
      <c r="C34" s="1" t="s">
        <v>1907</v>
      </c>
      <c r="D34" s="1">
        <v>3</v>
      </c>
      <c r="E34" s="1" t="s">
        <v>1909</v>
      </c>
    </row>
    <row r="35" spans="1:5" x14ac:dyDescent="0.25">
      <c r="A35" s="1">
        <v>2833</v>
      </c>
      <c r="B35" s="1" t="s">
        <v>1413</v>
      </c>
      <c r="C35" s="1" t="s">
        <v>1907</v>
      </c>
      <c r="D35" s="1">
        <v>3</v>
      </c>
      <c r="E35" s="1" t="s">
        <v>1909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ABC</vt:lpstr>
      <vt:lpstr>plan d'adressage</vt:lpstr>
      <vt:lpstr>Création de picking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SIMON</dc:creator>
  <cp:lastModifiedBy>Aurélien SIMON</cp:lastModifiedBy>
  <dcterms:created xsi:type="dcterms:W3CDTF">2019-08-29T11:38:10Z</dcterms:created>
  <dcterms:modified xsi:type="dcterms:W3CDTF">2019-08-29T11:40:04Z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b5c451eb-4894-4d94-9068-bdab2e46a283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