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2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P:\Commun\RECEPTION\MARION\"/>
    </mc:Choice>
  </mc:AlternateContent>
  <xr:revisionPtr revIDLastSave="0" documentId="13_ncr:1_{892D544B-F2B2-4947-B889-3F8C9160A269}" xr6:coauthVersionLast="45" xr6:coauthVersionMax="45" xr10:uidLastSave="{00000000-0000-0000-0000-000000000000}"/>
  <bookViews>
    <workbookView xWindow="-120" yWindow="-120" windowWidth="29040" windowHeight="15840" tabRatio="876" activeTab="4" xr2:uid="{91FF74E3-1B98-4A6A-9041-E1E40EED45C0}"/>
  </bookViews>
  <sheets>
    <sheet name="Récap boissons" sheetId="24" r:id="rId1"/>
    <sheet name="Stock boissons" sheetId="25" r:id="rId2"/>
    <sheet name="TCD (boissons)" sheetId="27" r:id="rId3"/>
    <sheet name="Graphique (boissons)" sheetId="28" r:id="rId4"/>
    <sheet name="Récap snack" sheetId="30" r:id="rId5"/>
    <sheet name="Stock snack" sheetId="29" r:id="rId6"/>
    <sheet name="TCD (snack)" sheetId="32" r:id="rId7"/>
    <sheet name="Graphique (snack)" sheetId="33" r:id="rId8"/>
    <sheet name="Feuil1" sheetId="1" r:id="rId9"/>
    <sheet name="PERRIER" sheetId="2" state="hidden" r:id="rId10"/>
    <sheet name="COCA" sheetId="3" state="hidden" r:id="rId11"/>
    <sheet name="COCA 0" sheetId="4" state="hidden" r:id="rId12"/>
    <sheet name="ORANG." sheetId="5" state="hidden" r:id="rId13"/>
    <sheet name="FUZETEA" sheetId="6" state="hidden" r:id="rId14"/>
    <sheet name="VITTEL 50CL" sheetId="7" state="hidden" r:id="rId15"/>
    <sheet name="VITTEL 1L" sheetId="8" state="hidden" r:id="rId16"/>
    <sheet name="SAN P. 50CL" sheetId="9" state="hidden" r:id="rId17"/>
    <sheet name="SAN P. 1L" sheetId="10" state="hidden" r:id="rId18"/>
    <sheet name="ANANAS" sheetId="11" state="hidden" r:id="rId19"/>
    <sheet name="ACE" sheetId="12" state="hidden" r:id="rId20"/>
    <sheet name="ORANGE" sheetId="13" state="hidden" r:id="rId21"/>
    <sheet name="POMME" sheetId="14" state="hidden" r:id="rId22"/>
    <sheet name="TOMATE" sheetId="15" state="hidden" r:id="rId23"/>
    <sheet name="MACQUELINE" sheetId="16" state="hidden" r:id="rId24"/>
    <sheet name="ARCINS" sheetId="17" state="hidden" r:id="rId25"/>
    <sheet name="AUBRADE" sheetId="18" state="hidden" r:id="rId26"/>
    <sheet name="FERRANDE" sheetId="19" state="hidden" r:id="rId27"/>
    <sheet name="CAFE" sheetId="22" state="hidden" r:id="rId28"/>
    <sheet name="HEINEKEIN" sheetId="20" state="hidden" r:id="rId29"/>
    <sheet name="PRESSION" sheetId="23" state="hidden" r:id="rId30"/>
  </sheets>
  <definedNames>
    <definedName name="L_Boissons" localSheetId="7">T_Boissons[Boissons]</definedName>
    <definedName name="L_Boissons" localSheetId="4">T_Boissons[Boissons]</definedName>
    <definedName name="L_Boissons" localSheetId="6">T_Boissons[Boissons]</definedName>
    <definedName name="L_Boissons">T_Boissons[Boissons]</definedName>
    <definedName name="L_Snack" localSheetId="7">T_Snack[Snack]</definedName>
    <definedName name="L_Snack" localSheetId="4">T_Snack[Snack]</definedName>
    <definedName name="L_Snack" localSheetId="6">T_Snack[Snack]</definedName>
    <definedName name="L_Snack">T_Snack[Snack]</definedName>
  </definedNames>
  <calcPr calcId="191029" concurrentCalc="0"/>
  <pivotCaches>
    <pivotCache cacheId="0" r:id="rId31"/>
    <pivotCache cacheId="1" r:id="rId3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300" i="30" l="1"/>
  <c r="A301" i="30"/>
  <c r="A302" i="30"/>
  <c r="A303" i="30"/>
  <c r="A304" i="30"/>
  <c r="A305" i="30"/>
  <c r="A306" i="30"/>
  <c r="A307" i="30"/>
  <c r="A308" i="30"/>
  <c r="K300" i="30"/>
  <c r="K301" i="30"/>
  <c r="K302" i="30"/>
  <c r="K303" i="30"/>
  <c r="K304" i="30"/>
  <c r="K305" i="30"/>
  <c r="K306" i="30"/>
  <c r="K307" i="30"/>
  <c r="K308" i="30"/>
  <c r="K309" i="30"/>
  <c r="A297" i="30"/>
  <c r="A298" i="30"/>
  <c r="A299" i="30"/>
  <c r="A309" i="30"/>
  <c r="A310" i="30"/>
  <c r="A311" i="30"/>
  <c r="A312" i="30"/>
  <c r="A313" i="30"/>
  <c r="D178" i="24"/>
  <c r="C26" i="25"/>
  <c r="C5" i="25"/>
  <c r="D231" i="30"/>
  <c r="D230" i="30"/>
  <c r="F162" i="24"/>
  <c r="C20" i="29"/>
  <c r="C21" i="29"/>
  <c r="C22" i="29"/>
  <c r="C23" i="29"/>
  <c r="C24" i="29"/>
  <c r="C19" i="29"/>
  <c r="C18" i="29"/>
  <c r="A85" i="30"/>
  <c r="A86" i="30"/>
  <c r="A88" i="30"/>
  <c r="A89" i="30"/>
  <c r="A90" i="30"/>
  <c r="A127" i="24"/>
  <c r="C2" i="29"/>
  <c r="C3" i="29"/>
  <c r="C4" i="29"/>
  <c r="C5" i="29"/>
  <c r="C6" i="29"/>
  <c r="C7" i="29"/>
  <c r="C8" i="29"/>
  <c r="C9" i="29"/>
  <c r="C10" i="29"/>
  <c r="C11" i="29"/>
  <c r="C12" i="29"/>
  <c r="C13" i="29"/>
  <c r="C14" i="29"/>
  <c r="C15" i="29"/>
  <c r="C16" i="29"/>
  <c r="C17" i="29"/>
  <c r="C25" i="25"/>
  <c r="C24" i="25"/>
  <c r="C23" i="25"/>
  <c r="C22" i="25"/>
  <c r="C21" i="25"/>
  <c r="C20" i="25"/>
  <c r="C19" i="25"/>
  <c r="C18" i="25"/>
  <c r="C17" i="25"/>
  <c r="C16" i="25"/>
  <c r="C15" i="25"/>
  <c r="C14" i="25"/>
  <c r="C13" i="25"/>
  <c r="C12" i="25"/>
  <c r="C11" i="25"/>
  <c r="C10" i="25"/>
  <c r="C9" i="25"/>
  <c r="C8" i="25"/>
  <c r="C7" i="25"/>
  <c r="C6" i="25"/>
  <c r="C4" i="25"/>
  <c r="C3" i="25"/>
  <c r="C2" i="25"/>
  <c r="A296" i="30"/>
  <c r="A295" i="30"/>
  <c r="A294" i="30"/>
  <c r="A293" i="30"/>
  <c r="A292" i="30"/>
  <c r="A291" i="30"/>
  <c r="A290" i="30"/>
  <c r="A289" i="30"/>
  <c r="A288" i="30"/>
  <c r="A287" i="30"/>
  <c r="A286" i="30"/>
  <c r="A285" i="30"/>
  <c r="A284" i="30"/>
  <c r="A283" i="30"/>
  <c r="A282" i="30"/>
  <c r="A281" i="30"/>
  <c r="A280" i="30"/>
  <c r="A279" i="30"/>
  <c r="A278" i="30"/>
  <c r="A277" i="30"/>
  <c r="A276" i="30"/>
  <c r="A275" i="30"/>
  <c r="A274" i="30"/>
  <c r="A273" i="30"/>
  <c r="A272" i="30"/>
  <c r="A271" i="30"/>
  <c r="A270" i="30"/>
  <c r="A269" i="30"/>
  <c r="A268" i="30"/>
  <c r="A267" i="30"/>
  <c r="A266" i="30"/>
  <c r="A265" i="30"/>
  <c r="A264" i="30"/>
  <c r="A263" i="30"/>
  <c r="A262" i="30"/>
  <c r="A261" i="30"/>
  <c r="A260" i="30"/>
  <c r="A259" i="30"/>
  <c r="A258" i="30"/>
  <c r="A257" i="30"/>
  <c r="A256" i="30"/>
  <c r="A255" i="30"/>
  <c r="A254" i="30"/>
  <c r="A253" i="30"/>
  <c r="A252" i="30"/>
  <c r="A251" i="30"/>
  <c r="A250" i="30"/>
  <c r="A249" i="30"/>
  <c r="A248" i="30"/>
  <c r="A247" i="30"/>
  <c r="A246" i="30"/>
  <c r="A245" i="30"/>
  <c r="A244" i="30"/>
  <c r="A243" i="30"/>
  <c r="A242" i="30"/>
  <c r="A241" i="30"/>
  <c r="A240" i="30"/>
  <c r="A239" i="30"/>
  <c r="A237" i="30"/>
  <c r="A236" i="30"/>
  <c r="A235" i="30"/>
  <c r="A234" i="30"/>
  <c r="A233" i="30"/>
  <c r="A232" i="30"/>
  <c r="A231" i="30"/>
  <c r="A230" i="30"/>
  <c r="A229" i="30"/>
  <c r="A228" i="30"/>
  <c r="A227" i="30"/>
  <c r="A226" i="30"/>
  <c r="A225" i="30"/>
  <c r="A224" i="30"/>
  <c r="A223" i="30"/>
  <c r="A222" i="30"/>
  <c r="A221" i="30"/>
  <c r="A220" i="30"/>
  <c r="A219" i="30"/>
  <c r="A218" i="30"/>
  <c r="A217" i="30"/>
  <c r="A216" i="30"/>
  <c r="A215" i="30"/>
  <c r="A214" i="30"/>
  <c r="A213" i="30"/>
  <c r="A212" i="30"/>
  <c r="A211" i="30"/>
  <c r="A210" i="30"/>
  <c r="A209" i="30"/>
  <c r="A208" i="30"/>
  <c r="A207" i="30"/>
  <c r="A206" i="30"/>
  <c r="A205" i="30"/>
  <c r="A204" i="30"/>
  <c r="A203" i="30"/>
  <c r="A202" i="30"/>
  <c r="A201" i="30"/>
  <c r="A200" i="30"/>
  <c r="A199" i="30"/>
  <c r="A198" i="30"/>
  <c r="A197" i="30"/>
  <c r="A196" i="30"/>
  <c r="A195" i="30"/>
  <c r="A194" i="30"/>
  <c r="A193" i="30"/>
  <c r="A192" i="30"/>
  <c r="A191" i="30"/>
  <c r="A190" i="30"/>
  <c r="A189" i="30"/>
  <c r="A188" i="30"/>
  <c r="A187" i="30"/>
  <c r="A186" i="30"/>
  <c r="A185" i="30"/>
  <c r="A184" i="30"/>
  <c r="A183" i="30"/>
  <c r="A182" i="30"/>
  <c r="A181" i="30"/>
  <c r="A180" i="30"/>
  <c r="A179" i="30"/>
  <c r="A178" i="30"/>
  <c r="A177" i="30"/>
  <c r="A176" i="30"/>
  <c r="A175" i="30"/>
  <c r="A174" i="30"/>
  <c r="A173" i="30"/>
  <c r="A172" i="30"/>
  <c r="A171" i="30"/>
  <c r="A170" i="30"/>
  <c r="A169" i="30"/>
  <c r="A168" i="30"/>
  <c r="A167" i="30"/>
  <c r="A166" i="30"/>
  <c r="A165" i="30"/>
  <c r="A164" i="30"/>
  <c r="A163" i="30"/>
  <c r="A162" i="30"/>
  <c r="A161" i="30"/>
  <c r="A160" i="30"/>
  <c r="A159" i="30"/>
  <c r="A158" i="30"/>
  <c r="A157" i="30"/>
  <c r="A156" i="30"/>
  <c r="A155" i="30"/>
  <c r="A154" i="30"/>
  <c r="A153" i="30"/>
  <c r="A152" i="30"/>
  <c r="A151" i="30"/>
  <c r="A150" i="30"/>
  <c r="A149" i="30"/>
  <c r="A148" i="30"/>
  <c r="A147" i="30"/>
  <c r="A146" i="30"/>
  <c r="A145" i="30"/>
  <c r="A144" i="30"/>
  <c r="A143" i="30"/>
  <c r="A142" i="30"/>
  <c r="A141" i="30"/>
  <c r="A140" i="30"/>
  <c r="A139" i="30"/>
  <c r="A138" i="30"/>
  <c r="A137" i="30"/>
  <c r="A136" i="30"/>
  <c r="A135" i="30"/>
  <c r="A134" i="30"/>
  <c r="A133" i="30"/>
  <c r="A132" i="30"/>
  <c r="A131" i="30"/>
  <c r="A130" i="30"/>
  <c r="A129" i="30"/>
  <c r="A128" i="30"/>
  <c r="A127" i="30"/>
  <c r="A126" i="30"/>
  <c r="A125" i="30"/>
  <c r="A124" i="30"/>
  <c r="A123" i="30"/>
  <c r="A122" i="30"/>
  <c r="A121" i="30"/>
  <c r="A120" i="30"/>
  <c r="A119" i="30"/>
  <c r="A118" i="30"/>
  <c r="A117" i="30"/>
  <c r="A116" i="30"/>
  <c r="A115" i="30"/>
  <c r="A114" i="30"/>
  <c r="A113" i="30"/>
  <c r="A112" i="30"/>
  <c r="A111" i="30"/>
  <c r="A110" i="30"/>
  <c r="A109" i="30"/>
  <c r="A108" i="30"/>
  <c r="A107" i="30"/>
  <c r="A106" i="30"/>
  <c r="A105" i="30"/>
  <c r="A104" i="30"/>
  <c r="A103" i="30"/>
  <c r="A102" i="30"/>
  <c r="A101" i="30"/>
  <c r="A100" i="30"/>
  <c r="A99" i="30"/>
  <c r="A98" i="30"/>
  <c r="A97" i="30"/>
  <c r="A96" i="30"/>
  <c r="A95" i="30"/>
  <c r="A94" i="30"/>
  <c r="A93" i="30"/>
  <c r="A92" i="30"/>
  <c r="A91" i="30"/>
  <c r="A84" i="30"/>
  <c r="A83" i="30"/>
  <c r="A82" i="30"/>
  <c r="A81" i="30"/>
  <c r="A80" i="30"/>
  <c r="A79" i="30"/>
  <c r="A78" i="30"/>
  <c r="A77" i="30"/>
  <c r="A76" i="30"/>
  <c r="A75" i="30"/>
  <c r="A74" i="30"/>
  <c r="A73" i="30"/>
  <c r="A72" i="30"/>
  <c r="A71" i="30"/>
  <c r="A70" i="30"/>
  <c r="A69" i="30"/>
  <c r="A68" i="30"/>
  <c r="A67" i="30"/>
  <c r="A66" i="30"/>
  <c r="A65" i="30"/>
  <c r="A64" i="30"/>
  <c r="A63" i="30"/>
  <c r="A62" i="30"/>
  <c r="A61" i="30"/>
  <c r="A60" i="30"/>
  <c r="A59" i="30"/>
  <c r="A58" i="30"/>
  <c r="A57" i="30"/>
  <c r="A56" i="30"/>
  <c r="A55" i="30"/>
  <c r="A54" i="30"/>
  <c r="A53" i="30"/>
  <c r="A52" i="30"/>
  <c r="A51" i="30"/>
  <c r="A50" i="30"/>
  <c r="A49" i="30"/>
  <c r="A48" i="30"/>
  <c r="A47" i="30"/>
  <c r="A46" i="30"/>
  <c r="A45" i="30"/>
  <c r="A44" i="30"/>
  <c r="A43" i="30"/>
  <c r="A42" i="30"/>
  <c r="A41" i="30"/>
  <c r="A40" i="30"/>
  <c r="A39" i="30"/>
  <c r="A38" i="30"/>
  <c r="A37" i="30"/>
  <c r="A36" i="30"/>
  <c r="A35" i="30"/>
  <c r="A34" i="30"/>
  <c r="A33" i="30"/>
  <c r="A32" i="30"/>
  <c r="A31" i="30"/>
  <c r="A30" i="30"/>
  <c r="A29" i="30"/>
  <c r="A28" i="30"/>
  <c r="A27" i="30"/>
  <c r="A26" i="30"/>
  <c r="A25" i="30"/>
  <c r="A24" i="30"/>
  <c r="A23" i="30"/>
  <c r="A22" i="30"/>
  <c r="A21" i="30"/>
  <c r="A20" i="30"/>
  <c r="A19" i="30"/>
  <c r="A18" i="30"/>
  <c r="A17" i="30"/>
  <c r="A16" i="30"/>
  <c r="A15" i="30"/>
  <c r="A14" i="30"/>
  <c r="A13" i="30"/>
  <c r="A11" i="30"/>
  <c r="A10" i="30"/>
  <c r="A9" i="30"/>
  <c r="A8" i="30"/>
  <c r="A7" i="30"/>
  <c r="A6" i="30"/>
  <c r="A5" i="30"/>
  <c r="A4" i="30"/>
  <c r="A3" i="30"/>
  <c r="J2" i="30"/>
  <c r="I2" i="30"/>
  <c r="H2" i="30"/>
  <c r="M1992" i="30"/>
  <c r="M1991" i="30"/>
  <c r="M1990" i="30"/>
  <c r="M1989" i="30"/>
  <c r="M1988" i="30"/>
  <c r="M1987" i="30"/>
  <c r="M1986" i="30"/>
  <c r="M1985" i="30"/>
  <c r="M1984" i="30"/>
  <c r="M1983" i="30"/>
  <c r="M1982" i="30"/>
  <c r="M1981" i="30"/>
  <c r="M1980" i="30"/>
  <c r="M1979" i="30"/>
  <c r="M1978" i="30"/>
  <c r="M1977" i="30"/>
  <c r="M1976" i="30"/>
  <c r="M1975" i="30"/>
  <c r="M1974" i="30"/>
  <c r="M1973" i="30"/>
  <c r="M1972" i="30"/>
  <c r="M1971" i="30"/>
  <c r="M1970" i="30"/>
  <c r="M1969" i="30"/>
  <c r="M1968" i="30"/>
  <c r="M1967" i="30"/>
  <c r="M1966" i="30"/>
  <c r="M1965" i="30"/>
  <c r="M1964" i="30"/>
  <c r="M1963" i="30"/>
  <c r="M1962" i="30"/>
  <c r="M1961" i="30"/>
  <c r="M1960" i="30"/>
  <c r="M1959" i="30"/>
  <c r="M1958" i="30"/>
  <c r="M1957" i="30"/>
  <c r="M1956" i="30"/>
  <c r="M1955" i="30"/>
  <c r="M1954" i="30"/>
  <c r="M1953" i="30"/>
  <c r="M1952" i="30"/>
  <c r="M1951" i="30"/>
  <c r="M1950" i="30"/>
  <c r="M1949" i="30"/>
  <c r="M1948" i="30"/>
  <c r="M1947" i="30"/>
  <c r="M1946" i="30"/>
  <c r="M1945" i="30"/>
  <c r="M1944" i="30"/>
  <c r="M1943" i="30"/>
  <c r="M1942" i="30"/>
  <c r="M1941" i="30"/>
  <c r="M1940" i="30"/>
  <c r="M1939" i="30"/>
  <c r="M1938" i="30"/>
  <c r="M1937" i="30"/>
  <c r="M1936" i="30"/>
  <c r="M1935" i="30"/>
  <c r="M1934" i="30"/>
  <c r="M1933" i="30"/>
  <c r="M1932" i="30"/>
  <c r="M1931" i="30"/>
  <c r="M1930" i="30"/>
  <c r="M1929" i="30"/>
  <c r="M1928" i="30"/>
  <c r="M1927" i="30"/>
  <c r="M1926" i="30"/>
  <c r="M1925" i="30"/>
  <c r="M1924" i="30"/>
  <c r="M1923" i="30"/>
  <c r="M1922" i="30"/>
  <c r="M1921" i="30"/>
  <c r="M1920" i="30"/>
  <c r="M1919" i="30"/>
  <c r="M1918" i="30"/>
  <c r="M1917" i="30"/>
  <c r="M1916" i="30"/>
  <c r="M1915" i="30"/>
  <c r="M1914" i="30"/>
  <c r="M1913" i="30"/>
  <c r="M1912" i="30"/>
  <c r="M1911" i="30"/>
  <c r="M1910" i="30"/>
  <c r="M1909" i="30"/>
  <c r="M1908" i="30"/>
  <c r="M1907" i="30"/>
  <c r="M1906" i="30"/>
  <c r="M1905" i="30"/>
  <c r="M1904" i="30"/>
  <c r="M1903" i="30"/>
  <c r="M1902" i="30"/>
  <c r="M1901" i="30"/>
  <c r="M1900" i="30"/>
  <c r="M1899" i="30"/>
  <c r="M1898" i="30"/>
  <c r="M1897" i="30"/>
  <c r="M1896" i="30"/>
  <c r="M1895" i="30"/>
  <c r="M1894" i="30"/>
  <c r="M1893" i="30"/>
  <c r="M1892" i="30"/>
  <c r="M1891" i="30"/>
  <c r="M1890" i="30"/>
  <c r="M1889" i="30"/>
  <c r="M1888" i="30"/>
  <c r="M1887" i="30"/>
  <c r="M1886" i="30"/>
  <c r="M1885" i="30"/>
  <c r="M1884" i="30"/>
  <c r="M1883" i="30"/>
  <c r="M1882" i="30"/>
  <c r="M1881" i="30"/>
  <c r="M1880" i="30"/>
  <c r="M1879" i="30"/>
  <c r="M1878" i="30"/>
  <c r="M1877" i="30"/>
  <c r="M1876" i="30"/>
  <c r="M1875" i="30"/>
  <c r="M1874" i="30"/>
  <c r="M1873" i="30"/>
  <c r="M1872" i="30"/>
  <c r="M1871" i="30"/>
  <c r="M1870" i="30"/>
  <c r="M1869" i="30"/>
  <c r="M1868" i="30"/>
  <c r="M1867" i="30"/>
  <c r="M1866" i="30"/>
  <c r="M1865" i="30"/>
  <c r="M1864" i="30"/>
  <c r="M1863" i="30"/>
  <c r="M1862" i="30"/>
  <c r="M1861" i="30"/>
  <c r="M1860" i="30"/>
  <c r="M1859" i="30"/>
  <c r="M1858" i="30"/>
  <c r="M1857" i="30"/>
  <c r="M1856" i="30"/>
  <c r="M1855" i="30"/>
  <c r="M1854" i="30"/>
  <c r="M1853" i="30"/>
  <c r="M1852" i="30"/>
  <c r="M1851" i="30"/>
  <c r="M1850" i="30"/>
  <c r="M1849" i="30"/>
  <c r="M1848" i="30"/>
  <c r="M1847" i="30"/>
  <c r="M1846" i="30"/>
  <c r="M1845" i="30"/>
  <c r="M1844" i="30"/>
  <c r="M1843" i="30"/>
  <c r="M1842" i="30"/>
  <c r="M1841" i="30"/>
  <c r="M1840" i="30"/>
  <c r="M1839" i="30"/>
  <c r="M1838" i="30"/>
  <c r="M1837" i="30"/>
  <c r="M1836" i="30"/>
  <c r="M1835" i="30"/>
  <c r="M1834" i="30"/>
  <c r="M1833" i="30"/>
  <c r="M1832" i="30"/>
  <c r="M1831" i="30"/>
  <c r="M1830" i="30"/>
  <c r="M1829" i="30"/>
  <c r="M1828" i="30"/>
  <c r="M1827" i="30"/>
  <c r="M1826" i="30"/>
  <c r="M1825" i="30"/>
  <c r="M1824" i="30"/>
  <c r="M1823" i="30"/>
  <c r="M1822" i="30"/>
  <c r="M1821" i="30"/>
  <c r="M1820" i="30"/>
  <c r="M1819" i="30"/>
  <c r="M1818" i="30"/>
  <c r="M1817" i="30"/>
  <c r="M1816" i="30"/>
  <c r="M1815" i="30"/>
  <c r="M1814" i="30"/>
  <c r="M1813" i="30"/>
  <c r="M1812" i="30"/>
  <c r="M1811" i="30"/>
  <c r="M1810" i="30"/>
  <c r="M1809" i="30"/>
  <c r="M1808" i="30"/>
  <c r="M1807" i="30"/>
  <c r="M1806" i="30"/>
  <c r="M1805" i="30"/>
  <c r="M1804" i="30"/>
  <c r="M1803" i="30"/>
  <c r="M1802" i="30"/>
  <c r="M1801" i="30"/>
  <c r="M1800" i="30"/>
  <c r="M1799" i="30"/>
  <c r="M1798" i="30"/>
  <c r="M1797" i="30"/>
  <c r="M1796" i="30"/>
  <c r="M1795" i="30"/>
  <c r="M1794" i="30"/>
  <c r="M1793" i="30"/>
  <c r="M1792" i="30"/>
  <c r="M1791" i="30"/>
  <c r="M1790" i="30"/>
  <c r="M1789" i="30"/>
  <c r="M1788" i="30"/>
  <c r="M1787" i="30"/>
  <c r="M1786" i="30"/>
  <c r="M1785" i="30"/>
  <c r="M1784" i="30"/>
  <c r="M1783" i="30"/>
  <c r="M1782" i="30"/>
  <c r="M1781" i="30"/>
  <c r="M1780" i="30"/>
  <c r="M1779" i="30"/>
  <c r="M1778" i="30"/>
  <c r="M1777" i="30"/>
  <c r="M1776" i="30"/>
  <c r="M1775" i="30"/>
  <c r="M1774" i="30"/>
  <c r="M1773" i="30"/>
  <c r="M1772" i="30"/>
  <c r="M1771" i="30"/>
  <c r="M1770" i="30"/>
  <c r="M1769" i="30"/>
  <c r="M1768" i="30"/>
  <c r="M1767" i="30"/>
  <c r="M1766" i="30"/>
  <c r="M1765" i="30"/>
  <c r="M1764" i="30"/>
  <c r="M1763" i="30"/>
  <c r="M1762" i="30"/>
  <c r="M1761" i="30"/>
  <c r="M1760" i="30"/>
  <c r="M1759" i="30"/>
  <c r="M1758" i="30"/>
  <c r="M1757" i="30"/>
  <c r="M1756" i="30"/>
  <c r="M1755" i="30"/>
  <c r="M1754" i="30"/>
  <c r="M1753" i="30"/>
  <c r="M1752" i="30"/>
  <c r="M1751" i="30"/>
  <c r="M1750" i="30"/>
  <c r="M1749" i="30"/>
  <c r="M1748" i="30"/>
  <c r="M1747" i="30"/>
  <c r="M1746" i="30"/>
  <c r="M1745" i="30"/>
  <c r="M1744" i="30"/>
  <c r="M1743" i="30"/>
  <c r="M1742" i="30"/>
  <c r="M1741" i="30"/>
  <c r="M1740" i="30"/>
  <c r="M1739" i="30"/>
  <c r="M1738" i="30"/>
  <c r="M1737" i="30"/>
  <c r="M1736" i="30"/>
  <c r="M1735" i="30"/>
  <c r="M1734" i="30"/>
  <c r="M1733" i="30"/>
  <c r="M1732" i="30"/>
  <c r="M1731" i="30"/>
  <c r="M1730" i="30"/>
  <c r="M1729" i="30"/>
  <c r="M1728" i="30"/>
  <c r="M1727" i="30"/>
  <c r="M1726" i="30"/>
  <c r="M1725" i="30"/>
  <c r="M1724" i="30"/>
  <c r="M1723" i="30"/>
  <c r="M1722" i="30"/>
  <c r="M1721" i="30"/>
  <c r="M1720" i="30"/>
  <c r="M1719" i="30"/>
  <c r="M1718" i="30"/>
  <c r="M1717" i="30"/>
  <c r="M1716" i="30"/>
  <c r="M1715" i="30"/>
  <c r="M1714" i="30"/>
  <c r="M1713" i="30"/>
  <c r="M1712" i="30"/>
  <c r="M1711" i="30"/>
  <c r="M1710" i="30"/>
  <c r="M1709" i="30"/>
  <c r="M1708" i="30"/>
  <c r="M1707" i="30"/>
  <c r="M1706" i="30"/>
  <c r="M1705" i="30"/>
  <c r="M1704" i="30"/>
  <c r="M1703" i="30"/>
  <c r="M1702" i="30"/>
  <c r="M1701" i="30"/>
  <c r="M1700" i="30"/>
  <c r="M1699" i="30"/>
  <c r="M1698" i="30"/>
  <c r="M1697" i="30"/>
  <c r="M1696" i="30"/>
  <c r="M1695" i="30"/>
  <c r="M1694" i="30"/>
  <c r="M1693" i="30"/>
  <c r="M1692" i="30"/>
  <c r="M1691" i="30"/>
  <c r="M1690" i="30"/>
  <c r="M1689" i="30"/>
  <c r="M1688" i="30"/>
  <c r="M1687" i="30"/>
  <c r="M1686" i="30"/>
  <c r="M1685" i="30"/>
  <c r="M1684" i="30"/>
  <c r="M1683" i="30"/>
  <c r="M1682" i="30"/>
  <c r="M1681" i="30"/>
  <c r="M1680" i="30"/>
  <c r="M1679" i="30"/>
  <c r="M1678" i="30"/>
  <c r="M1677" i="30"/>
  <c r="M1676" i="30"/>
  <c r="M1675" i="30"/>
  <c r="M1674" i="30"/>
  <c r="M1673" i="30"/>
  <c r="M1672" i="30"/>
  <c r="M1671" i="30"/>
  <c r="M1670" i="30"/>
  <c r="M1669" i="30"/>
  <c r="M1668" i="30"/>
  <c r="M1667" i="30"/>
  <c r="M1666" i="30"/>
  <c r="M1665" i="30"/>
  <c r="M1664" i="30"/>
  <c r="M1663" i="30"/>
  <c r="M1662" i="30"/>
  <c r="M1661" i="30"/>
  <c r="M1660" i="30"/>
  <c r="M1659" i="30"/>
  <c r="M1658" i="30"/>
  <c r="M1657" i="30"/>
  <c r="M1656" i="30"/>
  <c r="M1655" i="30"/>
  <c r="M1654" i="30"/>
  <c r="M1653" i="30"/>
  <c r="M1652" i="30"/>
  <c r="M1651" i="30"/>
  <c r="M1650" i="30"/>
  <c r="M1649" i="30"/>
  <c r="M1648" i="30"/>
  <c r="M1647" i="30"/>
  <c r="M1646" i="30"/>
  <c r="M1645" i="30"/>
  <c r="M1644" i="30"/>
  <c r="M1643" i="30"/>
  <c r="M1642" i="30"/>
  <c r="M1641" i="30"/>
  <c r="M1640" i="30"/>
  <c r="M1639" i="30"/>
  <c r="M1638" i="30"/>
  <c r="M1637" i="30"/>
  <c r="M1636" i="30"/>
  <c r="M1635" i="30"/>
  <c r="M1634" i="30"/>
  <c r="M1633" i="30"/>
  <c r="M1632" i="30"/>
  <c r="M1631" i="30"/>
  <c r="M1630" i="30"/>
  <c r="M1629" i="30"/>
  <c r="M1628" i="30"/>
  <c r="M1627" i="30"/>
  <c r="M1626" i="30"/>
  <c r="M1625" i="30"/>
  <c r="M1624" i="30"/>
  <c r="M1623" i="30"/>
  <c r="M1622" i="30"/>
  <c r="M1621" i="30"/>
  <c r="M1620" i="30"/>
  <c r="M1619" i="30"/>
  <c r="M1618" i="30"/>
  <c r="M1617" i="30"/>
  <c r="M1616" i="30"/>
  <c r="M1615" i="30"/>
  <c r="M1614" i="30"/>
  <c r="M1613" i="30"/>
  <c r="M1612" i="30"/>
  <c r="M1611" i="30"/>
  <c r="M1610" i="30"/>
  <c r="M1609" i="30"/>
  <c r="M1608" i="30"/>
  <c r="M1607" i="30"/>
  <c r="M1606" i="30"/>
  <c r="M1605" i="30"/>
  <c r="M1604" i="30"/>
  <c r="M1603" i="30"/>
  <c r="M1602" i="30"/>
  <c r="M1601" i="30"/>
  <c r="M1600" i="30"/>
  <c r="M1599" i="30"/>
  <c r="M1598" i="30"/>
  <c r="M1597" i="30"/>
  <c r="M1596" i="30"/>
  <c r="M1595" i="30"/>
  <c r="M1594" i="30"/>
  <c r="M1593" i="30"/>
  <c r="M1592" i="30"/>
  <c r="M1591" i="30"/>
  <c r="M1590" i="30"/>
  <c r="M1589" i="30"/>
  <c r="M1588" i="30"/>
  <c r="M1587" i="30"/>
  <c r="M1586" i="30"/>
  <c r="M1585" i="30"/>
  <c r="M1584" i="30"/>
  <c r="M1583" i="30"/>
  <c r="M1582" i="30"/>
  <c r="M1581" i="30"/>
  <c r="M1580" i="30"/>
  <c r="M1579" i="30"/>
  <c r="M1578" i="30"/>
  <c r="M1577" i="30"/>
  <c r="M1576" i="30"/>
  <c r="M1575" i="30"/>
  <c r="M1574" i="30"/>
  <c r="M1573" i="30"/>
  <c r="M1572" i="30"/>
  <c r="M1571" i="30"/>
  <c r="M1570" i="30"/>
  <c r="M1569" i="30"/>
  <c r="M1568" i="30"/>
  <c r="M1567" i="30"/>
  <c r="M1566" i="30"/>
  <c r="M1565" i="30"/>
  <c r="M1564" i="30"/>
  <c r="M1563" i="30"/>
  <c r="M1562" i="30"/>
  <c r="M1561" i="30"/>
  <c r="M1560" i="30"/>
  <c r="M1559" i="30"/>
  <c r="M1558" i="30"/>
  <c r="M1557" i="30"/>
  <c r="M1556" i="30"/>
  <c r="M1555" i="30"/>
  <c r="M1554" i="30"/>
  <c r="M1553" i="30"/>
  <c r="M1552" i="30"/>
  <c r="M1551" i="30"/>
  <c r="M1550" i="30"/>
  <c r="M1549" i="30"/>
  <c r="M1548" i="30"/>
  <c r="M1547" i="30"/>
  <c r="M1546" i="30"/>
  <c r="M1545" i="30"/>
  <c r="M1544" i="30"/>
  <c r="M1543" i="30"/>
  <c r="M1542" i="30"/>
  <c r="M1541" i="30"/>
  <c r="M1540" i="30"/>
  <c r="M1539" i="30"/>
  <c r="M1538" i="30"/>
  <c r="M1537" i="30"/>
  <c r="M1536" i="30"/>
  <c r="M1535" i="30"/>
  <c r="M1534" i="30"/>
  <c r="M1533" i="30"/>
  <c r="M1532" i="30"/>
  <c r="M1531" i="30"/>
  <c r="M1530" i="30"/>
  <c r="M1529" i="30"/>
  <c r="M1528" i="30"/>
  <c r="M1527" i="30"/>
  <c r="M1526" i="30"/>
  <c r="M1525" i="30"/>
  <c r="M1524" i="30"/>
  <c r="M1523" i="30"/>
  <c r="M1522" i="30"/>
  <c r="M1521" i="30"/>
  <c r="M1520" i="30"/>
  <c r="M1519" i="30"/>
  <c r="M1518" i="30"/>
  <c r="M1517" i="30"/>
  <c r="M1516" i="30"/>
  <c r="M1515" i="30"/>
  <c r="M1514" i="30"/>
  <c r="M1513" i="30"/>
  <c r="M1512" i="30"/>
  <c r="M1511" i="30"/>
  <c r="M1510" i="30"/>
  <c r="M1509" i="30"/>
  <c r="M1508" i="30"/>
  <c r="M1507" i="30"/>
  <c r="M1506" i="30"/>
  <c r="M1505" i="30"/>
  <c r="M1504" i="30"/>
  <c r="M1503" i="30"/>
  <c r="M1502" i="30"/>
  <c r="M1501" i="30"/>
  <c r="M1500" i="30"/>
  <c r="M1499" i="30"/>
  <c r="M1498" i="30"/>
  <c r="M1497" i="30"/>
  <c r="M1496" i="30"/>
  <c r="M1495" i="30"/>
  <c r="M1494" i="30"/>
  <c r="M1493" i="30"/>
  <c r="M1492" i="30"/>
  <c r="M1491" i="30"/>
  <c r="M1490" i="30"/>
  <c r="M1489" i="30"/>
  <c r="M1488" i="30"/>
  <c r="M1487" i="30"/>
  <c r="M1486" i="30"/>
  <c r="M1485" i="30"/>
  <c r="M1484" i="30"/>
  <c r="M1483" i="30"/>
  <c r="M1482" i="30"/>
  <c r="M1481" i="30"/>
  <c r="M1480" i="30"/>
  <c r="M1479" i="30"/>
  <c r="M1478" i="30"/>
  <c r="M1477" i="30"/>
  <c r="M1476" i="30"/>
  <c r="M1475" i="30"/>
  <c r="M1474" i="30"/>
  <c r="M1473" i="30"/>
  <c r="M1472" i="30"/>
  <c r="M1471" i="30"/>
  <c r="M1470" i="30"/>
  <c r="M1469" i="30"/>
  <c r="M1468" i="30"/>
  <c r="M1467" i="30"/>
  <c r="M1466" i="30"/>
  <c r="M1465" i="30"/>
  <c r="M1464" i="30"/>
  <c r="M1463" i="30"/>
  <c r="M1462" i="30"/>
  <c r="M1461" i="30"/>
  <c r="M1460" i="30"/>
  <c r="M1459" i="30"/>
  <c r="M1458" i="30"/>
  <c r="M1457" i="30"/>
  <c r="M1456" i="30"/>
  <c r="M1455" i="30"/>
  <c r="M1454" i="30"/>
  <c r="M1453" i="30"/>
  <c r="M1452" i="30"/>
  <c r="M1451" i="30"/>
  <c r="M1450" i="30"/>
  <c r="M1449" i="30"/>
  <c r="M1448" i="30"/>
  <c r="M1447" i="30"/>
  <c r="M1446" i="30"/>
  <c r="M1445" i="30"/>
  <c r="M1444" i="30"/>
  <c r="M1443" i="30"/>
  <c r="M1442" i="30"/>
  <c r="M1441" i="30"/>
  <c r="M1440" i="30"/>
  <c r="M1439" i="30"/>
  <c r="M1438" i="30"/>
  <c r="M1437" i="30"/>
  <c r="M1436" i="30"/>
  <c r="M1435" i="30"/>
  <c r="M1434" i="30"/>
  <c r="M1433" i="30"/>
  <c r="M1432" i="30"/>
  <c r="M1431" i="30"/>
  <c r="M1430" i="30"/>
  <c r="M1429" i="30"/>
  <c r="M1428" i="30"/>
  <c r="M1427" i="30"/>
  <c r="M1426" i="30"/>
  <c r="M1425" i="30"/>
  <c r="M1424" i="30"/>
  <c r="M1423" i="30"/>
  <c r="M1422" i="30"/>
  <c r="M1421" i="30"/>
  <c r="M1420" i="30"/>
  <c r="M1419" i="30"/>
  <c r="M1418" i="30"/>
  <c r="M1417" i="30"/>
  <c r="M1416" i="30"/>
  <c r="M1415" i="30"/>
  <c r="M1414" i="30"/>
  <c r="M1413" i="30"/>
  <c r="M1412" i="30"/>
  <c r="M1411" i="30"/>
  <c r="M1410" i="30"/>
  <c r="M1409" i="30"/>
  <c r="M1408" i="30"/>
  <c r="M1407" i="30"/>
  <c r="M1406" i="30"/>
  <c r="M1405" i="30"/>
  <c r="M1404" i="30"/>
  <c r="M1403" i="30"/>
  <c r="M1402" i="30"/>
  <c r="M1401" i="30"/>
  <c r="M1400" i="30"/>
  <c r="M1399" i="30"/>
  <c r="M1398" i="30"/>
  <c r="M1397" i="30"/>
  <c r="M1396" i="30"/>
  <c r="M1395" i="30"/>
  <c r="M1394" i="30"/>
  <c r="M1393" i="30"/>
  <c r="M1392" i="30"/>
  <c r="M1391" i="30"/>
  <c r="M1390" i="30"/>
  <c r="M1389" i="30"/>
  <c r="M1388" i="30"/>
  <c r="M1387" i="30"/>
  <c r="M1386" i="30"/>
  <c r="M1385" i="30"/>
  <c r="M1384" i="30"/>
  <c r="M1383" i="30"/>
  <c r="M1382" i="30"/>
  <c r="M1381" i="30"/>
  <c r="M1380" i="30"/>
  <c r="M1379" i="30"/>
  <c r="M1378" i="30"/>
  <c r="M1377" i="30"/>
  <c r="M1376" i="30"/>
  <c r="M1375" i="30"/>
  <c r="M1374" i="30"/>
  <c r="M1373" i="30"/>
  <c r="M1372" i="30"/>
  <c r="M1371" i="30"/>
  <c r="M1370" i="30"/>
  <c r="M1369" i="30"/>
  <c r="M1368" i="30"/>
  <c r="M1367" i="30"/>
  <c r="M1366" i="30"/>
  <c r="M1365" i="30"/>
  <c r="M1364" i="30"/>
  <c r="M1363" i="30"/>
  <c r="M1362" i="30"/>
  <c r="M1361" i="30"/>
  <c r="M1360" i="30"/>
  <c r="M1359" i="30"/>
  <c r="M1358" i="30"/>
  <c r="M1357" i="30"/>
  <c r="M1356" i="30"/>
  <c r="M1355" i="30"/>
  <c r="M1354" i="30"/>
  <c r="M1353" i="30"/>
  <c r="M1352" i="30"/>
  <c r="M1351" i="30"/>
  <c r="M1350" i="30"/>
  <c r="M1349" i="30"/>
  <c r="M1348" i="30"/>
  <c r="M1347" i="30"/>
  <c r="M1346" i="30"/>
  <c r="M1345" i="30"/>
  <c r="M1344" i="30"/>
  <c r="M1343" i="30"/>
  <c r="M1342" i="30"/>
  <c r="M1341" i="30"/>
  <c r="M1340" i="30"/>
  <c r="M1339" i="30"/>
  <c r="M1338" i="30"/>
  <c r="M1337" i="30"/>
  <c r="M1336" i="30"/>
  <c r="M1335" i="30"/>
  <c r="M1334" i="30"/>
  <c r="M1333" i="30"/>
  <c r="M1332" i="30"/>
  <c r="M1331" i="30"/>
  <c r="M1330" i="30"/>
  <c r="M1329" i="30"/>
  <c r="M1328" i="30"/>
  <c r="M1327" i="30"/>
  <c r="M1326" i="30"/>
  <c r="M1325" i="30"/>
  <c r="M1324" i="30"/>
  <c r="M1323" i="30"/>
  <c r="M1322" i="30"/>
  <c r="M1321" i="30"/>
  <c r="M1320" i="30"/>
  <c r="M1319" i="30"/>
  <c r="M1318" i="30"/>
  <c r="M1317" i="30"/>
  <c r="M1316" i="30"/>
  <c r="M1315" i="30"/>
  <c r="M1314" i="30"/>
  <c r="M1313" i="30"/>
  <c r="M1312" i="30"/>
  <c r="M1311" i="30"/>
  <c r="M1310" i="30"/>
  <c r="M1309" i="30"/>
  <c r="M1308" i="30"/>
  <c r="M1307" i="30"/>
  <c r="M1306" i="30"/>
  <c r="M1305" i="30"/>
  <c r="M1304" i="30"/>
  <c r="M1303" i="30"/>
  <c r="M1302" i="30"/>
  <c r="M1301" i="30"/>
  <c r="M1300" i="30"/>
  <c r="M1299" i="30"/>
  <c r="M1298" i="30"/>
  <c r="M1297" i="30"/>
  <c r="M1296" i="30"/>
  <c r="M1295" i="30"/>
  <c r="M1294" i="30"/>
  <c r="M1293" i="30"/>
  <c r="M1292" i="30"/>
  <c r="M1291" i="30"/>
  <c r="M1290" i="30"/>
  <c r="M1289" i="30"/>
  <c r="M1288" i="30"/>
  <c r="M1287" i="30"/>
  <c r="M1286" i="30"/>
  <c r="M1285" i="30"/>
  <c r="M1284" i="30"/>
  <c r="M1283" i="30"/>
  <c r="M1282" i="30"/>
  <c r="M1281" i="30"/>
  <c r="M1280" i="30"/>
  <c r="M1279" i="30"/>
  <c r="M1278" i="30"/>
  <c r="M1277" i="30"/>
  <c r="M1276" i="30"/>
  <c r="M1275" i="30"/>
  <c r="M1274" i="30"/>
  <c r="M1273" i="30"/>
  <c r="M1272" i="30"/>
  <c r="M1271" i="30"/>
  <c r="M1270" i="30"/>
  <c r="M1269" i="30"/>
  <c r="M1268" i="30"/>
  <c r="M1267" i="30"/>
  <c r="M1266" i="30"/>
  <c r="M1265" i="30"/>
  <c r="M1264" i="30"/>
  <c r="M1263" i="30"/>
  <c r="M1262" i="30"/>
  <c r="M1261" i="30"/>
  <c r="M1260" i="30"/>
  <c r="M1259" i="30"/>
  <c r="M1258" i="30"/>
  <c r="M1257" i="30"/>
  <c r="M1256" i="30"/>
  <c r="M1255" i="30"/>
  <c r="M1254" i="30"/>
  <c r="M1253" i="30"/>
  <c r="M1252" i="30"/>
  <c r="M1251" i="30"/>
  <c r="M1250" i="30"/>
  <c r="M1249" i="30"/>
  <c r="M1248" i="30"/>
  <c r="M1247" i="30"/>
  <c r="M1246" i="30"/>
  <c r="M1245" i="30"/>
  <c r="M1244" i="30"/>
  <c r="M1243" i="30"/>
  <c r="M1242" i="30"/>
  <c r="M1241" i="30"/>
  <c r="M1240" i="30"/>
  <c r="M1239" i="30"/>
  <c r="M1238" i="30"/>
  <c r="M1237" i="30"/>
  <c r="M1236" i="30"/>
  <c r="M1235" i="30"/>
  <c r="M1234" i="30"/>
  <c r="M1233" i="30"/>
  <c r="M1232" i="30"/>
  <c r="M1231" i="30"/>
  <c r="M1230" i="30"/>
  <c r="M1229" i="30"/>
  <c r="M1228" i="30"/>
  <c r="M1227" i="30"/>
  <c r="M1226" i="30"/>
  <c r="M1225" i="30"/>
  <c r="M1224" i="30"/>
  <c r="M1223" i="30"/>
  <c r="M1222" i="30"/>
  <c r="M1221" i="30"/>
  <c r="M1220" i="30"/>
  <c r="M1219" i="30"/>
  <c r="M1218" i="30"/>
  <c r="M1217" i="30"/>
  <c r="M1216" i="30"/>
  <c r="M1215" i="30"/>
  <c r="M1214" i="30"/>
  <c r="M1213" i="30"/>
  <c r="M1212" i="30"/>
  <c r="M1211" i="30"/>
  <c r="M1210" i="30"/>
  <c r="M1209" i="30"/>
  <c r="M1208" i="30"/>
  <c r="M1207" i="30"/>
  <c r="M1206" i="30"/>
  <c r="M1205" i="30"/>
  <c r="M1204" i="30"/>
  <c r="M1203" i="30"/>
  <c r="M1202" i="30"/>
  <c r="M1201" i="30"/>
  <c r="M1200" i="30"/>
  <c r="M1199" i="30"/>
  <c r="M1198" i="30"/>
  <c r="M1197" i="30"/>
  <c r="M1196" i="30"/>
  <c r="M1195" i="30"/>
  <c r="M1194" i="30"/>
  <c r="M1193" i="30"/>
  <c r="M1192" i="30"/>
  <c r="M1191" i="30"/>
  <c r="M1190" i="30"/>
  <c r="M1189" i="30"/>
  <c r="M1188" i="30"/>
  <c r="M1187" i="30"/>
  <c r="M1186" i="30"/>
  <c r="M1185" i="30"/>
  <c r="M1184" i="30"/>
  <c r="M1183" i="30"/>
  <c r="M1182" i="30"/>
  <c r="M1181" i="30"/>
  <c r="M1180" i="30"/>
  <c r="M1179" i="30"/>
  <c r="M1178" i="30"/>
  <c r="M1177" i="30"/>
  <c r="M1176" i="30"/>
  <c r="M1175" i="30"/>
  <c r="M1174" i="30"/>
  <c r="M1173" i="30"/>
  <c r="M1172" i="30"/>
  <c r="M1171" i="30"/>
  <c r="M1170" i="30"/>
  <c r="M1169" i="30"/>
  <c r="M1168" i="30"/>
  <c r="M1167" i="30"/>
  <c r="M1166" i="30"/>
  <c r="M1165" i="30"/>
  <c r="M1164" i="30"/>
  <c r="M1163" i="30"/>
  <c r="M1162" i="30"/>
  <c r="M1161" i="30"/>
  <c r="M1160" i="30"/>
  <c r="M1159" i="30"/>
  <c r="M1158" i="30"/>
  <c r="M1157" i="30"/>
  <c r="M1156" i="30"/>
  <c r="M1155" i="30"/>
  <c r="M1154" i="30"/>
  <c r="M1153" i="30"/>
  <c r="M1152" i="30"/>
  <c r="M1151" i="30"/>
  <c r="M1150" i="30"/>
  <c r="M1149" i="30"/>
  <c r="M1148" i="30"/>
  <c r="M1147" i="30"/>
  <c r="M1146" i="30"/>
  <c r="M1145" i="30"/>
  <c r="M1144" i="30"/>
  <c r="M1143" i="30"/>
  <c r="M1142" i="30"/>
  <c r="M1141" i="30"/>
  <c r="M1140" i="30"/>
  <c r="M1139" i="30"/>
  <c r="M1138" i="30"/>
  <c r="M1137" i="30"/>
  <c r="M1136" i="30"/>
  <c r="M1135" i="30"/>
  <c r="M1134" i="30"/>
  <c r="M1133" i="30"/>
  <c r="M1132" i="30"/>
  <c r="M1131" i="30"/>
  <c r="M1130" i="30"/>
  <c r="M1129" i="30"/>
  <c r="M1128" i="30"/>
  <c r="M1127" i="30"/>
  <c r="M1126" i="30"/>
  <c r="M1125" i="30"/>
  <c r="M1124" i="30"/>
  <c r="M1123" i="30"/>
  <c r="M1122" i="30"/>
  <c r="M1121" i="30"/>
  <c r="M1120" i="30"/>
  <c r="M1119" i="30"/>
  <c r="M1118" i="30"/>
  <c r="M1117" i="30"/>
  <c r="M1116" i="30"/>
  <c r="M1115" i="30"/>
  <c r="M1114" i="30"/>
  <c r="M1113" i="30"/>
  <c r="M1112" i="30"/>
  <c r="M1111" i="30"/>
  <c r="M1110" i="30"/>
  <c r="M1109" i="30"/>
  <c r="M1108" i="30"/>
  <c r="M1107" i="30"/>
  <c r="M1106" i="30"/>
  <c r="M1105" i="30"/>
  <c r="M1104" i="30"/>
  <c r="M1103" i="30"/>
  <c r="M1102" i="30"/>
  <c r="M1101" i="30"/>
  <c r="M1100" i="30"/>
  <c r="M1099" i="30"/>
  <c r="M1098" i="30"/>
  <c r="M1097" i="30"/>
  <c r="M1096" i="30"/>
  <c r="M1095" i="30"/>
  <c r="M1094" i="30"/>
  <c r="M1093" i="30"/>
  <c r="M1092" i="30"/>
  <c r="M1091" i="30"/>
  <c r="M1090" i="30"/>
  <c r="M1089" i="30"/>
  <c r="M1088" i="30"/>
  <c r="M1087" i="30"/>
  <c r="M1086" i="30"/>
  <c r="M1085" i="30"/>
  <c r="M1084" i="30"/>
  <c r="M1083" i="30"/>
  <c r="M1082" i="30"/>
  <c r="M1081" i="30"/>
  <c r="M1080" i="30"/>
  <c r="M1079" i="30"/>
  <c r="M1078" i="30"/>
  <c r="M1077" i="30"/>
  <c r="M1076" i="30"/>
  <c r="M1075" i="30"/>
  <c r="M1074" i="30"/>
  <c r="M1073" i="30"/>
  <c r="M1072" i="30"/>
  <c r="M1071" i="30"/>
  <c r="M1070" i="30"/>
  <c r="M1069" i="30"/>
  <c r="M1068" i="30"/>
  <c r="M1067" i="30"/>
  <c r="M1066" i="30"/>
  <c r="M1065" i="30"/>
  <c r="M1064" i="30"/>
  <c r="M1063" i="30"/>
  <c r="M1062" i="30"/>
  <c r="M1061" i="30"/>
  <c r="M1060" i="30"/>
  <c r="M1059" i="30"/>
  <c r="M1058" i="30"/>
  <c r="M1057" i="30"/>
  <c r="M1056" i="30"/>
  <c r="M1055" i="30"/>
  <c r="M1054" i="30"/>
  <c r="M1053" i="30"/>
  <c r="M1052" i="30"/>
  <c r="M1051" i="30"/>
  <c r="M1050" i="30"/>
  <c r="M1049" i="30"/>
  <c r="M1048" i="30"/>
  <c r="M1047" i="30"/>
  <c r="M1046" i="30"/>
  <c r="M1045" i="30"/>
  <c r="M1044" i="30"/>
  <c r="M1043" i="30"/>
  <c r="M1042" i="30"/>
  <c r="M1041" i="30"/>
  <c r="M1040" i="30"/>
  <c r="M1039" i="30"/>
  <c r="M1038" i="30"/>
  <c r="M1037" i="30"/>
  <c r="M1036" i="30"/>
  <c r="M1035" i="30"/>
  <c r="M1034" i="30"/>
  <c r="M1033" i="30"/>
  <c r="M1032" i="30"/>
  <c r="M1031" i="30"/>
  <c r="M1030" i="30"/>
  <c r="M1029" i="30"/>
  <c r="M1028" i="30"/>
  <c r="M1027" i="30"/>
  <c r="M1026" i="30"/>
  <c r="M1025" i="30"/>
  <c r="M1024" i="30"/>
  <c r="M1023" i="30"/>
  <c r="M1022" i="30"/>
  <c r="M1021" i="30"/>
  <c r="M1020" i="30"/>
  <c r="M1019" i="30"/>
  <c r="M1018" i="30"/>
  <c r="M1017" i="30"/>
  <c r="M1016" i="30"/>
  <c r="M1015" i="30"/>
  <c r="M1014" i="30"/>
  <c r="M1013" i="30"/>
  <c r="M1012" i="30"/>
  <c r="M1011" i="30"/>
  <c r="M1010" i="30"/>
  <c r="M1009" i="30"/>
  <c r="M1008" i="30"/>
  <c r="M1007" i="30"/>
  <c r="M1006" i="30"/>
  <c r="M1005" i="30"/>
  <c r="M1004" i="30"/>
  <c r="M1003" i="30"/>
  <c r="M1002" i="30"/>
  <c r="M1001" i="30"/>
  <c r="M1000" i="30"/>
  <c r="M999" i="30"/>
  <c r="M998" i="30"/>
  <c r="M997" i="30"/>
  <c r="M996" i="30"/>
  <c r="M995" i="30"/>
  <c r="M994" i="30"/>
  <c r="M993" i="30"/>
  <c r="M992" i="30"/>
  <c r="M991" i="30"/>
  <c r="M990" i="30"/>
  <c r="M989" i="30"/>
  <c r="M988" i="30"/>
  <c r="M987" i="30"/>
  <c r="M986" i="30"/>
  <c r="M985" i="30"/>
  <c r="M984" i="30"/>
  <c r="M983" i="30"/>
  <c r="M982" i="30"/>
  <c r="M981" i="30"/>
  <c r="M980" i="30"/>
  <c r="M979" i="30"/>
  <c r="M978" i="30"/>
  <c r="M977" i="30"/>
  <c r="M976" i="30"/>
  <c r="M975" i="30"/>
  <c r="M974" i="30"/>
  <c r="M973" i="30"/>
  <c r="M972" i="30"/>
  <c r="M971" i="30"/>
  <c r="M970" i="30"/>
  <c r="M969" i="30"/>
  <c r="M968" i="30"/>
  <c r="M967" i="30"/>
  <c r="M966" i="30"/>
  <c r="M965" i="30"/>
  <c r="M964" i="30"/>
  <c r="M963" i="30"/>
  <c r="M962" i="30"/>
  <c r="M961" i="30"/>
  <c r="M960" i="30"/>
  <c r="M959" i="30"/>
  <c r="M958" i="30"/>
  <c r="M957" i="30"/>
  <c r="M956" i="30"/>
  <c r="M955" i="30"/>
  <c r="M954" i="30"/>
  <c r="M953" i="30"/>
  <c r="M952" i="30"/>
  <c r="M951" i="30"/>
  <c r="M950" i="30"/>
  <c r="M949" i="30"/>
  <c r="M948" i="30"/>
  <c r="M947" i="30"/>
  <c r="M946" i="30"/>
  <c r="M945" i="30"/>
  <c r="M944" i="30"/>
  <c r="M943" i="30"/>
  <c r="M942" i="30"/>
  <c r="M941" i="30"/>
  <c r="M940" i="30"/>
  <c r="M939" i="30"/>
  <c r="M938" i="30"/>
  <c r="M937" i="30"/>
  <c r="M936" i="30"/>
  <c r="M935" i="30"/>
  <c r="M934" i="30"/>
  <c r="M933" i="30"/>
  <c r="M932" i="30"/>
  <c r="M931" i="30"/>
  <c r="M930" i="30"/>
  <c r="M929" i="30"/>
  <c r="M928" i="30"/>
  <c r="M927" i="30"/>
  <c r="M926" i="30"/>
  <c r="M925" i="30"/>
  <c r="M924" i="30"/>
  <c r="M923" i="30"/>
  <c r="M922" i="30"/>
  <c r="M921" i="30"/>
  <c r="M920" i="30"/>
  <c r="M919" i="30"/>
  <c r="M918" i="30"/>
  <c r="M917" i="30"/>
  <c r="M916" i="30"/>
  <c r="M915" i="30"/>
  <c r="M914" i="30"/>
  <c r="M913" i="30"/>
  <c r="M912" i="30"/>
  <c r="M911" i="30"/>
  <c r="M910" i="30"/>
  <c r="M909" i="30"/>
  <c r="M908" i="30"/>
  <c r="M907" i="30"/>
  <c r="M906" i="30"/>
  <c r="M905" i="30"/>
  <c r="M904" i="30"/>
  <c r="M903" i="30"/>
  <c r="M902" i="30"/>
  <c r="M901" i="30"/>
  <c r="M900" i="30"/>
  <c r="M899" i="30"/>
  <c r="M898" i="30"/>
  <c r="M897" i="30"/>
  <c r="M896" i="30"/>
  <c r="M895" i="30"/>
  <c r="M894" i="30"/>
  <c r="M893" i="30"/>
  <c r="M892" i="30"/>
  <c r="M891" i="30"/>
  <c r="M890" i="30"/>
  <c r="M889" i="30"/>
  <c r="M888" i="30"/>
  <c r="M887" i="30"/>
  <c r="M886" i="30"/>
  <c r="M885" i="30"/>
  <c r="M884" i="30"/>
  <c r="M883" i="30"/>
  <c r="M882" i="30"/>
  <c r="M881" i="30"/>
  <c r="M880" i="30"/>
  <c r="M879" i="30"/>
  <c r="M878" i="30"/>
  <c r="M877" i="30"/>
  <c r="M876" i="30"/>
  <c r="M875" i="30"/>
  <c r="M874" i="30"/>
  <c r="M873" i="30"/>
  <c r="M872" i="30"/>
  <c r="M871" i="30"/>
  <c r="M870" i="30"/>
  <c r="M869" i="30"/>
  <c r="M868" i="30"/>
  <c r="M867" i="30"/>
  <c r="M866" i="30"/>
  <c r="M865" i="30"/>
  <c r="M864" i="30"/>
  <c r="M863" i="30"/>
  <c r="M862" i="30"/>
  <c r="M861" i="30"/>
  <c r="M860" i="30"/>
  <c r="M859" i="30"/>
  <c r="M858" i="30"/>
  <c r="M857" i="30"/>
  <c r="M856" i="30"/>
  <c r="M855" i="30"/>
  <c r="M854" i="30"/>
  <c r="M853" i="30"/>
  <c r="M852" i="30"/>
  <c r="M851" i="30"/>
  <c r="M850" i="30"/>
  <c r="M849" i="30"/>
  <c r="M848" i="30"/>
  <c r="M847" i="30"/>
  <c r="M846" i="30"/>
  <c r="M845" i="30"/>
  <c r="M844" i="30"/>
  <c r="M843" i="30"/>
  <c r="M842" i="30"/>
  <c r="M841" i="30"/>
  <c r="M840" i="30"/>
  <c r="M839" i="30"/>
  <c r="M838" i="30"/>
  <c r="M837" i="30"/>
  <c r="M836" i="30"/>
  <c r="M835" i="30"/>
  <c r="M834" i="30"/>
  <c r="M833" i="30"/>
  <c r="M832" i="30"/>
  <c r="M831" i="30"/>
  <c r="M830" i="30"/>
  <c r="M829" i="30"/>
  <c r="M828" i="30"/>
  <c r="M827" i="30"/>
  <c r="M826" i="30"/>
  <c r="M825" i="30"/>
  <c r="M824" i="30"/>
  <c r="M823" i="30"/>
  <c r="M822" i="30"/>
  <c r="M821" i="30"/>
  <c r="M820" i="30"/>
  <c r="M819" i="30"/>
  <c r="M818" i="30"/>
  <c r="M817" i="30"/>
  <c r="M816" i="30"/>
  <c r="M815" i="30"/>
  <c r="M814" i="30"/>
  <c r="M813" i="30"/>
  <c r="M812" i="30"/>
  <c r="M811" i="30"/>
  <c r="M810" i="30"/>
  <c r="M809" i="30"/>
  <c r="M808" i="30"/>
  <c r="M807" i="30"/>
  <c r="M806" i="30"/>
  <c r="M805" i="30"/>
  <c r="M804" i="30"/>
  <c r="M803" i="30"/>
  <c r="M802" i="30"/>
  <c r="M801" i="30"/>
  <c r="M800" i="30"/>
  <c r="M799" i="30"/>
  <c r="M798" i="30"/>
  <c r="M797" i="30"/>
  <c r="M796" i="30"/>
  <c r="M795" i="30"/>
  <c r="M794" i="30"/>
  <c r="M793" i="30"/>
  <c r="M792" i="30"/>
  <c r="M791" i="30"/>
  <c r="M790" i="30"/>
  <c r="M789" i="30"/>
  <c r="M788" i="30"/>
  <c r="M787" i="30"/>
  <c r="M786" i="30"/>
  <c r="M785" i="30"/>
  <c r="M784" i="30"/>
  <c r="M783" i="30"/>
  <c r="M782" i="30"/>
  <c r="M781" i="30"/>
  <c r="M780" i="30"/>
  <c r="M779" i="30"/>
  <c r="M778" i="30"/>
  <c r="M777" i="30"/>
  <c r="M776" i="30"/>
  <c r="M775" i="30"/>
  <c r="M774" i="30"/>
  <c r="M773" i="30"/>
  <c r="M772" i="30"/>
  <c r="M771" i="30"/>
  <c r="M770" i="30"/>
  <c r="M769" i="30"/>
  <c r="M768" i="30"/>
  <c r="M767" i="30"/>
  <c r="M766" i="30"/>
  <c r="M765" i="30"/>
  <c r="M764" i="30"/>
  <c r="M763" i="30"/>
  <c r="M762" i="30"/>
  <c r="M761" i="30"/>
  <c r="M760" i="30"/>
  <c r="M759" i="30"/>
  <c r="M758" i="30"/>
  <c r="M757" i="30"/>
  <c r="M756" i="30"/>
  <c r="M755" i="30"/>
  <c r="M754" i="30"/>
  <c r="M753" i="30"/>
  <c r="M752" i="30"/>
  <c r="M751" i="30"/>
  <c r="M750" i="30"/>
  <c r="M749" i="30"/>
  <c r="M748" i="30"/>
  <c r="M747" i="30"/>
  <c r="M746" i="30"/>
  <c r="M745" i="30"/>
  <c r="M744" i="30"/>
  <c r="M743" i="30"/>
  <c r="M742" i="30"/>
  <c r="M741" i="30"/>
  <c r="M740" i="30"/>
  <c r="M739" i="30"/>
  <c r="M738" i="30"/>
  <c r="M737" i="30"/>
  <c r="M736" i="30"/>
  <c r="M735" i="30"/>
  <c r="M734" i="30"/>
  <c r="M733" i="30"/>
  <c r="M732" i="30"/>
  <c r="M731" i="30"/>
  <c r="M730" i="30"/>
  <c r="M729" i="30"/>
  <c r="M728" i="30"/>
  <c r="M727" i="30"/>
  <c r="M726" i="30"/>
  <c r="M725" i="30"/>
  <c r="M724" i="30"/>
  <c r="M723" i="30"/>
  <c r="M722" i="30"/>
  <c r="M721" i="30"/>
  <c r="M720" i="30"/>
  <c r="M719" i="30"/>
  <c r="M718" i="30"/>
  <c r="M717" i="30"/>
  <c r="M716" i="30"/>
  <c r="M715" i="30"/>
  <c r="M714" i="30"/>
  <c r="M713" i="30"/>
  <c r="M712" i="30"/>
  <c r="M711" i="30"/>
  <c r="M710" i="30"/>
  <c r="M709" i="30"/>
  <c r="M708" i="30"/>
  <c r="M707" i="30"/>
  <c r="M706" i="30"/>
  <c r="M705" i="30"/>
  <c r="M704" i="30"/>
  <c r="M703" i="30"/>
  <c r="M702" i="30"/>
  <c r="M701" i="30"/>
  <c r="M700" i="30"/>
  <c r="M699" i="30"/>
  <c r="M698" i="30"/>
  <c r="M697" i="30"/>
  <c r="M696" i="30"/>
  <c r="M695" i="30"/>
  <c r="M694" i="30"/>
  <c r="M693" i="30"/>
  <c r="M692" i="30"/>
  <c r="M691" i="30"/>
  <c r="M690" i="30"/>
  <c r="M689" i="30"/>
  <c r="M688" i="30"/>
  <c r="M687" i="30"/>
  <c r="M686" i="30"/>
  <c r="M685" i="30"/>
  <c r="M684" i="30"/>
  <c r="M683" i="30"/>
  <c r="M682" i="30"/>
  <c r="M681" i="30"/>
  <c r="M680" i="30"/>
  <c r="M679" i="30"/>
  <c r="M678" i="30"/>
  <c r="M677" i="30"/>
  <c r="M676" i="30"/>
  <c r="M675" i="30"/>
  <c r="M674" i="30"/>
  <c r="M673" i="30"/>
  <c r="M672" i="30"/>
  <c r="M671" i="30"/>
  <c r="M670" i="30"/>
  <c r="M669" i="30"/>
  <c r="M668" i="30"/>
  <c r="M667" i="30"/>
  <c r="M666" i="30"/>
  <c r="M665" i="30"/>
  <c r="M664" i="30"/>
  <c r="M663" i="30"/>
  <c r="M662" i="30"/>
  <c r="M661" i="30"/>
  <c r="M660" i="30"/>
  <c r="M659" i="30"/>
  <c r="M658" i="30"/>
  <c r="M657" i="30"/>
  <c r="M656" i="30"/>
  <c r="M655" i="30"/>
  <c r="M654" i="30"/>
  <c r="M653" i="30"/>
  <c r="M652" i="30"/>
  <c r="M651" i="30"/>
  <c r="M650" i="30"/>
  <c r="M649" i="30"/>
  <c r="M648" i="30"/>
  <c r="M647" i="30"/>
  <c r="M646" i="30"/>
  <c r="M645" i="30"/>
  <c r="M644" i="30"/>
  <c r="M643" i="30"/>
  <c r="M642" i="30"/>
  <c r="M641" i="30"/>
  <c r="M640" i="30"/>
  <c r="M639" i="30"/>
  <c r="M638" i="30"/>
  <c r="M637" i="30"/>
  <c r="M636" i="30"/>
  <c r="M635" i="30"/>
  <c r="M634" i="30"/>
  <c r="M633" i="30"/>
  <c r="M632" i="30"/>
  <c r="M631" i="30"/>
  <c r="M630" i="30"/>
  <c r="M629" i="30"/>
  <c r="M628" i="30"/>
  <c r="M627" i="30"/>
  <c r="M626" i="30"/>
  <c r="M625" i="30"/>
  <c r="M624" i="30"/>
  <c r="M623" i="30"/>
  <c r="M622" i="30"/>
  <c r="M621" i="30"/>
  <c r="M620" i="30"/>
  <c r="M619" i="30"/>
  <c r="M618" i="30"/>
  <c r="M617" i="30"/>
  <c r="M616" i="30"/>
  <c r="M615" i="30"/>
  <c r="M614" i="30"/>
  <c r="M613" i="30"/>
  <c r="M612" i="30"/>
  <c r="M611" i="30"/>
  <c r="M610" i="30"/>
  <c r="M609" i="30"/>
  <c r="M608" i="30"/>
  <c r="M607" i="30"/>
  <c r="M606" i="30"/>
  <c r="M605" i="30"/>
  <c r="M604" i="30"/>
  <c r="M603" i="30"/>
  <c r="M602" i="30"/>
  <c r="M601" i="30"/>
  <c r="M600" i="30"/>
  <c r="M599" i="30"/>
  <c r="M598" i="30"/>
  <c r="M597" i="30"/>
  <c r="M596" i="30"/>
  <c r="M595" i="30"/>
  <c r="M594" i="30"/>
  <c r="M593" i="30"/>
  <c r="M592" i="30"/>
  <c r="M591" i="30"/>
  <c r="M590" i="30"/>
  <c r="M589" i="30"/>
  <c r="M588" i="30"/>
  <c r="M587" i="30"/>
  <c r="M586" i="30"/>
  <c r="M585" i="30"/>
  <c r="M584" i="30"/>
  <c r="M583" i="30"/>
  <c r="M582" i="30"/>
  <c r="M581" i="30"/>
  <c r="M580" i="30"/>
  <c r="M579" i="30"/>
  <c r="M578" i="30"/>
  <c r="M577" i="30"/>
  <c r="M576" i="30"/>
  <c r="M575" i="30"/>
  <c r="M574" i="30"/>
  <c r="M573" i="30"/>
  <c r="M572" i="30"/>
  <c r="M571" i="30"/>
  <c r="M570" i="30"/>
  <c r="M569" i="30"/>
  <c r="M568" i="30"/>
  <c r="M567" i="30"/>
  <c r="M566" i="30"/>
  <c r="M565" i="30"/>
  <c r="M564" i="30"/>
  <c r="M563" i="30"/>
  <c r="M562" i="30"/>
  <c r="M561" i="30"/>
  <c r="M560" i="30"/>
  <c r="M559" i="30"/>
  <c r="M558" i="30"/>
  <c r="M557" i="30"/>
  <c r="M556" i="30"/>
  <c r="M555" i="30"/>
  <c r="M554" i="30"/>
  <c r="M553" i="30"/>
  <c r="M552" i="30"/>
  <c r="M551" i="30"/>
  <c r="M550" i="30"/>
  <c r="M549" i="30"/>
  <c r="M548" i="30"/>
  <c r="M547" i="30"/>
  <c r="M546" i="30"/>
  <c r="M545" i="30"/>
  <c r="M544" i="30"/>
  <c r="M543" i="30"/>
  <c r="M542" i="30"/>
  <c r="M541" i="30"/>
  <c r="M540" i="30"/>
  <c r="M539" i="30"/>
  <c r="M538" i="30"/>
  <c r="M537" i="30"/>
  <c r="M536" i="30"/>
  <c r="M535" i="30"/>
  <c r="M534" i="30"/>
  <c r="M533" i="30"/>
  <c r="M532" i="30"/>
  <c r="M531" i="30"/>
  <c r="M530" i="30"/>
  <c r="M529" i="30"/>
  <c r="M528" i="30"/>
  <c r="M527" i="30"/>
  <c r="M526" i="30"/>
  <c r="M525" i="30"/>
  <c r="M524" i="30"/>
  <c r="M523" i="30"/>
  <c r="M522" i="30"/>
  <c r="M521" i="30"/>
  <c r="M520" i="30"/>
  <c r="M519" i="30"/>
  <c r="M518" i="30"/>
  <c r="M517" i="30"/>
  <c r="M516" i="30"/>
  <c r="M515" i="30"/>
  <c r="M514" i="30"/>
  <c r="M513" i="30"/>
  <c r="M512" i="30"/>
  <c r="M511" i="30"/>
  <c r="M510" i="30"/>
  <c r="M509" i="30"/>
  <c r="M508" i="30"/>
  <c r="M507" i="30"/>
  <c r="M506" i="30"/>
  <c r="M505" i="30"/>
  <c r="M504" i="30"/>
  <c r="M503" i="30"/>
  <c r="M502" i="30"/>
  <c r="M501" i="30"/>
  <c r="M500" i="30"/>
  <c r="M499" i="30"/>
  <c r="M498" i="30"/>
  <c r="M497" i="30"/>
  <c r="M496" i="30"/>
  <c r="M495" i="30"/>
  <c r="M494" i="30"/>
  <c r="M493" i="30"/>
  <c r="M492" i="30"/>
  <c r="M491" i="30"/>
  <c r="M490" i="30"/>
  <c r="M489" i="30"/>
  <c r="M488" i="30"/>
  <c r="M487" i="30"/>
  <c r="M486" i="30"/>
  <c r="M485" i="30"/>
  <c r="M484" i="30"/>
  <c r="M483" i="30"/>
  <c r="M482" i="30"/>
  <c r="M481" i="30"/>
  <c r="M480" i="30"/>
  <c r="M479" i="30"/>
  <c r="M478" i="30"/>
  <c r="M477" i="30"/>
  <c r="M476" i="30"/>
  <c r="M475" i="30"/>
  <c r="M474" i="30"/>
  <c r="M473" i="30"/>
  <c r="M472" i="30"/>
  <c r="M471" i="30"/>
  <c r="M470" i="30"/>
  <c r="M469" i="30"/>
  <c r="M468" i="30"/>
  <c r="M467" i="30"/>
  <c r="M466" i="30"/>
  <c r="M465" i="30"/>
  <c r="M464" i="30"/>
  <c r="M463" i="30"/>
  <c r="M462" i="30"/>
  <c r="M461" i="30"/>
  <c r="M460" i="30"/>
  <c r="M459" i="30"/>
  <c r="M458" i="30"/>
  <c r="M457" i="30"/>
  <c r="M456" i="30"/>
  <c r="M455" i="30"/>
  <c r="M454" i="30"/>
  <c r="M453" i="30"/>
  <c r="M452" i="30"/>
  <c r="M451" i="30"/>
  <c r="M450" i="30"/>
  <c r="M449" i="30"/>
  <c r="M448" i="30"/>
  <c r="M447" i="30"/>
  <c r="M446" i="30"/>
  <c r="M445" i="30"/>
  <c r="M444" i="30"/>
  <c r="M443" i="30"/>
  <c r="M442" i="30"/>
  <c r="M441" i="30"/>
  <c r="M440" i="30"/>
  <c r="M439" i="30"/>
  <c r="M438" i="30"/>
  <c r="M437" i="30"/>
  <c r="M436" i="30"/>
  <c r="M435" i="30"/>
  <c r="M434" i="30"/>
  <c r="M433" i="30"/>
  <c r="M432" i="30"/>
  <c r="M431" i="30"/>
  <c r="M430" i="30"/>
  <c r="M429" i="30"/>
  <c r="M428" i="30"/>
  <c r="M427" i="30"/>
  <c r="M426" i="30"/>
  <c r="M425" i="30"/>
  <c r="M424" i="30"/>
  <c r="M423" i="30"/>
  <c r="M422" i="30"/>
  <c r="M421" i="30"/>
  <c r="M420" i="30"/>
  <c r="M419" i="30"/>
  <c r="M418" i="30"/>
  <c r="M417" i="30"/>
  <c r="M416" i="30"/>
  <c r="M415" i="30"/>
  <c r="M414" i="30"/>
  <c r="M413" i="30"/>
  <c r="M412" i="30"/>
  <c r="M411" i="30"/>
  <c r="M410" i="30"/>
  <c r="M409" i="30"/>
  <c r="M408" i="30"/>
  <c r="M407" i="30"/>
  <c r="M406" i="30"/>
  <c r="M405" i="30"/>
  <c r="M404" i="30"/>
  <c r="M403" i="30"/>
  <c r="M402" i="30"/>
  <c r="M401" i="30"/>
  <c r="M400" i="30"/>
  <c r="M399" i="30"/>
  <c r="M398" i="30"/>
  <c r="M397" i="30"/>
  <c r="M396" i="30"/>
  <c r="M395" i="30"/>
  <c r="M394" i="30"/>
  <c r="M393" i="30"/>
  <c r="M392" i="30"/>
  <c r="M391" i="30"/>
  <c r="M390" i="30"/>
  <c r="M389" i="30"/>
  <c r="M388" i="30"/>
  <c r="M387" i="30"/>
  <c r="M386" i="30"/>
  <c r="M385" i="30"/>
  <c r="M384" i="30"/>
  <c r="M383" i="30"/>
  <c r="M382" i="30"/>
  <c r="M381" i="30"/>
  <c r="M380" i="30"/>
  <c r="M379" i="30"/>
  <c r="M378" i="30"/>
  <c r="M377" i="30"/>
  <c r="M376" i="30"/>
  <c r="M375" i="30"/>
  <c r="M374" i="30"/>
  <c r="M373" i="30"/>
  <c r="M372" i="30"/>
  <c r="M371" i="30"/>
  <c r="M370" i="30"/>
  <c r="M369" i="30"/>
  <c r="M368" i="30"/>
  <c r="M367" i="30"/>
  <c r="M366" i="30"/>
  <c r="M365" i="30"/>
  <c r="M364" i="30"/>
  <c r="M363" i="30"/>
  <c r="M362" i="30"/>
  <c r="M361" i="30"/>
  <c r="M360" i="30"/>
  <c r="M359" i="30"/>
  <c r="M358" i="30"/>
  <c r="M357" i="30"/>
  <c r="M356" i="30"/>
  <c r="M355" i="30"/>
  <c r="M354" i="30"/>
  <c r="M353" i="30"/>
  <c r="M352" i="30"/>
  <c r="M351" i="30"/>
  <c r="M350" i="30"/>
  <c r="M349" i="30"/>
  <c r="M348" i="30"/>
  <c r="M347" i="30"/>
  <c r="M346" i="30"/>
  <c r="M345" i="30"/>
  <c r="M344" i="30"/>
  <c r="M343" i="30"/>
  <c r="M342" i="30"/>
  <c r="M341" i="30"/>
  <c r="M340" i="30"/>
  <c r="M339" i="30"/>
  <c r="M338" i="30"/>
  <c r="M337" i="30"/>
  <c r="M336" i="30"/>
  <c r="M335" i="30"/>
  <c r="M334" i="30"/>
  <c r="M333" i="30"/>
  <c r="M332" i="30"/>
  <c r="M331" i="30"/>
  <c r="M330" i="30"/>
  <c r="M329" i="30"/>
  <c r="M328" i="30"/>
  <c r="M327" i="30"/>
  <c r="M326" i="30"/>
  <c r="M325" i="30"/>
  <c r="M324" i="30"/>
  <c r="M323" i="30"/>
  <c r="M322" i="30"/>
  <c r="M321" i="30"/>
  <c r="M320" i="30"/>
  <c r="M319" i="30"/>
  <c r="M318" i="30"/>
  <c r="M317" i="30"/>
  <c r="M316" i="30"/>
  <c r="M315" i="30"/>
  <c r="M314" i="30"/>
  <c r="M313" i="30"/>
  <c r="M312" i="30"/>
  <c r="M311" i="30"/>
  <c r="M310" i="30"/>
  <c r="M309" i="30"/>
  <c r="M308" i="30"/>
  <c r="M307" i="30"/>
  <c r="M306" i="30"/>
  <c r="M305" i="30"/>
  <c r="M304" i="30"/>
  <c r="M303" i="30"/>
  <c r="M302" i="30"/>
  <c r="M301" i="30"/>
  <c r="M300" i="30"/>
  <c r="H299" i="30"/>
  <c r="I299" i="30"/>
  <c r="J299" i="30"/>
  <c r="K299" i="30"/>
  <c r="M299" i="30"/>
  <c r="H298" i="30"/>
  <c r="I298" i="30"/>
  <c r="J298" i="30"/>
  <c r="K298" i="30"/>
  <c r="M298" i="30"/>
  <c r="H297" i="30"/>
  <c r="I297" i="30"/>
  <c r="J297" i="30"/>
  <c r="K297" i="30"/>
  <c r="M297" i="30"/>
  <c r="H296" i="30"/>
  <c r="I296" i="30"/>
  <c r="J296" i="30"/>
  <c r="K296" i="30"/>
  <c r="M296" i="30"/>
  <c r="H295" i="30"/>
  <c r="I295" i="30"/>
  <c r="J295" i="30"/>
  <c r="K295" i="30"/>
  <c r="M295" i="30"/>
  <c r="H294" i="30"/>
  <c r="I294" i="30"/>
  <c r="J294" i="30"/>
  <c r="K294" i="30"/>
  <c r="M294" i="30"/>
  <c r="H293" i="30"/>
  <c r="I293" i="30"/>
  <c r="J293" i="30"/>
  <c r="K293" i="30"/>
  <c r="M293" i="30"/>
  <c r="H292" i="30"/>
  <c r="I292" i="30"/>
  <c r="J292" i="30"/>
  <c r="K292" i="30"/>
  <c r="M292" i="30"/>
  <c r="H291" i="30"/>
  <c r="I291" i="30"/>
  <c r="J291" i="30"/>
  <c r="K291" i="30"/>
  <c r="M291" i="30"/>
  <c r="H290" i="30"/>
  <c r="I290" i="30"/>
  <c r="J290" i="30"/>
  <c r="K290" i="30"/>
  <c r="M290" i="30"/>
  <c r="H289" i="30"/>
  <c r="I289" i="30"/>
  <c r="J289" i="30"/>
  <c r="K289" i="30"/>
  <c r="M289" i="30"/>
  <c r="H288" i="30"/>
  <c r="I288" i="30"/>
  <c r="J288" i="30"/>
  <c r="K288" i="30"/>
  <c r="M288" i="30"/>
  <c r="H287" i="30"/>
  <c r="I287" i="30"/>
  <c r="J287" i="30"/>
  <c r="K287" i="30"/>
  <c r="M287" i="30"/>
  <c r="H286" i="30"/>
  <c r="I286" i="30"/>
  <c r="J286" i="30"/>
  <c r="K286" i="30"/>
  <c r="M286" i="30"/>
  <c r="H285" i="30"/>
  <c r="I285" i="30"/>
  <c r="J285" i="30"/>
  <c r="K285" i="30"/>
  <c r="M285" i="30"/>
  <c r="H284" i="30"/>
  <c r="I284" i="30"/>
  <c r="J284" i="30"/>
  <c r="K284" i="30"/>
  <c r="M284" i="30"/>
  <c r="H283" i="30"/>
  <c r="I283" i="30"/>
  <c r="J283" i="30"/>
  <c r="K283" i="30"/>
  <c r="M283" i="30"/>
  <c r="H282" i="30"/>
  <c r="I282" i="30"/>
  <c r="J282" i="30"/>
  <c r="K282" i="30"/>
  <c r="M282" i="30"/>
  <c r="H281" i="30"/>
  <c r="I281" i="30"/>
  <c r="J281" i="30"/>
  <c r="K281" i="30"/>
  <c r="M281" i="30"/>
  <c r="H280" i="30"/>
  <c r="I280" i="30"/>
  <c r="J280" i="30"/>
  <c r="K280" i="30"/>
  <c r="M280" i="30"/>
  <c r="H279" i="30"/>
  <c r="I279" i="30"/>
  <c r="J279" i="30"/>
  <c r="K279" i="30"/>
  <c r="M279" i="30"/>
  <c r="H278" i="30"/>
  <c r="I278" i="30"/>
  <c r="J278" i="30"/>
  <c r="K278" i="30"/>
  <c r="M278" i="30"/>
  <c r="H277" i="30"/>
  <c r="I277" i="30"/>
  <c r="J277" i="30"/>
  <c r="K277" i="30"/>
  <c r="M277" i="30"/>
  <c r="H276" i="30"/>
  <c r="I276" i="30"/>
  <c r="J276" i="30"/>
  <c r="K276" i="30"/>
  <c r="M276" i="30"/>
  <c r="H275" i="30"/>
  <c r="I275" i="30"/>
  <c r="J275" i="30"/>
  <c r="K275" i="30"/>
  <c r="M275" i="30"/>
  <c r="H274" i="30"/>
  <c r="I274" i="30"/>
  <c r="J274" i="30"/>
  <c r="K274" i="30"/>
  <c r="M274" i="30"/>
  <c r="H273" i="30"/>
  <c r="I273" i="30"/>
  <c r="J273" i="30"/>
  <c r="K273" i="30"/>
  <c r="M273" i="30"/>
  <c r="H272" i="30"/>
  <c r="I272" i="30"/>
  <c r="J272" i="30"/>
  <c r="K272" i="30"/>
  <c r="M272" i="30"/>
  <c r="H271" i="30"/>
  <c r="I271" i="30"/>
  <c r="J271" i="30"/>
  <c r="K271" i="30"/>
  <c r="M271" i="30"/>
  <c r="H270" i="30"/>
  <c r="I270" i="30"/>
  <c r="J270" i="30"/>
  <c r="K270" i="30"/>
  <c r="M270" i="30"/>
  <c r="H269" i="30"/>
  <c r="I269" i="30"/>
  <c r="J269" i="30"/>
  <c r="K269" i="30"/>
  <c r="M269" i="30"/>
  <c r="H268" i="30"/>
  <c r="I268" i="30"/>
  <c r="J268" i="30"/>
  <c r="K268" i="30"/>
  <c r="M268" i="30"/>
  <c r="J267" i="30"/>
  <c r="I267" i="30"/>
  <c r="H267" i="30"/>
  <c r="J266" i="30"/>
  <c r="K266" i="30"/>
  <c r="M266" i="30"/>
  <c r="I266" i="30"/>
  <c r="H266" i="30"/>
  <c r="J265" i="30"/>
  <c r="K265" i="30"/>
  <c r="M265" i="30"/>
  <c r="I265" i="30"/>
  <c r="H265" i="30"/>
  <c r="J264" i="30"/>
  <c r="I264" i="30"/>
  <c r="H264" i="30"/>
  <c r="K264" i="30"/>
  <c r="M264" i="30"/>
  <c r="J263" i="30"/>
  <c r="I263" i="30"/>
  <c r="H263" i="30"/>
  <c r="J262" i="30"/>
  <c r="K262" i="30"/>
  <c r="M262" i="30"/>
  <c r="I262" i="30"/>
  <c r="H262" i="30"/>
  <c r="J261" i="30"/>
  <c r="I261" i="30"/>
  <c r="H261" i="30"/>
  <c r="J260" i="30"/>
  <c r="I260" i="30"/>
  <c r="H260" i="30"/>
  <c r="J259" i="30"/>
  <c r="I259" i="30"/>
  <c r="H259" i="30"/>
  <c r="J258" i="30"/>
  <c r="I258" i="30"/>
  <c r="H258" i="30"/>
  <c r="J257" i="30"/>
  <c r="I257" i="30"/>
  <c r="H257" i="30"/>
  <c r="J256" i="30"/>
  <c r="I256" i="30"/>
  <c r="H256" i="30"/>
  <c r="J255" i="30"/>
  <c r="I255" i="30"/>
  <c r="H255" i="30"/>
  <c r="J254" i="30"/>
  <c r="I254" i="30"/>
  <c r="H254" i="30"/>
  <c r="J253" i="30"/>
  <c r="I253" i="30"/>
  <c r="H253" i="30"/>
  <c r="J252" i="30"/>
  <c r="I252" i="30"/>
  <c r="H252" i="30"/>
  <c r="J251" i="30"/>
  <c r="I251" i="30"/>
  <c r="H251" i="30"/>
  <c r="J250" i="30"/>
  <c r="I250" i="30"/>
  <c r="H250" i="30"/>
  <c r="J249" i="30"/>
  <c r="I249" i="30"/>
  <c r="H249" i="30"/>
  <c r="J248" i="30"/>
  <c r="I248" i="30"/>
  <c r="H248" i="30"/>
  <c r="J247" i="30"/>
  <c r="I247" i="30"/>
  <c r="H247" i="30"/>
  <c r="J246" i="30"/>
  <c r="I246" i="30"/>
  <c r="H246" i="30"/>
  <c r="J245" i="30"/>
  <c r="I245" i="30"/>
  <c r="H245" i="30"/>
  <c r="J244" i="30"/>
  <c r="I244" i="30"/>
  <c r="H244" i="30"/>
  <c r="J243" i="30"/>
  <c r="I243" i="30"/>
  <c r="H243" i="30"/>
  <c r="J242" i="30"/>
  <c r="I242" i="30"/>
  <c r="H242" i="30"/>
  <c r="J241" i="30"/>
  <c r="I241" i="30"/>
  <c r="H241" i="30"/>
  <c r="J240" i="30"/>
  <c r="I240" i="30"/>
  <c r="H240" i="30"/>
  <c r="J239" i="30"/>
  <c r="I239" i="30"/>
  <c r="H239" i="30"/>
  <c r="J238" i="30"/>
  <c r="I238" i="30"/>
  <c r="H238" i="30"/>
  <c r="J237" i="30"/>
  <c r="I237" i="30"/>
  <c r="H237" i="30"/>
  <c r="J236" i="30"/>
  <c r="I236" i="30"/>
  <c r="H236" i="30"/>
  <c r="J235" i="30"/>
  <c r="I235" i="30"/>
  <c r="H235" i="30"/>
  <c r="J234" i="30"/>
  <c r="I234" i="30"/>
  <c r="H234" i="30"/>
  <c r="J233" i="30"/>
  <c r="I233" i="30"/>
  <c r="H233" i="30"/>
  <c r="J232" i="30"/>
  <c r="I232" i="30"/>
  <c r="H232" i="30"/>
  <c r="J231" i="30"/>
  <c r="I231" i="30"/>
  <c r="H231" i="30"/>
  <c r="J230" i="30"/>
  <c r="I230" i="30"/>
  <c r="H230" i="30"/>
  <c r="J229" i="30"/>
  <c r="I229" i="30"/>
  <c r="H229" i="30"/>
  <c r="J228" i="30"/>
  <c r="I228" i="30"/>
  <c r="H228" i="30"/>
  <c r="J227" i="30"/>
  <c r="I227" i="30"/>
  <c r="H227" i="30"/>
  <c r="J226" i="30"/>
  <c r="I226" i="30"/>
  <c r="H226" i="30"/>
  <c r="J225" i="30"/>
  <c r="I225" i="30"/>
  <c r="H225" i="30"/>
  <c r="J224" i="30"/>
  <c r="I224" i="30"/>
  <c r="H224" i="30"/>
  <c r="J223" i="30"/>
  <c r="I223" i="30"/>
  <c r="H223" i="30"/>
  <c r="J222" i="30"/>
  <c r="I222" i="30"/>
  <c r="H222" i="30"/>
  <c r="J221" i="30"/>
  <c r="I221" i="30"/>
  <c r="H221" i="30"/>
  <c r="J220" i="30"/>
  <c r="I220" i="30"/>
  <c r="H220" i="30"/>
  <c r="J219" i="30"/>
  <c r="I219" i="30"/>
  <c r="H219" i="30"/>
  <c r="J218" i="30"/>
  <c r="I218" i="30"/>
  <c r="H218" i="30"/>
  <c r="J217" i="30"/>
  <c r="I217" i="30"/>
  <c r="H217" i="30"/>
  <c r="J216" i="30"/>
  <c r="I216" i="30"/>
  <c r="H216" i="30"/>
  <c r="J215" i="30"/>
  <c r="I215" i="30"/>
  <c r="H215" i="30"/>
  <c r="J214" i="30"/>
  <c r="I214" i="30"/>
  <c r="H214" i="30"/>
  <c r="J213" i="30"/>
  <c r="I213" i="30"/>
  <c r="H213" i="30"/>
  <c r="J212" i="30"/>
  <c r="I212" i="30"/>
  <c r="H212" i="30"/>
  <c r="J211" i="30"/>
  <c r="I211" i="30"/>
  <c r="H211" i="30"/>
  <c r="J210" i="30"/>
  <c r="I210" i="30"/>
  <c r="H210" i="30"/>
  <c r="J209" i="30"/>
  <c r="I209" i="30"/>
  <c r="H209" i="30"/>
  <c r="J208" i="30"/>
  <c r="I208" i="30"/>
  <c r="H208" i="30"/>
  <c r="J207" i="30"/>
  <c r="I207" i="30"/>
  <c r="H207" i="30"/>
  <c r="J206" i="30"/>
  <c r="I206" i="30"/>
  <c r="H206" i="30"/>
  <c r="J205" i="30"/>
  <c r="I205" i="30"/>
  <c r="H205" i="30"/>
  <c r="J204" i="30"/>
  <c r="I204" i="30"/>
  <c r="H204" i="30"/>
  <c r="J203" i="30"/>
  <c r="I203" i="30"/>
  <c r="H203" i="30"/>
  <c r="J202" i="30"/>
  <c r="I202" i="30"/>
  <c r="H202" i="30"/>
  <c r="J201" i="30"/>
  <c r="I201" i="30"/>
  <c r="H201" i="30"/>
  <c r="J200" i="30"/>
  <c r="I200" i="30"/>
  <c r="H200" i="30"/>
  <c r="J199" i="30"/>
  <c r="I199" i="30"/>
  <c r="H199" i="30"/>
  <c r="J198" i="30"/>
  <c r="K198" i="30"/>
  <c r="M198" i="30"/>
  <c r="I198" i="30"/>
  <c r="H198" i="30"/>
  <c r="J197" i="30"/>
  <c r="I197" i="30"/>
  <c r="H197" i="30"/>
  <c r="J196" i="30"/>
  <c r="I196" i="30"/>
  <c r="H196" i="30"/>
  <c r="J195" i="30"/>
  <c r="I195" i="30"/>
  <c r="H195" i="30"/>
  <c r="J194" i="30"/>
  <c r="I194" i="30"/>
  <c r="H194" i="30"/>
  <c r="J193" i="30"/>
  <c r="I193" i="30"/>
  <c r="H193" i="30"/>
  <c r="J192" i="30"/>
  <c r="I192" i="30"/>
  <c r="H192" i="30"/>
  <c r="J191" i="30"/>
  <c r="I191" i="30"/>
  <c r="H191" i="30"/>
  <c r="J190" i="30"/>
  <c r="I190" i="30"/>
  <c r="H190" i="30"/>
  <c r="J189" i="30"/>
  <c r="K189" i="30"/>
  <c r="M189" i="30"/>
  <c r="I189" i="30"/>
  <c r="H189" i="30"/>
  <c r="J188" i="30"/>
  <c r="I188" i="30"/>
  <c r="H188" i="30"/>
  <c r="J187" i="30"/>
  <c r="I187" i="30"/>
  <c r="H187" i="30"/>
  <c r="J186" i="30"/>
  <c r="I186" i="30"/>
  <c r="H186" i="30"/>
  <c r="J185" i="30"/>
  <c r="I185" i="30"/>
  <c r="H185" i="30"/>
  <c r="J184" i="30"/>
  <c r="I184" i="30"/>
  <c r="H184" i="30"/>
  <c r="J183" i="30"/>
  <c r="K183" i="30"/>
  <c r="M183" i="30"/>
  <c r="I183" i="30"/>
  <c r="H183" i="30"/>
  <c r="J182" i="30"/>
  <c r="I182" i="30"/>
  <c r="H182" i="30"/>
  <c r="J181" i="30"/>
  <c r="I181" i="30"/>
  <c r="H181" i="30"/>
  <c r="K181" i="30"/>
  <c r="M181" i="30"/>
  <c r="J180" i="30"/>
  <c r="K180" i="30"/>
  <c r="M180" i="30"/>
  <c r="I180" i="30"/>
  <c r="H180" i="30"/>
  <c r="J179" i="30"/>
  <c r="I179" i="30"/>
  <c r="H179" i="30"/>
  <c r="J178" i="30"/>
  <c r="I178" i="30"/>
  <c r="H178" i="30"/>
  <c r="K178" i="30"/>
  <c r="M178" i="30"/>
  <c r="J177" i="30"/>
  <c r="I177" i="30"/>
  <c r="H177" i="30"/>
  <c r="J176" i="30"/>
  <c r="I176" i="30"/>
  <c r="H176" i="30"/>
  <c r="J175" i="30"/>
  <c r="I175" i="30"/>
  <c r="H175" i="30"/>
  <c r="J174" i="30"/>
  <c r="I174" i="30"/>
  <c r="H174" i="30"/>
  <c r="J173" i="30"/>
  <c r="I173" i="30"/>
  <c r="H173" i="30"/>
  <c r="J172" i="30"/>
  <c r="I172" i="30"/>
  <c r="H172" i="30"/>
  <c r="J171" i="30"/>
  <c r="I171" i="30"/>
  <c r="H171" i="30"/>
  <c r="J170" i="30"/>
  <c r="I170" i="30"/>
  <c r="H170" i="30"/>
  <c r="J169" i="30"/>
  <c r="I169" i="30"/>
  <c r="H169" i="30"/>
  <c r="J168" i="30"/>
  <c r="I168" i="30"/>
  <c r="H168" i="30"/>
  <c r="J167" i="30"/>
  <c r="I167" i="30"/>
  <c r="H167" i="30"/>
  <c r="J166" i="30"/>
  <c r="I166" i="30"/>
  <c r="H166" i="30"/>
  <c r="J165" i="30"/>
  <c r="I165" i="30"/>
  <c r="H165" i="30"/>
  <c r="J164" i="30"/>
  <c r="I164" i="30"/>
  <c r="H164" i="30"/>
  <c r="K164" i="30"/>
  <c r="M164" i="30"/>
  <c r="J163" i="30"/>
  <c r="I163" i="30"/>
  <c r="H163" i="30"/>
  <c r="J162" i="30"/>
  <c r="I162" i="30"/>
  <c r="H162" i="30"/>
  <c r="J161" i="30"/>
  <c r="I161" i="30"/>
  <c r="H161" i="30"/>
  <c r="J160" i="30"/>
  <c r="K160" i="30"/>
  <c r="M160" i="30"/>
  <c r="I160" i="30"/>
  <c r="H160" i="30"/>
  <c r="J159" i="30"/>
  <c r="I159" i="30"/>
  <c r="H159" i="30"/>
  <c r="J158" i="30"/>
  <c r="I158" i="30"/>
  <c r="H158" i="30"/>
  <c r="J157" i="30"/>
  <c r="I157" i="30"/>
  <c r="H157" i="30"/>
  <c r="J156" i="30"/>
  <c r="I156" i="30"/>
  <c r="H156" i="30"/>
  <c r="K156" i="30"/>
  <c r="M156" i="30"/>
  <c r="J155" i="30"/>
  <c r="I155" i="30"/>
  <c r="H155" i="30"/>
  <c r="J154" i="30"/>
  <c r="I154" i="30"/>
  <c r="H154" i="30"/>
  <c r="K154" i="30"/>
  <c r="M154" i="30"/>
  <c r="J153" i="30"/>
  <c r="K153" i="30"/>
  <c r="M153" i="30"/>
  <c r="I153" i="30"/>
  <c r="H153" i="30"/>
  <c r="J152" i="30"/>
  <c r="I152" i="30"/>
  <c r="H152" i="30"/>
  <c r="J151" i="30"/>
  <c r="K151" i="30"/>
  <c r="M151" i="30"/>
  <c r="I151" i="30"/>
  <c r="H151" i="30"/>
  <c r="J150" i="30"/>
  <c r="I150" i="30"/>
  <c r="H150" i="30"/>
  <c r="J149" i="30"/>
  <c r="I149" i="30"/>
  <c r="H149" i="30"/>
  <c r="J148" i="30"/>
  <c r="I148" i="30"/>
  <c r="H148" i="30"/>
  <c r="J147" i="30"/>
  <c r="I147" i="30"/>
  <c r="H147" i="30"/>
  <c r="J146" i="30"/>
  <c r="I146" i="30"/>
  <c r="H146" i="30"/>
  <c r="J145" i="30"/>
  <c r="K145" i="30"/>
  <c r="M145" i="30"/>
  <c r="I145" i="30"/>
  <c r="H145" i="30"/>
  <c r="J144" i="30"/>
  <c r="I144" i="30"/>
  <c r="H144" i="30"/>
  <c r="J143" i="30"/>
  <c r="I143" i="30"/>
  <c r="H143" i="30"/>
  <c r="J142" i="30"/>
  <c r="I142" i="30"/>
  <c r="H142" i="30"/>
  <c r="J141" i="30"/>
  <c r="I141" i="30"/>
  <c r="H141" i="30"/>
  <c r="J140" i="30"/>
  <c r="I140" i="30"/>
  <c r="H140" i="30"/>
  <c r="J139" i="30"/>
  <c r="I139" i="30"/>
  <c r="H139" i="30"/>
  <c r="J138" i="30"/>
  <c r="I138" i="30"/>
  <c r="H138" i="30"/>
  <c r="J137" i="30"/>
  <c r="I137" i="30"/>
  <c r="H137" i="30"/>
  <c r="J136" i="30"/>
  <c r="I136" i="30"/>
  <c r="H136" i="30"/>
  <c r="J135" i="30"/>
  <c r="K135" i="30"/>
  <c r="M135" i="30"/>
  <c r="I135" i="30"/>
  <c r="H135" i="30"/>
  <c r="J134" i="30"/>
  <c r="I134" i="30"/>
  <c r="H134" i="30"/>
  <c r="J133" i="30"/>
  <c r="K133" i="30"/>
  <c r="M133" i="30"/>
  <c r="I133" i="30"/>
  <c r="H133" i="30"/>
  <c r="J132" i="30"/>
  <c r="I132" i="30"/>
  <c r="H132" i="30"/>
  <c r="J131" i="30"/>
  <c r="I131" i="30"/>
  <c r="H131" i="30"/>
  <c r="J130" i="30"/>
  <c r="I130" i="30"/>
  <c r="H130" i="30"/>
  <c r="J129" i="30"/>
  <c r="I129" i="30"/>
  <c r="H129" i="30"/>
  <c r="J128" i="30"/>
  <c r="I128" i="30"/>
  <c r="H128" i="30"/>
  <c r="J127" i="30"/>
  <c r="I127" i="30"/>
  <c r="H127" i="30"/>
  <c r="J126" i="30"/>
  <c r="I126" i="30"/>
  <c r="H126" i="30"/>
  <c r="J125" i="30"/>
  <c r="I125" i="30"/>
  <c r="H125" i="30"/>
  <c r="J124" i="30"/>
  <c r="I124" i="30"/>
  <c r="H124" i="30"/>
  <c r="J123" i="30"/>
  <c r="I123" i="30"/>
  <c r="H123" i="30"/>
  <c r="J122" i="30"/>
  <c r="I122" i="30"/>
  <c r="H122" i="30"/>
  <c r="K122" i="30"/>
  <c r="M122" i="30"/>
  <c r="J121" i="30"/>
  <c r="I121" i="30"/>
  <c r="H121" i="30"/>
  <c r="J120" i="30"/>
  <c r="I120" i="30"/>
  <c r="H120" i="30"/>
  <c r="J119" i="30"/>
  <c r="I119" i="30"/>
  <c r="H119" i="30"/>
  <c r="J118" i="30"/>
  <c r="I118" i="30"/>
  <c r="H118" i="30"/>
  <c r="J117" i="30"/>
  <c r="I117" i="30"/>
  <c r="H117" i="30"/>
  <c r="J116" i="30"/>
  <c r="I116" i="30"/>
  <c r="H116" i="30"/>
  <c r="J115" i="30"/>
  <c r="I115" i="30"/>
  <c r="H115" i="30"/>
  <c r="J114" i="30"/>
  <c r="I114" i="30"/>
  <c r="H114" i="30"/>
  <c r="J113" i="30"/>
  <c r="I113" i="30"/>
  <c r="H113" i="30"/>
  <c r="J112" i="30"/>
  <c r="I112" i="30"/>
  <c r="H112" i="30"/>
  <c r="J111" i="30"/>
  <c r="I111" i="30"/>
  <c r="H111" i="30"/>
  <c r="J110" i="30"/>
  <c r="I110" i="30"/>
  <c r="H110" i="30"/>
  <c r="J109" i="30"/>
  <c r="I109" i="30"/>
  <c r="H109" i="30"/>
  <c r="J108" i="30"/>
  <c r="I108" i="30"/>
  <c r="H108" i="30"/>
  <c r="J107" i="30"/>
  <c r="I107" i="30"/>
  <c r="H107" i="30"/>
  <c r="J106" i="30"/>
  <c r="I106" i="30"/>
  <c r="H106" i="30"/>
  <c r="J105" i="30"/>
  <c r="I105" i="30"/>
  <c r="H105" i="30"/>
  <c r="J104" i="30"/>
  <c r="I104" i="30"/>
  <c r="H104" i="30"/>
  <c r="J103" i="30"/>
  <c r="I103" i="30"/>
  <c r="H103" i="30"/>
  <c r="J102" i="30"/>
  <c r="I102" i="30"/>
  <c r="H102" i="30"/>
  <c r="J101" i="30"/>
  <c r="I101" i="30"/>
  <c r="H101" i="30"/>
  <c r="J100" i="30"/>
  <c r="I100" i="30"/>
  <c r="H100" i="30"/>
  <c r="J99" i="30"/>
  <c r="I99" i="30"/>
  <c r="H99" i="30"/>
  <c r="J98" i="30"/>
  <c r="I98" i="30"/>
  <c r="H98" i="30"/>
  <c r="J97" i="30"/>
  <c r="I97" i="30"/>
  <c r="H97" i="30"/>
  <c r="J96" i="30"/>
  <c r="I96" i="30"/>
  <c r="H96" i="30"/>
  <c r="J95" i="30"/>
  <c r="I95" i="30"/>
  <c r="H95" i="30"/>
  <c r="J94" i="30"/>
  <c r="I94" i="30"/>
  <c r="H94" i="30"/>
  <c r="J93" i="30"/>
  <c r="I93" i="30"/>
  <c r="H93" i="30"/>
  <c r="J92" i="30"/>
  <c r="I92" i="30"/>
  <c r="H92" i="30"/>
  <c r="J91" i="30"/>
  <c r="I91" i="30"/>
  <c r="H91" i="30"/>
  <c r="J90" i="30"/>
  <c r="I90" i="30"/>
  <c r="H90" i="30"/>
  <c r="J89" i="30"/>
  <c r="I89" i="30"/>
  <c r="H89" i="30"/>
  <c r="J88" i="30"/>
  <c r="I88" i="30"/>
  <c r="H88" i="30"/>
  <c r="J87" i="30"/>
  <c r="I87" i="30"/>
  <c r="H87" i="30"/>
  <c r="J86" i="30"/>
  <c r="I86" i="30"/>
  <c r="H86" i="30"/>
  <c r="J85" i="30"/>
  <c r="I85" i="30"/>
  <c r="H85" i="30"/>
  <c r="J84" i="30"/>
  <c r="I84" i="30"/>
  <c r="H84" i="30"/>
  <c r="J83" i="30"/>
  <c r="I83" i="30"/>
  <c r="H83" i="30"/>
  <c r="J82" i="30"/>
  <c r="I82" i="30"/>
  <c r="H82" i="30"/>
  <c r="J81" i="30"/>
  <c r="I81" i="30"/>
  <c r="H81" i="30"/>
  <c r="J80" i="30"/>
  <c r="I80" i="30"/>
  <c r="H80" i="30"/>
  <c r="J79" i="30"/>
  <c r="I79" i="30"/>
  <c r="H79" i="30"/>
  <c r="J78" i="30"/>
  <c r="I78" i="30"/>
  <c r="H78" i="30"/>
  <c r="J77" i="30"/>
  <c r="I77" i="30"/>
  <c r="H77" i="30"/>
  <c r="J76" i="30"/>
  <c r="I76" i="30"/>
  <c r="H76" i="30"/>
  <c r="J75" i="30"/>
  <c r="I75" i="30"/>
  <c r="H75" i="30"/>
  <c r="J74" i="30"/>
  <c r="I74" i="30"/>
  <c r="H74" i="30"/>
  <c r="J73" i="30"/>
  <c r="I73" i="30"/>
  <c r="H73" i="30"/>
  <c r="J72" i="30"/>
  <c r="I72" i="30"/>
  <c r="H72" i="30"/>
  <c r="J71" i="30"/>
  <c r="I71" i="30"/>
  <c r="H71" i="30"/>
  <c r="J70" i="30"/>
  <c r="I70" i="30"/>
  <c r="H70" i="30"/>
  <c r="J69" i="30"/>
  <c r="I69" i="30"/>
  <c r="H69" i="30"/>
  <c r="J68" i="30"/>
  <c r="I68" i="30"/>
  <c r="H68" i="30"/>
  <c r="J67" i="30"/>
  <c r="I67" i="30"/>
  <c r="H67" i="30"/>
  <c r="J66" i="30"/>
  <c r="I66" i="30"/>
  <c r="H66" i="30"/>
  <c r="J65" i="30"/>
  <c r="I65" i="30"/>
  <c r="H65" i="30"/>
  <c r="J64" i="30"/>
  <c r="I64" i="30"/>
  <c r="H64" i="30"/>
  <c r="J63" i="30"/>
  <c r="I63" i="30"/>
  <c r="H63" i="30"/>
  <c r="J62" i="30"/>
  <c r="I62" i="30"/>
  <c r="H62" i="30"/>
  <c r="J61" i="30"/>
  <c r="I61" i="30"/>
  <c r="H61" i="30"/>
  <c r="J60" i="30"/>
  <c r="I60" i="30"/>
  <c r="H60" i="30"/>
  <c r="J59" i="30"/>
  <c r="I59" i="30"/>
  <c r="H59" i="30"/>
  <c r="J58" i="30"/>
  <c r="I58" i="30"/>
  <c r="H58" i="30"/>
  <c r="J57" i="30"/>
  <c r="I57" i="30"/>
  <c r="H57" i="30"/>
  <c r="J56" i="30"/>
  <c r="I56" i="30"/>
  <c r="H56" i="30"/>
  <c r="J55" i="30"/>
  <c r="I55" i="30"/>
  <c r="H55" i="30"/>
  <c r="J54" i="30"/>
  <c r="I54" i="30"/>
  <c r="H54" i="30"/>
  <c r="J53" i="30"/>
  <c r="I53" i="30"/>
  <c r="H53" i="30"/>
  <c r="J52" i="30"/>
  <c r="I52" i="30"/>
  <c r="H52" i="30"/>
  <c r="J51" i="30"/>
  <c r="I51" i="30"/>
  <c r="H51" i="30"/>
  <c r="J50" i="30"/>
  <c r="I50" i="30"/>
  <c r="H50" i="30"/>
  <c r="J49" i="30"/>
  <c r="I49" i="30"/>
  <c r="H49" i="30"/>
  <c r="K49" i="30"/>
  <c r="M49" i="30"/>
  <c r="J48" i="30"/>
  <c r="I48" i="30"/>
  <c r="H48" i="30"/>
  <c r="J47" i="30"/>
  <c r="K47" i="30"/>
  <c r="M47" i="30"/>
  <c r="I47" i="30"/>
  <c r="H47" i="30"/>
  <c r="J46" i="30"/>
  <c r="I46" i="30"/>
  <c r="H46" i="30"/>
  <c r="J45" i="30"/>
  <c r="I45" i="30"/>
  <c r="H45" i="30"/>
  <c r="J44" i="30"/>
  <c r="I44" i="30"/>
  <c r="H44" i="30"/>
  <c r="J43" i="30"/>
  <c r="I43" i="30"/>
  <c r="H43" i="30"/>
  <c r="K43" i="30"/>
  <c r="M43" i="30"/>
  <c r="J42" i="30"/>
  <c r="I42" i="30"/>
  <c r="H42" i="30"/>
  <c r="J41" i="30"/>
  <c r="I41" i="30"/>
  <c r="H41" i="30"/>
  <c r="J40" i="30"/>
  <c r="I40" i="30"/>
  <c r="H40" i="30"/>
  <c r="J39" i="30"/>
  <c r="I39" i="30"/>
  <c r="H39" i="30"/>
  <c r="J38" i="30"/>
  <c r="I38" i="30"/>
  <c r="H38" i="30"/>
  <c r="J37" i="30"/>
  <c r="I37" i="30"/>
  <c r="H37" i="30"/>
  <c r="J36" i="30"/>
  <c r="I36" i="30"/>
  <c r="H36" i="30"/>
  <c r="K35" i="30"/>
  <c r="M35" i="30"/>
  <c r="J35" i="30"/>
  <c r="I35" i="30"/>
  <c r="H35" i="30"/>
  <c r="J34" i="30"/>
  <c r="I34" i="30"/>
  <c r="H34" i="30"/>
  <c r="J33" i="30"/>
  <c r="I33" i="30"/>
  <c r="H33" i="30"/>
  <c r="J32" i="30"/>
  <c r="I32" i="30"/>
  <c r="H32" i="30"/>
  <c r="J31" i="30"/>
  <c r="K31" i="30"/>
  <c r="M31" i="30"/>
  <c r="I31" i="30"/>
  <c r="H31" i="30"/>
  <c r="J30" i="30"/>
  <c r="I30" i="30"/>
  <c r="H30" i="30"/>
  <c r="K30" i="30"/>
  <c r="M30" i="30"/>
  <c r="J29" i="30"/>
  <c r="I29" i="30"/>
  <c r="H29" i="30"/>
  <c r="K29" i="30"/>
  <c r="M29" i="30"/>
  <c r="J28" i="30"/>
  <c r="I28" i="30"/>
  <c r="H28" i="30"/>
  <c r="J27" i="30"/>
  <c r="I27" i="30"/>
  <c r="H27" i="30"/>
  <c r="J26" i="30"/>
  <c r="I26" i="30"/>
  <c r="H26" i="30"/>
  <c r="J25" i="30"/>
  <c r="I25" i="30"/>
  <c r="H25" i="30"/>
  <c r="J24" i="30"/>
  <c r="I24" i="30"/>
  <c r="H24" i="30"/>
  <c r="J23" i="30"/>
  <c r="I23" i="30"/>
  <c r="H23" i="30"/>
  <c r="K23" i="30"/>
  <c r="M23" i="30"/>
  <c r="J22" i="30"/>
  <c r="I22" i="30"/>
  <c r="H22" i="30"/>
  <c r="J21" i="30"/>
  <c r="I21" i="30"/>
  <c r="H21" i="30"/>
  <c r="K21" i="30"/>
  <c r="M21" i="30"/>
  <c r="J20" i="30"/>
  <c r="I20" i="30"/>
  <c r="H20" i="30"/>
  <c r="J19" i="30"/>
  <c r="I19" i="30"/>
  <c r="H19" i="30"/>
  <c r="J18" i="30"/>
  <c r="I18" i="30"/>
  <c r="H18" i="30"/>
  <c r="J17" i="30"/>
  <c r="I17" i="30"/>
  <c r="H17" i="30"/>
  <c r="K17" i="30"/>
  <c r="M17" i="30"/>
  <c r="J16" i="30"/>
  <c r="I16" i="30"/>
  <c r="H16" i="30"/>
  <c r="J15" i="30"/>
  <c r="I15" i="30"/>
  <c r="H15" i="30"/>
  <c r="J14" i="30"/>
  <c r="I14" i="30"/>
  <c r="H14" i="30"/>
  <c r="J13" i="30"/>
  <c r="I13" i="30"/>
  <c r="H13" i="30"/>
  <c r="K13" i="30"/>
  <c r="M13" i="30"/>
  <c r="J12" i="30"/>
  <c r="I12" i="30"/>
  <c r="H12" i="30"/>
  <c r="J11" i="30"/>
  <c r="I11" i="30"/>
  <c r="H11" i="30"/>
  <c r="J10" i="30"/>
  <c r="I10" i="30"/>
  <c r="H10" i="30"/>
  <c r="J9" i="30"/>
  <c r="I9" i="30"/>
  <c r="H9" i="30"/>
  <c r="J8" i="30"/>
  <c r="I8" i="30"/>
  <c r="H8" i="30"/>
  <c r="J7" i="30"/>
  <c r="I7" i="30"/>
  <c r="H7" i="30"/>
  <c r="J6" i="30"/>
  <c r="I6" i="30"/>
  <c r="H6" i="30"/>
  <c r="J5" i="30"/>
  <c r="I5" i="30"/>
  <c r="H5" i="30"/>
  <c r="J4" i="30"/>
  <c r="I4" i="30"/>
  <c r="H4" i="30"/>
  <c r="J3" i="30"/>
  <c r="I3" i="30"/>
  <c r="H3" i="30"/>
  <c r="K267" i="30"/>
  <c r="M267" i="30"/>
  <c r="K263" i="30"/>
  <c r="M263" i="30"/>
  <c r="K261" i="30"/>
  <c r="M261" i="30"/>
  <c r="K234" i="30"/>
  <c r="M234" i="30"/>
  <c r="K232" i="30"/>
  <c r="M232" i="30"/>
  <c r="K216" i="30"/>
  <c r="M216" i="30"/>
  <c r="K252" i="30"/>
  <c r="M252" i="30"/>
  <c r="K207" i="30"/>
  <c r="M207" i="30"/>
  <c r="K225" i="30"/>
  <c r="M225" i="30"/>
  <c r="K226" i="30"/>
  <c r="M226" i="30"/>
  <c r="K228" i="30"/>
  <c r="M228" i="30"/>
  <c r="K230" i="30"/>
  <c r="M230" i="30"/>
  <c r="K243" i="30"/>
  <c r="M243" i="30"/>
  <c r="K255" i="30"/>
  <c r="M255" i="30"/>
  <c r="K200" i="30"/>
  <c r="M200" i="30"/>
  <c r="K202" i="30"/>
  <c r="M202" i="30"/>
  <c r="K204" i="30"/>
  <c r="M204" i="30"/>
  <c r="K206" i="30"/>
  <c r="M206" i="30"/>
  <c r="K212" i="30"/>
  <c r="M212" i="30"/>
  <c r="K214" i="30"/>
  <c r="M214" i="30"/>
  <c r="K254" i="30"/>
  <c r="M254" i="30"/>
  <c r="K199" i="30"/>
  <c r="M199" i="30"/>
  <c r="K201" i="30"/>
  <c r="M201" i="30"/>
  <c r="K203" i="30"/>
  <c r="M203" i="30"/>
  <c r="K205" i="30"/>
  <c r="M205" i="30"/>
  <c r="K208" i="30"/>
  <c r="M208" i="30"/>
  <c r="K210" i="30"/>
  <c r="M210" i="30"/>
  <c r="K256" i="30"/>
  <c r="M256" i="30"/>
  <c r="K258" i="30"/>
  <c r="M258" i="30"/>
  <c r="K260" i="30"/>
  <c r="M260" i="30"/>
  <c r="K213" i="30"/>
  <c r="M213" i="30"/>
  <c r="K215" i="30"/>
  <c r="M215" i="30"/>
  <c r="K227" i="30"/>
  <c r="M227" i="30"/>
  <c r="K229" i="30"/>
  <c r="M229" i="30"/>
  <c r="K231" i="30"/>
  <c r="M231" i="30"/>
  <c r="K233" i="30"/>
  <c r="M233" i="30"/>
  <c r="K235" i="30"/>
  <c r="M235" i="30"/>
  <c r="K237" i="30"/>
  <c r="M237" i="30"/>
  <c r="K239" i="30"/>
  <c r="M239" i="30"/>
  <c r="K241" i="30"/>
  <c r="M241" i="30"/>
  <c r="K253" i="30"/>
  <c r="M253" i="30"/>
  <c r="K240" i="30"/>
  <c r="M240" i="30"/>
  <c r="K242" i="30"/>
  <c r="M242" i="30"/>
  <c r="K191" i="30"/>
  <c r="M191" i="30"/>
  <c r="K193" i="30"/>
  <c r="M193" i="30"/>
  <c r="K195" i="30"/>
  <c r="M195" i="30"/>
  <c r="K197" i="30"/>
  <c r="M197" i="30"/>
  <c r="K218" i="30"/>
  <c r="M218" i="30"/>
  <c r="K220" i="30"/>
  <c r="M220" i="30"/>
  <c r="K222" i="30"/>
  <c r="M222" i="30"/>
  <c r="K224" i="30"/>
  <c r="M224" i="30"/>
  <c r="K245" i="30"/>
  <c r="M245" i="30"/>
  <c r="K247" i="30"/>
  <c r="M247" i="30"/>
  <c r="K249" i="30"/>
  <c r="M249" i="30"/>
  <c r="K251" i="30"/>
  <c r="M251" i="30"/>
  <c r="K209" i="30"/>
  <c r="M209" i="30"/>
  <c r="K211" i="30"/>
  <c r="M211" i="30"/>
  <c r="K236" i="30"/>
  <c r="M236" i="30"/>
  <c r="K238" i="30"/>
  <c r="M238" i="30"/>
  <c r="K257" i="30"/>
  <c r="M257" i="30"/>
  <c r="K190" i="30"/>
  <c r="M190" i="30"/>
  <c r="K194" i="30"/>
  <c r="M194" i="30"/>
  <c r="K196" i="30"/>
  <c r="M196" i="30"/>
  <c r="K217" i="30"/>
  <c r="M217" i="30"/>
  <c r="K219" i="30"/>
  <c r="M219" i="30"/>
  <c r="K221" i="30"/>
  <c r="M221" i="30"/>
  <c r="K223" i="30"/>
  <c r="M223" i="30"/>
  <c r="K244" i="30"/>
  <c r="M244" i="30"/>
  <c r="K246" i="30"/>
  <c r="M246" i="30"/>
  <c r="K248" i="30"/>
  <c r="M248" i="30"/>
  <c r="K250" i="30"/>
  <c r="M250" i="30"/>
  <c r="K192" i="30"/>
  <c r="M192" i="30"/>
  <c r="K259" i="30"/>
  <c r="M259" i="30"/>
  <c r="K185" i="30"/>
  <c r="M185" i="30"/>
  <c r="K182" i="30"/>
  <c r="M182" i="30"/>
  <c r="K184" i="30"/>
  <c r="M184" i="30"/>
  <c r="K186" i="30"/>
  <c r="M186" i="30"/>
  <c r="K188" i="30"/>
  <c r="M188" i="30"/>
  <c r="K179" i="30"/>
  <c r="M179" i="30"/>
  <c r="K187" i="30"/>
  <c r="M187" i="30"/>
  <c r="K175" i="30"/>
  <c r="M175" i="30"/>
  <c r="K172" i="30"/>
  <c r="M172" i="30"/>
  <c r="K168" i="30"/>
  <c r="M168" i="30"/>
  <c r="K170" i="30"/>
  <c r="M170" i="30"/>
  <c r="K174" i="30"/>
  <c r="M174" i="30"/>
  <c r="K176" i="30"/>
  <c r="M176" i="30"/>
  <c r="K166" i="30"/>
  <c r="M166" i="30"/>
  <c r="K167" i="30"/>
  <c r="M167" i="30"/>
  <c r="K177" i="30"/>
  <c r="M177" i="30"/>
  <c r="K165" i="30"/>
  <c r="M165" i="30"/>
  <c r="K171" i="30"/>
  <c r="M171" i="30"/>
  <c r="K173" i="30"/>
  <c r="M173" i="30"/>
  <c r="K169" i="30"/>
  <c r="M169" i="30"/>
  <c r="K163" i="30"/>
  <c r="M163" i="30"/>
  <c r="K162" i="30"/>
  <c r="M162" i="30"/>
  <c r="K158" i="30"/>
  <c r="M158" i="30"/>
  <c r="K159" i="30"/>
  <c r="M159" i="30"/>
  <c r="K161" i="30"/>
  <c r="M161" i="30"/>
  <c r="K157" i="30"/>
  <c r="M157" i="30"/>
  <c r="K155" i="30"/>
  <c r="M155" i="30"/>
  <c r="K148" i="30"/>
  <c r="M148" i="30"/>
  <c r="K152" i="30"/>
  <c r="M152" i="30"/>
  <c r="K146" i="30"/>
  <c r="M146" i="30"/>
  <c r="K150" i="30"/>
  <c r="M150" i="30"/>
  <c r="K143" i="30"/>
  <c r="M143" i="30"/>
  <c r="K147" i="30"/>
  <c r="M147" i="30"/>
  <c r="K149" i="30"/>
  <c r="M149" i="30"/>
  <c r="K144" i="30"/>
  <c r="M144" i="30"/>
  <c r="K142" i="30"/>
  <c r="M142" i="30"/>
  <c r="K139" i="30"/>
  <c r="M139" i="30"/>
  <c r="K137" i="30"/>
  <c r="M137" i="30"/>
  <c r="K141" i="30"/>
  <c r="M141" i="30"/>
  <c r="K140" i="30"/>
  <c r="M140" i="30"/>
  <c r="K138" i="30"/>
  <c r="M138" i="30"/>
  <c r="K134" i="30"/>
  <c r="M134" i="30"/>
  <c r="K136" i="30"/>
  <c r="M136" i="30"/>
  <c r="K132" i="30"/>
  <c r="M132" i="30"/>
  <c r="K129" i="30"/>
  <c r="M129" i="30"/>
  <c r="K131" i="30"/>
  <c r="M131" i="30"/>
  <c r="K130" i="30"/>
  <c r="M130" i="30"/>
  <c r="K128" i="30"/>
  <c r="M128" i="30"/>
  <c r="K123" i="30"/>
  <c r="M123" i="30"/>
  <c r="K125" i="30"/>
  <c r="M125" i="30"/>
  <c r="K127" i="30"/>
  <c r="M127" i="30"/>
  <c r="K124" i="30"/>
  <c r="M124" i="30"/>
  <c r="K126" i="30"/>
  <c r="M126" i="30"/>
  <c r="K113" i="30"/>
  <c r="M113" i="30"/>
  <c r="K115" i="30"/>
  <c r="M115" i="30"/>
  <c r="K121" i="30"/>
  <c r="M121" i="30"/>
  <c r="K114" i="30"/>
  <c r="M114" i="30"/>
  <c r="K116" i="30"/>
  <c r="M116" i="30"/>
  <c r="K118" i="30"/>
  <c r="M118" i="30"/>
  <c r="K120" i="30"/>
  <c r="M120" i="30"/>
  <c r="K112" i="30"/>
  <c r="M112" i="30"/>
  <c r="K110" i="30"/>
  <c r="M110" i="30"/>
  <c r="K106" i="30"/>
  <c r="M106" i="30"/>
  <c r="K108" i="30"/>
  <c r="M108" i="30"/>
  <c r="K107" i="30"/>
  <c r="M107" i="30"/>
  <c r="K105" i="30"/>
  <c r="M105" i="30"/>
  <c r="K102" i="30"/>
  <c r="M102" i="30"/>
  <c r="K104" i="30"/>
  <c r="M104" i="30"/>
  <c r="K100" i="30"/>
  <c r="M100" i="30"/>
  <c r="K99" i="30"/>
  <c r="M99" i="30"/>
  <c r="K98" i="30"/>
  <c r="M98" i="30"/>
  <c r="K97" i="30"/>
  <c r="M97" i="30"/>
  <c r="K96" i="30"/>
  <c r="M96" i="30"/>
  <c r="K94" i="30"/>
  <c r="M94" i="30"/>
  <c r="K89" i="30"/>
  <c r="M89" i="30"/>
  <c r="K90" i="30"/>
  <c r="M90" i="30"/>
  <c r="K92" i="30"/>
  <c r="M92" i="30"/>
  <c r="K91" i="30"/>
  <c r="M91" i="30"/>
  <c r="K88" i="30"/>
  <c r="M88" i="30"/>
  <c r="K86" i="30"/>
  <c r="M86" i="30"/>
  <c r="K84" i="30"/>
  <c r="M84" i="30"/>
  <c r="K83" i="30"/>
  <c r="M83" i="30"/>
  <c r="K82" i="30"/>
  <c r="M82" i="30"/>
  <c r="K79" i="30"/>
  <c r="M79" i="30"/>
  <c r="K78" i="30"/>
  <c r="M78" i="30"/>
  <c r="K70" i="30"/>
  <c r="M70" i="30"/>
  <c r="K74" i="30"/>
  <c r="M74" i="30"/>
  <c r="K75" i="30"/>
  <c r="M75" i="30"/>
  <c r="K71" i="30"/>
  <c r="M71" i="30"/>
  <c r="K51" i="30"/>
  <c r="M51" i="30"/>
  <c r="K53" i="30"/>
  <c r="M53" i="30"/>
  <c r="K59" i="30"/>
  <c r="M59" i="30"/>
  <c r="K67" i="30"/>
  <c r="M67" i="30"/>
  <c r="K66" i="30"/>
  <c r="M66" i="30"/>
  <c r="K56" i="30"/>
  <c r="M56" i="30"/>
  <c r="K65" i="30"/>
  <c r="M65" i="30"/>
  <c r="K64" i="30"/>
  <c r="M64" i="30"/>
  <c r="K63" i="30"/>
  <c r="M63" i="30"/>
  <c r="K61" i="30"/>
  <c r="M61" i="30"/>
  <c r="K58" i="30"/>
  <c r="M58" i="30"/>
  <c r="K57" i="30"/>
  <c r="M57" i="30"/>
  <c r="K55" i="30"/>
  <c r="M55" i="30"/>
  <c r="K50" i="30"/>
  <c r="M50" i="30"/>
  <c r="K48" i="30"/>
  <c r="M48" i="30"/>
  <c r="K46" i="30"/>
  <c r="M46" i="30"/>
  <c r="K45" i="30"/>
  <c r="M45" i="30"/>
  <c r="K44" i="30"/>
  <c r="M44" i="30"/>
  <c r="K37" i="30"/>
  <c r="M37" i="30"/>
  <c r="K41" i="30"/>
  <c r="M41" i="30"/>
  <c r="K39" i="30"/>
  <c r="M39" i="30"/>
  <c r="K42" i="30"/>
  <c r="M42" i="30"/>
  <c r="K40" i="30"/>
  <c r="M40" i="30"/>
  <c r="K38" i="30"/>
  <c r="M38" i="30"/>
  <c r="K36" i="30"/>
  <c r="M36" i="30"/>
  <c r="K33" i="30"/>
  <c r="M33" i="30"/>
  <c r="K34" i="30"/>
  <c r="M34" i="30"/>
  <c r="K32" i="30"/>
  <c r="M32" i="30"/>
  <c r="K15" i="30"/>
  <c r="M15" i="30"/>
  <c r="K22" i="30"/>
  <c r="M22" i="30"/>
  <c r="K24" i="30"/>
  <c r="M24" i="30"/>
  <c r="K19" i="30"/>
  <c r="M19" i="30"/>
  <c r="K25" i="30"/>
  <c r="M25" i="30"/>
  <c r="K27" i="30"/>
  <c r="M27" i="30"/>
  <c r="K28" i="30"/>
  <c r="M28" i="30"/>
  <c r="K26" i="30"/>
  <c r="M26" i="30"/>
  <c r="K20" i="30"/>
  <c r="M20" i="30"/>
  <c r="K18" i="30"/>
  <c r="M18" i="30"/>
  <c r="K16" i="30"/>
  <c r="M16" i="30"/>
  <c r="K14" i="30"/>
  <c r="M14" i="30"/>
  <c r="K12" i="30"/>
  <c r="M12" i="30"/>
  <c r="K11" i="30"/>
  <c r="M11" i="30"/>
  <c r="K7" i="30"/>
  <c r="M7" i="30"/>
  <c r="K5" i="30"/>
  <c r="M5" i="30"/>
  <c r="K9" i="30"/>
  <c r="M9" i="30"/>
  <c r="K4" i="30"/>
  <c r="M4" i="30"/>
  <c r="K10" i="30"/>
  <c r="M10" i="30"/>
  <c r="K6" i="30"/>
  <c r="M6" i="30"/>
  <c r="K8" i="30"/>
  <c r="M8" i="30"/>
  <c r="K3" i="30"/>
  <c r="M3" i="30"/>
  <c r="K2" i="30"/>
  <c r="M2" i="30"/>
  <c r="K54" i="30"/>
  <c r="M54" i="30"/>
  <c r="K62" i="30"/>
  <c r="M62" i="30"/>
  <c r="K68" i="30"/>
  <c r="M68" i="30"/>
  <c r="K72" i="30"/>
  <c r="M72" i="30"/>
  <c r="K76" i="30"/>
  <c r="M76" i="30"/>
  <c r="K80" i="30"/>
  <c r="M80" i="30"/>
  <c r="K85" i="30"/>
  <c r="M85" i="30"/>
  <c r="K93" i="30"/>
  <c r="M93" i="30"/>
  <c r="K101" i="30"/>
  <c r="M101" i="30"/>
  <c r="K109" i="30"/>
  <c r="M109" i="30"/>
  <c r="K117" i="30"/>
  <c r="M117" i="30"/>
  <c r="K52" i="30"/>
  <c r="M52" i="30"/>
  <c r="K60" i="30"/>
  <c r="M60" i="30"/>
  <c r="K69" i="30"/>
  <c r="M69" i="30"/>
  <c r="K73" i="30"/>
  <c r="M73" i="30"/>
  <c r="K77" i="30"/>
  <c r="M77" i="30"/>
  <c r="K81" i="30"/>
  <c r="M81" i="30"/>
  <c r="K87" i="30"/>
  <c r="M87" i="30"/>
  <c r="K95" i="30"/>
  <c r="M95" i="30"/>
  <c r="K103" i="30"/>
  <c r="M103" i="30"/>
  <c r="K111" i="30"/>
  <c r="M111" i="30"/>
  <c r="K119" i="30"/>
  <c r="M119" i="30"/>
  <c r="K288" i="24"/>
  <c r="K282" i="24"/>
  <c r="K283" i="24"/>
  <c r="K284" i="24"/>
  <c r="K285" i="24"/>
  <c r="K286" i="24"/>
  <c r="K287" i="24"/>
  <c r="H282" i="24"/>
  <c r="I282" i="24"/>
  <c r="J282" i="24"/>
  <c r="H283" i="24"/>
  <c r="I283" i="24"/>
  <c r="J283" i="24"/>
  <c r="H284" i="24"/>
  <c r="I284" i="24"/>
  <c r="J284" i="24"/>
  <c r="H285" i="24"/>
  <c r="I285" i="24"/>
  <c r="J285" i="24"/>
  <c r="H286" i="24"/>
  <c r="I286" i="24"/>
  <c r="J286" i="24"/>
  <c r="H287" i="24"/>
  <c r="I287" i="24"/>
  <c r="J287" i="24"/>
  <c r="H288" i="24"/>
  <c r="I288" i="24"/>
  <c r="J288" i="24"/>
  <c r="A282" i="24"/>
  <c r="A283" i="24"/>
  <c r="A284" i="24"/>
  <c r="A285" i="24"/>
  <c r="A286" i="24"/>
  <c r="A287" i="24"/>
  <c r="A288" i="24"/>
  <c r="M282" i="24"/>
  <c r="M283" i="24"/>
  <c r="M284" i="24"/>
  <c r="M285" i="24"/>
  <c r="M286" i="24"/>
  <c r="M287" i="24"/>
  <c r="M288" i="24"/>
  <c r="M289" i="24"/>
  <c r="M290" i="24"/>
  <c r="M291" i="24"/>
  <c r="M292" i="24"/>
  <c r="M293" i="24"/>
  <c r="M294" i="24"/>
  <c r="M295" i="24"/>
  <c r="M296" i="24"/>
  <c r="M297" i="24"/>
  <c r="M298" i="24"/>
  <c r="M299" i="24"/>
  <c r="M300" i="24"/>
  <c r="M301" i="24"/>
  <c r="M302" i="24"/>
  <c r="M303" i="24"/>
  <c r="M304" i="24"/>
  <c r="M305" i="24"/>
  <c r="M306" i="24"/>
  <c r="M307" i="24"/>
  <c r="M308" i="24"/>
  <c r="M309" i="24"/>
  <c r="M310" i="24"/>
  <c r="M311" i="24"/>
  <c r="M312" i="24"/>
  <c r="M313" i="24"/>
  <c r="M314" i="24"/>
  <c r="M315" i="24"/>
  <c r="M316" i="24"/>
  <c r="M317" i="24"/>
  <c r="M318" i="24"/>
  <c r="M319" i="24"/>
  <c r="M320" i="24"/>
  <c r="M321" i="24"/>
  <c r="M322" i="24"/>
  <c r="M323" i="24"/>
  <c r="M324" i="24"/>
  <c r="M325" i="24"/>
  <c r="M326" i="24"/>
  <c r="M327" i="24"/>
  <c r="M328" i="24"/>
  <c r="M329" i="24"/>
  <c r="M330" i="24"/>
  <c r="M331" i="24"/>
  <c r="M332" i="24"/>
  <c r="M333" i="24"/>
  <c r="M334" i="24"/>
  <c r="M335" i="24"/>
  <c r="M336" i="24"/>
  <c r="M337" i="24"/>
  <c r="M338" i="24"/>
  <c r="M339" i="24"/>
  <c r="M340" i="24"/>
  <c r="M341" i="24"/>
  <c r="M342" i="24"/>
  <c r="M343" i="24"/>
  <c r="M344" i="24"/>
  <c r="M345" i="24"/>
  <c r="M346" i="24"/>
  <c r="M347" i="24"/>
  <c r="M348" i="24"/>
  <c r="M349" i="24"/>
  <c r="M350" i="24"/>
  <c r="M351" i="24"/>
  <c r="M352" i="24"/>
  <c r="M353" i="24"/>
  <c r="M354" i="24"/>
  <c r="M355" i="24"/>
  <c r="M356" i="24"/>
  <c r="M357" i="24"/>
  <c r="M358" i="24"/>
  <c r="M359" i="24"/>
  <c r="M360" i="24"/>
  <c r="M361" i="24"/>
  <c r="M362" i="24"/>
  <c r="M363" i="24"/>
  <c r="M364" i="24"/>
  <c r="M365" i="24"/>
  <c r="M366" i="24"/>
  <c r="M367" i="24"/>
  <c r="M368" i="24"/>
  <c r="M369" i="24"/>
  <c r="M370" i="24"/>
  <c r="M371" i="24"/>
  <c r="M372" i="24"/>
  <c r="M373" i="24"/>
  <c r="M374" i="24"/>
  <c r="M375" i="24"/>
  <c r="M376" i="24"/>
  <c r="M377" i="24"/>
  <c r="M378" i="24"/>
  <c r="M379" i="24"/>
  <c r="M380" i="24"/>
  <c r="M381" i="24"/>
  <c r="M382" i="24"/>
  <c r="M383" i="24"/>
  <c r="M384" i="24"/>
  <c r="M385" i="24"/>
  <c r="M386" i="24"/>
  <c r="M387" i="24"/>
  <c r="M388" i="24"/>
  <c r="M389" i="24"/>
  <c r="M390" i="24"/>
  <c r="M391" i="24"/>
  <c r="M392" i="24"/>
  <c r="M393" i="24"/>
  <c r="M394" i="24"/>
  <c r="M395" i="24"/>
  <c r="M396" i="24"/>
  <c r="M397" i="24"/>
  <c r="M398" i="24"/>
  <c r="M399" i="24"/>
  <c r="M400" i="24"/>
  <c r="M401" i="24"/>
  <c r="M402" i="24"/>
  <c r="M403" i="24"/>
  <c r="M404" i="24"/>
  <c r="M405" i="24"/>
  <c r="M406" i="24"/>
  <c r="M407" i="24"/>
  <c r="M408" i="24"/>
  <c r="M409" i="24"/>
  <c r="M410" i="24"/>
  <c r="M411" i="24"/>
  <c r="M412" i="24"/>
  <c r="M413" i="24"/>
  <c r="M414" i="24"/>
  <c r="M415" i="24"/>
  <c r="M416" i="24"/>
  <c r="M417" i="24"/>
  <c r="M418" i="24"/>
  <c r="M419" i="24"/>
  <c r="M420" i="24"/>
  <c r="M421" i="24"/>
  <c r="M422" i="24"/>
  <c r="M423" i="24"/>
  <c r="M424" i="24"/>
  <c r="M425" i="24"/>
  <c r="M426" i="24"/>
  <c r="M427" i="24"/>
  <c r="M428" i="24"/>
  <c r="M429" i="24"/>
  <c r="M430" i="24"/>
  <c r="M431" i="24"/>
  <c r="M432" i="24"/>
  <c r="M433" i="24"/>
  <c r="M434" i="24"/>
  <c r="M435" i="24"/>
  <c r="M436" i="24"/>
  <c r="M437" i="24"/>
  <c r="M438" i="24"/>
  <c r="M439" i="24"/>
  <c r="M440" i="24"/>
  <c r="M441" i="24"/>
  <c r="M442" i="24"/>
  <c r="M443" i="24"/>
  <c r="M444" i="24"/>
  <c r="M445" i="24"/>
  <c r="M446" i="24"/>
  <c r="M447" i="24"/>
  <c r="M448" i="24"/>
  <c r="M449" i="24"/>
  <c r="M450" i="24"/>
  <c r="M451" i="24"/>
  <c r="M452" i="24"/>
  <c r="M453" i="24"/>
  <c r="M454" i="24"/>
  <c r="M455" i="24"/>
  <c r="M456" i="24"/>
  <c r="M457" i="24"/>
  <c r="M458" i="24"/>
  <c r="M459" i="24"/>
  <c r="M460" i="24"/>
  <c r="M461" i="24"/>
  <c r="M462" i="24"/>
  <c r="M463" i="24"/>
  <c r="M464" i="24"/>
  <c r="M465" i="24"/>
  <c r="M466" i="24"/>
  <c r="M467" i="24"/>
  <c r="M468" i="24"/>
  <c r="M469" i="24"/>
  <c r="M470" i="24"/>
  <c r="M471" i="24"/>
  <c r="M472" i="24"/>
  <c r="M473" i="24"/>
  <c r="M474" i="24"/>
  <c r="M475" i="24"/>
  <c r="M476" i="24"/>
  <c r="M477" i="24"/>
  <c r="M478" i="24"/>
  <c r="M479" i="24"/>
  <c r="M480" i="24"/>
  <c r="M481" i="24"/>
  <c r="M482" i="24"/>
  <c r="M483" i="24"/>
  <c r="M484" i="24"/>
  <c r="M485" i="24"/>
  <c r="M486" i="24"/>
  <c r="M487" i="24"/>
  <c r="M488" i="24"/>
  <c r="M489" i="24"/>
  <c r="M490" i="24"/>
  <c r="M491" i="24"/>
  <c r="M492" i="24"/>
  <c r="M493" i="24"/>
  <c r="M494" i="24"/>
  <c r="M495" i="24"/>
  <c r="M496" i="24"/>
  <c r="M497" i="24"/>
  <c r="M498" i="24"/>
  <c r="M499" i="24"/>
  <c r="M500" i="24"/>
  <c r="M501" i="24"/>
  <c r="M502" i="24"/>
  <c r="M503" i="24"/>
  <c r="M504" i="24"/>
  <c r="M505" i="24"/>
  <c r="M506" i="24"/>
  <c r="M507" i="24"/>
  <c r="M508" i="24"/>
  <c r="M509" i="24"/>
  <c r="M510" i="24"/>
  <c r="M511" i="24"/>
  <c r="M512" i="24"/>
  <c r="M513" i="24"/>
  <c r="M514" i="24"/>
  <c r="M515" i="24"/>
  <c r="M516" i="24"/>
  <c r="M517" i="24"/>
  <c r="M518" i="24"/>
  <c r="M519" i="24"/>
  <c r="M520" i="24"/>
  <c r="M521" i="24"/>
  <c r="M522" i="24"/>
  <c r="M523" i="24"/>
  <c r="M524" i="24"/>
  <c r="M525" i="24"/>
  <c r="M526" i="24"/>
  <c r="M527" i="24"/>
  <c r="M528" i="24"/>
  <c r="M529" i="24"/>
  <c r="M530" i="24"/>
  <c r="M531" i="24"/>
  <c r="M532" i="24"/>
  <c r="M533" i="24"/>
  <c r="M534" i="24"/>
  <c r="M535" i="24"/>
  <c r="M536" i="24"/>
  <c r="M537" i="24"/>
  <c r="M538" i="24"/>
  <c r="M539" i="24"/>
  <c r="M540" i="24"/>
  <c r="M541" i="24"/>
  <c r="M542" i="24"/>
  <c r="M543" i="24"/>
  <c r="M544" i="24"/>
  <c r="M545" i="24"/>
  <c r="M546" i="24"/>
  <c r="M547" i="24"/>
  <c r="M548" i="24"/>
  <c r="M549" i="24"/>
  <c r="M550" i="24"/>
  <c r="M551" i="24"/>
  <c r="M552" i="24"/>
  <c r="M553" i="24"/>
  <c r="M554" i="24"/>
  <c r="M555" i="24"/>
  <c r="M556" i="24"/>
  <c r="M557" i="24"/>
  <c r="M558" i="24"/>
  <c r="M559" i="24"/>
  <c r="M560" i="24"/>
  <c r="M561" i="24"/>
  <c r="M562" i="24"/>
  <c r="M563" i="24"/>
  <c r="M564" i="24"/>
  <c r="M565" i="24"/>
  <c r="M566" i="24"/>
  <c r="M567" i="24"/>
  <c r="M568" i="24"/>
  <c r="M569" i="24"/>
  <c r="M570" i="24"/>
  <c r="M571" i="24"/>
  <c r="M572" i="24"/>
  <c r="M573" i="24"/>
  <c r="M574" i="24"/>
  <c r="M575" i="24"/>
  <c r="M576" i="24"/>
  <c r="M577" i="24"/>
  <c r="M578" i="24"/>
  <c r="M579" i="24"/>
  <c r="M580" i="24"/>
  <c r="M581" i="24"/>
  <c r="M582" i="24"/>
  <c r="M583" i="24"/>
  <c r="M584" i="24"/>
  <c r="M585" i="24"/>
  <c r="M586" i="24"/>
  <c r="M587" i="24"/>
  <c r="M588" i="24"/>
  <c r="M589" i="24"/>
  <c r="M590" i="24"/>
  <c r="M591" i="24"/>
  <c r="M592" i="24"/>
  <c r="M593" i="24"/>
  <c r="M594" i="24"/>
  <c r="M595" i="24"/>
  <c r="M596" i="24"/>
  <c r="M597" i="24"/>
  <c r="M598" i="24"/>
  <c r="M599" i="24"/>
  <c r="M600" i="24"/>
  <c r="M601" i="24"/>
  <c r="M602" i="24"/>
  <c r="M603" i="24"/>
  <c r="M604" i="24"/>
  <c r="M605" i="24"/>
  <c r="M606" i="24"/>
  <c r="M607" i="24"/>
  <c r="M608" i="24"/>
  <c r="M609" i="24"/>
  <c r="M610" i="24"/>
  <c r="M611" i="24"/>
  <c r="M612" i="24"/>
  <c r="M613" i="24"/>
  <c r="M614" i="24"/>
  <c r="M615" i="24"/>
  <c r="M616" i="24"/>
  <c r="M617" i="24"/>
  <c r="M618" i="24"/>
  <c r="M619" i="24"/>
  <c r="M620" i="24"/>
  <c r="M621" i="24"/>
  <c r="M622" i="24"/>
  <c r="M623" i="24"/>
  <c r="M624" i="24"/>
  <c r="M625" i="24"/>
  <c r="M626" i="24"/>
  <c r="M627" i="24"/>
  <c r="M628" i="24"/>
  <c r="M629" i="24"/>
  <c r="M630" i="24"/>
  <c r="M631" i="24"/>
  <c r="M632" i="24"/>
  <c r="M633" i="24"/>
  <c r="M634" i="24"/>
  <c r="M635" i="24"/>
  <c r="M636" i="24"/>
  <c r="M637" i="24"/>
  <c r="M638" i="24"/>
  <c r="M639" i="24"/>
  <c r="M640" i="24"/>
  <c r="M641" i="24"/>
  <c r="M642" i="24"/>
  <c r="M643" i="24"/>
  <c r="M644" i="24"/>
  <c r="M645" i="24"/>
  <c r="M646" i="24"/>
  <c r="M647" i="24"/>
  <c r="M648" i="24"/>
  <c r="M649" i="24"/>
  <c r="M650" i="24"/>
  <c r="M651" i="24"/>
  <c r="M652" i="24"/>
  <c r="M653" i="24"/>
  <c r="M654" i="24"/>
  <c r="M655" i="24"/>
  <c r="M656" i="24"/>
  <c r="M657" i="24"/>
  <c r="M658" i="24"/>
  <c r="M659" i="24"/>
  <c r="M660" i="24"/>
  <c r="M661" i="24"/>
  <c r="M662" i="24"/>
  <c r="M663" i="24"/>
  <c r="M664" i="24"/>
  <c r="M665" i="24"/>
  <c r="M666" i="24"/>
  <c r="M667" i="24"/>
  <c r="M668" i="24"/>
  <c r="M669" i="24"/>
  <c r="M670" i="24"/>
  <c r="M671" i="24"/>
  <c r="M672" i="24"/>
  <c r="M673" i="24"/>
  <c r="M674" i="24"/>
  <c r="M675" i="24"/>
  <c r="M676" i="24"/>
  <c r="M677" i="24"/>
  <c r="M678" i="24"/>
  <c r="M679" i="24"/>
  <c r="M680" i="24"/>
  <c r="M681" i="24"/>
  <c r="M682" i="24"/>
  <c r="M683" i="24"/>
  <c r="M684" i="24"/>
  <c r="M685" i="24"/>
  <c r="M686" i="24"/>
  <c r="M687" i="24"/>
  <c r="M688" i="24"/>
  <c r="M689" i="24"/>
  <c r="M690" i="24"/>
  <c r="M691" i="24"/>
  <c r="M692" i="24"/>
  <c r="M693" i="24"/>
  <c r="M694" i="24"/>
  <c r="M695" i="24"/>
  <c r="M696" i="24"/>
  <c r="M697" i="24"/>
  <c r="M698" i="24"/>
  <c r="M699" i="24"/>
  <c r="M700" i="24"/>
  <c r="M701" i="24"/>
  <c r="M702" i="24"/>
  <c r="M703" i="24"/>
  <c r="M704" i="24"/>
  <c r="M705" i="24"/>
  <c r="M706" i="24"/>
  <c r="M707" i="24"/>
  <c r="M708" i="24"/>
  <c r="M709" i="24"/>
  <c r="M710" i="24"/>
  <c r="M711" i="24"/>
  <c r="M712" i="24"/>
  <c r="M713" i="24"/>
  <c r="M714" i="24"/>
  <c r="M715" i="24"/>
  <c r="M716" i="24"/>
  <c r="M717" i="24"/>
  <c r="M718" i="24"/>
  <c r="M719" i="24"/>
  <c r="M720" i="24"/>
  <c r="M721" i="24"/>
  <c r="M722" i="24"/>
  <c r="M723" i="24"/>
  <c r="M724" i="24"/>
  <c r="M725" i="24"/>
  <c r="M726" i="24"/>
  <c r="M727" i="24"/>
  <c r="M728" i="24"/>
  <c r="M729" i="24"/>
  <c r="M730" i="24"/>
  <c r="M731" i="24"/>
  <c r="M732" i="24"/>
  <c r="M733" i="24"/>
  <c r="M734" i="24"/>
  <c r="M735" i="24"/>
  <c r="M736" i="24"/>
  <c r="M737" i="24"/>
  <c r="M738" i="24"/>
  <c r="M739" i="24"/>
  <c r="M740" i="24"/>
  <c r="M741" i="24"/>
  <c r="M742" i="24"/>
  <c r="M743" i="24"/>
  <c r="M744" i="24"/>
  <c r="M745" i="24"/>
  <c r="M746" i="24"/>
  <c r="M747" i="24"/>
  <c r="M748" i="24"/>
  <c r="M749" i="24"/>
  <c r="M750" i="24"/>
  <c r="M751" i="24"/>
  <c r="M752" i="24"/>
  <c r="M753" i="24"/>
  <c r="M754" i="24"/>
  <c r="M755" i="24"/>
  <c r="M756" i="24"/>
  <c r="M757" i="24"/>
  <c r="M758" i="24"/>
  <c r="M759" i="24"/>
  <c r="M760" i="24"/>
  <c r="M761" i="24"/>
  <c r="M762" i="24"/>
  <c r="M763" i="24"/>
  <c r="M764" i="24"/>
  <c r="M765" i="24"/>
  <c r="M766" i="24"/>
  <c r="M767" i="24"/>
  <c r="M768" i="24"/>
  <c r="M769" i="24"/>
  <c r="M770" i="24"/>
  <c r="M771" i="24"/>
  <c r="M772" i="24"/>
  <c r="M773" i="24"/>
  <c r="M774" i="24"/>
  <c r="M775" i="24"/>
  <c r="M776" i="24"/>
  <c r="M777" i="24"/>
  <c r="M778" i="24"/>
  <c r="M779" i="24"/>
  <c r="M780" i="24"/>
  <c r="M781" i="24"/>
  <c r="M782" i="24"/>
  <c r="M783" i="24"/>
  <c r="M784" i="24"/>
  <c r="M785" i="24"/>
  <c r="M786" i="24"/>
  <c r="M787" i="24"/>
  <c r="M788" i="24"/>
  <c r="M789" i="24"/>
  <c r="M790" i="24"/>
  <c r="M791" i="24"/>
  <c r="M792" i="24"/>
  <c r="M793" i="24"/>
  <c r="M794" i="24"/>
  <c r="M795" i="24"/>
  <c r="M796" i="24"/>
  <c r="M797" i="24"/>
  <c r="M798" i="24"/>
  <c r="M799" i="24"/>
  <c r="M800" i="24"/>
  <c r="M801" i="24"/>
  <c r="M802" i="24"/>
  <c r="M803" i="24"/>
  <c r="M804" i="24"/>
  <c r="M805" i="24"/>
  <c r="M806" i="24"/>
  <c r="M807" i="24"/>
  <c r="M808" i="24"/>
  <c r="M809" i="24"/>
  <c r="M810" i="24"/>
  <c r="M811" i="24"/>
  <c r="M812" i="24"/>
  <c r="M813" i="24"/>
  <c r="M814" i="24"/>
  <c r="M815" i="24"/>
  <c r="M816" i="24"/>
  <c r="M817" i="24"/>
  <c r="M818" i="24"/>
  <c r="M819" i="24"/>
  <c r="M820" i="24"/>
  <c r="M821" i="24"/>
  <c r="M822" i="24"/>
  <c r="M823" i="24"/>
  <c r="M824" i="24"/>
  <c r="M825" i="24"/>
  <c r="M826" i="24"/>
  <c r="M827" i="24"/>
  <c r="M828" i="24"/>
  <c r="M829" i="24"/>
  <c r="M830" i="24"/>
  <c r="M831" i="24"/>
  <c r="M832" i="24"/>
  <c r="M833" i="24"/>
  <c r="M834" i="24"/>
  <c r="M835" i="24"/>
  <c r="M836" i="24"/>
  <c r="M837" i="24"/>
  <c r="M838" i="24"/>
  <c r="M839" i="24"/>
  <c r="M840" i="24"/>
  <c r="M841" i="24"/>
  <c r="M842" i="24"/>
  <c r="M843" i="24"/>
  <c r="M844" i="24"/>
  <c r="M845" i="24"/>
  <c r="M846" i="24"/>
  <c r="M847" i="24"/>
  <c r="M848" i="24"/>
  <c r="M849" i="24"/>
  <c r="M850" i="24"/>
  <c r="M851" i="24"/>
  <c r="M852" i="24"/>
  <c r="M853" i="24"/>
  <c r="M854" i="24"/>
  <c r="M855" i="24"/>
  <c r="M856" i="24"/>
  <c r="M857" i="24"/>
  <c r="M858" i="24"/>
  <c r="M859" i="24"/>
  <c r="M860" i="24"/>
  <c r="M861" i="24"/>
  <c r="M862" i="24"/>
  <c r="M863" i="24"/>
  <c r="M864" i="24"/>
  <c r="M865" i="24"/>
  <c r="M866" i="24"/>
  <c r="M867" i="24"/>
  <c r="M868" i="24"/>
  <c r="M869" i="24"/>
  <c r="M870" i="24"/>
  <c r="M871" i="24"/>
  <c r="M872" i="24"/>
  <c r="M873" i="24"/>
  <c r="M874" i="24"/>
  <c r="M875" i="24"/>
  <c r="M876" i="24"/>
  <c r="M877" i="24"/>
  <c r="M878" i="24"/>
  <c r="M879" i="24"/>
  <c r="M880" i="24"/>
  <c r="M881" i="24"/>
  <c r="M882" i="24"/>
  <c r="M883" i="24"/>
  <c r="M884" i="24"/>
  <c r="M885" i="24"/>
  <c r="M886" i="24"/>
  <c r="M887" i="24"/>
  <c r="M888" i="24"/>
  <c r="M889" i="24"/>
  <c r="M890" i="24"/>
  <c r="M891" i="24"/>
  <c r="M892" i="24"/>
  <c r="M893" i="24"/>
  <c r="M894" i="24"/>
  <c r="M895" i="24"/>
  <c r="M896" i="24"/>
  <c r="M897" i="24"/>
  <c r="M898" i="24"/>
  <c r="M899" i="24"/>
  <c r="M900" i="24"/>
  <c r="M901" i="24"/>
  <c r="M902" i="24"/>
  <c r="M903" i="24"/>
  <c r="M904" i="24"/>
  <c r="M905" i="24"/>
  <c r="M906" i="24"/>
  <c r="M907" i="24"/>
  <c r="M908" i="24"/>
  <c r="M909" i="24"/>
  <c r="M910" i="24"/>
  <c r="M911" i="24"/>
  <c r="M912" i="24"/>
  <c r="M913" i="24"/>
  <c r="M914" i="24"/>
  <c r="M915" i="24"/>
  <c r="M916" i="24"/>
  <c r="M917" i="24"/>
  <c r="M918" i="24"/>
  <c r="M919" i="24"/>
  <c r="M920" i="24"/>
  <c r="M921" i="24"/>
  <c r="M922" i="24"/>
  <c r="M923" i="24"/>
  <c r="M924" i="24"/>
  <c r="M925" i="24"/>
  <c r="M926" i="24"/>
  <c r="M927" i="24"/>
  <c r="M928" i="24"/>
  <c r="M929" i="24"/>
  <c r="M930" i="24"/>
  <c r="M931" i="24"/>
  <c r="M932" i="24"/>
  <c r="M933" i="24"/>
  <c r="M934" i="24"/>
  <c r="M935" i="24"/>
  <c r="M936" i="24"/>
  <c r="M937" i="24"/>
  <c r="M938" i="24"/>
  <c r="M939" i="24"/>
  <c r="M940" i="24"/>
  <c r="M941" i="24"/>
  <c r="M942" i="24"/>
  <c r="M943" i="24"/>
  <c r="M944" i="24"/>
  <c r="M945" i="24"/>
  <c r="M946" i="24"/>
  <c r="M947" i="24"/>
  <c r="M948" i="24"/>
  <c r="M949" i="24"/>
  <c r="M950" i="24"/>
  <c r="M951" i="24"/>
  <c r="M952" i="24"/>
  <c r="M953" i="24"/>
  <c r="M954" i="24"/>
  <c r="M955" i="24"/>
  <c r="M956" i="24"/>
  <c r="M957" i="24"/>
  <c r="M958" i="24"/>
  <c r="M959" i="24"/>
  <c r="M960" i="24"/>
  <c r="M961" i="24"/>
  <c r="M962" i="24"/>
  <c r="M963" i="24"/>
  <c r="M964" i="24"/>
  <c r="M965" i="24"/>
  <c r="M966" i="24"/>
  <c r="M967" i="24"/>
  <c r="M968" i="24"/>
  <c r="M969" i="24"/>
  <c r="M970" i="24"/>
  <c r="M971" i="24"/>
  <c r="M972" i="24"/>
  <c r="M973" i="24"/>
  <c r="M974" i="24"/>
  <c r="M975" i="24"/>
  <c r="M976" i="24"/>
  <c r="M977" i="24"/>
  <c r="M978" i="24"/>
  <c r="M979" i="24"/>
  <c r="M980" i="24"/>
  <c r="M981" i="24"/>
  <c r="M982" i="24"/>
  <c r="M983" i="24"/>
  <c r="M984" i="24"/>
  <c r="M985" i="24"/>
  <c r="M986" i="24"/>
  <c r="M987" i="24"/>
  <c r="M988" i="24"/>
  <c r="M989" i="24"/>
  <c r="M990" i="24"/>
  <c r="M991" i="24"/>
  <c r="M992" i="24"/>
  <c r="M993" i="24"/>
  <c r="M994" i="24"/>
  <c r="M995" i="24"/>
  <c r="M996" i="24"/>
  <c r="M997" i="24"/>
  <c r="M998" i="24"/>
  <c r="M999" i="24"/>
  <c r="M1000" i="24"/>
  <c r="M1001" i="24"/>
  <c r="M1002" i="24"/>
  <c r="M1003" i="24"/>
  <c r="M1004" i="24"/>
  <c r="M1005" i="24"/>
  <c r="M1006" i="24"/>
  <c r="M1007" i="24"/>
  <c r="M1008" i="24"/>
  <c r="M1009" i="24"/>
  <c r="M1010" i="24"/>
  <c r="M1011" i="24"/>
  <c r="M1012" i="24"/>
  <c r="M1013" i="24"/>
  <c r="M1014" i="24"/>
  <c r="M1015" i="24"/>
  <c r="M1016" i="24"/>
  <c r="M1017" i="24"/>
  <c r="M1018" i="24"/>
  <c r="M1019" i="24"/>
  <c r="M1020" i="24"/>
  <c r="M1021" i="24"/>
  <c r="M1022" i="24"/>
  <c r="M1023" i="24"/>
  <c r="M1024" i="24"/>
  <c r="M1025" i="24"/>
  <c r="M1026" i="24"/>
  <c r="M1027" i="24"/>
  <c r="M1028" i="24"/>
  <c r="M1029" i="24"/>
  <c r="M1030" i="24"/>
  <c r="M1031" i="24"/>
  <c r="M1032" i="24"/>
  <c r="M1033" i="24"/>
  <c r="M1034" i="24"/>
  <c r="M1035" i="24"/>
  <c r="M1036" i="24"/>
  <c r="M1037" i="24"/>
  <c r="M1038" i="24"/>
  <c r="M1039" i="24"/>
  <c r="M1040" i="24"/>
  <c r="M1041" i="24"/>
  <c r="M1042" i="24"/>
  <c r="M1043" i="24"/>
  <c r="M1044" i="24"/>
  <c r="M1045" i="24"/>
  <c r="M1046" i="24"/>
  <c r="M1047" i="24"/>
  <c r="M1048" i="24"/>
  <c r="M1049" i="24"/>
  <c r="M1050" i="24"/>
  <c r="M1051" i="24"/>
  <c r="M1052" i="24"/>
  <c r="M1053" i="24"/>
  <c r="M1054" i="24"/>
  <c r="M1055" i="24"/>
  <c r="M1056" i="24"/>
  <c r="M1057" i="24"/>
  <c r="M1058" i="24"/>
  <c r="M1059" i="24"/>
  <c r="M1060" i="24"/>
  <c r="M1061" i="24"/>
  <c r="M1062" i="24"/>
  <c r="M1063" i="24"/>
  <c r="M1064" i="24"/>
  <c r="M1065" i="24"/>
  <c r="M1066" i="24"/>
  <c r="M1067" i="24"/>
  <c r="M1068" i="24"/>
  <c r="M1069" i="24"/>
  <c r="M1070" i="24"/>
  <c r="M1071" i="24"/>
  <c r="M1072" i="24"/>
  <c r="M1073" i="24"/>
  <c r="M1074" i="24"/>
  <c r="M1075" i="24"/>
  <c r="M1076" i="24"/>
  <c r="M1077" i="24"/>
  <c r="M1078" i="24"/>
  <c r="M1079" i="24"/>
  <c r="M1080" i="24"/>
  <c r="M1081" i="24"/>
  <c r="M1082" i="24"/>
  <c r="M1083" i="24"/>
  <c r="M1084" i="24"/>
  <c r="M1085" i="24"/>
  <c r="M1086" i="24"/>
  <c r="M1087" i="24"/>
  <c r="M1088" i="24"/>
  <c r="M1089" i="24"/>
  <c r="M1090" i="24"/>
  <c r="M1091" i="24"/>
  <c r="M1092" i="24"/>
  <c r="M1093" i="24"/>
  <c r="M1094" i="24"/>
  <c r="M1095" i="24"/>
  <c r="M1096" i="24"/>
  <c r="M1097" i="24"/>
  <c r="M1098" i="24"/>
  <c r="M1099" i="24"/>
  <c r="M1100" i="24"/>
  <c r="M1101" i="24"/>
  <c r="M1102" i="24"/>
  <c r="M1103" i="24"/>
  <c r="M1104" i="24"/>
  <c r="M1105" i="24"/>
  <c r="M1106" i="24"/>
  <c r="M1107" i="24"/>
  <c r="M1108" i="24"/>
  <c r="M1109" i="24"/>
  <c r="M1110" i="24"/>
  <c r="M1111" i="24"/>
  <c r="M1112" i="24"/>
  <c r="M1113" i="24"/>
  <c r="M1114" i="24"/>
  <c r="M1115" i="24"/>
  <c r="M1116" i="24"/>
  <c r="M1117" i="24"/>
  <c r="M1118" i="24"/>
  <c r="M1119" i="24"/>
  <c r="M1120" i="24"/>
  <c r="M1121" i="24"/>
  <c r="M1122" i="24"/>
  <c r="M1123" i="24"/>
  <c r="M1124" i="24"/>
  <c r="M1125" i="24"/>
  <c r="M1126" i="24"/>
  <c r="M1127" i="24"/>
  <c r="M1128" i="24"/>
  <c r="M1129" i="24"/>
  <c r="M1130" i="24"/>
  <c r="M1131" i="24"/>
  <c r="M1132" i="24"/>
  <c r="M1133" i="24"/>
  <c r="M1134" i="24"/>
  <c r="M1135" i="24"/>
  <c r="M1136" i="24"/>
  <c r="M1137" i="24"/>
  <c r="M1138" i="24"/>
  <c r="M1139" i="24"/>
  <c r="M1140" i="24"/>
  <c r="M1141" i="24"/>
  <c r="M1142" i="24"/>
  <c r="M1143" i="24"/>
  <c r="M1144" i="24"/>
  <c r="M1145" i="24"/>
  <c r="M1146" i="24"/>
  <c r="M1147" i="24"/>
  <c r="M1148" i="24"/>
  <c r="M1149" i="24"/>
  <c r="M1150" i="24"/>
  <c r="M1151" i="24"/>
  <c r="M1152" i="24"/>
  <c r="M1153" i="24"/>
  <c r="M1154" i="24"/>
  <c r="M1155" i="24"/>
  <c r="M1156" i="24"/>
  <c r="M1157" i="24"/>
  <c r="M1158" i="24"/>
  <c r="M1159" i="24"/>
  <c r="M1160" i="24"/>
  <c r="M1161" i="24"/>
  <c r="M1162" i="24"/>
  <c r="M1163" i="24"/>
  <c r="M1164" i="24"/>
  <c r="M1165" i="24"/>
  <c r="M1166" i="24"/>
  <c r="M1167" i="24"/>
  <c r="M1168" i="24"/>
  <c r="M1169" i="24"/>
  <c r="M1170" i="24"/>
  <c r="M1171" i="24"/>
  <c r="M1172" i="24"/>
  <c r="M1173" i="24"/>
  <c r="M1174" i="24"/>
  <c r="M1175" i="24"/>
  <c r="M1176" i="24"/>
  <c r="M1177" i="24"/>
  <c r="M1178" i="24"/>
  <c r="M1179" i="24"/>
  <c r="M1180" i="24"/>
  <c r="M1181" i="24"/>
  <c r="M1182" i="24"/>
  <c r="M1183" i="24"/>
  <c r="M1184" i="24"/>
  <c r="M1185" i="24"/>
  <c r="M1186" i="24"/>
  <c r="M1187" i="24"/>
  <c r="M1188" i="24"/>
  <c r="M1189" i="24"/>
  <c r="M1190" i="24"/>
  <c r="M1191" i="24"/>
  <c r="M1192" i="24"/>
  <c r="M1193" i="24"/>
  <c r="M1194" i="24"/>
  <c r="M1195" i="24"/>
  <c r="M1196" i="24"/>
  <c r="M1197" i="24"/>
  <c r="M1198" i="24"/>
  <c r="M1199" i="24"/>
  <c r="M1200" i="24"/>
  <c r="M1201" i="24"/>
  <c r="M1202" i="24"/>
  <c r="M1203" i="24"/>
  <c r="M1204" i="24"/>
  <c r="M1205" i="24"/>
  <c r="M1206" i="24"/>
  <c r="M1207" i="24"/>
  <c r="M1208" i="24"/>
  <c r="M1209" i="24"/>
  <c r="M1210" i="24"/>
  <c r="M1211" i="24"/>
  <c r="M1212" i="24"/>
  <c r="M1213" i="24"/>
  <c r="M1214" i="24"/>
  <c r="M1215" i="24"/>
  <c r="M1216" i="24"/>
  <c r="M1217" i="24"/>
  <c r="M1218" i="24"/>
  <c r="M1219" i="24"/>
  <c r="M1220" i="24"/>
  <c r="M1221" i="24"/>
  <c r="M1222" i="24"/>
  <c r="M1223" i="24"/>
  <c r="M1224" i="24"/>
  <c r="M1225" i="24"/>
  <c r="M1226" i="24"/>
  <c r="M1227" i="24"/>
  <c r="M1228" i="24"/>
  <c r="M1229" i="24"/>
  <c r="M1230" i="24"/>
  <c r="M1231" i="24"/>
  <c r="M1232" i="24"/>
  <c r="M1233" i="24"/>
  <c r="M1234" i="24"/>
  <c r="M1235" i="24"/>
  <c r="M1236" i="24"/>
  <c r="M1237" i="24"/>
  <c r="M1238" i="24"/>
  <c r="M1239" i="24"/>
  <c r="M1240" i="24"/>
  <c r="M1241" i="24"/>
  <c r="M1242" i="24"/>
  <c r="M1243" i="24"/>
  <c r="M1244" i="24"/>
  <c r="M1245" i="24"/>
  <c r="M1246" i="24"/>
  <c r="M1247" i="24"/>
  <c r="M1248" i="24"/>
  <c r="M1249" i="24"/>
  <c r="M1250" i="24"/>
  <c r="M1251" i="24"/>
  <c r="M1252" i="24"/>
  <c r="M1253" i="24"/>
  <c r="M1254" i="24"/>
  <c r="M1255" i="24"/>
  <c r="M1256" i="24"/>
  <c r="M1257" i="24"/>
  <c r="M1258" i="24"/>
  <c r="M1259" i="24"/>
  <c r="M1260" i="24"/>
  <c r="M1261" i="24"/>
  <c r="M1262" i="24"/>
  <c r="M1263" i="24"/>
  <c r="M1264" i="24"/>
  <c r="M1265" i="24"/>
  <c r="M1266" i="24"/>
  <c r="M1267" i="24"/>
  <c r="M1268" i="24"/>
  <c r="M1269" i="24"/>
  <c r="M1270" i="24"/>
  <c r="M1271" i="24"/>
  <c r="M1272" i="24"/>
  <c r="M1273" i="24"/>
  <c r="M1274" i="24"/>
  <c r="M1275" i="24"/>
  <c r="M1276" i="24"/>
  <c r="M1277" i="24"/>
  <c r="M1278" i="24"/>
  <c r="M1279" i="24"/>
  <c r="M1280" i="24"/>
  <c r="M1281" i="24"/>
  <c r="M1282" i="24"/>
  <c r="M1283" i="24"/>
  <c r="M1284" i="24"/>
  <c r="M1285" i="24"/>
  <c r="M1286" i="24"/>
  <c r="M1287" i="24"/>
  <c r="M1288" i="24"/>
  <c r="M1289" i="24"/>
  <c r="M1290" i="24"/>
  <c r="M1291" i="24"/>
  <c r="M1292" i="24"/>
  <c r="M1293" i="24"/>
  <c r="M1294" i="24"/>
  <c r="M1295" i="24"/>
  <c r="M1296" i="24"/>
  <c r="M1297" i="24"/>
  <c r="M1298" i="24"/>
  <c r="M1299" i="24"/>
  <c r="M1300" i="24"/>
  <c r="M1301" i="24"/>
  <c r="M1302" i="24"/>
  <c r="M1303" i="24"/>
  <c r="M1304" i="24"/>
  <c r="M1305" i="24"/>
  <c r="M1306" i="24"/>
  <c r="M1307" i="24"/>
  <c r="M1308" i="24"/>
  <c r="M1309" i="24"/>
  <c r="M1310" i="24"/>
  <c r="M1311" i="24"/>
  <c r="M1312" i="24"/>
  <c r="M1313" i="24"/>
  <c r="M1314" i="24"/>
  <c r="M1315" i="24"/>
  <c r="M1316" i="24"/>
  <c r="M1317" i="24"/>
  <c r="M1318" i="24"/>
  <c r="M1319" i="24"/>
  <c r="M1320" i="24"/>
  <c r="M1321" i="24"/>
  <c r="M1322" i="24"/>
  <c r="M1323" i="24"/>
  <c r="M1324" i="24"/>
  <c r="M1325" i="24"/>
  <c r="M1326" i="24"/>
  <c r="M1327" i="24"/>
  <c r="M1328" i="24"/>
  <c r="M1329" i="24"/>
  <c r="M1330" i="24"/>
  <c r="M1331" i="24"/>
  <c r="M1332" i="24"/>
  <c r="M1333" i="24"/>
  <c r="M1334" i="24"/>
  <c r="M1335" i="24"/>
  <c r="M1336" i="24"/>
  <c r="M1337" i="24"/>
  <c r="M1338" i="24"/>
  <c r="M1339" i="24"/>
  <c r="M1340" i="24"/>
  <c r="M1341" i="24"/>
  <c r="M1342" i="24"/>
  <c r="M1343" i="24"/>
  <c r="M1344" i="24"/>
  <c r="M1345" i="24"/>
  <c r="M1346" i="24"/>
  <c r="M1347" i="24"/>
  <c r="M1348" i="24"/>
  <c r="M1349" i="24"/>
  <c r="M1350" i="24"/>
  <c r="M1351" i="24"/>
  <c r="M1352" i="24"/>
  <c r="M1353" i="24"/>
  <c r="M1354" i="24"/>
  <c r="M1355" i="24"/>
  <c r="M1356" i="24"/>
  <c r="M1357" i="24"/>
  <c r="M1358" i="24"/>
  <c r="M1359" i="24"/>
  <c r="M1360" i="24"/>
  <c r="M1361" i="24"/>
  <c r="M1362" i="24"/>
  <c r="M1363" i="24"/>
  <c r="M1364" i="24"/>
  <c r="M1365" i="24"/>
  <c r="M1366" i="24"/>
  <c r="M1367" i="24"/>
  <c r="M1368" i="24"/>
  <c r="M1369" i="24"/>
  <c r="M1370" i="24"/>
  <c r="M1371" i="24"/>
  <c r="M1372" i="24"/>
  <c r="M1373" i="24"/>
  <c r="M1374" i="24"/>
  <c r="M1375" i="24"/>
  <c r="M1376" i="24"/>
  <c r="M1377" i="24"/>
  <c r="M1378" i="24"/>
  <c r="M1379" i="24"/>
  <c r="M1380" i="24"/>
  <c r="M1381" i="24"/>
  <c r="M1382" i="24"/>
  <c r="M1383" i="24"/>
  <c r="M1384" i="24"/>
  <c r="M1385" i="24"/>
  <c r="M1386" i="24"/>
  <c r="M1387" i="24"/>
  <c r="M1388" i="24"/>
  <c r="M1389" i="24"/>
  <c r="M1390" i="24"/>
  <c r="M1391" i="24"/>
  <c r="M1392" i="24"/>
  <c r="M1393" i="24"/>
  <c r="M1394" i="24"/>
  <c r="M1395" i="24"/>
  <c r="M1396" i="24"/>
  <c r="M1397" i="24"/>
  <c r="M1398" i="24"/>
  <c r="M1399" i="24"/>
  <c r="M1400" i="24"/>
  <c r="M1401" i="24"/>
  <c r="M1402" i="24"/>
  <c r="M1403" i="24"/>
  <c r="M1404" i="24"/>
  <c r="M1405" i="24"/>
  <c r="M1406" i="24"/>
  <c r="M1407" i="24"/>
  <c r="M1408" i="24"/>
  <c r="M1409" i="24"/>
  <c r="M1410" i="24"/>
  <c r="M1411" i="24"/>
  <c r="M1412" i="24"/>
  <c r="M1413" i="24"/>
  <c r="M1414" i="24"/>
  <c r="M1415" i="24"/>
  <c r="M1416" i="24"/>
  <c r="M1417" i="24"/>
  <c r="M1418" i="24"/>
  <c r="M1419" i="24"/>
  <c r="M1420" i="24"/>
  <c r="M1421" i="24"/>
  <c r="M1422" i="24"/>
  <c r="M1423" i="24"/>
  <c r="M1424" i="24"/>
  <c r="M1425" i="24"/>
  <c r="M1426" i="24"/>
  <c r="M1427" i="24"/>
  <c r="M1428" i="24"/>
  <c r="M1429" i="24"/>
  <c r="M1430" i="24"/>
  <c r="M1431" i="24"/>
  <c r="M1432" i="24"/>
  <c r="M1433" i="24"/>
  <c r="M1434" i="24"/>
  <c r="M1435" i="24"/>
  <c r="M1436" i="24"/>
  <c r="M1437" i="24"/>
  <c r="M1438" i="24"/>
  <c r="M1439" i="24"/>
  <c r="M1440" i="24"/>
  <c r="M1441" i="24"/>
  <c r="M1442" i="24"/>
  <c r="M1443" i="24"/>
  <c r="M1444" i="24"/>
  <c r="M1445" i="24"/>
  <c r="M1446" i="24"/>
  <c r="M1447" i="24"/>
  <c r="M1448" i="24"/>
  <c r="M1449" i="24"/>
  <c r="M1450" i="24"/>
  <c r="M1451" i="24"/>
  <c r="M1452" i="24"/>
  <c r="M1453" i="24"/>
  <c r="M1454" i="24"/>
  <c r="M1455" i="24"/>
  <c r="M1456" i="24"/>
  <c r="M1457" i="24"/>
  <c r="M1458" i="24"/>
  <c r="M1459" i="24"/>
  <c r="M1460" i="24"/>
  <c r="M1461" i="24"/>
  <c r="M1462" i="24"/>
  <c r="M1463" i="24"/>
  <c r="M1464" i="24"/>
  <c r="M1465" i="24"/>
  <c r="M1466" i="24"/>
  <c r="M1467" i="24"/>
  <c r="M1468" i="24"/>
  <c r="M1469" i="24"/>
  <c r="M1470" i="24"/>
  <c r="M1471" i="24"/>
  <c r="M1472" i="24"/>
  <c r="M1473" i="24"/>
  <c r="M1474" i="24"/>
  <c r="M1475" i="24"/>
  <c r="M1476" i="24"/>
  <c r="M1477" i="24"/>
  <c r="M1478" i="24"/>
  <c r="M1479" i="24"/>
  <c r="M1480" i="24"/>
  <c r="M1481" i="24"/>
  <c r="M1482" i="24"/>
  <c r="M1483" i="24"/>
  <c r="M1484" i="24"/>
  <c r="M1485" i="24"/>
  <c r="M1486" i="24"/>
  <c r="M1487" i="24"/>
  <c r="M1488" i="24"/>
  <c r="M1489" i="24"/>
  <c r="M1490" i="24"/>
  <c r="M1491" i="24"/>
  <c r="M1492" i="24"/>
  <c r="M1493" i="24"/>
  <c r="M1494" i="24"/>
  <c r="M1495" i="24"/>
  <c r="M1496" i="24"/>
  <c r="M1497" i="24"/>
  <c r="M1498" i="24"/>
  <c r="M1499" i="24"/>
  <c r="M1500" i="24"/>
  <c r="M1501" i="24"/>
  <c r="M1502" i="24"/>
  <c r="M1503" i="24"/>
  <c r="M1504" i="24"/>
  <c r="M1505" i="24"/>
  <c r="M1506" i="24"/>
  <c r="M1507" i="24"/>
  <c r="M1508" i="24"/>
  <c r="M1509" i="24"/>
  <c r="M1510" i="24"/>
  <c r="M1511" i="24"/>
  <c r="M1512" i="24"/>
  <c r="M1513" i="24"/>
  <c r="M1514" i="24"/>
  <c r="M1515" i="24"/>
  <c r="M1516" i="24"/>
  <c r="M1517" i="24"/>
  <c r="M1518" i="24"/>
  <c r="M1519" i="24"/>
  <c r="M1520" i="24"/>
  <c r="M1521" i="24"/>
  <c r="M1522" i="24"/>
  <c r="M1523" i="24"/>
  <c r="M1524" i="24"/>
  <c r="M1525" i="24"/>
  <c r="M1526" i="24"/>
  <c r="M1527" i="24"/>
  <c r="M1528" i="24"/>
  <c r="M1529" i="24"/>
  <c r="M1530" i="24"/>
  <c r="M1531" i="24"/>
  <c r="M1532" i="24"/>
  <c r="M1533" i="24"/>
  <c r="M1534" i="24"/>
  <c r="M1535" i="24"/>
  <c r="M1536" i="24"/>
  <c r="M1537" i="24"/>
  <c r="M1538" i="24"/>
  <c r="M1539" i="24"/>
  <c r="M1540" i="24"/>
  <c r="M1541" i="24"/>
  <c r="M1542" i="24"/>
  <c r="M1543" i="24"/>
  <c r="M1544" i="24"/>
  <c r="M1545" i="24"/>
  <c r="M1546" i="24"/>
  <c r="M1547" i="24"/>
  <c r="M1548" i="24"/>
  <c r="M1549" i="24"/>
  <c r="M1550" i="24"/>
  <c r="M1551" i="24"/>
  <c r="M1552" i="24"/>
  <c r="M1553" i="24"/>
  <c r="M1554" i="24"/>
  <c r="M1555" i="24"/>
  <c r="M1556" i="24"/>
  <c r="M1557" i="24"/>
  <c r="M1558" i="24"/>
  <c r="M1559" i="24"/>
  <c r="M1560" i="24"/>
  <c r="M1561" i="24"/>
  <c r="M1562" i="24"/>
  <c r="M1563" i="24"/>
  <c r="M1564" i="24"/>
  <c r="M1565" i="24"/>
  <c r="M1566" i="24"/>
  <c r="M1567" i="24"/>
  <c r="M1568" i="24"/>
  <c r="M1569" i="24"/>
  <c r="M1570" i="24"/>
  <c r="M1571" i="24"/>
  <c r="M1572" i="24"/>
  <c r="M1573" i="24"/>
  <c r="M1574" i="24"/>
  <c r="M1575" i="24"/>
  <c r="M1576" i="24"/>
  <c r="M1577" i="24"/>
  <c r="M1578" i="24"/>
  <c r="M1579" i="24"/>
  <c r="M1580" i="24"/>
  <c r="M1581" i="24"/>
  <c r="M1582" i="24"/>
  <c r="M1583" i="24"/>
  <c r="M1584" i="24"/>
  <c r="M1585" i="24"/>
  <c r="M1586" i="24"/>
  <c r="M1587" i="24"/>
  <c r="M1588" i="24"/>
  <c r="M1589" i="24"/>
  <c r="M1590" i="24"/>
  <c r="M1591" i="24"/>
  <c r="M1592" i="24"/>
  <c r="M1593" i="24"/>
  <c r="M1594" i="24"/>
  <c r="M1595" i="24"/>
  <c r="M1596" i="24"/>
  <c r="M1597" i="24"/>
  <c r="M1598" i="24"/>
  <c r="M1599" i="24"/>
  <c r="M1600" i="24"/>
  <c r="M1601" i="24"/>
  <c r="M1602" i="24"/>
  <c r="M1603" i="24"/>
  <c r="M1604" i="24"/>
  <c r="M1605" i="24"/>
  <c r="M1606" i="24"/>
  <c r="M1607" i="24"/>
  <c r="M1608" i="24"/>
  <c r="M1609" i="24"/>
  <c r="M1610" i="24"/>
  <c r="M1611" i="24"/>
  <c r="M1612" i="24"/>
  <c r="M1613" i="24"/>
  <c r="M1614" i="24"/>
  <c r="M1615" i="24"/>
  <c r="M1616" i="24"/>
  <c r="M1617" i="24"/>
  <c r="M1618" i="24"/>
  <c r="M1619" i="24"/>
  <c r="M1620" i="24"/>
  <c r="M1621" i="24"/>
  <c r="M1622" i="24"/>
  <c r="M1623" i="24"/>
  <c r="M1624" i="24"/>
  <c r="M1625" i="24"/>
  <c r="M1626" i="24"/>
  <c r="M1627" i="24"/>
  <c r="M1628" i="24"/>
  <c r="M1629" i="24"/>
  <c r="M1630" i="24"/>
  <c r="M1631" i="24"/>
  <c r="M1632" i="24"/>
  <c r="M1633" i="24"/>
  <c r="M1634" i="24"/>
  <c r="M1635" i="24"/>
  <c r="M1636" i="24"/>
  <c r="M1637" i="24"/>
  <c r="M1638" i="24"/>
  <c r="M1639" i="24"/>
  <c r="M1640" i="24"/>
  <c r="M1641" i="24"/>
  <c r="M1642" i="24"/>
  <c r="M1643" i="24"/>
  <c r="M1644" i="24"/>
  <c r="M1645" i="24"/>
  <c r="M1646" i="24"/>
  <c r="M1647" i="24"/>
  <c r="M1648" i="24"/>
  <c r="M1649" i="24"/>
  <c r="M1650" i="24"/>
  <c r="M1651" i="24"/>
  <c r="M1652" i="24"/>
  <c r="M1653" i="24"/>
  <c r="M1654" i="24"/>
  <c r="M1655" i="24"/>
  <c r="M1656" i="24"/>
  <c r="M1657" i="24"/>
  <c r="M1658" i="24"/>
  <c r="M1659" i="24"/>
  <c r="M1660" i="24"/>
  <c r="M1661" i="24"/>
  <c r="M1662" i="24"/>
  <c r="M1663" i="24"/>
  <c r="M1664" i="24"/>
  <c r="M1665" i="24"/>
  <c r="M1666" i="24"/>
  <c r="M1667" i="24"/>
  <c r="M1668" i="24"/>
  <c r="M1669" i="24"/>
  <c r="M1670" i="24"/>
  <c r="M1671" i="24"/>
  <c r="M1672" i="24"/>
  <c r="M1673" i="24"/>
  <c r="M1674" i="24"/>
  <c r="M1675" i="24"/>
  <c r="M1676" i="24"/>
  <c r="M1677" i="24"/>
  <c r="M1678" i="24"/>
  <c r="M1679" i="24"/>
  <c r="M1680" i="24"/>
  <c r="M1681" i="24"/>
  <c r="M1682" i="24"/>
  <c r="M1683" i="24"/>
  <c r="M1684" i="24"/>
  <c r="M1685" i="24"/>
  <c r="M1686" i="24"/>
  <c r="M1687" i="24"/>
  <c r="M1688" i="24"/>
  <c r="M1689" i="24"/>
  <c r="M1690" i="24"/>
  <c r="M1691" i="24"/>
  <c r="M1692" i="24"/>
  <c r="M1693" i="24"/>
  <c r="M1694" i="24"/>
  <c r="M1695" i="24"/>
  <c r="M1696" i="24"/>
  <c r="M1697" i="24"/>
  <c r="M1698" i="24"/>
  <c r="M1699" i="24"/>
  <c r="M1700" i="24"/>
  <c r="M1701" i="24"/>
  <c r="M1702" i="24"/>
  <c r="M1703" i="24"/>
  <c r="M1704" i="24"/>
  <c r="M1705" i="24"/>
  <c r="M1706" i="24"/>
  <c r="M1707" i="24"/>
  <c r="M1708" i="24"/>
  <c r="M1709" i="24"/>
  <c r="M1710" i="24"/>
  <c r="M1711" i="24"/>
  <c r="M1712" i="24"/>
  <c r="M1713" i="24"/>
  <c r="M1714" i="24"/>
  <c r="M1715" i="24"/>
  <c r="M1716" i="24"/>
  <c r="M1717" i="24"/>
  <c r="M1718" i="24"/>
  <c r="M1719" i="24"/>
  <c r="M1720" i="24"/>
  <c r="M1721" i="24"/>
  <c r="M1722" i="24"/>
  <c r="M1723" i="24"/>
  <c r="M1724" i="24"/>
  <c r="M1725" i="24"/>
  <c r="M1726" i="24"/>
  <c r="M1727" i="24"/>
  <c r="M1728" i="24"/>
  <c r="M1729" i="24"/>
  <c r="M1730" i="24"/>
  <c r="M1731" i="24"/>
  <c r="M1732" i="24"/>
  <c r="M1733" i="24"/>
  <c r="M1734" i="24"/>
  <c r="M1735" i="24"/>
  <c r="M1736" i="24"/>
  <c r="M1737" i="24"/>
  <c r="M1738" i="24"/>
  <c r="M1739" i="24"/>
  <c r="M1740" i="24"/>
  <c r="M1741" i="24"/>
  <c r="M1742" i="24"/>
  <c r="M1743" i="24"/>
  <c r="M1744" i="24"/>
  <c r="M1745" i="24"/>
  <c r="M1746" i="24"/>
  <c r="M1747" i="24"/>
  <c r="M1748" i="24"/>
  <c r="M1749" i="24"/>
  <c r="M1750" i="24"/>
  <c r="M1751" i="24"/>
  <c r="M1752" i="24"/>
  <c r="M1753" i="24"/>
  <c r="M1754" i="24"/>
  <c r="M1755" i="24"/>
  <c r="M1756" i="24"/>
  <c r="M1757" i="24"/>
  <c r="M1758" i="24"/>
  <c r="M1759" i="24"/>
  <c r="M1760" i="24"/>
  <c r="M1761" i="24"/>
  <c r="M1762" i="24"/>
  <c r="M1763" i="24"/>
  <c r="M1764" i="24"/>
  <c r="M1765" i="24"/>
  <c r="M1766" i="24"/>
  <c r="M1767" i="24"/>
  <c r="M1768" i="24"/>
  <c r="M1769" i="24"/>
  <c r="M1770" i="24"/>
  <c r="M1771" i="24"/>
  <c r="M1772" i="24"/>
  <c r="M1773" i="24"/>
  <c r="M1774" i="24"/>
  <c r="M1775" i="24"/>
  <c r="M1776" i="24"/>
  <c r="M1777" i="24"/>
  <c r="M1778" i="24"/>
  <c r="M1779" i="24"/>
  <c r="M1780" i="24"/>
  <c r="M1781" i="24"/>
  <c r="M1782" i="24"/>
  <c r="M1783" i="24"/>
  <c r="M1784" i="24"/>
  <c r="M1785" i="24"/>
  <c r="M1786" i="24"/>
  <c r="M1787" i="24"/>
  <c r="M1788" i="24"/>
  <c r="M1789" i="24"/>
  <c r="M1790" i="24"/>
  <c r="M1791" i="24"/>
  <c r="M1792" i="24"/>
  <c r="M1793" i="24"/>
  <c r="M1794" i="24"/>
  <c r="M1795" i="24"/>
  <c r="M1796" i="24"/>
  <c r="M1797" i="24"/>
  <c r="M1798" i="24"/>
  <c r="M1799" i="24"/>
  <c r="M1800" i="24"/>
  <c r="M1801" i="24"/>
  <c r="M1802" i="24"/>
  <c r="M1803" i="24"/>
  <c r="M1804" i="24"/>
  <c r="M1805" i="24"/>
  <c r="M1806" i="24"/>
  <c r="M1807" i="24"/>
  <c r="M1808" i="24"/>
  <c r="M1809" i="24"/>
  <c r="M1810" i="24"/>
  <c r="M1811" i="24"/>
  <c r="M1812" i="24"/>
  <c r="M1813" i="24"/>
  <c r="M1814" i="24"/>
  <c r="M1815" i="24"/>
  <c r="M1816" i="24"/>
  <c r="M1817" i="24"/>
  <c r="M1818" i="24"/>
  <c r="M1819" i="24"/>
  <c r="M1820" i="24"/>
  <c r="M1821" i="24"/>
  <c r="M1822" i="24"/>
  <c r="M1823" i="24"/>
  <c r="M1824" i="24"/>
  <c r="M1825" i="24"/>
  <c r="M1826" i="24"/>
  <c r="M1827" i="24"/>
  <c r="M1828" i="24"/>
  <c r="M1829" i="24"/>
  <c r="M1830" i="24"/>
  <c r="M1831" i="24"/>
  <c r="M1832" i="24"/>
  <c r="M1833" i="24"/>
  <c r="M1834" i="24"/>
  <c r="M1835" i="24"/>
  <c r="M1836" i="24"/>
  <c r="M1837" i="24"/>
  <c r="M1838" i="24"/>
  <c r="M1839" i="24"/>
  <c r="M1840" i="24"/>
  <c r="M1841" i="24"/>
  <c r="M1842" i="24"/>
  <c r="M1843" i="24"/>
  <c r="M1844" i="24"/>
  <c r="M1845" i="24"/>
  <c r="M1846" i="24"/>
  <c r="M1847" i="24"/>
  <c r="M1848" i="24"/>
  <c r="M1849" i="24"/>
  <c r="M1850" i="24"/>
  <c r="M1851" i="24"/>
  <c r="M1852" i="24"/>
  <c r="M1853" i="24"/>
  <c r="M1854" i="24"/>
  <c r="M1855" i="24"/>
  <c r="M1856" i="24"/>
  <c r="M1857" i="24"/>
  <c r="M1858" i="24"/>
  <c r="M1859" i="24"/>
  <c r="M1860" i="24"/>
  <c r="M1861" i="24"/>
  <c r="M1862" i="24"/>
  <c r="M1863" i="24"/>
  <c r="M1864" i="24"/>
  <c r="M1865" i="24"/>
  <c r="M1866" i="24"/>
  <c r="M1867" i="24"/>
  <c r="M1868" i="24"/>
  <c r="M1869" i="24"/>
  <c r="M1870" i="24"/>
  <c r="M1871" i="24"/>
  <c r="M1872" i="24"/>
  <c r="M1873" i="24"/>
  <c r="M1874" i="24"/>
  <c r="M1875" i="24"/>
  <c r="M1876" i="24"/>
  <c r="M1877" i="24"/>
  <c r="M1878" i="24"/>
  <c r="M1879" i="24"/>
  <c r="M1880" i="24"/>
  <c r="M1881" i="24"/>
  <c r="M1882" i="24"/>
  <c r="M1883" i="24"/>
  <c r="M1884" i="24"/>
  <c r="M1885" i="24"/>
  <c r="M1886" i="24"/>
  <c r="M1887" i="24"/>
  <c r="M1888" i="24"/>
  <c r="M1889" i="24"/>
  <c r="M1890" i="24"/>
  <c r="M1891" i="24"/>
  <c r="M1892" i="24"/>
  <c r="M1893" i="24"/>
  <c r="M1894" i="24"/>
  <c r="M1895" i="24"/>
  <c r="M1896" i="24"/>
  <c r="M1897" i="24"/>
  <c r="M1898" i="24"/>
  <c r="M1899" i="24"/>
  <c r="M1900" i="24"/>
  <c r="M1901" i="24"/>
  <c r="M1902" i="24"/>
  <c r="M1903" i="24"/>
  <c r="M1904" i="24"/>
  <c r="M1905" i="24"/>
  <c r="M1906" i="24"/>
  <c r="M1907" i="24"/>
  <c r="M1908" i="24"/>
  <c r="M1909" i="24"/>
  <c r="M1910" i="24"/>
  <c r="M1911" i="24"/>
  <c r="M1912" i="24"/>
  <c r="M1913" i="24"/>
  <c r="M1914" i="24"/>
  <c r="M1915" i="24"/>
  <c r="M1916" i="24"/>
  <c r="M1917" i="24"/>
  <c r="M1918" i="24"/>
  <c r="M1919" i="24"/>
  <c r="M1920" i="24"/>
  <c r="M1921" i="24"/>
  <c r="M1922" i="24"/>
  <c r="M1923" i="24"/>
  <c r="M1924" i="24"/>
  <c r="M1925" i="24"/>
  <c r="M1926" i="24"/>
  <c r="M1927" i="24"/>
  <c r="M1928" i="24"/>
  <c r="M1929" i="24"/>
  <c r="M1930" i="24"/>
  <c r="M1931" i="24"/>
  <c r="M1932" i="24"/>
  <c r="M1933" i="24"/>
  <c r="M1934" i="24"/>
  <c r="M1935" i="24"/>
  <c r="M1936" i="24"/>
  <c r="M1937" i="24"/>
  <c r="M1938" i="24"/>
  <c r="M1939" i="24"/>
  <c r="M1940" i="24"/>
  <c r="M1941" i="24"/>
  <c r="M1942" i="24"/>
  <c r="M1943" i="24"/>
  <c r="M1944" i="24"/>
  <c r="M1945" i="24"/>
  <c r="M1946" i="24"/>
  <c r="M1947" i="24"/>
  <c r="M1948" i="24"/>
  <c r="M1949" i="24"/>
  <c r="M1950" i="24"/>
  <c r="M1951" i="24"/>
  <c r="M1952" i="24"/>
  <c r="M1953" i="24"/>
  <c r="M1954" i="24"/>
  <c r="M1955" i="24"/>
  <c r="M1956" i="24"/>
  <c r="M1957" i="24"/>
  <c r="M1958" i="24"/>
  <c r="M1959" i="24"/>
  <c r="M1960" i="24"/>
  <c r="M1961" i="24"/>
  <c r="M1962" i="24"/>
  <c r="M1963" i="24"/>
  <c r="M1964" i="24"/>
  <c r="M1965" i="24"/>
  <c r="M1966" i="24"/>
  <c r="M1967" i="24"/>
  <c r="M1968" i="24"/>
  <c r="M1969" i="24"/>
  <c r="M1970" i="24"/>
  <c r="M1971" i="24"/>
  <c r="M1972" i="24"/>
  <c r="M1973" i="24"/>
  <c r="M1974" i="24"/>
  <c r="M1975" i="24"/>
  <c r="M1976" i="24"/>
  <c r="M1977" i="24"/>
  <c r="M1978" i="24"/>
  <c r="M1979" i="24"/>
  <c r="M1980" i="24"/>
  <c r="M1981" i="24"/>
  <c r="E5" i="23"/>
  <c r="E6" i="23"/>
  <c r="E7" i="23"/>
  <c r="E8" i="23"/>
  <c r="E9" i="23"/>
  <c r="E10" i="23"/>
  <c r="E11" i="23"/>
  <c r="E12" i="23"/>
  <c r="E13" i="23"/>
  <c r="E14" i="23"/>
  <c r="E15" i="23"/>
  <c r="E16" i="23"/>
  <c r="E17" i="23"/>
  <c r="E18" i="23"/>
  <c r="E19" i="23"/>
  <c r="E20" i="23"/>
  <c r="E21" i="23"/>
  <c r="E22" i="23"/>
  <c r="E4" i="23"/>
  <c r="E5" i="20"/>
  <c r="E6" i="20"/>
  <c r="E7" i="20"/>
  <c r="E8" i="20"/>
  <c r="E9" i="20"/>
  <c r="E10" i="20"/>
  <c r="E11" i="20"/>
  <c r="E12" i="20"/>
  <c r="E13" i="20"/>
  <c r="E14" i="20"/>
  <c r="E15" i="20"/>
  <c r="E16" i="20"/>
  <c r="E17" i="20"/>
  <c r="E18" i="20"/>
  <c r="E19" i="20"/>
  <c r="E20" i="20"/>
  <c r="E21" i="20"/>
  <c r="E4" i="20"/>
  <c r="E6" i="22"/>
  <c r="E7" i="22"/>
  <c r="E8" i="22"/>
  <c r="E9" i="22"/>
  <c r="E10" i="22"/>
  <c r="E11" i="22"/>
  <c r="E12" i="22"/>
  <c r="E13" i="22"/>
  <c r="E14" i="22"/>
  <c r="E15" i="22"/>
  <c r="E16" i="22"/>
  <c r="E17" i="22"/>
  <c r="E18" i="22"/>
  <c r="E19" i="22"/>
  <c r="E20" i="22"/>
  <c r="E21" i="22"/>
  <c r="E5" i="22"/>
  <c r="K4" i="22"/>
  <c r="K5" i="22"/>
  <c r="K6" i="22"/>
  <c r="K7" i="22"/>
  <c r="K8" i="22"/>
  <c r="K9" i="22"/>
  <c r="K10" i="22"/>
  <c r="K11" i="22"/>
  <c r="K12" i="22"/>
  <c r="K13" i="22"/>
  <c r="K14" i="22"/>
  <c r="K15" i="22"/>
  <c r="K16" i="22"/>
  <c r="K17" i="22"/>
  <c r="K18" i="22"/>
  <c r="K19" i="22"/>
  <c r="K20" i="22"/>
  <c r="K21" i="22"/>
  <c r="E4" i="22"/>
  <c r="E4" i="19"/>
  <c r="E5" i="19"/>
  <c r="E6" i="19"/>
  <c r="E7" i="19"/>
  <c r="E8" i="19"/>
  <c r="E9" i="19"/>
  <c r="E10" i="19"/>
  <c r="E11" i="19"/>
  <c r="E12" i="19"/>
  <c r="E13" i="19"/>
  <c r="E14" i="19"/>
  <c r="E15" i="19"/>
  <c r="E16" i="19"/>
  <c r="E17" i="19"/>
  <c r="E18" i="19"/>
  <c r="E19" i="19"/>
  <c r="E20" i="19"/>
  <c r="E21" i="19"/>
  <c r="E22" i="19"/>
  <c r="E4" i="18"/>
  <c r="E5" i="18"/>
  <c r="E6" i="18"/>
  <c r="E7" i="18"/>
  <c r="E8" i="18"/>
  <c r="E9" i="18"/>
  <c r="E10" i="18"/>
  <c r="E11" i="18"/>
  <c r="E12" i="18"/>
  <c r="E13" i="18"/>
  <c r="E14" i="18"/>
  <c r="E15" i="18"/>
  <c r="E16" i="18"/>
  <c r="E17" i="18"/>
  <c r="E18" i="18"/>
  <c r="E19" i="18"/>
  <c r="E20" i="18"/>
  <c r="E21" i="18"/>
  <c r="E22" i="18"/>
  <c r="E5" i="17"/>
  <c r="E6" i="17"/>
  <c r="E7" i="17"/>
  <c r="E8" i="17"/>
  <c r="E9" i="17"/>
  <c r="E10" i="17"/>
  <c r="E11" i="17"/>
  <c r="E12" i="17"/>
  <c r="E13" i="17"/>
  <c r="E14" i="17"/>
  <c r="E15" i="17"/>
  <c r="E16" i="17"/>
  <c r="E17" i="17"/>
  <c r="E18" i="17"/>
  <c r="E19" i="17"/>
  <c r="E20" i="17"/>
  <c r="E21" i="17"/>
  <c r="E22" i="17"/>
  <c r="E4" i="17"/>
  <c r="E4" i="16"/>
  <c r="E5" i="16"/>
  <c r="E6" i="16"/>
  <c r="E7" i="16"/>
  <c r="E8" i="16"/>
  <c r="E9" i="16"/>
  <c r="E10" i="16"/>
  <c r="E11" i="16"/>
  <c r="E12" i="16"/>
  <c r="E13" i="16"/>
  <c r="E14" i="16"/>
  <c r="E15" i="16"/>
  <c r="E16" i="16"/>
  <c r="E17" i="16"/>
  <c r="E18" i="16"/>
  <c r="E19" i="16"/>
  <c r="E20" i="16"/>
  <c r="E21" i="16"/>
  <c r="E22" i="16"/>
  <c r="E4" i="15"/>
  <c r="E5" i="15"/>
  <c r="E6" i="15"/>
  <c r="E7" i="15"/>
  <c r="E8" i="15"/>
  <c r="E9" i="15"/>
  <c r="E10" i="15"/>
  <c r="E11" i="15"/>
  <c r="E12" i="15"/>
  <c r="E13" i="15"/>
  <c r="E14" i="15"/>
  <c r="E15" i="15"/>
  <c r="E16" i="15"/>
  <c r="E17" i="15"/>
  <c r="E18" i="15"/>
  <c r="E19" i="15"/>
  <c r="E20" i="15"/>
  <c r="E21" i="15"/>
  <c r="E22" i="15"/>
  <c r="E5" i="14"/>
  <c r="E6" i="14"/>
  <c r="E7" i="14"/>
  <c r="E8" i="14"/>
  <c r="E9" i="14"/>
  <c r="E10" i="14"/>
  <c r="E11" i="14"/>
  <c r="E12" i="14"/>
  <c r="E13" i="14"/>
  <c r="E14" i="14"/>
  <c r="E15" i="14"/>
  <c r="E16" i="14"/>
  <c r="E17" i="14"/>
  <c r="E18" i="14"/>
  <c r="E19" i="14"/>
  <c r="E20" i="14"/>
  <c r="E21" i="14"/>
  <c r="E22" i="14"/>
  <c r="E4" i="14"/>
  <c r="E3" i="13"/>
  <c r="E4" i="13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4" i="12"/>
  <c r="E5" i="12"/>
  <c r="E6" i="12"/>
  <c r="E7" i="12"/>
  <c r="E8" i="12"/>
  <c r="E9" i="12"/>
  <c r="E10" i="12"/>
  <c r="E11" i="12"/>
  <c r="E12" i="12"/>
  <c r="E13" i="12"/>
  <c r="E14" i="12"/>
  <c r="E15" i="12"/>
  <c r="E16" i="12"/>
  <c r="E17" i="12"/>
  <c r="E18" i="12"/>
  <c r="E19" i="12"/>
  <c r="E20" i="12"/>
  <c r="E21" i="12"/>
  <c r="E22" i="12"/>
  <c r="E4" i="11"/>
  <c r="E5" i="11"/>
  <c r="E6" i="11"/>
  <c r="E7" i="11"/>
  <c r="E8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4" i="10"/>
  <c r="E5" i="10"/>
  <c r="E6" i="10"/>
  <c r="E7" i="10"/>
  <c r="E8" i="10"/>
  <c r="E9" i="10"/>
  <c r="E10" i="10"/>
  <c r="E11" i="10"/>
  <c r="E12" i="10"/>
  <c r="E13" i="10"/>
  <c r="E14" i="10"/>
  <c r="E15" i="10"/>
  <c r="E16" i="10"/>
  <c r="E17" i="10"/>
  <c r="E18" i="10"/>
  <c r="E19" i="10"/>
  <c r="E20" i="10"/>
  <c r="E21" i="10"/>
  <c r="E22" i="10"/>
  <c r="E3" i="10"/>
  <c r="E4" i="9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4" i="7"/>
  <c r="E5" i="7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3" i="5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K281" i="24"/>
  <c r="M281" i="24"/>
  <c r="J281" i="24"/>
  <c r="I281" i="24"/>
  <c r="H281" i="24"/>
  <c r="A281" i="24"/>
  <c r="K280" i="24"/>
  <c r="M280" i="24"/>
  <c r="J280" i="24"/>
  <c r="I280" i="24"/>
  <c r="H280" i="24"/>
  <c r="A280" i="24"/>
  <c r="K279" i="24"/>
  <c r="M279" i="24"/>
  <c r="J279" i="24"/>
  <c r="I279" i="24"/>
  <c r="H279" i="24"/>
  <c r="A279" i="24"/>
  <c r="K278" i="24"/>
  <c r="M278" i="24"/>
  <c r="J278" i="24"/>
  <c r="I278" i="24"/>
  <c r="H278" i="24"/>
  <c r="A278" i="24"/>
  <c r="K277" i="24"/>
  <c r="M277" i="24"/>
  <c r="J277" i="24"/>
  <c r="I277" i="24"/>
  <c r="H277" i="24"/>
  <c r="A277" i="24"/>
  <c r="K276" i="24"/>
  <c r="M276" i="24"/>
  <c r="J276" i="24"/>
  <c r="I276" i="24"/>
  <c r="H276" i="24"/>
  <c r="A276" i="24"/>
  <c r="K275" i="24"/>
  <c r="M275" i="24"/>
  <c r="J275" i="24"/>
  <c r="I275" i="24"/>
  <c r="H275" i="24"/>
  <c r="A275" i="24"/>
  <c r="K274" i="24"/>
  <c r="M274" i="24"/>
  <c r="J274" i="24"/>
  <c r="I274" i="24"/>
  <c r="H274" i="24"/>
  <c r="A274" i="24"/>
  <c r="K273" i="24"/>
  <c r="M273" i="24"/>
  <c r="J273" i="24"/>
  <c r="I273" i="24"/>
  <c r="H273" i="24"/>
  <c r="A273" i="24"/>
  <c r="K272" i="24"/>
  <c r="M272" i="24"/>
  <c r="J272" i="24"/>
  <c r="I272" i="24"/>
  <c r="H272" i="24"/>
  <c r="A272" i="24"/>
  <c r="K271" i="24"/>
  <c r="M271" i="24"/>
  <c r="J271" i="24"/>
  <c r="I271" i="24"/>
  <c r="H271" i="24"/>
  <c r="A271" i="24"/>
  <c r="K270" i="24"/>
  <c r="M270" i="24"/>
  <c r="J270" i="24"/>
  <c r="I270" i="24"/>
  <c r="H270" i="24"/>
  <c r="A270" i="24"/>
  <c r="K269" i="24"/>
  <c r="M269" i="24"/>
  <c r="J269" i="24"/>
  <c r="I269" i="24"/>
  <c r="H269" i="24"/>
  <c r="A269" i="24"/>
  <c r="K268" i="24"/>
  <c r="M268" i="24"/>
  <c r="J268" i="24"/>
  <c r="I268" i="24"/>
  <c r="H268" i="24"/>
  <c r="A268" i="24"/>
  <c r="K267" i="24"/>
  <c r="M267" i="24"/>
  <c r="J267" i="24"/>
  <c r="I267" i="24"/>
  <c r="H267" i="24"/>
  <c r="A267" i="24"/>
  <c r="K266" i="24"/>
  <c r="M266" i="24"/>
  <c r="J266" i="24"/>
  <c r="I266" i="24"/>
  <c r="H266" i="24"/>
  <c r="A266" i="24"/>
  <c r="K265" i="24"/>
  <c r="M265" i="24"/>
  <c r="J265" i="24"/>
  <c r="I265" i="24"/>
  <c r="H265" i="24"/>
  <c r="A265" i="24"/>
  <c r="K264" i="24"/>
  <c r="M264" i="24"/>
  <c r="J264" i="24"/>
  <c r="I264" i="24"/>
  <c r="H264" i="24"/>
  <c r="A264" i="24"/>
  <c r="K263" i="24"/>
  <c r="M263" i="24"/>
  <c r="J263" i="24"/>
  <c r="I263" i="24"/>
  <c r="H263" i="24"/>
  <c r="A263" i="24"/>
  <c r="K262" i="24"/>
  <c r="M262" i="24"/>
  <c r="J262" i="24"/>
  <c r="I262" i="24"/>
  <c r="H262" i="24"/>
  <c r="A262" i="24"/>
  <c r="K261" i="24"/>
  <c r="M261" i="24"/>
  <c r="J261" i="24"/>
  <c r="I261" i="24"/>
  <c r="H261" i="24"/>
  <c r="A261" i="24"/>
  <c r="K260" i="24"/>
  <c r="M260" i="24"/>
  <c r="J260" i="24"/>
  <c r="I260" i="24"/>
  <c r="H260" i="24"/>
  <c r="A260" i="24"/>
  <c r="K259" i="24"/>
  <c r="M259" i="24"/>
  <c r="J259" i="24"/>
  <c r="I259" i="24"/>
  <c r="H259" i="24"/>
  <c r="A259" i="24"/>
  <c r="K258" i="24"/>
  <c r="M258" i="24"/>
  <c r="J258" i="24"/>
  <c r="I258" i="24"/>
  <c r="H258" i="24"/>
  <c r="A258" i="24"/>
  <c r="K257" i="24"/>
  <c r="M257" i="24"/>
  <c r="J257" i="24"/>
  <c r="I257" i="24"/>
  <c r="H257" i="24"/>
  <c r="A257" i="24"/>
  <c r="K256" i="24"/>
  <c r="M256" i="24"/>
  <c r="J256" i="24"/>
  <c r="I256" i="24"/>
  <c r="H256" i="24"/>
  <c r="A256" i="24"/>
  <c r="K255" i="24"/>
  <c r="M255" i="24"/>
  <c r="J255" i="24"/>
  <c r="I255" i="24"/>
  <c r="H255" i="24"/>
  <c r="A255" i="24"/>
  <c r="K254" i="24"/>
  <c r="M254" i="24"/>
  <c r="J254" i="24"/>
  <c r="I254" i="24"/>
  <c r="H254" i="24"/>
  <c r="A254" i="24"/>
  <c r="K253" i="24"/>
  <c r="M253" i="24"/>
  <c r="J253" i="24"/>
  <c r="I253" i="24"/>
  <c r="H253" i="24"/>
  <c r="A253" i="24"/>
  <c r="K252" i="24"/>
  <c r="M252" i="24"/>
  <c r="J252" i="24"/>
  <c r="I252" i="24"/>
  <c r="H252" i="24"/>
  <c r="A252" i="24"/>
  <c r="K251" i="24"/>
  <c r="M251" i="24"/>
  <c r="J251" i="24"/>
  <c r="I251" i="24"/>
  <c r="H251" i="24"/>
  <c r="A251" i="24"/>
  <c r="K250" i="24"/>
  <c r="M250" i="24"/>
  <c r="J250" i="24"/>
  <c r="I250" i="24"/>
  <c r="H250" i="24"/>
  <c r="A250" i="24"/>
  <c r="K249" i="24"/>
  <c r="M249" i="24"/>
  <c r="J249" i="24"/>
  <c r="I249" i="24"/>
  <c r="H249" i="24"/>
  <c r="A249" i="24"/>
  <c r="K248" i="24"/>
  <c r="M248" i="24"/>
  <c r="J248" i="24"/>
  <c r="I248" i="24"/>
  <c r="H248" i="24"/>
  <c r="A248" i="24"/>
  <c r="K247" i="24"/>
  <c r="M247" i="24"/>
  <c r="J247" i="24"/>
  <c r="I247" i="24"/>
  <c r="H247" i="24"/>
  <c r="A247" i="24"/>
  <c r="K246" i="24"/>
  <c r="M246" i="24"/>
  <c r="J246" i="24"/>
  <c r="I246" i="24"/>
  <c r="H246" i="24"/>
  <c r="A246" i="24"/>
  <c r="K245" i="24"/>
  <c r="M245" i="24"/>
  <c r="J245" i="24"/>
  <c r="I245" i="24"/>
  <c r="H245" i="24"/>
  <c r="A245" i="24"/>
  <c r="K244" i="24"/>
  <c r="M244" i="24"/>
  <c r="J244" i="24"/>
  <c r="I244" i="24"/>
  <c r="H244" i="24"/>
  <c r="A244" i="24"/>
  <c r="K243" i="24"/>
  <c r="M243" i="24"/>
  <c r="J243" i="24"/>
  <c r="I243" i="24"/>
  <c r="H243" i="24"/>
  <c r="A243" i="24"/>
  <c r="K242" i="24"/>
  <c r="M242" i="24"/>
  <c r="J242" i="24"/>
  <c r="I242" i="24"/>
  <c r="H242" i="24"/>
  <c r="A242" i="24"/>
  <c r="K241" i="24"/>
  <c r="M241" i="24"/>
  <c r="J241" i="24"/>
  <c r="I241" i="24"/>
  <c r="H241" i="24"/>
  <c r="A241" i="24"/>
  <c r="K240" i="24"/>
  <c r="M240" i="24"/>
  <c r="J240" i="24"/>
  <c r="I240" i="24"/>
  <c r="H240" i="24"/>
  <c r="A240" i="24"/>
  <c r="K239" i="24"/>
  <c r="M239" i="24"/>
  <c r="J239" i="24"/>
  <c r="I239" i="24"/>
  <c r="H239" i="24"/>
  <c r="A239" i="24"/>
  <c r="K238" i="24"/>
  <c r="M238" i="24"/>
  <c r="J238" i="24"/>
  <c r="I238" i="24"/>
  <c r="H238" i="24"/>
  <c r="A238" i="24"/>
  <c r="K237" i="24"/>
  <c r="M237" i="24"/>
  <c r="J237" i="24"/>
  <c r="I237" i="24"/>
  <c r="H237" i="24"/>
  <c r="A237" i="24"/>
  <c r="K236" i="24"/>
  <c r="M236" i="24"/>
  <c r="J236" i="24"/>
  <c r="I236" i="24"/>
  <c r="H236" i="24"/>
  <c r="A236" i="24"/>
  <c r="K235" i="24"/>
  <c r="M235" i="24"/>
  <c r="J235" i="24"/>
  <c r="I235" i="24"/>
  <c r="H235" i="24"/>
  <c r="A235" i="24"/>
  <c r="K234" i="24"/>
  <c r="M234" i="24"/>
  <c r="J234" i="24"/>
  <c r="I234" i="24"/>
  <c r="H234" i="24"/>
  <c r="A234" i="24"/>
  <c r="K233" i="24"/>
  <c r="M233" i="24"/>
  <c r="J233" i="24"/>
  <c r="I233" i="24"/>
  <c r="H233" i="24"/>
  <c r="A233" i="24"/>
  <c r="K232" i="24"/>
  <c r="M232" i="24"/>
  <c r="J232" i="24"/>
  <c r="I232" i="24"/>
  <c r="H232" i="24"/>
  <c r="A232" i="24"/>
  <c r="K231" i="24"/>
  <c r="M231" i="24"/>
  <c r="J231" i="24"/>
  <c r="I231" i="24"/>
  <c r="H231" i="24"/>
  <c r="A231" i="24"/>
  <c r="K230" i="24"/>
  <c r="M230" i="24"/>
  <c r="J230" i="24"/>
  <c r="I230" i="24"/>
  <c r="H230" i="24"/>
  <c r="A230" i="24"/>
  <c r="K229" i="24"/>
  <c r="M229" i="24"/>
  <c r="J229" i="24"/>
  <c r="I229" i="24"/>
  <c r="H229" i="24"/>
  <c r="A229" i="24"/>
  <c r="K228" i="24"/>
  <c r="M228" i="24"/>
  <c r="J228" i="24"/>
  <c r="I228" i="24"/>
  <c r="H228" i="24"/>
  <c r="A228" i="24"/>
  <c r="K227" i="24"/>
  <c r="M227" i="24"/>
  <c r="J227" i="24"/>
  <c r="I227" i="24"/>
  <c r="H227" i="24"/>
  <c r="A227" i="24"/>
  <c r="K226" i="24"/>
  <c r="M226" i="24"/>
  <c r="J226" i="24"/>
  <c r="I226" i="24"/>
  <c r="H226" i="24"/>
  <c r="A226" i="24"/>
  <c r="K225" i="24"/>
  <c r="M225" i="24"/>
  <c r="J225" i="24"/>
  <c r="I225" i="24"/>
  <c r="H225" i="24"/>
  <c r="A225" i="24"/>
  <c r="K224" i="24"/>
  <c r="M224" i="24"/>
  <c r="J224" i="24"/>
  <c r="I224" i="24"/>
  <c r="H224" i="24"/>
  <c r="A224" i="24"/>
  <c r="K223" i="24"/>
  <c r="M223" i="24"/>
  <c r="J223" i="24"/>
  <c r="I223" i="24"/>
  <c r="H223" i="24"/>
  <c r="A223" i="24"/>
  <c r="K222" i="24"/>
  <c r="M222" i="24"/>
  <c r="J222" i="24"/>
  <c r="I222" i="24"/>
  <c r="H222" i="24"/>
  <c r="A222" i="24"/>
  <c r="K221" i="24"/>
  <c r="M221" i="24"/>
  <c r="J221" i="24"/>
  <c r="I221" i="24"/>
  <c r="H221" i="24"/>
  <c r="A221" i="24"/>
  <c r="K220" i="24"/>
  <c r="M220" i="24"/>
  <c r="J220" i="24"/>
  <c r="I220" i="24"/>
  <c r="H220" i="24"/>
  <c r="A220" i="24"/>
  <c r="K219" i="24"/>
  <c r="M219" i="24"/>
  <c r="J219" i="24"/>
  <c r="I219" i="24"/>
  <c r="H219" i="24"/>
  <c r="A219" i="24"/>
  <c r="K218" i="24"/>
  <c r="M218" i="24"/>
  <c r="J218" i="24"/>
  <c r="I218" i="24"/>
  <c r="H218" i="24"/>
  <c r="A218" i="24"/>
  <c r="K217" i="24"/>
  <c r="M217" i="24"/>
  <c r="J217" i="24"/>
  <c r="I217" i="24"/>
  <c r="H217" i="24"/>
  <c r="A217" i="24"/>
  <c r="K216" i="24"/>
  <c r="M216" i="24"/>
  <c r="J216" i="24"/>
  <c r="I216" i="24"/>
  <c r="H216" i="24"/>
  <c r="A216" i="24"/>
  <c r="K215" i="24"/>
  <c r="M215" i="24"/>
  <c r="J215" i="24"/>
  <c r="I215" i="24"/>
  <c r="H215" i="24"/>
  <c r="A215" i="24"/>
  <c r="K214" i="24"/>
  <c r="M214" i="24"/>
  <c r="J214" i="24"/>
  <c r="I214" i="24"/>
  <c r="H214" i="24"/>
  <c r="A214" i="24"/>
  <c r="K213" i="24"/>
  <c r="M213" i="24"/>
  <c r="J213" i="24"/>
  <c r="I213" i="24"/>
  <c r="H213" i="24"/>
  <c r="A213" i="24"/>
  <c r="K212" i="24"/>
  <c r="M212" i="24"/>
  <c r="J212" i="24"/>
  <c r="I212" i="24"/>
  <c r="H212" i="24"/>
  <c r="A212" i="24"/>
  <c r="K211" i="24"/>
  <c r="M211" i="24"/>
  <c r="J211" i="24"/>
  <c r="I211" i="24"/>
  <c r="H211" i="24"/>
  <c r="A211" i="24"/>
  <c r="K210" i="24"/>
  <c r="M210" i="24"/>
  <c r="J210" i="24"/>
  <c r="I210" i="24"/>
  <c r="H210" i="24"/>
  <c r="A210" i="24"/>
  <c r="K209" i="24"/>
  <c r="M209" i="24"/>
  <c r="J209" i="24"/>
  <c r="I209" i="24"/>
  <c r="H209" i="24"/>
  <c r="A209" i="24"/>
  <c r="K208" i="24"/>
  <c r="M208" i="24"/>
  <c r="J208" i="24"/>
  <c r="I208" i="24"/>
  <c r="H208" i="24"/>
  <c r="A208" i="24"/>
  <c r="K207" i="24"/>
  <c r="M207" i="24"/>
  <c r="J207" i="24"/>
  <c r="I207" i="24"/>
  <c r="H207" i="24"/>
  <c r="A207" i="24"/>
  <c r="K206" i="24"/>
  <c r="M206" i="24"/>
  <c r="J206" i="24"/>
  <c r="I206" i="24"/>
  <c r="H206" i="24"/>
  <c r="A206" i="24"/>
  <c r="K205" i="24"/>
  <c r="M205" i="24"/>
  <c r="J205" i="24"/>
  <c r="I205" i="24"/>
  <c r="H205" i="24"/>
  <c r="A205" i="24"/>
  <c r="K204" i="24"/>
  <c r="M204" i="24"/>
  <c r="J204" i="24"/>
  <c r="I204" i="24"/>
  <c r="H204" i="24"/>
  <c r="A204" i="24"/>
  <c r="K203" i="24"/>
  <c r="M203" i="24"/>
  <c r="J203" i="24"/>
  <c r="I203" i="24"/>
  <c r="H203" i="24"/>
  <c r="A203" i="24"/>
  <c r="K202" i="24"/>
  <c r="M202" i="24"/>
  <c r="J202" i="24"/>
  <c r="I202" i="24"/>
  <c r="H202" i="24"/>
  <c r="A202" i="24"/>
  <c r="K201" i="24"/>
  <c r="M201" i="24"/>
  <c r="J201" i="24"/>
  <c r="I201" i="24"/>
  <c r="H201" i="24"/>
  <c r="A201" i="24"/>
  <c r="K200" i="24"/>
  <c r="M200" i="24"/>
  <c r="J200" i="24"/>
  <c r="I200" i="24"/>
  <c r="H200" i="24"/>
  <c r="A200" i="24"/>
  <c r="K199" i="24"/>
  <c r="M199" i="24"/>
  <c r="J199" i="24"/>
  <c r="I199" i="24"/>
  <c r="H199" i="24"/>
  <c r="A199" i="24"/>
  <c r="K198" i="24"/>
  <c r="M198" i="24"/>
  <c r="J198" i="24"/>
  <c r="I198" i="24"/>
  <c r="H198" i="24"/>
  <c r="A198" i="24"/>
  <c r="K197" i="24"/>
  <c r="M197" i="24"/>
  <c r="J197" i="24"/>
  <c r="I197" i="24"/>
  <c r="H197" i="24"/>
  <c r="A197" i="24"/>
  <c r="K196" i="24"/>
  <c r="M196" i="24"/>
  <c r="J196" i="24"/>
  <c r="I196" i="24"/>
  <c r="H196" i="24"/>
  <c r="A196" i="24"/>
  <c r="K195" i="24"/>
  <c r="M195" i="24"/>
  <c r="J195" i="24"/>
  <c r="I195" i="24"/>
  <c r="H195" i="24"/>
  <c r="A195" i="24"/>
  <c r="K194" i="24"/>
  <c r="M194" i="24"/>
  <c r="J194" i="24"/>
  <c r="I194" i="24"/>
  <c r="H194" i="24"/>
  <c r="A194" i="24"/>
  <c r="K193" i="24"/>
  <c r="M193" i="24"/>
  <c r="J193" i="24"/>
  <c r="I193" i="24"/>
  <c r="H193" i="24"/>
  <c r="A193" i="24"/>
  <c r="K192" i="24"/>
  <c r="M192" i="24"/>
  <c r="J192" i="24"/>
  <c r="I192" i="24"/>
  <c r="H192" i="24"/>
  <c r="A192" i="24"/>
  <c r="K191" i="24"/>
  <c r="M191" i="24"/>
  <c r="J191" i="24"/>
  <c r="I191" i="24"/>
  <c r="H191" i="24"/>
  <c r="A191" i="24"/>
  <c r="K190" i="24"/>
  <c r="M190" i="24"/>
  <c r="J190" i="24"/>
  <c r="I190" i="24"/>
  <c r="H190" i="24"/>
  <c r="A190" i="24"/>
  <c r="K189" i="24"/>
  <c r="M189" i="24"/>
  <c r="J189" i="24"/>
  <c r="I189" i="24"/>
  <c r="H189" i="24"/>
  <c r="A189" i="24"/>
  <c r="K188" i="24"/>
  <c r="M188" i="24"/>
  <c r="J188" i="24"/>
  <c r="I188" i="24"/>
  <c r="H188" i="24"/>
  <c r="A188" i="24"/>
  <c r="K187" i="24"/>
  <c r="M187" i="24"/>
  <c r="J187" i="24"/>
  <c r="I187" i="24"/>
  <c r="H187" i="24"/>
  <c r="A187" i="24"/>
  <c r="K186" i="24"/>
  <c r="M186" i="24"/>
  <c r="J186" i="24"/>
  <c r="I186" i="24"/>
  <c r="H186" i="24"/>
  <c r="A186" i="24"/>
  <c r="K185" i="24"/>
  <c r="M185" i="24"/>
  <c r="J185" i="24"/>
  <c r="I185" i="24"/>
  <c r="H185" i="24"/>
  <c r="A185" i="24"/>
  <c r="K184" i="24"/>
  <c r="M184" i="24"/>
  <c r="J184" i="24"/>
  <c r="I184" i="24"/>
  <c r="H184" i="24"/>
  <c r="A184" i="24"/>
  <c r="K183" i="24"/>
  <c r="M183" i="24"/>
  <c r="J183" i="24"/>
  <c r="I183" i="24"/>
  <c r="H183" i="24"/>
  <c r="A183" i="24"/>
  <c r="J182" i="24"/>
  <c r="I182" i="24"/>
  <c r="H182" i="24"/>
  <c r="K182" i="24"/>
  <c r="M182" i="24"/>
  <c r="A182" i="24"/>
  <c r="J181" i="24"/>
  <c r="I181" i="24"/>
  <c r="H181" i="24"/>
  <c r="K181" i="24"/>
  <c r="M181" i="24"/>
  <c r="A181" i="24"/>
  <c r="J180" i="24"/>
  <c r="I180" i="24"/>
  <c r="H180" i="24"/>
  <c r="K180" i="24"/>
  <c r="M180" i="24"/>
  <c r="A180" i="24"/>
  <c r="J179" i="24"/>
  <c r="I179" i="24"/>
  <c r="H179" i="24"/>
  <c r="K179" i="24"/>
  <c r="M179" i="24"/>
  <c r="A179" i="24"/>
  <c r="J178" i="24"/>
  <c r="I178" i="24"/>
  <c r="H178" i="24"/>
  <c r="K178" i="24"/>
  <c r="M178" i="24"/>
  <c r="A178" i="24"/>
  <c r="J177" i="24"/>
  <c r="I177" i="24"/>
  <c r="H177" i="24"/>
  <c r="K177" i="24"/>
  <c r="M177" i="24"/>
  <c r="A177" i="24"/>
  <c r="J176" i="24"/>
  <c r="I176" i="24"/>
  <c r="H176" i="24"/>
  <c r="A176" i="24"/>
  <c r="J175" i="24"/>
  <c r="I175" i="24"/>
  <c r="H175" i="24"/>
  <c r="A175" i="24"/>
  <c r="J174" i="24"/>
  <c r="I174" i="24"/>
  <c r="H174" i="24"/>
  <c r="A174" i="24"/>
  <c r="J173" i="24"/>
  <c r="I173" i="24"/>
  <c r="H173" i="24"/>
  <c r="A173" i="24"/>
  <c r="J172" i="24"/>
  <c r="I172" i="24"/>
  <c r="H172" i="24"/>
  <c r="A172" i="24"/>
  <c r="J171" i="24"/>
  <c r="I171" i="24"/>
  <c r="H171" i="24"/>
  <c r="A171" i="24"/>
  <c r="J170" i="24"/>
  <c r="I170" i="24"/>
  <c r="H170" i="24"/>
  <c r="A170" i="24"/>
  <c r="J169" i="24"/>
  <c r="I169" i="24"/>
  <c r="H169" i="24"/>
  <c r="A169" i="24"/>
  <c r="J168" i="24"/>
  <c r="I168" i="24"/>
  <c r="H168" i="24"/>
  <c r="A168" i="24"/>
  <c r="J167" i="24"/>
  <c r="I167" i="24"/>
  <c r="H167" i="24"/>
  <c r="A167" i="24"/>
  <c r="J166" i="24"/>
  <c r="I166" i="24"/>
  <c r="H166" i="24"/>
  <c r="A166" i="24"/>
  <c r="J165" i="24"/>
  <c r="I165" i="24"/>
  <c r="H165" i="24"/>
  <c r="A165" i="24"/>
  <c r="J164" i="24"/>
  <c r="I164" i="24"/>
  <c r="H164" i="24"/>
  <c r="A164" i="24"/>
  <c r="J163" i="24"/>
  <c r="I163" i="24"/>
  <c r="H163" i="24"/>
  <c r="A163" i="24"/>
  <c r="J162" i="24"/>
  <c r="I162" i="24"/>
  <c r="H162" i="24"/>
  <c r="A162" i="24"/>
  <c r="J161" i="24"/>
  <c r="I161" i="24"/>
  <c r="H161" i="24"/>
  <c r="K161" i="24"/>
  <c r="M161" i="24"/>
  <c r="A161" i="24"/>
  <c r="J160" i="24"/>
  <c r="I160" i="24"/>
  <c r="H160" i="24"/>
  <c r="A160" i="24"/>
  <c r="J159" i="24"/>
  <c r="I159" i="24"/>
  <c r="H159" i="24"/>
  <c r="A159" i="24"/>
  <c r="J158" i="24"/>
  <c r="I158" i="24"/>
  <c r="H158" i="24"/>
  <c r="K158" i="24"/>
  <c r="M158" i="24"/>
  <c r="A158" i="24"/>
  <c r="J157" i="24"/>
  <c r="I157" i="24"/>
  <c r="H157" i="24"/>
  <c r="A157" i="24"/>
  <c r="J156" i="24"/>
  <c r="I156" i="24"/>
  <c r="H156" i="24"/>
  <c r="A156" i="24"/>
  <c r="J155" i="24"/>
  <c r="I155" i="24"/>
  <c r="H155" i="24"/>
  <c r="A155" i="24"/>
  <c r="J154" i="24"/>
  <c r="I154" i="24"/>
  <c r="H154" i="24"/>
  <c r="A154" i="24"/>
  <c r="J153" i="24"/>
  <c r="I153" i="24"/>
  <c r="H153" i="24"/>
  <c r="A153" i="24"/>
  <c r="J152" i="24"/>
  <c r="I152" i="24"/>
  <c r="H152" i="24"/>
  <c r="A152" i="24"/>
  <c r="J151" i="24"/>
  <c r="I151" i="24"/>
  <c r="H151" i="24"/>
  <c r="A151" i="24"/>
  <c r="J150" i="24"/>
  <c r="I150" i="24"/>
  <c r="H150" i="24"/>
  <c r="A150" i="24"/>
  <c r="J149" i="24"/>
  <c r="I149" i="24"/>
  <c r="H149" i="24"/>
  <c r="A149" i="24"/>
  <c r="J148" i="24"/>
  <c r="I148" i="24"/>
  <c r="H148" i="24"/>
  <c r="A148" i="24"/>
  <c r="J147" i="24"/>
  <c r="I147" i="24"/>
  <c r="H147" i="24"/>
  <c r="A147" i="24"/>
  <c r="J146" i="24"/>
  <c r="I146" i="24"/>
  <c r="H146" i="24"/>
  <c r="A146" i="24"/>
  <c r="J145" i="24"/>
  <c r="I145" i="24"/>
  <c r="H145" i="24"/>
  <c r="A145" i="24"/>
  <c r="J144" i="24"/>
  <c r="I144" i="24"/>
  <c r="H144" i="24"/>
  <c r="A144" i="24"/>
  <c r="J143" i="24"/>
  <c r="I143" i="24"/>
  <c r="H143" i="24"/>
  <c r="A143" i="24"/>
  <c r="J142" i="24"/>
  <c r="I142" i="24"/>
  <c r="H142" i="24"/>
  <c r="A142" i="24"/>
  <c r="J141" i="24"/>
  <c r="I141" i="24"/>
  <c r="H141" i="24"/>
  <c r="A141" i="24"/>
  <c r="J140" i="24"/>
  <c r="I140" i="24"/>
  <c r="H140" i="24"/>
  <c r="A140" i="24"/>
  <c r="J139" i="24"/>
  <c r="I139" i="24"/>
  <c r="H139" i="24"/>
  <c r="A139" i="24"/>
  <c r="J138" i="24"/>
  <c r="I138" i="24"/>
  <c r="H138" i="24"/>
  <c r="A138" i="24"/>
  <c r="J137" i="24"/>
  <c r="I137" i="24"/>
  <c r="H137" i="24"/>
  <c r="A137" i="24"/>
  <c r="J136" i="24"/>
  <c r="I136" i="24"/>
  <c r="H136" i="24"/>
  <c r="A136" i="24"/>
  <c r="J135" i="24"/>
  <c r="I135" i="24"/>
  <c r="H135" i="24"/>
  <c r="A135" i="24"/>
  <c r="J134" i="24"/>
  <c r="I134" i="24"/>
  <c r="H134" i="24"/>
  <c r="A134" i="24"/>
  <c r="J133" i="24"/>
  <c r="I133" i="24"/>
  <c r="H133" i="24"/>
  <c r="A133" i="24"/>
  <c r="J132" i="24"/>
  <c r="I132" i="24"/>
  <c r="H132" i="24"/>
  <c r="A132" i="24"/>
  <c r="J131" i="24"/>
  <c r="I131" i="24"/>
  <c r="H131" i="24"/>
  <c r="A131" i="24"/>
  <c r="J130" i="24"/>
  <c r="I130" i="24"/>
  <c r="H130" i="24"/>
  <c r="A130" i="24"/>
  <c r="J129" i="24"/>
  <c r="I129" i="24"/>
  <c r="H129" i="24"/>
  <c r="A129" i="24"/>
  <c r="J128" i="24"/>
  <c r="I128" i="24"/>
  <c r="H128" i="24"/>
  <c r="A128" i="24"/>
  <c r="J127" i="24"/>
  <c r="I127" i="24"/>
  <c r="H127" i="24"/>
  <c r="K127" i="24"/>
  <c r="M127" i="24"/>
  <c r="J126" i="24"/>
  <c r="I126" i="24"/>
  <c r="H126" i="24"/>
  <c r="J125" i="24"/>
  <c r="I125" i="24"/>
  <c r="H125" i="24"/>
  <c r="A125" i="24"/>
  <c r="J124" i="24"/>
  <c r="I124" i="24"/>
  <c r="H124" i="24"/>
  <c r="A124" i="24"/>
  <c r="J123" i="24"/>
  <c r="I123" i="24"/>
  <c r="H123" i="24"/>
  <c r="A123" i="24"/>
  <c r="J122" i="24"/>
  <c r="I122" i="24"/>
  <c r="H122" i="24"/>
  <c r="A122" i="24"/>
  <c r="J121" i="24"/>
  <c r="I121" i="24"/>
  <c r="H121" i="24"/>
  <c r="A121" i="24"/>
  <c r="J120" i="24"/>
  <c r="I120" i="24"/>
  <c r="H120" i="24"/>
  <c r="A120" i="24"/>
  <c r="J119" i="24"/>
  <c r="I119" i="24"/>
  <c r="H119" i="24"/>
  <c r="A119" i="24"/>
  <c r="J118" i="24"/>
  <c r="I118" i="24"/>
  <c r="H118" i="24"/>
  <c r="A118" i="24"/>
  <c r="J117" i="24"/>
  <c r="I117" i="24"/>
  <c r="H117" i="24"/>
  <c r="A117" i="24"/>
  <c r="J116" i="24"/>
  <c r="I116" i="24"/>
  <c r="H116" i="24"/>
  <c r="A116" i="24"/>
  <c r="J115" i="24"/>
  <c r="I115" i="24"/>
  <c r="H115" i="24"/>
  <c r="A115" i="24"/>
  <c r="J114" i="24"/>
  <c r="I114" i="24"/>
  <c r="H114" i="24"/>
  <c r="A114" i="24"/>
  <c r="J113" i="24"/>
  <c r="I113" i="24"/>
  <c r="H113" i="24"/>
  <c r="A113" i="24"/>
  <c r="J112" i="24"/>
  <c r="I112" i="24"/>
  <c r="H112" i="24"/>
  <c r="A112" i="24"/>
  <c r="J111" i="24"/>
  <c r="I111" i="24"/>
  <c r="H111" i="24"/>
  <c r="A111" i="24"/>
  <c r="J110" i="24"/>
  <c r="I110" i="24"/>
  <c r="H110" i="24"/>
  <c r="A110" i="24"/>
  <c r="J109" i="24"/>
  <c r="I109" i="24"/>
  <c r="H109" i="24"/>
  <c r="A109" i="24"/>
  <c r="J108" i="24"/>
  <c r="I108" i="24"/>
  <c r="H108" i="24"/>
  <c r="A108" i="24"/>
  <c r="J107" i="24"/>
  <c r="I107" i="24"/>
  <c r="H107" i="24"/>
  <c r="A107" i="24"/>
  <c r="J106" i="24"/>
  <c r="I106" i="24"/>
  <c r="H106" i="24"/>
  <c r="A106" i="24"/>
  <c r="J105" i="24"/>
  <c r="I105" i="24"/>
  <c r="H105" i="24"/>
  <c r="A105" i="24"/>
  <c r="J104" i="24"/>
  <c r="I104" i="24"/>
  <c r="H104" i="24"/>
  <c r="A104" i="24"/>
  <c r="J103" i="24"/>
  <c r="I103" i="24"/>
  <c r="H103" i="24"/>
  <c r="A103" i="24"/>
  <c r="J102" i="24"/>
  <c r="I102" i="24"/>
  <c r="H102" i="24"/>
  <c r="A102" i="24"/>
  <c r="J101" i="24"/>
  <c r="I101" i="24"/>
  <c r="H101" i="24"/>
  <c r="A101" i="24"/>
  <c r="J100" i="24"/>
  <c r="I100" i="24"/>
  <c r="H100" i="24"/>
  <c r="A100" i="24"/>
  <c r="J99" i="24"/>
  <c r="I99" i="24"/>
  <c r="H99" i="24"/>
  <c r="A99" i="24"/>
  <c r="J98" i="24"/>
  <c r="I98" i="24"/>
  <c r="H98" i="24"/>
  <c r="A98" i="24"/>
  <c r="J97" i="24"/>
  <c r="I97" i="24"/>
  <c r="H97" i="24"/>
  <c r="A97" i="24"/>
  <c r="J96" i="24"/>
  <c r="I96" i="24"/>
  <c r="H96" i="24"/>
  <c r="A96" i="24"/>
  <c r="J95" i="24"/>
  <c r="I95" i="24"/>
  <c r="H95" i="24"/>
  <c r="A95" i="24"/>
  <c r="J94" i="24"/>
  <c r="I94" i="24"/>
  <c r="H94" i="24"/>
  <c r="A94" i="24"/>
  <c r="J93" i="24"/>
  <c r="I93" i="24"/>
  <c r="H93" i="24"/>
  <c r="A93" i="24"/>
  <c r="J92" i="24"/>
  <c r="I92" i="24"/>
  <c r="H92" i="24"/>
  <c r="A92" i="24"/>
  <c r="J91" i="24"/>
  <c r="I91" i="24"/>
  <c r="H91" i="24"/>
  <c r="A91" i="24"/>
  <c r="J90" i="24"/>
  <c r="I90" i="24"/>
  <c r="H90" i="24"/>
  <c r="A90" i="24"/>
  <c r="J89" i="24"/>
  <c r="I89" i="24"/>
  <c r="H89" i="24"/>
  <c r="A89" i="24"/>
  <c r="J88" i="24"/>
  <c r="I88" i="24"/>
  <c r="H88" i="24"/>
  <c r="A88" i="24"/>
  <c r="J87" i="24"/>
  <c r="I87" i="24"/>
  <c r="H87" i="24"/>
  <c r="A87" i="24"/>
  <c r="J86" i="24"/>
  <c r="I86" i="24"/>
  <c r="H86" i="24"/>
  <c r="A86" i="24"/>
  <c r="J85" i="24"/>
  <c r="I85" i="24"/>
  <c r="H85" i="24"/>
  <c r="A85" i="24"/>
  <c r="J84" i="24"/>
  <c r="I84" i="24"/>
  <c r="H84" i="24"/>
  <c r="A84" i="24"/>
  <c r="J83" i="24"/>
  <c r="I83" i="24"/>
  <c r="H83" i="24"/>
  <c r="A83" i="24"/>
  <c r="J82" i="24"/>
  <c r="I82" i="24"/>
  <c r="H82" i="24"/>
  <c r="A82" i="24"/>
  <c r="J81" i="24"/>
  <c r="I81" i="24"/>
  <c r="H81" i="24"/>
  <c r="A81" i="24"/>
  <c r="J80" i="24"/>
  <c r="I80" i="24"/>
  <c r="H80" i="24"/>
  <c r="A80" i="24"/>
  <c r="J79" i="24"/>
  <c r="I79" i="24"/>
  <c r="H79" i="24"/>
  <c r="A79" i="24"/>
  <c r="J78" i="24"/>
  <c r="I78" i="24"/>
  <c r="H78" i="24"/>
  <c r="A78" i="24"/>
  <c r="J77" i="24"/>
  <c r="I77" i="24"/>
  <c r="H77" i="24"/>
  <c r="A77" i="24"/>
  <c r="J76" i="24"/>
  <c r="I76" i="24"/>
  <c r="H76" i="24"/>
  <c r="A76" i="24"/>
  <c r="J75" i="24"/>
  <c r="I75" i="24"/>
  <c r="H75" i="24"/>
  <c r="A75" i="24"/>
  <c r="J74" i="24"/>
  <c r="I74" i="24"/>
  <c r="H74" i="24"/>
  <c r="A74" i="24"/>
  <c r="J73" i="24"/>
  <c r="I73" i="24"/>
  <c r="H73" i="24"/>
  <c r="A73" i="24"/>
  <c r="J72" i="24"/>
  <c r="I72" i="24"/>
  <c r="H72" i="24"/>
  <c r="A72" i="24"/>
  <c r="J71" i="24"/>
  <c r="I71" i="24"/>
  <c r="H71" i="24"/>
  <c r="A71" i="24"/>
  <c r="J70" i="24"/>
  <c r="I70" i="24"/>
  <c r="H70" i="24"/>
  <c r="A70" i="24"/>
  <c r="J69" i="24"/>
  <c r="I69" i="24"/>
  <c r="H69" i="24"/>
  <c r="A69" i="24"/>
  <c r="J68" i="24"/>
  <c r="I68" i="24"/>
  <c r="H68" i="24"/>
  <c r="A68" i="24"/>
  <c r="J67" i="24"/>
  <c r="I67" i="24"/>
  <c r="H67" i="24"/>
  <c r="A67" i="24"/>
  <c r="J66" i="24"/>
  <c r="I66" i="24"/>
  <c r="H66" i="24"/>
  <c r="A66" i="24"/>
  <c r="J65" i="24"/>
  <c r="I65" i="24"/>
  <c r="H65" i="24"/>
  <c r="A65" i="24"/>
  <c r="J64" i="24"/>
  <c r="I64" i="24"/>
  <c r="H64" i="24"/>
  <c r="A64" i="24"/>
  <c r="J63" i="24"/>
  <c r="I63" i="24"/>
  <c r="H63" i="24"/>
  <c r="A63" i="24"/>
  <c r="J62" i="24"/>
  <c r="I62" i="24"/>
  <c r="H62" i="24"/>
  <c r="A62" i="24"/>
  <c r="J61" i="24"/>
  <c r="I61" i="24"/>
  <c r="H61" i="24"/>
  <c r="A61" i="24"/>
  <c r="J60" i="24"/>
  <c r="I60" i="24"/>
  <c r="H60" i="24"/>
  <c r="A60" i="24"/>
  <c r="J59" i="24"/>
  <c r="I59" i="24"/>
  <c r="H59" i="24"/>
  <c r="A59" i="24"/>
  <c r="J58" i="24"/>
  <c r="I58" i="24"/>
  <c r="H58" i="24"/>
  <c r="A58" i="24"/>
  <c r="J57" i="24"/>
  <c r="I57" i="24"/>
  <c r="H57" i="24"/>
  <c r="A57" i="24"/>
  <c r="J56" i="24"/>
  <c r="I56" i="24"/>
  <c r="H56" i="24"/>
  <c r="A56" i="24"/>
  <c r="J55" i="24"/>
  <c r="I55" i="24"/>
  <c r="H55" i="24"/>
  <c r="A55" i="24"/>
  <c r="J54" i="24"/>
  <c r="I54" i="24"/>
  <c r="H54" i="24"/>
  <c r="A54" i="24"/>
  <c r="J53" i="24"/>
  <c r="I53" i="24"/>
  <c r="H53" i="24"/>
  <c r="A53" i="24"/>
  <c r="J52" i="24"/>
  <c r="I52" i="24"/>
  <c r="H52" i="24"/>
  <c r="A52" i="24"/>
  <c r="J51" i="24"/>
  <c r="I51" i="24"/>
  <c r="H51" i="24"/>
  <c r="A51" i="24"/>
  <c r="J50" i="24"/>
  <c r="I50" i="24"/>
  <c r="H50" i="24"/>
  <c r="A50" i="24"/>
  <c r="J49" i="24"/>
  <c r="I49" i="24"/>
  <c r="H49" i="24"/>
  <c r="A49" i="24"/>
  <c r="J48" i="24"/>
  <c r="I48" i="24"/>
  <c r="H48" i="24"/>
  <c r="A48" i="24"/>
  <c r="J47" i="24"/>
  <c r="I47" i="24"/>
  <c r="H47" i="24"/>
  <c r="A47" i="24"/>
  <c r="J46" i="24"/>
  <c r="I46" i="24"/>
  <c r="H46" i="24"/>
  <c r="A46" i="24"/>
  <c r="J45" i="24"/>
  <c r="I45" i="24"/>
  <c r="H45" i="24"/>
  <c r="A45" i="24"/>
  <c r="J44" i="24"/>
  <c r="I44" i="24"/>
  <c r="H44" i="24"/>
  <c r="A44" i="24"/>
  <c r="J43" i="24"/>
  <c r="I43" i="24"/>
  <c r="H43" i="24"/>
  <c r="A43" i="24"/>
  <c r="J42" i="24"/>
  <c r="I42" i="24"/>
  <c r="H42" i="24"/>
  <c r="A42" i="24"/>
  <c r="J41" i="24"/>
  <c r="I41" i="24"/>
  <c r="H41" i="24"/>
  <c r="A41" i="24"/>
  <c r="J40" i="24"/>
  <c r="I40" i="24"/>
  <c r="H40" i="24"/>
  <c r="A40" i="24"/>
  <c r="J39" i="24"/>
  <c r="I39" i="24"/>
  <c r="H39" i="24"/>
  <c r="J38" i="24"/>
  <c r="I38" i="24"/>
  <c r="H38" i="24"/>
  <c r="A38" i="24"/>
  <c r="J37" i="24"/>
  <c r="I37" i="24"/>
  <c r="H37" i="24"/>
  <c r="A37" i="24"/>
  <c r="J36" i="24"/>
  <c r="I36" i="24"/>
  <c r="H36" i="24"/>
  <c r="A36" i="24"/>
  <c r="J35" i="24"/>
  <c r="I35" i="24"/>
  <c r="H35" i="24"/>
  <c r="J34" i="24"/>
  <c r="I34" i="24"/>
  <c r="H34" i="24"/>
  <c r="A34" i="24"/>
  <c r="J33" i="24"/>
  <c r="I33" i="24"/>
  <c r="H33" i="24"/>
  <c r="A33" i="24"/>
  <c r="J32" i="24"/>
  <c r="I32" i="24"/>
  <c r="H32" i="24"/>
  <c r="A32" i="24"/>
  <c r="J31" i="24"/>
  <c r="I31" i="24"/>
  <c r="H31" i="24"/>
  <c r="A31" i="24"/>
  <c r="J30" i="24"/>
  <c r="I30" i="24"/>
  <c r="H30" i="24"/>
  <c r="A30" i="24"/>
  <c r="J29" i="24"/>
  <c r="I29" i="24"/>
  <c r="H29" i="24"/>
  <c r="A29" i="24"/>
  <c r="J28" i="24"/>
  <c r="I28" i="24"/>
  <c r="H28" i="24"/>
  <c r="A28" i="24"/>
  <c r="J27" i="24"/>
  <c r="I27" i="24"/>
  <c r="H27" i="24"/>
  <c r="A27" i="24"/>
  <c r="J26" i="24"/>
  <c r="I26" i="24"/>
  <c r="H26" i="24"/>
  <c r="A26" i="24"/>
  <c r="J25" i="24"/>
  <c r="I25" i="24"/>
  <c r="H25" i="24"/>
  <c r="A25" i="24"/>
  <c r="J24" i="24"/>
  <c r="I24" i="24"/>
  <c r="H24" i="24"/>
  <c r="A24" i="24"/>
  <c r="J23" i="24"/>
  <c r="I23" i="24"/>
  <c r="H23" i="24"/>
  <c r="A23" i="24"/>
  <c r="J22" i="24"/>
  <c r="I22" i="24"/>
  <c r="H22" i="24"/>
  <c r="A22" i="24"/>
  <c r="J21" i="24"/>
  <c r="I21" i="24"/>
  <c r="H21" i="24"/>
  <c r="J20" i="24"/>
  <c r="I20" i="24"/>
  <c r="H20" i="24"/>
  <c r="A20" i="24"/>
  <c r="J19" i="24"/>
  <c r="I19" i="24"/>
  <c r="H19" i="24"/>
  <c r="A19" i="24"/>
  <c r="J18" i="24"/>
  <c r="I18" i="24"/>
  <c r="H18" i="24"/>
  <c r="A18" i="24"/>
  <c r="J17" i="24"/>
  <c r="I17" i="24"/>
  <c r="H17" i="24"/>
  <c r="A17" i="24"/>
  <c r="J16" i="24"/>
  <c r="I16" i="24"/>
  <c r="H16" i="24"/>
  <c r="A16" i="24"/>
  <c r="J15" i="24"/>
  <c r="I15" i="24"/>
  <c r="H15" i="24"/>
  <c r="A15" i="24"/>
  <c r="J14" i="24"/>
  <c r="I14" i="24"/>
  <c r="H14" i="24"/>
  <c r="A14" i="24"/>
  <c r="J13" i="24"/>
  <c r="I13" i="24"/>
  <c r="H13" i="24"/>
  <c r="A13" i="24"/>
  <c r="J12" i="24"/>
  <c r="I12" i="24"/>
  <c r="H12" i="24"/>
  <c r="A12" i="24"/>
  <c r="J11" i="24"/>
  <c r="I11" i="24"/>
  <c r="H11" i="24"/>
  <c r="A11" i="24"/>
  <c r="J10" i="24"/>
  <c r="I10" i="24"/>
  <c r="H10" i="24"/>
  <c r="A10" i="24"/>
  <c r="J9" i="24"/>
  <c r="I9" i="24"/>
  <c r="H9" i="24"/>
  <c r="A9" i="24"/>
  <c r="J8" i="24"/>
  <c r="I8" i="24"/>
  <c r="H8" i="24"/>
  <c r="A8" i="24"/>
  <c r="J7" i="24"/>
  <c r="K7" i="24"/>
  <c r="I7" i="24"/>
  <c r="H7" i="24"/>
  <c r="A7" i="24"/>
  <c r="J6" i="24"/>
  <c r="I6" i="24"/>
  <c r="H6" i="24"/>
  <c r="A6" i="24"/>
  <c r="J5" i="24"/>
  <c r="I5" i="24"/>
  <c r="H5" i="24"/>
  <c r="A5" i="24"/>
  <c r="J4" i="24"/>
  <c r="I4" i="24"/>
  <c r="H4" i="24"/>
  <c r="A4" i="24"/>
  <c r="J3" i="24"/>
  <c r="I3" i="24"/>
  <c r="H3" i="24"/>
  <c r="A3" i="24"/>
  <c r="J2" i="24"/>
  <c r="I2" i="24"/>
  <c r="H2" i="24"/>
  <c r="C39" i="1"/>
  <c r="C38" i="1"/>
  <c r="C37" i="1"/>
  <c r="C35" i="1"/>
  <c r="C34" i="1"/>
  <c r="C33" i="1"/>
  <c r="C31" i="1"/>
  <c r="C30" i="1"/>
  <c r="C29" i="1"/>
  <c r="C28" i="1"/>
  <c r="C27" i="1"/>
  <c r="C26" i="1"/>
  <c r="C8" i="1"/>
  <c r="K176" i="24"/>
  <c r="M176" i="24"/>
  <c r="K175" i="24"/>
  <c r="M175" i="24"/>
  <c r="K174" i="24"/>
  <c r="M174" i="24"/>
  <c r="K173" i="24"/>
  <c r="M173" i="24"/>
  <c r="K172" i="24"/>
  <c r="M172" i="24"/>
  <c r="K171" i="24"/>
  <c r="M171" i="24"/>
  <c r="K170" i="24"/>
  <c r="M170" i="24"/>
  <c r="K169" i="24"/>
  <c r="M169" i="24"/>
  <c r="K168" i="24"/>
  <c r="M168" i="24"/>
  <c r="K167" i="24"/>
  <c r="M167" i="24"/>
  <c r="K166" i="24"/>
  <c r="M166" i="24"/>
  <c r="K165" i="24"/>
  <c r="M165" i="24"/>
  <c r="K164" i="24"/>
  <c r="M164" i="24"/>
  <c r="K163" i="24"/>
  <c r="M163" i="24"/>
  <c r="K162" i="24"/>
  <c r="M162" i="24"/>
  <c r="K160" i="24"/>
  <c r="M160" i="24"/>
  <c r="K159" i="24"/>
  <c r="M159" i="24"/>
  <c r="K157" i="24"/>
  <c r="M157" i="24"/>
  <c r="K156" i="24"/>
  <c r="M156" i="24"/>
  <c r="K155" i="24"/>
  <c r="M155" i="24"/>
  <c r="K148" i="24"/>
  <c r="M148" i="24"/>
  <c r="K144" i="24"/>
  <c r="M144" i="24"/>
  <c r="K150" i="24"/>
  <c r="M150" i="24"/>
  <c r="K147" i="24"/>
  <c r="M147" i="24"/>
  <c r="K153" i="24"/>
  <c r="M153" i="24"/>
  <c r="K139" i="24"/>
  <c r="M139" i="24"/>
  <c r="K142" i="24"/>
  <c r="M142" i="24"/>
  <c r="K132" i="24"/>
  <c r="M132" i="24"/>
  <c r="K138" i="24"/>
  <c r="M138" i="24"/>
  <c r="K131" i="24"/>
  <c r="M131" i="24"/>
  <c r="K151" i="24"/>
  <c r="M151" i="24"/>
  <c r="K141" i="24"/>
  <c r="M141" i="24"/>
  <c r="K130" i="24"/>
  <c r="M130" i="24"/>
  <c r="K137" i="24"/>
  <c r="M137" i="24"/>
  <c r="K140" i="24"/>
  <c r="M140" i="24"/>
  <c r="K143" i="24"/>
  <c r="M143" i="24"/>
  <c r="K146" i="24"/>
  <c r="M146" i="24"/>
  <c r="K133" i="24"/>
  <c r="M133" i="24"/>
  <c r="K136" i="24"/>
  <c r="M136" i="24"/>
  <c r="K149" i="24"/>
  <c r="M149" i="24"/>
  <c r="K152" i="24"/>
  <c r="M152" i="24"/>
  <c r="K154" i="24"/>
  <c r="M154" i="24"/>
  <c r="K145" i="24"/>
  <c r="M145" i="24"/>
  <c r="K135" i="24"/>
  <c r="M135" i="24"/>
  <c r="K134" i="24"/>
  <c r="M134" i="24"/>
  <c r="K129" i="24"/>
  <c r="M129" i="24"/>
  <c r="K128" i="24"/>
  <c r="M128" i="24"/>
  <c r="K8" i="24"/>
  <c r="K11" i="24"/>
  <c r="K10" i="24"/>
  <c r="K13" i="24"/>
  <c r="K9" i="24"/>
  <c r="K12" i="24"/>
  <c r="K96" i="24"/>
  <c r="M96" i="24"/>
  <c r="K126" i="24"/>
  <c r="M126" i="24"/>
  <c r="K32" i="24"/>
  <c r="K44" i="24"/>
  <c r="K29" i="24"/>
  <c r="K60" i="24"/>
  <c r="M60" i="24"/>
  <c r="K68" i="24"/>
  <c r="M68" i="24"/>
  <c r="K45" i="24"/>
  <c r="K48" i="24"/>
  <c r="K81" i="24"/>
  <c r="M81" i="24"/>
  <c r="K93" i="24"/>
  <c r="M93" i="24"/>
  <c r="K117" i="24"/>
  <c r="M117" i="24"/>
  <c r="K22" i="24"/>
  <c r="K23" i="24"/>
  <c r="K24" i="24"/>
  <c r="K26" i="24"/>
  <c r="K27" i="24"/>
  <c r="K28" i="24"/>
  <c r="K97" i="24"/>
  <c r="M97" i="24"/>
  <c r="K76" i="24"/>
  <c r="M76" i="24"/>
  <c r="K80" i="24"/>
  <c r="M80" i="24"/>
  <c r="K125" i="24"/>
  <c r="M125" i="24"/>
  <c r="K20" i="24"/>
  <c r="K38" i="24"/>
  <c r="K39" i="24"/>
  <c r="K40" i="24"/>
  <c r="K42" i="24"/>
  <c r="K43" i="24"/>
  <c r="K61" i="24"/>
  <c r="M61" i="24"/>
  <c r="K64" i="24"/>
  <c r="M64" i="24"/>
  <c r="K88" i="24"/>
  <c r="M88" i="24"/>
  <c r="K90" i="24"/>
  <c r="M90" i="24"/>
  <c r="K91" i="24"/>
  <c r="M91" i="24"/>
  <c r="K92" i="24"/>
  <c r="M92" i="24"/>
  <c r="K114" i="24"/>
  <c r="M114" i="24"/>
  <c r="K121" i="24"/>
  <c r="M121" i="24"/>
  <c r="K16" i="24"/>
  <c r="K36" i="24"/>
  <c r="K54" i="24"/>
  <c r="M54" i="24"/>
  <c r="K55" i="24"/>
  <c r="M55" i="24"/>
  <c r="K56" i="24"/>
  <c r="M56" i="24"/>
  <c r="K58" i="24"/>
  <c r="M58" i="24"/>
  <c r="K59" i="24"/>
  <c r="M59" i="24"/>
  <c r="K77" i="24"/>
  <c r="M77" i="24"/>
  <c r="K84" i="24"/>
  <c r="M84" i="24"/>
  <c r="K104" i="24"/>
  <c r="M104" i="24"/>
  <c r="K106" i="24"/>
  <c r="M106" i="24"/>
  <c r="K118" i="24"/>
  <c r="M118" i="24"/>
  <c r="K4" i="24"/>
  <c r="M4" i="24"/>
  <c r="K6" i="24"/>
  <c r="M6" i="24"/>
  <c r="K52" i="24"/>
  <c r="M52" i="24"/>
  <c r="K70" i="24"/>
  <c r="M70" i="24"/>
  <c r="K71" i="24"/>
  <c r="M71" i="24"/>
  <c r="K72" i="24"/>
  <c r="M72" i="24"/>
  <c r="K74" i="24"/>
  <c r="M74" i="24"/>
  <c r="K75" i="24"/>
  <c r="M75" i="24"/>
  <c r="K100" i="24"/>
  <c r="M100" i="24"/>
  <c r="K109" i="24"/>
  <c r="M109" i="24"/>
  <c r="K111" i="24"/>
  <c r="M111" i="24"/>
  <c r="K112" i="24"/>
  <c r="M112" i="24"/>
  <c r="K113" i="24"/>
  <c r="M113" i="24"/>
  <c r="K17" i="24"/>
  <c r="K33" i="24"/>
  <c r="K65" i="24"/>
  <c r="M65" i="24"/>
  <c r="K5" i="24"/>
  <c r="M5" i="24"/>
  <c r="K14" i="24"/>
  <c r="K15" i="24"/>
  <c r="K21" i="24"/>
  <c r="K30" i="24"/>
  <c r="K31" i="24"/>
  <c r="K37" i="24"/>
  <c r="K46" i="24"/>
  <c r="K47" i="24"/>
  <c r="K53" i="24"/>
  <c r="M53" i="24"/>
  <c r="K62" i="24"/>
  <c r="M62" i="24"/>
  <c r="K63" i="24"/>
  <c r="M63" i="24"/>
  <c r="K69" i="24"/>
  <c r="M69" i="24"/>
  <c r="K78" i="24"/>
  <c r="M78" i="24"/>
  <c r="K79" i="24"/>
  <c r="M79" i="24"/>
  <c r="K85" i="24"/>
  <c r="M85" i="24"/>
  <c r="K94" i="24"/>
  <c r="M94" i="24"/>
  <c r="K95" i="24"/>
  <c r="M95" i="24"/>
  <c r="K101" i="24"/>
  <c r="M101" i="24"/>
  <c r="K115" i="24"/>
  <c r="M115" i="24"/>
  <c r="K116" i="24"/>
  <c r="M116" i="24"/>
  <c r="K122" i="24"/>
  <c r="M122" i="24"/>
  <c r="K49" i="24"/>
  <c r="K2" i="24"/>
  <c r="M2" i="24"/>
  <c r="K3" i="24"/>
  <c r="M3" i="24"/>
  <c r="K18" i="24"/>
  <c r="K19" i="24"/>
  <c r="K25" i="24"/>
  <c r="K34" i="24"/>
  <c r="K35" i="24"/>
  <c r="K41" i="24"/>
  <c r="K50" i="24"/>
  <c r="K51" i="24"/>
  <c r="M51" i="24"/>
  <c r="K57" i="24"/>
  <c r="M57" i="24"/>
  <c r="K66" i="24"/>
  <c r="M66" i="24"/>
  <c r="K67" i="24"/>
  <c r="M67" i="24"/>
  <c r="K73" i="24"/>
  <c r="M73" i="24"/>
  <c r="K82" i="24"/>
  <c r="M82" i="24"/>
  <c r="K83" i="24"/>
  <c r="M83" i="24"/>
  <c r="K89" i="24"/>
  <c r="M89" i="24"/>
  <c r="K98" i="24"/>
  <c r="M98" i="24"/>
  <c r="K99" i="24"/>
  <c r="M99" i="24"/>
  <c r="K105" i="24"/>
  <c r="M105" i="24"/>
  <c r="K110" i="24"/>
  <c r="M110" i="24"/>
  <c r="K119" i="24"/>
  <c r="M119" i="24"/>
  <c r="K120" i="24"/>
  <c r="M120" i="24"/>
  <c r="K86" i="24"/>
  <c r="M86" i="24"/>
  <c r="K87" i="24"/>
  <c r="M87" i="24"/>
  <c r="K102" i="24"/>
  <c r="M102" i="24"/>
  <c r="K103" i="24"/>
  <c r="M103" i="24"/>
  <c r="K107" i="24"/>
  <c r="M107" i="24"/>
  <c r="K108" i="24"/>
  <c r="M108" i="24"/>
  <c r="K123" i="24"/>
  <c r="M123" i="24"/>
  <c r="K124" i="24"/>
  <c r="M124" i="24"/>
</calcChain>
</file>

<file path=xl/sharedStrings.xml><?xml version="1.0" encoding="utf-8"?>
<sst xmlns="http://schemas.openxmlformats.org/spreadsheetml/2006/main" count="991" uniqueCount="152">
  <si>
    <t>Rillette du Mans</t>
  </si>
  <si>
    <t>Rillette Saumon</t>
  </si>
  <si>
    <t>Tartinade de Canard</t>
  </si>
  <si>
    <t>Fraîcheur d'Olives</t>
  </si>
  <si>
    <t>Soupe Détox</t>
  </si>
  <si>
    <t>Croque Monsieur</t>
  </si>
  <si>
    <t>Pizza aux fromages</t>
  </si>
  <si>
    <t>Soupe de Potimarron</t>
  </si>
  <si>
    <t>Pizza 4 saisons</t>
  </si>
  <si>
    <t>Pizza Epicée</t>
  </si>
  <si>
    <t>Risotto Champignons</t>
  </si>
  <si>
    <t>Confit de Canard</t>
  </si>
  <si>
    <t>Petit Pot Chocolat Noir</t>
  </si>
  <si>
    <t>Crème Vanille</t>
  </si>
  <si>
    <t>Chips</t>
  </si>
  <si>
    <t>Twix</t>
  </si>
  <si>
    <t>M&amp;M's</t>
  </si>
  <si>
    <t>Mars</t>
  </si>
  <si>
    <t>Perrier</t>
  </si>
  <si>
    <t>Coca 33cl</t>
  </si>
  <si>
    <t>Orangina 25cl</t>
  </si>
  <si>
    <t>FuzeTea 25cl</t>
  </si>
  <si>
    <t>San Pellegrino 50cl</t>
  </si>
  <si>
    <t>San Pellegrino 1L</t>
  </si>
  <si>
    <t>Vittel 50cl</t>
  </si>
  <si>
    <t>Vittel 1L</t>
  </si>
  <si>
    <t>Jus d'Ananas</t>
  </si>
  <si>
    <t>Jus ACE</t>
  </si>
  <si>
    <t>Jus Orange</t>
  </si>
  <si>
    <t>Jus Pomme</t>
  </si>
  <si>
    <t>Jus Tomate</t>
  </si>
  <si>
    <t xml:space="preserve">Vin Rouge Macqueline </t>
  </si>
  <si>
    <t>Vin Rouge Arcins</t>
  </si>
  <si>
    <t>Vin Rouge Vigneau</t>
  </si>
  <si>
    <t>Vin Blanc Aubrade</t>
  </si>
  <si>
    <t>Vin Blanc Ferrande</t>
  </si>
  <si>
    <t>Champagne Brut</t>
  </si>
  <si>
    <t>Champagne B. de Blanc</t>
  </si>
  <si>
    <t>Réf.</t>
  </si>
  <si>
    <t>Description</t>
  </si>
  <si>
    <t>ENCAS</t>
  </si>
  <si>
    <t>STOCK S32</t>
  </si>
  <si>
    <t>STOCK S33</t>
  </si>
  <si>
    <t>STOCK S34</t>
  </si>
  <si>
    <t>STOCK S35</t>
  </si>
  <si>
    <t>STOCK S36</t>
  </si>
  <si>
    <t>BOISSONS</t>
  </si>
  <si>
    <t>STOCK S37</t>
  </si>
  <si>
    <t>STOCK S38</t>
  </si>
  <si>
    <t>SUIVI STOCK SNACK / BAR</t>
  </si>
  <si>
    <t>entree</t>
  </si>
  <si>
    <t>sortie</t>
  </si>
  <si>
    <t>stock</t>
  </si>
  <si>
    <t>date</t>
  </si>
  <si>
    <t>libellé</t>
  </si>
  <si>
    <t>vente</t>
  </si>
  <si>
    <t>Vente</t>
  </si>
  <si>
    <t>Inventaire du 09/08</t>
  </si>
  <si>
    <t>305 PERRIER</t>
  </si>
  <si>
    <t>306 COCA COLA 33CL</t>
  </si>
  <si>
    <t>307 COCA COLA ZERO 33CL</t>
  </si>
  <si>
    <t>308 ORANGINA</t>
  </si>
  <si>
    <t>309 FUSETEA 25CL</t>
  </si>
  <si>
    <t>310 VITTEL 50CL</t>
  </si>
  <si>
    <t>311 VITTEL 1LITRE</t>
  </si>
  <si>
    <t>312 SAN PELLEGRINO 50CL</t>
  </si>
  <si>
    <t>313 SAN PELLEGRINO 1L</t>
  </si>
  <si>
    <t>320 JUS ANANAS</t>
  </si>
  <si>
    <t>321 JUS ACE</t>
  </si>
  <si>
    <t>322 JUS D'ORANGE</t>
  </si>
  <si>
    <t>323 JUS POMME</t>
  </si>
  <si>
    <t>324 JUS TOMATE</t>
  </si>
  <si>
    <t>VIN ROUGE MACQUELINE</t>
  </si>
  <si>
    <t>353 VIN ROUGE ARCINS</t>
  </si>
  <si>
    <t>357 VIN BLANC AUBRADE</t>
  </si>
  <si>
    <t>359 VIN BLANC FERRANDE</t>
  </si>
  <si>
    <t>382 HEINEKEIN 33CL</t>
  </si>
  <si>
    <t xml:space="preserve">Vente </t>
  </si>
  <si>
    <t>PDJ</t>
  </si>
  <si>
    <t>LIVRAISON</t>
  </si>
  <si>
    <t>OK CONTRÔLE DU 18/08</t>
  </si>
  <si>
    <t>Inventaire du 21/08</t>
  </si>
  <si>
    <t>DOSETTE CAFE MALONGO</t>
  </si>
  <si>
    <t>DOSETTE CAFE MALONGO DECAFEINEE</t>
  </si>
  <si>
    <t>380 BIERE PRESSION AFFLIGHEM</t>
  </si>
  <si>
    <t>Inventaire du 23/08</t>
  </si>
  <si>
    <t>Date</t>
  </si>
  <si>
    <t>Stock</t>
  </si>
  <si>
    <t>Code</t>
  </si>
  <si>
    <t>Boissons</t>
  </si>
  <si>
    <t>Inventaire</t>
  </si>
  <si>
    <t>Livraison</t>
  </si>
  <si>
    <t>Coca Cola 33cl</t>
  </si>
  <si>
    <t>&lt;10</t>
  </si>
  <si>
    <t>&lt;5</t>
  </si>
  <si>
    <t>Total général</t>
  </si>
  <si>
    <t>août</t>
  </si>
  <si>
    <t>Mois</t>
  </si>
  <si>
    <t>Ventes</t>
  </si>
  <si>
    <t>Boisson</t>
  </si>
  <si>
    <t xml:space="preserve"> Stock</t>
  </si>
  <si>
    <t>La coller dans la feuille Stock snack</t>
  </si>
  <si>
    <t>Mettre la plage de cellule sous Forme de tableau</t>
  </si>
  <si>
    <t>Onglet Accueil, section Styles, option Mettre sous forme de tableau</t>
  </si>
  <si>
    <t>Dans l'onglet outils tableau renommer le tableau T_Snack (par exemple)</t>
  </si>
  <si>
    <t>Copier la plage de cellule A4 à C24</t>
  </si>
  <si>
    <t>Sélectionner la plage B2 à B21</t>
  </si>
  <si>
    <t>Créer une feuille, la renommer Stock Snack</t>
  </si>
  <si>
    <t>Dans la zone nom, en haut à gauche de la barre de formule, nommer la plage L_Snack (par exemple)</t>
  </si>
  <si>
    <t>Recopier la feuille Récap boissons, appuyer sur Ctrl + clic sur l'onglet Récap boissons, maintenir et faire glisser vers la droite</t>
  </si>
  <si>
    <t>Renommer la nouvelle feuille Récap snack</t>
  </si>
  <si>
    <t>Supprimer les données</t>
  </si>
  <si>
    <t>Autoriser</t>
  </si>
  <si>
    <t>laisser liste</t>
  </si>
  <si>
    <t>Source</t>
  </si>
  <si>
    <t>faire F3 pour afficher la liste des noms, choisir le nom créé précédemment (L_Snack)</t>
  </si>
  <si>
    <t>Sélectionner les données de la colonne B à F (B1 à F136)</t>
  </si>
  <si>
    <t>Dans l'onglet Données, section Outils de données, option Validation des données A et H à K)</t>
  </si>
  <si>
    <t>Sélectionner la plage B2 à B299 (plage qui peut être augmenter. Dans ce cas recopier les formules des colonnes A et H à K)</t>
  </si>
  <si>
    <t>Ensuite choisir un élément dans la liste de validation de la colonne B</t>
  </si>
  <si>
    <t>Saisir le reste des données</t>
  </si>
  <si>
    <t>=SIERREUR(INDEX(T_Boissons[Code];EQUIV(B2;T_Boissons[Boissons];0));"")</t>
  </si>
  <si>
    <t>=SI($B2&lt;&gt;"";SOMME.SI($B$2:B2;$B2;$D$2:D2);"")</t>
  </si>
  <si>
    <t>=SI($B2&lt;&gt;"";SOMME.SI($B$2:B2;$B2;$E$2:E2);"")</t>
  </si>
  <si>
    <t>=SI($B2&lt;&gt;"";SOMME.SI($B$2:B2;$B2;$F$2:F2);"")</t>
  </si>
  <si>
    <t>Le code, l'Inventaire, la livraison, la Vente et le Stock se mettent à automatiquement</t>
  </si>
  <si>
    <t>=SI($B2&lt;&gt;"";H2+I2-J2;"")</t>
  </si>
  <si>
    <t>remplacer T_Boissons par T_Snack et [Boissons] par [Snack]</t>
  </si>
  <si>
    <t>Mise en forme conditionnelle de la feuille Récap boissons</t>
  </si>
  <si>
    <t>Formule dans la colonne M</t>
  </si>
  <si>
    <t>=SI(K2&lt;0;"ATTENTION IL DOIT Y AVOIR UNE ERREUR LE STOCK EST NEGATIF !";"")</t>
  </si>
  <si>
    <t>Renommer les colonnes B et C (Snack et Stock) et vider la colonne C des montants qui s'y trouvent</t>
  </si>
  <si>
    <t>Mise en forme conditionnelle de la feuille Stock boissons</t>
  </si>
  <si>
    <t>Coca Cola Zéro 33cl</t>
  </si>
  <si>
    <t>Dosette café Malongo</t>
  </si>
  <si>
    <t>Dosette café Malongo décaféiné</t>
  </si>
  <si>
    <t>Heineken 33cl</t>
  </si>
  <si>
    <t>Bière pression Afflighem</t>
  </si>
  <si>
    <t>Glace Häagen Dazs</t>
  </si>
  <si>
    <t>Coca Zéro 33cl</t>
  </si>
  <si>
    <t>Gnocchi Gorgonzola</t>
  </si>
  <si>
    <t>Snack</t>
  </si>
  <si>
    <t>(vide)</t>
  </si>
  <si>
    <t>&lt;05/08/2019</t>
  </si>
  <si>
    <t>Tartiflette</t>
  </si>
  <si>
    <t>Blanquette de Veau</t>
  </si>
  <si>
    <t>ecart de 1 au 30/01</t>
  </si>
  <si>
    <t>Colonne1</t>
  </si>
  <si>
    <t>ok</t>
  </si>
  <si>
    <t>Champagne Brut 75cl</t>
  </si>
  <si>
    <t>Champagne Brut 1/2 btl</t>
  </si>
  <si>
    <t>Get 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</si>
</sst>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1"/>
      <color rgb="FFFFC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305496"/>
        <bgColor indexed="64"/>
      </patternFill>
    </fill>
    <fill>
      <patternFill patternType="solid">
        <fgColor rgb="FFB4C6E7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305496"/>
      </bottom>
      <diagonal/>
    </border>
    <border>
      <left style="thin">
        <color rgb="FF305496"/>
      </left>
      <right style="thin">
        <color rgb="FF305496"/>
      </right>
      <top style="thin">
        <color rgb="FF305496"/>
      </top>
      <bottom style="thin">
        <color rgb="FF305496"/>
      </bottom>
      <diagonal/>
    </border>
    <border>
      <left style="thin">
        <color rgb="FF305496"/>
      </left>
      <right style="thin">
        <color rgb="FF305496"/>
      </right>
      <top style="thin">
        <color rgb="FF305496"/>
      </top>
      <bottom/>
      <diagonal/>
    </border>
    <border>
      <left style="thin">
        <color rgb="FF305496"/>
      </left>
      <right style="thin">
        <color rgb="FF305496"/>
      </right>
      <top/>
      <bottom/>
      <diagonal/>
    </border>
    <border>
      <left style="thin">
        <color rgb="FF305496"/>
      </left>
      <right style="thin">
        <color rgb="FF305496"/>
      </right>
      <top/>
      <bottom style="thin">
        <color rgb="FF305496"/>
      </bottom>
      <diagonal/>
    </border>
    <border>
      <left style="thin">
        <color indexed="64"/>
      </left>
      <right style="thin">
        <color indexed="64"/>
      </right>
      <top style="thin">
        <color rgb="FF305496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305496"/>
      </left>
      <right/>
      <top/>
      <bottom/>
      <diagonal/>
    </border>
    <border>
      <left/>
      <right style="thin">
        <color rgb="FF305496"/>
      </right>
      <top/>
      <bottom/>
      <diagonal/>
    </border>
    <border>
      <left/>
      <right/>
      <top/>
      <bottom style="thin">
        <color rgb="FF305496"/>
      </bottom>
      <diagonal/>
    </border>
    <border>
      <left/>
      <right style="thin">
        <color rgb="FF305496"/>
      </right>
      <top/>
      <bottom style="thin">
        <color rgb="FF305496"/>
      </bottom>
      <diagonal/>
    </border>
    <border>
      <left style="thin">
        <color rgb="FF305496"/>
      </left>
      <right/>
      <top/>
      <bottom style="thin">
        <color indexed="64"/>
      </bottom>
      <diagonal/>
    </border>
    <border>
      <left style="thin">
        <color rgb="FF305496"/>
      </left>
      <right/>
      <top style="thin">
        <color indexed="64"/>
      </top>
      <bottom style="thin">
        <color indexed="64"/>
      </bottom>
      <diagonal/>
    </border>
    <border>
      <left style="thin">
        <color rgb="FF305496"/>
      </left>
      <right style="thin">
        <color rgb="FF305496"/>
      </right>
      <top style="thin">
        <color rgb="FF305496"/>
      </top>
      <bottom style="thin">
        <color indexed="64"/>
      </bottom>
      <diagonal/>
    </border>
    <border>
      <left style="thin">
        <color rgb="FF305496"/>
      </left>
      <right style="thin">
        <color rgb="FF305496"/>
      </right>
      <top style="thin">
        <color indexed="64"/>
      </top>
      <bottom style="thin">
        <color indexed="64"/>
      </bottom>
      <diagonal/>
    </border>
    <border>
      <left style="thin">
        <color rgb="FF305496"/>
      </left>
      <right/>
      <top style="thin">
        <color rgb="FF305496"/>
      </top>
      <bottom style="thin">
        <color indexed="64"/>
      </bottom>
      <diagonal/>
    </border>
    <border>
      <left/>
      <right style="thin">
        <color indexed="64"/>
      </right>
      <top style="thin">
        <color rgb="FF305496"/>
      </top>
      <bottom/>
      <diagonal/>
    </border>
    <border>
      <left/>
      <right style="thin">
        <color rgb="FF305496"/>
      </right>
      <top style="thin">
        <color indexed="64"/>
      </top>
      <bottom style="thin">
        <color indexed="64"/>
      </bottom>
      <diagonal/>
    </border>
    <border>
      <left style="thin">
        <color rgb="FF305496"/>
      </left>
      <right style="thin">
        <color indexed="64"/>
      </right>
      <top style="thin">
        <color rgb="FF305496"/>
      </top>
      <bottom/>
      <diagonal/>
    </border>
    <border>
      <left style="thin">
        <color indexed="64"/>
      </left>
      <right/>
      <top style="thin">
        <color rgb="FF305496"/>
      </top>
      <bottom/>
      <diagonal/>
    </border>
    <border>
      <left style="thin">
        <color rgb="FF305496"/>
      </left>
      <right style="thin">
        <color rgb="FF305496"/>
      </right>
      <top/>
      <bottom style="thin">
        <color indexed="64"/>
      </bottom>
      <diagonal/>
    </border>
    <border>
      <left/>
      <right style="thin">
        <color rgb="FF305496"/>
      </right>
      <top style="thin">
        <color rgb="FF305496"/>
      </top>
      <bottom style="thin">
        <color indexed="64"/>
      </bottom>
      <diagonal/>
    </border>
    <border>
      <left style="thin">
        <color rgb="FF305496"/>
      </left>
      <right/>
      <top style="thin">
        <color indexed="64"/>
      </top>
      <bottom style="thin">
        <color rgb="FF305496"/>
      </bottom>
      <diagonal/>
    </border>
    <border>
      <left style="thin">
        <color rgb="FF305496"/>
      </left>
      <right style="thin">
        <color rgb="FF305496"/>
      </right>
      <top style="thin">
        <color indexed="64"/>
      </top>
      <bottom style="thin">
        <color rgb="FF305496"/>
      </bottom>
      <diagonal/>
    </border>
    <border>
      <left/>
      <right style="thin">
        <color rgb="FF305496"/>
      </right>
      <top style="thin">
        <color indexed="64"/>
      </top>
      <bottom style="thin">
        <color rgb="FF305496"/>
      </bottom>
      <diagonal/>
    </border>
    <border>
      <left style="thin">
        <color rgb="FF305496"/>
      </left>
      <right/>
      <top style="thin">
        <color rgb="FF305496"/>
      </top>
      <bottom/>
      <diagonal/>
    </border>
    <border>
      <left/>
      <right style="thin">
        <color rgb="FF305496"/>
      </right>
      <top style="thin">
        <color rgb="FF305496"/>
      </top>
      <bottom/>
      <diagonal/>
    </border>
    <border>
      <left/>
      <right style="thin">
        <color rgb="FF305496"/>
      </right>
      <top/>
      <bottom style="thin">
        <color indexed="64"/>
      </bottom>
      <diagonal/>
    </border>
    <border>
      <left style="thin">
        <color indexed="64"/>
      </left>
      <right style="thin">
        <color rgb="FF305496"/>
      </right>
      <top style="thin">
        <color rgb="FF305496"/>
      </top>
      <bottom/>
      <diagonal/>
    </border>
    <border>
      <left/>
      <right/>
      <top style="thin">
        <color indexed="64"/>
      </top>
      <bottom style="thin">
        <color rgb="FF305496"/>
      </bottom>
      <diagonal/>
    </border>
    <border>
      <left/>
      <right style="thin">
        <color rgb="FF305496"/>
      </right>
      <top style="thin">
        <color indexed="64"/>
      </top>
      <bottom/>
      <diagonal/>
    </border>
    <border>
      <left/>
      <right style="thin">
        <color rgb="FF305496"/>
      </right>
      <top style="thin">
        <color rgb="FF305496"/>
      </top>
      <bottom style="thin">
        <color rgb="FF305496"/>
      </bottom>
      <diagonal/>
    </border>
    <border>
      <left/>
      <right/>
      <top style="thin">
        <color rgb="FF305496"/>
      </top>
      <bottom style="thin">
        <color rgb="FF305496"/>
      </bottom>
      <diagonal/>
    </border>
    <border>
      <left style="thin">
        <color rgb="FF305496"/>
      </left>
      <right/>
      <top style="thin">
        <color indexed="64"/>
      </top>
      <bottom/>
      <diagonal/>
    </border>
    <border>
      <left style="thin">
        <color rgb="FF305496"/>
      </left>
      <right style="thin">
        <color rgb="FF305496"/>
      </right>
      <top style="thin">
        <color indexed="64"/>
      </top>
      <bottom/>
      <diagonal/>
    </border>
    <border>
      <left style="thin">
        <color rgb="FF305496"/>
      </left>
      <right/>
      <top style="thin">
        <color rgb="FF305496"/>
      </top>
      <bottom style="thin">
        <color rgb="FF305496"/>
      </bottom>
      <diagonal/>
    </border>
    <border>
      <left/>
      <right/>
      <top style="thin">
        <color rgb="FF305496"/>
      </top>
      <bottom/>
      <diagonal/>
    </border>
    <border>
      <left/>
      <right/>
      <top/>
      <bottom style="thin">
        <color theme="1"/>
      </bottom>
      <diagonal/>
    </border>
  </borders>
  <cellStyleXfs count="1">
    <xf numFmtId="0" fontId="0" fillId="0" borderId="0"/>
  </cellStyleXfs>
  <cellXfs count="14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6" fontId="0" fillId="0" borderId="1" xfId="0" applyNumberFormat="1" applyBorder="1"/>
    <xf numFmtId="0" fontId="0" fillId="0" borderId="2" xfId="0" applyBorder="1"/>
    <xf numFmtId="0" fontId="2" fillId="0" borderId="0" xfId="0" applyFont="1" applyFill="1" applyBorder="1" applyAlignment="1"/>
    <xf numFmtId="0" fontId="1" fillId="0" borderId="0" xfId="0" applyFont="1" applyFill="1" applyBorder="1" applyAlignment="1">
      <alignment horizontal="center"/>
    </xf>
    <xf numFmtId="0" fontId="0" fillId="0" borderId="0" xfId="0" applyFill="1" applyBorder="1"/>
    <xf numFmtId="16" fontId="0" fillId="0" borderId="0" xfId="0" applyNumberFormat="1"/>
    <xf numFmtId="16" fontId="4" fillId="0" borderId="1" xfId="0" applyNumberFormat="1" applyFont="1" applyBorder="1"/>
    <xf numFmtId="0" fontId="4" fillId="0" borderId="1" xfId="0" applyFont="1" applyBorder="1"/>
    <xf numFmtId="0" fontId="4" fillId="0" borderId="0" xfId="0" applyFont="1"/>
    <xf numFmtId="0" fontId="5" fillId="0" borderId="0" xfId="0" applyFont="1"/>
    <xf numFmtId="16" fontId="6" fillId="0" borderId="1" xfId="0" applyNumberFormat="1" applyFont="1" applyBorder="1"/>
    <xf numFmtId="0" fontId="9" fillId="5" borderId="0" xfId="0" applyFont="1" applyFill="1"/>
    <xf numFmtId="0" fontId="6" fillId="6" borderId="0" xfId="0" applyFont="1" applyFill="1"/>
    <xf numFmtId="0" fontId="0" fillId="7" borderId="0" xfId="0" applyFill="1"/>
    <xf numFmtId="0" fontId="7" fillId="7" borderId="0" xfId="0" applyFont="1" applyFill="1"/>
    <xf numFmtId="0" fontId="8" fillId="7" borderId="0" xfId="0" applyFont="1" applyFill="1"/>
    <xf numFmtId="0" fontId="7" fillId="7" borderId="0" xfId="0" applyFont="1" applyFill="1" applyBorder="1" applyAlignment="1">
      <alignment horizontal="center"/>
    </xf>
    <xf numFmtId="0" fontId="7" fillId="7" borderId="0" xfId="0" applyFont="1" applyFill="1" applyBorder="1"/>
    <xf numFmtId="14" fontId="7" fillId="7" borderId="0" xfId="0" applyNumberFormat="1" applyFont="1" applyFill="1" applyBorder="1" applyAlignment="1">
      <alignment horizontal="center"/>
    </xf>
    <xf numFmtId="4" fontId="7" fillId="7" borderId="0" xfId="0" applyNumberFormat="1" applyFont="1" applyFill="1" applyBorder="1"/>
    <xf numFmtId="0" fontId="10" fillId="7" borderId="0" xfId="0" applyFont="1" applyFill="1"/>
    <xf numFmtId="0" fontId="7" fillId="7" borderId="0" xfId="0" applyNumberFormat="1" applyFont="1" applyFill="1" applyBorder="1" applyAlignment="1">
      <alignment horizontal="center"/>
    </xf>
    <xf numFmtId="0" fontId="0" fillId="7" borderId="0" xfId="0" applyFill="1" applyAlignment="1">
      <alignment horizontal="center"/>
    </xf>
    <xf numFmtId="0" fontId="8" fillId="9" borderId="3" xfId="0" applyFont="1" applyFill="1" applyBorder="1" applyAlignment="1">
      <alignment horizontal="center"/>
    </xf>
    <xf numFmtId="14" fontId="8" fillId="9" borderId="3" xfId="0" applyNumberFormat="1" applyFont="1" applyFill="1" applyBorder="1" applyAlignment="1">
      <alignment horizontal="center"/>
    </xf>
    <xf numFmtId="4" fontId="8" fillId="9" borderId="3" xfId="0" applyNumberFormat="1" applyFont="1" applyFill="1" applyBorder="1" applyAlignment="1">
      <alignment horizontal="center"/>
    </xf>
    <xf numFmtId="0" fontId="11" fillId="8" borderId="0" xfId="0" applyFont="1" applyFill="1" applyAlignment="1">
      <alignment horizontal="center"/>
    </xf>
    <xf numFmtId="0" fontId="0" fillId="0" borderId="0" xfId="0" applyAlignment="1">
      <alignment horizontal="left"/>
    </xf>
    <xf numFmtId="3" fontId="0" fillId="7" borderId="0" xfId="0" applyNumberFormat="1" applyFill="1"/>
    <xf numFmtId="4" fontId="7" fillId="0" borderId="3" xfId="0" applyNumberFormat="1" applyFont="1" applyFill="1" applyBorder="1"/>
    <xf numFmtId="4" fontId="12" fillId="4" borderId="3" xfId="0" applyNumberFormat="1" applyFont="1" applyFill="1" applyBorder="1" applyAlignment="1">
      <alignment horizontal="center"/>
    </xf>
    <xf numFmtId="4" fontId="7" fillId="0" borderId="0" xfId="0" applyNumberFormat="1" applyFont="1" applyFill="1"/>
    <xf numFmtId="4" fontId="12" fillId="4" borderId="0" xfId="0" applyNumberFormat="1" applyFont="1" applyFill="1" applyAlignment="1">
      <alignment horizontal="center"/>
    </xf>
    <xf numFmtId="0" fontId="0" fillId="4" borderId="0" xfId="0" applyFill="1" applyAlignment="1">
      <alignment horizontal="left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4" borderId="0" xfId="0" quotePrefix="1" applyFill="1"/>
    <xf numFmtId="0" fontId="0" fillId="7" borderId="0" xfId="0" applyFont="1" applyFill="1" applyAlignment="1">
      <alignment horizontal="center"/>
    </xf>
    <xf numFmtId="0" fontId="0" fillId="7" borderId="0" xfId="0" applyFont="1" applyFill="1"/>
    <xf numFmtId="3" fontId="0" fillId="7" borderId="0" xfId="0" applyNumberFormat="1" applyFont="1" applyFill="1"/>
    <xf numFmtId="0" fontId="0" fillId="0" borderId="0" xfId="0" applyFont="1" applyFill="1" applyAlignment="1">
      <alignment horizontal="left"/>
    </xf>
    <xf numFmtId="0" fontId="0" fillId="0" borderId="0" xfId="0" applyFill="1"/>
    <xf numFmtId="0" fontId="0" fillId="0" borderId="0" xfId="0" applyFill="1" applyAlignment="1">
      <alignment horizontal="center"/>
    </xf>
    <xf numFmtId="3" fontId="9" fillId="0" borderId="0" xfId="0" applyNumberFormat="1" applyFont="1" applyFill="1" applyAlignment="1">
      <alignment horizontal="center"/>
    </xf>
    <xf numFmtId="0" fontId="0" fillId="0" borderId="0" xfId="0" applyFill="1" applyAlignment="1">
      <alignment horizontal="left"/>
    </xf>
    <xf numFmtId="3" fontId="0" fillId="0" borderId="0" xfId="0" applyNumberFormat="1" applyFill="1"/>
    <xf numFmtId="3" fontId="0" fillId="0" borderId="0" xfId="0" applyNumberFormat="1" applyFill="1" applyAlignment="1">
      <alignment horizontal="center"/>
    </xf>
    <xf numFmtId="0" fontId="0" fillId="0" borderId="0" xfId="0" applyFont="1" applyFill="1" applyAlignment="1"/>
    <xf numFmtId="0" fontId="0" fillId="0" borderId="0" xfId="0" applyFill="1" applyAlignment="1"/>
    <xf numFmtId="0" fontId="0" fillId="0" borderId="0" xfId="0" applyFont="1" applyFill="1" applyAlignment="1">
      <alignment horizontal="center" vertical="center" wrapText="1"/>
    </xf>
    <xf numFmtId="14" fontId="13" fillId="7" borderId="0" xfId="0" applyNumberFormat="1" applyFont="1" applyFill="1" applyBorder="1" applyAlignment="1">
      <alignment horizontal="center"/>
    </xf>
    <xf numFmtId="0" fontId="10" fillId="7" borderId="0" xfId="0" applyFont="1" applyFill="1" applyBorder="1"/>
    <xf numFmtId="16" fontId="0" fillId="0" borderId="0" xfId="0" applyNumberFormat="1" applyBorder="1"/>
    <xf numFmtId="0" fontId="0" fillId="0" borderId="0" xfId="0" applyBorder="1"/>
    <xf numFmtId="0" fontId="1" fillId="0" borderId="0" xfId="0" applyFont="1" applyBorder="1"/>
    <xf numFmtId="0" fontId="5" fillId="0" borderId="0" xfId="0" applyFont="1" applyBorder="1"/>
    <xf numFmtId="16" fontId="4" fillId="0" borderId="0" xfId="0" applyNumberFormat="1" applyFont="1" applyBorder="1"/>
    <xf numFmtId="0" fontId="4" fillId="0" borderId="0" xfId="0" applyFont="1" applyBorder="1"/>
    <xf numFmtId="16" fontId="14" fillId="0" borderId="1" xfId="0" applyNumberFormat="1" applyFont="1" applyBorder="1"/>
    <xf numFmtId="0" fontId="14" fillId="0" borderId="1" xfId="0" applyFont="1" applyBorder="1"/>
    <xf numFmtId="0" fontId="7" fillId="7" borderId="1" xfId="0" applyFont="1" applyFill="1" applyBorder="1" applyAlignment="1">
      <alignment horizontal="center"/>
    </xf>
    <xf numFmtId="0" fontId="7" fillId="7" borderId="1" xfId="0" applyFont="1" applyFill="1" applyBorder="1"/>
    <xf numFmtId="14" fontId="7" fillId="7" borderId="1" xfId="0" applyNumberFormat="1" applyFont="1" applyFill="1" applyBorder="1" applyAlignment="1">
      <alignment horizontal="center"/>
    </xf>
    <xf numFmtId="4" fontId="7" fillId="7" borderId="1" xfId="0" applyNumberFormat="1" applyFont="1" applyFill="1" applyBorder="1"/>
    <xf numFmtId="0" fontId="7" fillId="7" borderId="4" xfId="0" applyFont="1" applyFill="1" applyBorder="1"/>
    <xf numFmtId="0" fontId="7" fillId="7" borderId="4" xfId="0" applyFont="1" applyFill="1" applyBorder="1" applyAlignment="1">
      <alignment horizontal="center"/>
    </xf>
    <xf numFmtId="14" fontId="7" fillId="7" borderId="4" xfId="0" applyNumberFormat="1" applyFont="1" applyFill="1" applyBorder="1" applyAlignment="1">
      <alignment horizontal="center"/>
    </xf>
    <xf numFmtId="4" fontId="7" fillId="7" borderId="4" xfId="0" applyNumberFormat="1" applyFont="1" applyFill="1" applyBorder="1"/>
    <xf numFmtId="4" fontId="7" fillId="7" borderId="6" xfId="0" applyNumberFormat="1" applyFont="1" applyFill="1" applyBorder="1"/>
    <xf numFmtId="4" fontId="7" fillId="7" borderId="7" xfId="0" applyNumberFormat="1" applyFont="1" applyFill="1" applyBorder="1"/>
    <xf numFmtId="4" fontId="7" fillId="7" borderId="8" xfId="0" applyNumberFormat="1" applyFont="1" applyFill="1" applyBorder="1"/>
    <xf numFmtId="0" fontId="7" fillId="7" borderId="9" xfId="0" applyFont="1" applyFill="1" applyBorder="1" applyAlignment="1">
      <alignment horizontal="center"/>
    </xf>
    <xf numFmtId="0" fontId="7" fillId="7" borderId="9" xfId="0" applyFont="1" applyFill="1" applyBorder="1"/>
    <xf numFmtId="14" fontId="7" fillId="7" borderId="10" xfId="0" applyNumberFormat="1" applyFont="1" applyFill="1" applyBorder="1" applyAlignment="1">
      <alignment horizontal="center"/>
    </xf>
    <xf numFmtId="4" fontId="7" fillId="7" borderId="10" xfId="0" applyNumberFormat="1" applyFont="1" applyFill="1" applyBorder="1"/>
    <xf numFmtId="4" fontId="7" fillId="7" borderId="12" xfId="0" applyNumberFormat="1" applyFont="1" applyFill="1" applyBorder="1"/>
    <xf numFmtId="4" fontId="7" fillId="7" borderId="14" xfId="0" applyNumberFormat="1" applyFont="1" applyFill="1" applyBorder="1"/>
    <xf numFmtId="0" fontId="7" fillId="7" borderId="15" xfId="0" applyFont="1" applyFill="1" applyBorder="1" applyAlignment="1">
      <alignment horizontal="center"/>
    </xf>
    <xf numFmtId="0" fontId="7" fillId="7" borderId="16" xfId="0" applyFont="1" applyFill="1" applyBorder="1" applyAlignment="1">
      <alignment horizontal="center"/>
    </xf>
    <xf numFmtId="0" fontId="7" fillId="7" borderId="19" xfId="0" applyFont="1" applyFill="1" applyBorder="1"/>
    <xf numFmtId="4" fontId="7" fillId="7" borderId="20" xfId="0" applyNumberFormat="1" applyFont="1" applyFill="1" applyBorder="1"/>
    <xf numFmtId="4" fontId="7" fillId="7" borderId="17" xfId="0" applyNumberFormat="1" applyFont="1" applyFill="1" applyBorder="1"/>
    <xf numFmtId="4" fontId="7" fillId="7" borderId="18" xfId="0" applyNumberFormat="1" applyFont="1" applyFill="1" applyBorder="1"/>
    <xf numFmtId="4" fontId="7" fillId="7" borderId="21" xfId="0" applyNumberFormat="1" applyFont="1" applyFill="1" applyBorder="1"/>
    <xf numFmtId="0" fontId="7" fillId="7" borderId="22" xfId="0" applyFont="1" applyFill="1" applyBorder="1" applyAlignment="1">
      <alignment horizontal="center"/>
    </xf>
    <xf numFmtId="0" fontId="7" fillId="7" borderId="23" xfId="0" applyFont="1" applyFill="1" applyBorder="1"/>
    <xf numFmtId="14" fontId="7" fillId="7" borderId="6" xfId="0" applyNumberFormat="1" applyFont="1" applyFill="1" applyBorder="1" applyAlignment="1">
      <alignment horizontal="center"/>
    </xf>
    <xf numFmtId="4" fontId="7" fillId="7" borderId="9" xfId="0" applyNumberFormat="1" applyFont="1" applyFill="1" applyBorder="1"/>
    <xf numFmtId="4" fontId="7" fillId="7" borderId="24" xfId="0" applyNumberFormat="1" applyFont="1" applyFill="1" applyBorder="1"/>
    <xf numFmtId="0" fontId="7" fillId="7" borderId="19" xfId="0" applyFont="1" applyFill="1" applyBorder="1" applyAlignment="1">
      <alignment horizontal="center"/>
    </xf>
    <xf numFmtId="4" fontId="7" fillId="7" borderId="25" xfId="0" applyNumberFormat="1" applyFont="1" applyFill="1" applyBorder="1"/>
    <xf numFmtId="0" fontId="7" fillId="7" borderId="26" xfId="0" applyFont="1" applyFill="1" applyBorder="1" applyAlignment="1">
      <alignment horizontal="center"/>
    </xf>
    <xf numFmtId="4" fontId="7" fillId="7" borderId="27" xfId="0" applyNumberFormat="1" applyFont="1" applyFill="1" applyBorder="1"/>
    <xf numFmtId="4" fontId="7" fillId="7" borderId="28" xfId="0" applyNumberFormat="1" applyFont="1" applyFill="1" applyBorder="1"/>
    <xf numFmtId="0" fontId="7" fillId="7" borderId="5" xfId="0" applyFont="1" applyFill="1" applyBorder="1"/>
    <xf numFmtId="0" fontId="7" fillId="7" borderId="6" xfId="0" applyFont="1" applyFill="1" applyBorder="1"/>
    <xf numFmtId="14" fontId="7" fillId="7" borderId="29" xfId="0" applyNumberFormat="1" applyFont="1" applyFill="1" applyBorder="1" applyAlignment="1">
      <alignment horizontal="center"/>
    </xf>
    <xf numFmtId="4" fontId="7" fillId="7" borderId="30" xfId="0" applyNumberFormat="1" applyFont="1" applyFill="1" applyBorder="1"/>
    <xf numFmtId="4" fontId="7" fillId="7" borderId="31" xfId="0" applyNumberFormat="1" applyFont="1" applyFill="1" applyBorder="1"/>
    <xf numFmtId="4" fontId="7" fillId="7" borderId="32" xfId="0" applyNumberFormat="1" applyFont="1" applyFill="1" applyBorder="1"/>
    <xf numFmtId="4" fontId="7" fillId="7" borderId="33" xfId="0" applyNumberFormat="1" applyFont="1" applyFill="1" applyBorder="1"/>
    <xf numFmtId="4" fontId="7" fillId="7" borderId="34" xfId="0" applyNumberFormat="1" applyFont="1" applyFill="1" applyBorder="1"/>
    <xf numFmtId="4" fontId="7" fillId="7" borderId="15" xfId="0" applyNumberFormat="1" applyFont="1" applyFill="1" applyBorder="1"/>
    <xf numFmtId="4" fontId="7" fillId="7" borderId="16" xfId="0" applyNumberFormat="1" applyFont="1" applyFill="1" applyBorder="1"/>
    <xf numFmtId="4" fontId="7" fillId="7" borderId="5" xfId="0" applyNumberFormat="1" applyFont="1" applyFill="1" applyBorder="1"/>
    <xf numFmtId="4" fontId="7" fillId="7" borderId="35" xfId="0" applyNumberFormat="1" applyFont="1" applyFill="1" applyBorder="1"/>
    <xf numFmtId="0" fontId="7" fillId="7" borderId="37" xfId="0" applyFont="1" applyFill="1" applyBorder="1" applyAlignment="1">
      <alignment horizontal="center"/>
    </xf>
    <xf numFmtId="4" fontId="7" fillId="7" borderId="37" xfId="0" applyNumberFormat="1" applyFont="1" applyFill="1" applyBorder="1"/>
    <xf numFmtId="4" fontId="7" fillId="7" borderId="38" xfId="0" applyNumberFormat="1" applyFont="1" applyFill="1" applyBorder="1"/>
    <xf numFmtId="0" fontId="7" fillId="7" borderId="29" xfId="0" applyFont="1" applyFill="1" applyBorder="1" applyAlignment="1">
      <alignment horizontal="center"/>
    </xf>
    <xf numFmtId="14" fontId="7" fillId="7" borderId="39" xfId="0" applyNumberFormat="1" applyFont="1" applyFill="1" applyBorder="1" applyAlignment="1">
      <alignment horizontal="center"/>
    </xf>
    <xf numFmtId="4" fontId="7" fillId="7" borderId="39" xfId="0" applyNumberFormat="1" applyFont="1" applyFill="1" applyBorder="1"/>
    <xf numFmtId="4" fontId="7" fillId="0" borderId="40" xfId="0" applyNumberFormat="1" applyFont="1" applyFill="1" applyBorder="1"/>
    <xf numFmtId="4" fontId="12" fillId="4" borderId="40" xfId="0" applyNumberFormat="1" applyFont="1" applyFill="1" applyBorder="1" applyAlignment="1">
      <alignment horizontal="center"/>
    </xf>
    <xf numFmtId="4" fontId="7" fillId="0" borderId="0" xfId="0" applyNumberFormat="1" applyFont="1" applyFill="1" applyBorder="1"/>
    <xf numFmtId="4" fontId="12" fillId="4" borderId="0" xfId="0" applyNumberFormat="1" applyFont="1" applyFill="1" applyBorder="1" applyAlignment="1">
      <alignment horizontal="center"/>
    </xf>
    <xf numFmtId="4" fontId="7" fillId="0" borderId="13" xfId="0" applyNumberFormat="1" applyFont="1" applyFill="1" applyBorder="1"/>
    <xf numFmtId="4" fontId="12" fillId="4" borderId="13" xfId="0" applyNumberFormat="1" applyFont="1" applyFill="1" applyBorder="1" applyAlignment="1">
      <alignment horizontal="center"/>
    </xf>
    <xf numFmtId="4" fontId="7" fillId="7" borderId="40" xfId="0" applyNumberFormat="1" applyFont="1" applyFill="1" applyBorder="1"/>
    <xf numFmtId="0" fontId="7" fillId="7" borderId="6" xfId="0" applyFont="1" applyFill="1" applyBorder="1" applyAlignment="1">
      <alignment horizontal="center"/>
    </xf>
    <xf numFmtId="0" fontId="7" fillId="7" borderId="8" xfId="0" applyFont="1" applyFill="1" applyBorder="1" applyAlignment="1">
      <alignment horizontal="center"/>
    </xf>
    <xf numFmtId="0" fontId="7" fillId="7" borderId="5" xfId="0" applyFont="1" applyFill="1" applyBorder="1" applyAlignment="1">
      <alignment horizontal="center"/>
    </xf>
    <xf numFmtId="0" fontId="7" fillId="7" borderId="7" xfId="0" applyFont="1" applyFill="1" applyBorder="1" applyAlignment="1">
      <alignment horizontal="center"/>
    </xf>
    <xf numFmtId="4" fontId="7" fillId="0" borderId="29" xfId="0" applyNumberFormat="1" applyFont="1" applyFill="1" applyBorder="1"/>
    <xf numFmtId="4" fontId="7" fillId="0" borderId="11" xfId="0" applyNumberFormat="1" applyFont="1" applyFill="1" applyBorder="1"/>
    <xf numFmtId="4" fontId="7" fillId="0" borderId="39" xfId="0" applyNumberFormat="1" applyFont="1" applyFill="1" applyBorder="1"/>
    <xf numFmtId="4" fontId="12" fillId="4" borderId="36" xfId="0" applyNumberFormat="1" applyFont="1" applyFill="1" applyBorder="1" applyAlignment="1">
      <alignment horizontal="center"/>
    </xf>
    <xf numFmtId="4" fontId="12" fillId="4" borderId="35" xfId="0" applyNumberFormat="1" applyFont="1" applyFill="1" applyBorder="1" applyAlignment="1">
      <alignment horizontal="center"/>
    </xf>
    <xf numFmtId="4" fontId="12" fillId="4" borderId="14" xfId="0" applyNumberFormat="1" applyFont="1" applyFill="1" applyBorder="1" applyAlignment="1">
      <alignment horizontal="center"/>
    </xf>
    <xf numFmtId="4" fontId="12" fillId="4" borderId="12" xfId="0" applyNumberFormat="1" applyFont="1" applyFill="1" applyBorder="1" applyAlignment="1">
      <alignment horizontal="center"/>
    </xf>
    <xf numFmtId="0" fontId="0" fillId="0" borderId="0" xfId="0" applyFill="1" applyAlignment="1">
      <alignment horizontal="center" vertical="center" wrapText="1"/>
    </xf>
    <xf numFmtId="4" fontId="7" fillId="0" borderId="1" xfId="0" applyNumberFormat="1" applyFont="1" applyFill="1" applyBorder="1"/>
    <xf numFmtId="4" fontId="12" fillId="4" borderId="1" xfId="0" applyNumberFormat="1" applyFont="1" applyFill="1" applyBorder="1" applyAlignment="1">
      <alignment horizontal="center"/>
    </xf>
    <xf numFmtId="0" fontId="11" fillId="8" borderId="4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75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rgb="FF305496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alignment horizontal="center"/>
    </dxf>
    <dxf>
      <alignment horizontal="center"/>
    </dxf>
    <dxf>
      <numFmt numFmtId="3" formatCode="#,##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0" tint="-4.9989318521683403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305496"/>
        </patternFill>
      </fill>
      <alignment horizontal="center" vertical="bottom" textRotation="0" wrapText="0" indent="0" justifyLastLine="0" shrinkToFit="0" readingOrder="0"/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font>
        <b/>
        <i val="0"/>
        <color rgb="FFC00000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>
          <bgColor theme="0"/>
        </patternFill>
      </fill>
    </dxf>
    <dxf>
      <font>
        <color theme="0"/>
      </font>
    </dxf>
    <dxf>
      <fill>
        <patternFill>
          <bgColor rgb="FF305496"/>
        </patternFill>
      </fill>
    </dxf>
    <dxf>
      <fill>
        <patternFill patternType="solid">
          <bgColor theme="0" tint="-4.9989318521683403E-2"/>
        </patternFill>
      </fill>
    </dxf>
    <dxf>
      <alignment horizontal="center"/>
    </dxf>
    <dxf>
      <alignment horizontal="center"/>
    </dxf>
    <dxf>
      <numFmt numFmtId="3" formatCode="#,##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" formatCode="#,##0"/>
      <fill>
        <patternFill>
          <fgColor indexed="64"/>
          <bgColor theme="0" tint="-4.9989318521683403E-2"/>
        </patternFill>
      </fill>
    </dxf>
    <dxf>
      <fill>
        <patternFill>
          <fgColor indexed="64"/>
          <bgColor theme="0" tint="-4.9989318521683403E-2"/>
        </patternFill>
      </fill>
    </dxf>
    <dxf>
      <fill>
        <patternFill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</dxf>
    <dxf>
      <fill>
        <patternFill>
          <fgColor indexed="64"/>
          <bgColor theme="0" tint="-4.9989318521683403E-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305496"/>
        </patternFill>
      </fill>
      <alignment horizontal="center" vertical="bottom" textRotation="0" wrapText="0" indent="0" justifyLastLine="0" shrinkToFit="0" readingOrder="0"/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font>
        <b/>
        <i val="0"/>
        <color rgb="FFC00000"/>
      </font>
    </dxf>
  </dxfs>
  <tableStyles count="0" defaultTableStyle="TableStyleMedium2" defaultPivotStyle="PivotStyleLight16"/>
  <colors>
    <mruColors>
      <color rgb="FF305496"/>
      <color rgb="FFB4C6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DE STOCKS DRINK(1) (1).xlsx]TCD (boissons)!Tableau croisé dynamique1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cap="none" spc="2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Vente boissons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2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  <c:pivotFmt>
        <c:idx val="30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(boissons)'!$C$3:$C$4</c:f>
              <c:strCache>
                <c:ptCount val="1"/>
                <c:pt idx="0">
                  <c:v>août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110000"/>
                    <a:satMod val="105000"/>
                    <a:tint val="67000"/>
                  </a:schemeClr>
                </a:gs>
                <a:gs pos="50000">
                  <a:schemeClr val="accent1">
                    <a:lumMod val="105000"/>
                    <a:satMod val="103000"/>
                    <a:tint val="73000"/>
                  </a:schemeClr>
                </a:gs>
                <a:gs pos="100000">
                  <a:schemeClr val="accent1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1">
                  <a:shade val="95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 (boissons)'!$B$5:$B$23</c:f>
              <c:strCache>
                <c:ptCount val="18"/>
                <c:pt idx="0">
                  <c:v>Vittel 50cl</c:v>
                </c:pt>
                <c:pt idx="1">
                  <c:v>Vittel 1L</c:v>
                </c:pt>
                <c:pt idx="2">
                  <c:v>Vin Rouge Macqueline </c:v>
                </c:pt>
                <c:pt idx="3">
                  <c:v>San Pellegrino 50cl</c:v>
                </c:pt>
                <c:pt idx="4">
                  <c:v>San Pellegrino 1L</c:v>
                </c:pt>
                <c:pt idx="5">
                  <c:v>Perrier</c:v>
                </c:pt>
                <c:pt idx="6">
                  <c:v>Orangina 25cl</c:v>
                </c:pt>
                <c:pt idx="7">
                  <c:v>Jus Tomate</c:v>
                </c:pt>
                <c:pt idx="8">
                  <c:v>Jus Pomme</c:v>
                </c:pt>
                <c:pt idx="9">
                  <c:v>Jus Orange</c:v>
                </c:pt>
                <c:pt idx="10">
                  <c:v>Jus d'Ananas</c:v>
                </c:pt>
                <c:pt idx="11">
                  <c:v>Jus ACE</c:v>
                </c:pt>
                <c:pt idx="12">
                  <c:v>Heineken 33cl</c:v>
                </c:pt>
                <c:pt idx="13">
                  <c:v>FuzeTea 25cl</c:v>
                </c:pt>
                <c:pt idx="14">
                  <c:v>Dosette café Malongo</c:v>
                </c:pt>
                <c:pt idx="15">
                  <c:v>Coca Cola Zéro 33cl</c:v>
                </c:pt>
                <c:pt idx="16">
                  <c:v>Coca Cola 33cl</c:v>
                </c:pt>
                <c:pt idx="17">
                  <c:v>Bière pression Afflighem</c:v>
                </c:pt>
              </c:strCache>
            </c:strRef>
          </c:cat>
          <c:val>
            <c:numRef>
              <c:f>'TCD (boissons)'!$C$5:$C$23</c:f>
              <c:numCache>
                <c:formatCode>#,##0</c:formatCode>
                <c:ptCount val="18"/>
                <c:pt idx="0">
                  <c:v>22</c:v>
                </c:pt>
                <c:pt idx="1">
                  <c:v>16</c:v>
                </c:pt>
                <c:pt idx="2">
                  <c:v>5</c:v>
                </c:pt>
                <c:pt idx="3">
                  <c:v>15</c:v>
                </c:pt>
                <c:pt idx="4">
                  <c:v>27</c:v>
                </c:pt>
                <c:pt idx="5">
                  <c:v>4</c:v>
                </c:pt>
                <c:pt idx="6">
                  <c:v>7</c:v>
                </c:pt>
                <c:pt idx="7">
                  <c:v>1</c:v>
                </c:pt>
                <c:pt idx="8">
                  <c:v>1</c:v>
                </c:pt>
                <c:pt idx="9">
                  <c:v>3</c:v>
                </c:pt>
                <c:pt idx="10">
                  <c:v>11</c:v>
                </c:pt>
                <c:pt idx="11">
                  <c:v>2</c:v>
                </c:pt>
                <c:pt idx="12">
                  <c:v>24</c:v>
                </c:pt>
                <c:pt idx="13">
                  <c:v>6</c:v>
                </c:pt>
                <c:pt idx="14">
                  <c:v>8</c:v>
                </c:pt>
                <c:pt idx="15">
                  <c:v>9</c:v>
                </c:pt>
                <c:pt idx="16">
                  <c:v>33</c:v>
                </c:pt>
                <c:pt idx="17">
                  <c:v>8.25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5FD-4C06-BE9C-2CAA86475358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axId val="507731072"/>
        <c:axId val="507731728"/>
      </c:barChart>
      <c:catAx>
        <c:axId val="5077310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7731728"/>
        <c:crosses val="autoZero"/>
        <c:auto val="1"/>
        <c:lblAlgn val="ctr"/>
        <c:lblOffset val="100"/>
        <c:noMultiLvlLbl val="0"/>
      </c:catAx>
      <c:valAx>
        <c:axId val="507731728"/>
        <c:scaling>
          <c:orientation val="minMax"/>
        </c:scaling>
        <c:delete val="1"/>
        <c:axPos val="l"/>
        <c:numFmt formatCode="#,##0" sourceLinked="1"/>
        <c:majorTickMark val="none"/>
        <c:minorTickMark val="none"/>
        <c:tickLblPos val="nextTo"/>
        <c:crossAx val="5077310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DE STOCKS DRINK(1) (1).xlsx]TCD (boissons)!Tableau croisé dynamique2</c:name>
    <c:fmtId val="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cap="none" spc="2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Stock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2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  <c:pivotFmt>
        <c:idx val="4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'TCD (boissons)'!$C$40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110000"/>
                    <a:satMod val="105000"/>
                    <a:tint val="67000"/>
                  </a:schemeClr>
                </a:gs>
                <a:gs pos="50000">
                  <a:schemeClr val="accent1">
                    <a:lumMod val="105000"/>
                    <a:satMod val="103000"/>
                    <a:tint val="73000"/>
                  </a:schemeClr>
                </a:gs>
                <a:gs pos="100000">
                  <a:schemeClr val="accent1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1">
                  <a:shade val="95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 (boissons)'!$B$41:$B$62</c:f>
              <c:strCache>
                <c:ptCount val="21"/>
                <c:pt idx="0">
                  <c:v>Coca Cola 33cl</c:v>
                </c:pt>
                <c:pt idx="1">
                  <c:v>FuzeTea 25cl</c:v>
                </c:pt>
                <c:pt idx="2">
                  <c:v>Jus ACE</c:v>
                </c:pt>
                <c:pt idx="3">
                  <c:v>Jus d'Ananas</c:v>
                </c:pt>
                <c:pt idx="4">
                  <c:v>Jus Orange</c:v>
                </c:pt>
                <c:pt idx="5">
                  <c:v>Jus Pomme</c:v>
                </c:pt>
                <c:pt idx="6">
                  <c:v>Jus Tomate</c:v>
                </c:pt>
                <c:pt idx="7">
                  <c:v>Orangina 25cl</c:v>
                </c:pt>
                <c:pt idx="8">
                  <c:v>Perrier</c:v>
                </c:pt>
                <c:pt idx="9">
                  <c:v>San Pellegrino 1L</c:v>
                </c:pt>
                <c:pt idx="10">
                  <c:v>San Pellegrino 50cl</c:v>
                </c:pt>
                <c:pt idx="11">
                  <c:v>Vin Blanc Aubrade</c:v>
                </c:pt>
                <c:pt idx="12">
                  <c:v>Vin Blanc Ferrande</c:v>
                </c:pt>
                <c:pt idx="13">
                  <c:v>Vin Rouge Arcins</c:v>
                </c:pt>
                <c:pt idx="14">
                  <c:v>Vittel 1L</c:v>
                </c:pt>
                <c:pt idx="15">
                  <c:v>Vittel 50cl</c:v>
                </c:pt>
                <c:pt idx="16">
                  <c:v>Coca Cola Zéro 33cl</c:v>
                </c:pt>
                <c:pt idx="17">
                  <c:v>Dosette café Malongo</c:v>
                </c:pt>
                <c:pt idx="18">
                  <c:v>Dosette café Malongo décaféiné</c:v>
                </c:pt>
                <c:pt idx="19">
                  <c:v>Heineken 33cl</c:v>
                </c:pt>
                <c:pt idx="20">
                  <c:v>Bière pression Afflighem</c:v>
                </c:pt>
              </c:strCache>
            </c:strRef>
          </c:cat>
          <c:val>
            <c:numRef>
              <c:f>'TCD (boissons)'!$C$41:$C$62</c:f>
              <c:numCache>
                <c:formatCode>#,##0</c:formatCode>
                <c:ptCount val="21"/>
                <c:pt idx="0">
                  <c:v>61</c:v>
                </c:pt>
                <c:pt idx="1">
                  <c:v>102</c:v>
                </c:pt>
                <c:pt idx="2">
                  <c:v>7</c:v>
                </c:pt>
                <c:pt idx="3">
                  <c:v>21</c:v>
                </c:pt>
                <c:pt idx="4">
                  <c:v>52</c:v>
                </c:pt>
                <c:pt idx="5">
                  <c:v>31</c:v>
                </c:pt>
                <c:pt idx="6">
                  <c:v>34</c:v>
                </c:pt>
                <c:pt idx="7">
                  <c:v>53</c:v>
                </c:pt>
                <c:pt idx="8">
                  <c:v>40</c:v>
                </c:pt>
                <c:pt idx="9">
                  <c:v>33</c:v>
                </c:pt>
                <c:pt idx="10">
                  <c:v>83</c:v>
                </c:pt>
                <c:pt idx="11">
                  <c:v>33</c:v>
                </c:pt>
                <c:pt idx="12">
                  <c:v>33</c:v>
                </c:pt>
                <c:pt idx="13">
                  <c:v>33</c:v>
                </c:pt>
                <c:pt idx="14">
                  <c:v>75</c:v>
                </c:pt>
                <c:pt idx="15">
                  <c:v>106</c:v>
                </c:pt>
                <c:pt idx="16">
                  <c:v>73</c:v>
                </c:pt>
                <c:pt idx="17">
                  <c:v>412</c:v>
                </c:pt>
                <c:pt idx="18">
                  <c:v>105</c:v>
                </c:pt>
                <c:pt idx="19">
                  <c:v>114</c:v>
                </c:pt>
                <c:pt idx="20">
                  <c:v>15.25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CC3-4291-8E54-50DE9C8311E4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axId val="483616968"/>
        <c:axId val="483613688"/>
      </c:barChart>
      <c:catAx>
        <c:axId val="48361696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3613688"/>
        <c:crosses val="autoZero"/>
        <c:auto val="1"/>
        <c:lblAlgn val="ctr"/>
        <c:lblOffset val="100"/>
        <c:noMultiLvlLbl val="0"/>
      </c:catAx>
      <c:valAx>
        <c:axId val="483613688"/>
        <c:scaling>
          <c:orientation val="minMax"/>
        </c:scaling>
        <c:delete val="1"/>
        <c:axPos val="b"/>
        <c:numFmt formatCode="#,##0" sourceLinked="1"/>
        <c:majorTickMark val="none"/>
        <c:minorTickMark val="none"/>
        <c:tickLblPos val="nextTo"/>
        <c:crossAx val="4836169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DE STOCKS DRINK(1) (1).xlsx]TCD (snack)!Tableau croisé dynamique1</c:name>
    <c:fmtId val="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Vente snack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(snack)'!$C$3:$C$4</c:f>
              <c:strCache>
                <c:ptCount val="1"/>
                <c:pt idx="0">
                  <c:v>&lt;05/08/2019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 (snack)'!$B$5:$B$6</c:f>
              <c:strCache>
                <c:ptCount val="1"/>
                <c:pt idx="0">
                  <c:v>(vide)</c:v>
                </c:pt>
              </c:strCache>
            </c:strRef>
          </c:cat>
          <c:val>
            <c:numRef>
              <c:f>'TCD (snack)'!$C$5:$C$6</c:f>
              <c:numCache>
                <c:formatCode>#,##0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C3E2-426C-AD3E-8A956E4204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1050094832"/>
        <c:axId val="1050092864"/>
      </c:barChart>
      <c:catAx>
        <c:axId val="10500948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50092864"/>
        <c:crosses val="autoZero"/>
        <c:auto val="1"/>
        <c:lblAlgn val="ctr"/>
        <c:lblOffset val="100"/>
        <c:noMultiLvlLbl val="0"/>
      </c:catAx>
      <c:valAx>
        <c:axId val="1050092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500948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DE STOCKS DRINK(1) (1).xlsx]TCD (snack)!Tableau croisé dynamique2</c:name>
    <c:fmtId val="8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Stock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'TCD (snack)'!$C$40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 (snack)'!$B$41:$B$42</c:f>
              <c:strCache>
                <c:ptCount val="1"/>
                <c:pt idx="0">
                  <c:v>(vide)</c:v>
                </c:pt>
              </c:strCache>
            </c:strRef>
          </c:cat>
          <c:val>
            <c:numRef>
              <c:f>'TCD (snack)'!$C$41:$C$42</c:f>
              <c:numCache>
                <c:formatCode>#,##0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E22-4D3A-B0C0-71069D340A2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1050106640"/>
        <c:axId val="1050105984"/>
      </c:barChart>
      <c:catAx>
        <c:axId val="105010664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50105984"/>
        <c:crosses val="autoZero"/>
        <c:auto val="1"/>
        <c:lblAlgn val="ctr"/>
        <c:lblOffset val="100"/>
        <c:noMultiLvlLbl val="0"/>
      </c:catAx>
      <c:valAx>
        <c:axId val="1050105984"/>
        <c:scaling>
          <c:orientation val="minMax"/>
        </c:scaling>
        <c:delete val="0"/>
        <c:axPos val="b"/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501066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9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19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85723</xdr:rowOff>
    </xdr:from>
    <xdr:to>
      <xdr:col>11</xdr:col>
      <xdr:colOff>57525</xdr:colOff>
      <xdr:row>24</xdr:row>
      <xdr:rowOff>49723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975B634-CDA9-42C7-9E9E-3ED5AA0FDB6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142875</xdr:colOff>
      <xdr:row>0</xdr:row>
      <xdr:rowOff>85723</xdr:rowOff>
    </xdr:from>
    <xdr:to>
      <xdr:col>21</xdr:col>
      <xdr:colOff>190875</xdr:colOff>
      <xdr:row>24</xdr:row>
      <xdr:rowOff>49723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657BC69-306E-46D4-985C-6AA7328110A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57150</xdr:rowOff>
    </xdr:from>
    <xdr:to>
      <xdr:col>11</xdr:col>
      <xdr:colOff>76575</xdr:colOff>
      <xdr:row>24</xdr:row>
      <xdr:rowOff>21150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795F2892-D727-414C-AC32-83109055668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171450</xdr:colOff>
      <xdr:row>0</xdr:row>
      <xdr:rowOff>66675</xdr:rowOff>
    </xdr:from>
    <xdr:to>
      <xdr:col>21</xdr:col>
      <xdr:colOff>219450</xdr:colOff>
      <xdr:row>24</xdr:row>
      <xdr:rowOff>30675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3A9E1514-3BD0-4109-B557-3D4F0F30FD5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381000</xdr:colOff>
      <xdr:row>40</xdr:row>
      <xdr:rowOff>133350</xdr:rowOff>
    </xdr:from>
    <xdr:to>
      <xdr:col>19</xdr:col>
      <xdr:colOff>372431</xdr:colOff>
      <xdr:row>55</xdr:row>
      <xdr:rowOff>162328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5BCA9C9B-A86D-420D-BBDF-B97F539D20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839200" y="7924800"/>
          <a:ext cx="6849431" cy="2886478"/>
        </a:xfrm>
        <a:prstGeom prst="rect">
          <a:avLst/>
        </a:prstGeom>
      </xdr:spPr>
    </xdr:pic>
    <xdr:clientData/>
  </xdr:twoCellAnchor>
  <xdr:twoCellAnchor editAs="oneCell">
    <xdr:from>
      <xdr:col>10</xdr:col>
      <xdr:colOff>476250</xdr:colOff>
      <xdr:row>58</xdr:row>
      <xdr:rowOff>133350</xdr:rowOff>
    </xdr:from>
    <xdr:to>
      <xdr:col>19</xdr:col>
      <xdr:colOff>448628</xdr:colOff>
      <xdr:row>73</xdr:row>
      <xdr:rowOff>162328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03B40AD-9159-4C87-B8C6-487F0C59FE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934450" y="11353800"/>
          <a:ext cx="6830378" cy="2886478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ébulon" refreshedDate="43744.911262384259" createdVersion="6" refreshedVersion="6" minRefreshableVersion="3" recordCount="298" xr:uid="{D152DEDA-940D-4368-A1C7-4DBDF11CB836}">
  <cacheSource type="worksheet">
    <worksheetSource ref="A1:F288" sheet="Récap boissons"/>
  </cacheSource>
  <cacheFields count="9">
    <cacheField name="Code" numFmtId="0">
      <sharedItems containsMixedTypes="1" containsNumber="1" containsInteger="1" minValue="0" maxValue="382"/>
    </cacheField>
    <cacheField name="Boissons" numFmtId="0">
      <sharedItems containsBlank="1" count="23">
        <s v="Perrier"/>
        <s v="Coca Cola 33cl"/>
        <s v="Coca Cola Zéro 33cl"/>
        <s v="Orangina 25cl"/>
        <s v="FuzeTea 25cl"/>
        <s v="Vittel 50cl"/>
        <s v="Vittel 1L"/>
        <s v="San Pellegrino 50cl"/>
        <s v="San Pellegrino 1L"/>
        <s v="Jus d'Ananas"/>
        <s v="Jus ACE"/>
        <s v="Jus Orange"/>
        <s v="Jus Pomme"/>
        <s v="Jus Tomate"/>
        <s v="Vin Rouge Macqueline "/>
        <s v="Vin Rouge Arcins"/>
        <s v="Vin Blanc Aubrade"/>
        <s v="Vin Blanc Ferrande"/>
        <s v="Dosette café Malongo"/>
        <s v="Dosette café Malongo décaféiné"/>
        <s v="Heineken 33cl"/>
        <s v="Bière pression Afflighem"/>
        <m/>
      </sharedItems>
    </cacheField>
    <cacheField name="Date" numFmtId="14">
      <sharedItems containsNonDate="0" containsDate="1" containsString="0" containsBlank="1" minDate="2019-08-09T00:00:00" maxDate="2019-08-27T00:00:00" count="19">
        <d v="2019-08-09T00:00:00"/>
        <d v="2019-08-10T00:00:00"/>
        <d v="2019-08-12T00:00:00"/>
        <d v="2019-08-13T00:00:00"/>
        <d v="2019-08-23T00:00:00"/>
        <d v="2019-08-11T00:00:00"/>
        <d v="2019-08-14T00:00:00"/>
        <d v="2019-08-15T00:00:00"/>
        <d v="2019-08-17T00:00:00"/>
        <d v="2019-08-18T00:00:00"/>
        <d v="2019-08-19T00:00:00"/>
        <d v="2019-08-22T00:00:00"/>
        <d v="2019-08-24T00:00:00"/>
        <d v="2019-08-25T00:00:00"/>
        <d v="2019-08-26T00:00:00"/>
        <d v="2019-08-16T00:00:00"/>
        <d v="2019-08-20T00:00:00"/>
        <d v="2019-08-21T00:00:00"/>
        <m/>
      </sharedItems>
      <fieldGroup par="7"/>
    </cacheField>
    <cacheField name="Inventaire" numFmtId="4">
      <sharedItems containsString="0" containsBlank="1" containsNumber="1" minValue="7" maxValue="420"/>
    </cacheField>
    <cacheField name="Livraison" numFmtId="4">
      <sharedItems containsString="0" containsBlank="1" containsNumber="1" containsInteger="1" minValue="12" maxValue="48"/>
    </cacheField>
    <cacheField name="Vente" numFmtId="4">
      <sharedItems containsString="0" containsBlank="1" containsNumber="1" minValue="1" maxValue="12"/>
    </cacheField>
    <cacheField name="Jours (Date)" numFmtId="0" databaseField="0">
      <fieldGroup base="2">
        <rangePr autoStart="0" groupBy="days" startDate="2019-08-05T00:00:00" endDate="2019-08-27T00:00:00"/>
        <groupItems count="368">
          <s v="&lt;05/08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7/08/2019"/>
        </groupItems>
      </fieldGroup>
    </cacheField>
    <cacheField name="Mois (Date)" numFmtId="0" databaseField="0">
      <fieldGroup base="2">
        <rangePr autoStart="0" groupBy="months" startDate="2019-08-05T00:00:00" endDate="2019-08-27T00:00:00"/>
        <groupItems count="14">
          <s v="&lt;05/08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7/08/2019"/>
        </groupItems>
      </fieldGroup>
    </cacheField>
    <cacheField name="Stock" numFmtId="0" formula="Inventaire+Livraison-Vente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ébulon" refreshedDate="43745.083736921297" createdVersion="6" refreshedVersion="6" minRefreshableVersion="3" recordCount="298" xr:uid="{A30A044D-5E8D-4120-9655-BC0CB907CC6A}">
  <cacheSource type="worksheet">
    <worksheetSource ref="A1:F299" sheet="Récap snack"/>
  </cacheSource>
  <cacheFields count="9">
    <cacheField name="Code" numFmtId="0">
      <sharedItems/>
    </cacheField>
    <cacheField name="Snack" numFmtId="0">
      <sharedItems containsNonDate="0" containsBlank="1" count="2">
        <m/>
        <s v="Rillette du Mans" u="1"/>
      </sharedItems>
    </cacheField>
    <cacheField name="Date" numFmtId="14">
      <sharedItems containsNonDate="0" containsDate="1" containsString="0" containsBlank="1" minDate="1905-01-01T00:00:00" maxDate="2019-10-02T00:00:00" count="2">
        <m/>
        <d v="2019-10-01T00:00:00" u="1"/>
      </sharedItems>
      <fieldGroup par="7"/>
    </cacheField>
    <cacheField name="Inventaire" numFmtId="4">
      <sharedItems containsNonDate="0" containsString="0" containsBlank="1"/>
    </cacheField>
    <cacheField name="Livraison" numFmtId="4">
      <sharedItems containsNonDate="0" containsString="0" containsBlank="1"/>
    </cacheField>
    <cacheField name="Vente" numFmtId="4">
      <sharedItems containsNonDate="0" containsString="0" containsBlank="1"/>
    </cacheField>
    <cacheField name="Jours (Date)" numFmtId="0" databaseField="0">
      <fieldGroup base="2">
        <rangePr autoStart="0" groupBy="days" startDate="2019-08-05T00:00:00" endDate="1905-01-01T00:00:00"/>
        <groupItems count="368">
          <s v="&lt;05/08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1/1905"/>
        </groupItems>
      </fieldGroup>
    </cacheField>
    <cacheField name="Mois (Date)" numFmtId="0" databaseField="0">
      <fieldGroup base="2">
        <rangePr autoStart="0" groupBy="months" startDate="2019-08-05T00:00:00" endDate="1905-01-01T00:00:00"/>
        <groupItems count="14">
          <s v="&lt;05/08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1905"/>
        </groupItems>
      </fieldGroup>
    </cacheField>
    <cacheField name="Stock" numFmtId="0" formula="Inventaire+Livraison-Vente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8">
  <r>
    <n v="305"/>
    <x v="0"/>
    <x v="0"/>
    <n v="44"/>
    <m/>
    <m/>
  </r>
  <r>
    <n v="305"/>
    <x v="0"/>
    <x v="1"/>
    <m/>
    <m/>
    <n v="1"/>
  </r>
  <r>
    <n v="305"/>
    <x v="0"/>
    <x v="2"/>
    <m/>
    <m/>
    <n v="1"/>
  </r>
  <r>
    <n v="305"/>
    <x v="0"/>
    <x v="3"/>
    <m/>
    <m/>
    <n v="1"/>
  </r>
  <r>
    <n v="305"/>
    <x v="0"/>
    <x v="4"/>
    <m/>
    <m/>
    <n v="1"/>
  </r>
  <r>
    <n v="306"/>
    <x v="1"/>
    <x v="0"/>
    <n v="22"/>
    <m/>
    <m/>
  </r>
  <r>
    <n v="306"/>
    <x v="1"/>
    <x v="0"/>
    <m/>
    <m/>
    <n v="3"/>
  </r>
  <r>
    <n v="306"/>
    <x v="1"/>
    <x v="1"/>
    <m/>
    <m/>
    <n v="1"/>
  </r>
  <r>
    <n v="306"/>
    <x v="1"/>
    <x v="5"/>
    <m/>
    <m/>
    <n v="3"/>
  </r>
  <r>
    <n v="306"/>
    <x v="1"/>
    <x v="6"/>
    <m/>
    <m/>
    <n v="3"/>
  </r>
  <r>
    <n v="306"/>
    <x v="1"/>
    <x v="7"/>
    <m/>
    <m/>
    <n v="1"/>
  </r>
  <r>
    <n v="306"/>
    <x v="1"/>
    <x v="8"/>
    <m/>
    <m/>
    <n v="7"/>
  </r>
  <r>
    <n v="306"/>
    <x v="1"/>
    <x v="9"/>
    <m/>
    <m/>
    <n v="4"/>
  </r>
  <r>
    <n v="306"/>
    <x v="1"/>
    <x v="10"/>
    <m/>
    <n v="24"/>
    <m/>
  </r>
  <r>
    <n v="306"/>
    <x v="1"/>
    <x v="10"/>
    <m/>
    <m/>
    <n v="1"/>
  </r>
  <r>
    <n v="306"/>
    <x v="1"/>
    <x v="11"/>
    <m/>
    <m/>
    <n v="4"/>
  </r>
  <r>
    <n v="306"/>
    <x v="1"/>
    <x v="12"/>
    <m/>
    <m/>
    <n v="3"/>
  </r>
  <r>
    <n v="306"/>
    <x v="1"/>
    <x v="13"/>
    <m/>
    <m/>
    <n v="3"/>
  </r>
  <r>
    <n v="306"/>
    <x v="1"/>
    <x v="14"/>
    <m/>
    <n v="48"/>
    <m/>
  </r>
  <r>
    <n v="307"/>
    <x v="2"/>
    <x v="0"/>
    <n v="58"/>
    <m/>
    <m/>
  </r>
  <r>
    <n v="307"/>
    <x v="2"/>
    <x v="1"/>
    <m/>
    <m/>
    <n v="1"/>
  </r>
  <r>
    <n v="307"/>
    <x v="2"/>
    <x v="8"/>
    <m/>
    <m/>
    <n v="3"/>
  </r>
  <r>
    <n v="307"/>
    <x v="2"/>
    <x v="9"/>
    <m/>
    <m/>
    <n v="4"/>
  </r>
  <r>
    <n v="307"/>
    <x v="2"/>
    <x v="10"/>
    <m/>
    <m/>
    <n v="1"/>
  </r>
  <r>
    <n v="307"/>
    <x v="2"/>
    <x v="14"/>
    <m/>
    <n v="24"/>
    <m/>
  </r>
  <r>
    <n v="308"/>
    <x v="3"/>
    <x v="0"/>
    <n v="60"/>
    <m/>
    <m/>
  </r>
  <r>
    <n v="308"/>
    <x v="3"/>
    <x v="5"/>
    <m/>
    <m/>
    <n v="1"/>
  </r>
  <r>
    <n v="308"/>
    <x v="3"/>
    <x v="7"/>
    <m/>
    <m/>
    <n v="1"/>
  </r>
  <r>
    <n v="308"/>
    <x v="3"/>
    <x v="15"/>
    <m/>
    <m/>
    <n v="1"/>
  </r>
  <r>
    <n v="308"/>
    <x v="3"/>
    <x v="8"/>
    <m/>
    <m/>
    <n v="3"/>
  </r>
  <r>
    <n v="308"/>
    <x v="3"/>
    <x v="9"/>
    <m/>
    <m/>
    <n v="1"/>
  </r>
  <r>
    <n v="309"/>
    <x v="4"/>
    <x v="0"/>
    <n v="60"/>
    <m/>
    <m/>
  </r>
  <r>
    <n v="309"/>
    <x v="4"/>
    <x v="1"/>
    <m/>
    <m/>
    <n v="2"/>
  </r>
  <r>
    <n v="309"/>
    <x v="4"/>
    <x v="15"/>
    <m/>
    <m/>
    <n v="1"/>
  </r>
  <r>
    <n v="309"/>
    <x v="4"/>
    <x v="8"/>
    <m/>
    <m/>
    <n v="2"/>
  </r>
  <r>
    <n v="309"/>
    <x v="4"/>
    <x v="4"/>
    <m/>
    <m/>
    <n v="1"/>
  </r>
  <r>
    <n v="309"/>
    <x v="4"/>
    <x v="14"/>
    <m/>
    <n v="48"/>
    <m/>
  </r>
  <r>
    <n v="310"/>
    <x v="5"/>
    <x v="0"/>
    <n v="48"/>
    <m/>
    <m/>
  </r>
  <r>
    <n v="310"/>
    <x v="5"/>
    <x v="1"/>
    <m/>
    <m/>
    <n v="2"/>
  </r>
  <r>
    <n v="310"/>
    <x v="5"/>
    <x v="2"/>
    <m/>
    <m/>
    <n v="2"/>
  </r>
  <r>
    <n v="310"/>
    <x v="5"/>
    <x v="3"/>
    <m/>
    <m/>
    <n v="2"/>
  </r>
  <r>
    <n v="310"/>
    <x v="5"/>
    <x v="7"/>
    <m/>
    <m/>
    <n v="3"/>
  </r>
  <r>
    <n v="310"/>
    <x v="5"/>
    <x v="8"/>
    <m/>
    <m/>
    <n v="6"/>
  </r>
  <r>
    <n v="310"/>
    <x v="5"/>
    <x v="9"/>
    <m/>
    <m/>
    <n v="1"/>
  </r>
  <r>
    <n v="310"/>
    <x v="5"/>
    <x v="10"/>
    <m/>
    <n v="40"/>
    <m/>
  </r>
  <r>
    <n v="310"/>
    <x v="5"/>
    <x v="16"/>
    <m/>
    <m/>
    <n v="1"/>
  </r>
  <r>
    <n v="310"/>
    <x v="5"/>
    <x v="11"/>
    <m/>
    <m/>
    <n v="1"/>
  </r>
  <r>
    <n v="310"/>
    <x v="5"/>
    <x v="4"/>
    <m/>
    <m/>
    <n v="1"/>
  </r>
  <r>
    <n v="310"/>
    <x v="5"/>
    <x v="12"/>
    <m/>
    <m/>
    <n v="3"/>
  </r>
  <r>
    <n v="310"/>
    <x v="5"/>
    <x v="14"/>
    <m/>
    <n v="40"/>
    <m/>
  </r>
  <r>
    <n v="311"/>
    <x v="6"/>
    <x v="0"/>
    <n v="7"/>
    <m/>
    <m/>
  </r>
  <r>
    <n v="311"/>
    <x v="6"/>
    <x v="0"/>
    <m/>
    <m/>
    <n v="1"/>
  </r>
  <r>
    <n v="311"/>
    <x v="6"/>
    <x v="1"/>
    <m/>
    <m/>
    <n v="2"/>
  </r>
  <r>
    <n v="311"/>
    <x v="6"/>
    <x v="1"/>
    <m/>
    <m/>
    <n v="1"/>
  </r>
  <r>
    <n v="311"/>
    <x v="6"/>
    <x v="5"/>
    <m/>
    <m/>
    <n v="1"/>
  </r>
  <r>
    <n v="311"/>
    <x v="6"/>
    <x v="5"/>
    <m/>
    <m/>
    <n v="1"/>
  </r>
  <r>
    <n v="311"/>
    <x v="6"/>
    <x v="2"/>
    <m/>
    <m/>
    <n v="1"/>
  </r>
  <r>
    <n v="311"/>
    <x v="6"/>
    <x v="9"/>
    <m/>
    <n v="48"/>
    <m/>
  </r>
  <r>
    <n v="311"/>
    <x v="6"/>
    <x v="10"/>
    <m/>
    <m/>
    <n v="3"/>
  </r>
  <r>
    <n v="311"/>
    <x v="6"/>
    <x v="17"/>
    <m/>
    <m/>
    <n v="3"/>
  </r>
  <r>
    <n v="311"/>
    <x v="6"/>
    <x v="12"/>
    <m/>
    <m/>
    <n v="1"/>
  </r>
  <r>
    <n v="311"/>
    <x v="6"/>
    <x v="13"/>
    <m/>
    <m/>
    <n v="2"/>
  </r>
  <r>
    <n v="311"/>
    <x v="6"/>
    <x v="14"/>
    <m/>
    <n v="36"/>
    <m/>
  </r>
  <r>
    <n v="312"/>
    <x v="7"/>
    <x v="0"/>
    <n v="38"/>
    <m/>
    <m/>
  </r>
  <r>
    <n v="312"/>
    <x v="7"/>
    <x v="1"/>
    <m/>
    <m/>
    <n v="1"/>
  </r>
  <r>
    <n v="312"/>
    <x v="7"/>
    <x v="5"/>
    <m/>
    <m/>
    <n v="1"/>
  </r>
  <r>
    <n v="312"/>
    <x v="7"/>
    <x v="2"/>
    <m/>
    <m/>
    <n v="1"/>
  </r>
  <r>
    <n v="312"/>
    <x v="7"/>
    <x v="3"/>
    <m/>
    <m/>
    <n v="1"/>
  </r>
  <r>
    <n v="312"/>
    <x v="7"/>
    <x v="6"/>
    <m/>
    <m/>
    <n v="1"/>
  </r>
  <r>
    <n v="312"/>
    <x v="7"/>
    <x v="7"/>
    <m/>
    <m/>
    <n v="4"/>
  </r>
  <r>
    <n v="312"/>
    <x v="7"/>
    <x v="8"/>
    <m/>
    <m/>
    <n v="2"/>
  </r>
  <r>
    <n v="312"/>
    <x v="7"/>
    <x v="9"/>
    <m/>
    <m/>
    <n v="1"/>
  </r>
  <r>
    <n v="312"/>
    <x v="7"/>
    <x v="10"/>
    <m/>
    <n v="40"/>
    <m/>
  </r>
  <r>
    <n v="312"/>
    <x v="7"/>
    <x v="16"/>
    <m/>
    <m/>
    <n v="1"/>
  </r>
  <r>
    <n v="312"/>
    <x v="7"/>
    <x v="11"/>
    <m/>
    <m/>
    <n v="1"/>
  </r>
  <r>
    <n v="312"/>
    <x v="7"/>
    <x v="4"/>
    <m/>
    <m/>
    <n v="1"/>
  </r>
  <r>
    <n v="312"/>
    <x v="7"/>
    <x v="14"/>
    <m/>
    <n v="20"/>
    <m/>
  </r>
  <r>
    <n v="313"/>
    <x v="8"/>
    <x v="0"/>
    <n v="36"/>
    <m/>
    <m/>
  </r>
  <r>
    <n v="313"/>
    <x v="8"/>
    <x v="1"/>
    <m/>
    <m/>
    <n v="4"/>
  </r>
  <r>
    <n v="313"/>
    <x v="8"/>
    <x v="2"/>
    <m/>
    <m/>
    <n v="1"/>
  </r>
  <r>
    <n v="313"/>
    <x v="8"/>
    <x v="3"/>
    <m/>
    <m/>
    <n v="1"/>
  </r>
  <r>
    <n v="313"/>
    <x v="8"/>
    <x v="6"/>
    <m/>
    <m/>
    <n v="1"/>
  </r>
  <r>
    <n v="313"/>
    <x v="8"/>
    <x v="7"/>
    <m/>
    <m/>
    <n v="1"/>
  </r>
  <r>
    <n v="313"/>
    <x v="8"/>
    <x v="8"/>
    <m/>
    <m/>
    <n v="3"/>
  </r>
  <r>
    <n v="313"/>
    <x v="8"/>
    <x v="10"/>
    <m/>
    <n v="12"/>
    <m/>
  </r>
  <r>
    <n v="313"/>
    <x v="8"/>
    <x v="10"/>
    <m/>
    <m/>
    <n v="12"/>
  </r>
  <r>
    <n v="313"/>
    <x v="8"/>
    <x v="16"/>
    <m/>
    <m/>
    <n v="1"/>
  </r>
  <r>
    <n v="313"/>
    <x v="8"/>
    <x v="17"/>
    <m/>
    <m/>
    <n v="1"/>
  </r>
  <r>
    <n v="313"/>
    <x v="8"/>
    <x v="4"/>
    <m/>
    <m/>
    <n v="1"/>
  </r>
  <r>
    <n v="313"/>
    <x v="8"/>
    <x v="13"/>
    <m/>
    <m/>
    <n v="1"/>
  </r>
  <r>
    <n v="313"/>
    <x v="8"/>
    <x v="14"/>
    <m/>
    <n v="12"/>
    <m/>
  </r>
  <r>
    <n v="320"/>
    <x v="9"/>
    <x v="0"/>
    <n v="32"/>
    <m/>
    <m/>
  </r>
  <r>
    <n v="320"/>
    <x v="9"/>
    <x v="1"/>
    <m/>
    <m/>
    <n v="5"/>
  </r>
  <r>
    <n v="320"/>
    <x v="9"/>
    <x v="4"/>
    <m/>
    <m/>
    <n v="3"/>
  </r>
  <r>
    <n v="320"/>
    <x v="9"/>
    <x v="13"/>
    <m/>
    <m/>
    <n v="3"/>
  </r>
  <r>
    <n v="321"/>
    <x v="10"/>
    <x v="0"/>
    <n v="9"/>
    <m/>
    <m/>
  </r>
  <r>
    <n v="321"/>
    <x v="10"/>
    <x v="1"/>
    <m/>
    <m/>
    <n v="1"/>
  </r>
  <r>
    <n v="321"/>
    <x v="10"/>
    <x v="12"/>
    <m/>
    <m/>
    <n v="1"/>
  </r>
  <r>
    <n v="322"/>
    <x v="11"/>
    <x v="0"/>
    <n v="55"/>
    <m/>
    <m/>
  </r>
  <r>
    <n v="322"/>
    <x v="11"/>
    <x v="1"/>
    <m/>
    <m/>
    <n v="2"/>
  </r>
  <r>
    <n v="322"/>
    <x v="11"/>
    <x v="4"/>
    <m/>
    <m/>
    <n v="1"/>
  </r>
  <r>
    <n v="323"/>
    <x v="12"/>
    <x v="0"/>
    <n v="32"/>
    <m/>
    <m/>
  </r>
  <r>
    <n v="323"/>
    <x v="12"/>
    <x v="5"/>
    <m/>
    <m/>
    <n v="1"/>
  </r>
  <r>
    <n v="324"/>
    <x v="13"/>
    <x v="0"/>
    <n v="35"/>
    <m/>
    <m/>
  </r>
  <r>
    <n v="324"/>
    <x v="13"/>
    <x v="1"/>
    <m/>
    <m/>
    <n v="1"/>
  </r>
  <r>
    <n v="351"/>
    <x v="14"/>
    <x v="0"/>
    <m/>
    <m/>
    <m/>
  </r>
  <r>
    <n v="351"/>
    <x v="14"/>
    <x v="1"/>
    <m/>
    <m/>
    <n v="5"/>
  </r>
  <r>
    <n v="353"/>
    <x v="15"/>
    <x v="0"/>
    <n v="33"/>
    <m/>
    <m/>
  </r>
  <r>
    <n v="357"/>
    <x v="16"/>
    <x v="0"/>
    <n v="33"/>
    <m/>
    <m/>
  </r>
  <r>
    <n v="359"/>
    <x v="17"/>
    <x v="0"/>
    <n v="33"/>
    <m/>
    <m/>
  </r>
  <r>
    <n v="0"/>
    <x v="18"/>
    <x v="17"/>
    <n v="420"/>
    <m/>
    <m/>
  </r>
  <r>
    <n v="0"/>
    <x v="18"/>
    <x v="11"/>
    <m/>
    <m/>
    <n v="2"/>
  </r>
  <r>
    <n v="0"/>
    <x v="18"/>
    <x v="4"/>
    <m/>
    <m/>
    <n v="2"/>
  </r>
  <r>
    <n v="0"/>
    <x v="18"/>
    <x v="12"/>
    <m/>
    <m/>
    <n v="3"/>
  </r>
  <r>
    <n v="0"/>
    <x v="18"/>
    <x v="13"/>
    <m/>
    <m/>
    <n v="1"/>
  </r>
  <r>
    <n v="0"/>
    <x v="19"/>
    <x v="17"/>
    <n v="105"/>
    <m/>
    <m/>
  </r>
  <r>
    <n v="382"/>
    <x v="20"/>
    <x v="0"/>
    <n v="42"/>
    <m/>
    <m/>
  </r>
  <r>
    <n v="382"/>
    <x v="20"/>
    <x v="1"/>
    <m/>
    <m/>
    <n v="1"/>
  </r>
  <r>
    <n v="382"/>
    <x v="20"/>
    <x v="5"/>
    <m/>
    <m/>
    <n v="1"/>
  </r>
  <r>
    <n v="382"/>
    <x v="20"/>
    <x v="2"/>
    <m/>
    <m/>
    <n v="2"/>
  </r>
  <r>
    <n v="382"/>
    <x v="20"/>
    <x v="6"/>
    <m/>
    <m/>
    <n v="4"/>
  </r>
  <r>
    <n v="382"/>
    <x v="20"/>
    <x v="7"/>
    <m/>
    <m/>
    <n v="2"/>
  </r>
  <r>
    <n v="382"/>
    <x v="20"/>
    <x v="15"/>
    <m/>
    <m/>
    <n v="1"/>
  </r>
  <r>
    <n v="382"/>
    <x v="20"/>
    <x v="8"/>
    <m/>
    <m/>
    <n v="4"/>
  </r>
  <r>
    <n v="382"/>
    <x v="20"/>
    <x v="9"/>
    <m/>
    <m/>
    <n v="2"/>
  </r>
  <r>
    <n v="382"/>
    <x v="20"/>
    <x v="10"/>
    <m/>
    <n v="48"/>
    <m/>
  </r>
  <r>
    <n v="382"/>
    <x v="20"/>
    <x v="11"/>
    <m/>
    <m/>
    <n v="1"/>
  </r>
  <r>
    <n v="382"/>
    <x v="20"/>
    <x v="12"/>
    <m/>
    <m/>
    <n v="2"/>
  </r>
  <r>
    <n v="382"/>
    <x v="20"/>
    <x v="13"/>
    <m/>
    <m/>
    <n v="4"/>
  </r>
  <r>
    <n v="382"/>
    <x v="20"/>
    <x v="14"/>
    <m/>
    <n v="48"/>
    <m/>
  </r>
  <r>
    <n v="380"/>
    <x v="21"/>
    <x v="4"/>
    <n v="7.5"/>
    <m/>
    <m/>
  </r>
  <r>
    <n v="380"/>
    <x v="21"/>
    <x v="4"/>
    <m/>
    <m/>
    <n v="3.5"/>
  </r>
  <r>
    <n v="380"/>
    <x v="21"/>
    <x v="12"/>
    <m/>
    <m/>
    <n v="2"/>
  </r>
  <r>
    <n v="380"/>
    <x v="21"/>
    <x v="13"/>
    <m/>
    <m/>
    <n v="2.75"/>
  </r>
  <r>
    <n v="380"/>
    <x v="21"/>
    <x v="14"/>
    <m/>
    <n v="16"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8"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EE831E0-849F-4612-8BCD-EBA160D88A1C}" name="Tableau croisé dynamique1" cacheId="0" applyNumberFormats="0" applyBorderFormats="0" applyFontFormats="0" applyPatternFormats="0" applyAlignmentFormats="0" applyWidthHeightFormats="1" dataCaption="Valeurs" updatedVersion="6" minRefreshableVersion="3" colGrandTotals="0" itemPrintTitles="1" mergeItem="1" createdVersion="6" indent="0" outline="1" outlineData="1" multipleFieldFilters="0" chartFormat="6" rowHeaderCaption="Boisson" colHeaderCaption="Mois">
  <location ref="B3:C23" firstHeaderRow="1" firstDataRow="2" firstDataCol="1"/>
  <pivotFields count="9">
    <pivotField showAll="0" defaultSubtotal="0"/>
    <pivotField axis="axisRow" showAll="0" measureFilter="1" sortType="descending" defaultSubtotal="0">
      <items count="23">
        <item x="22"/>
        <item x="5"/>
        <item x="6"/>
        <item x="14"/>
        <item x="15"/>
        <item x="17"/>
        <item x="16"/>
        <item x="7"/>
        <item x="8"/>
        <item x="0"/>
        <item x="3"/>
        <item x="13"/>
        <item x="12"/>
        <item x="11"/>
        <item x="9"/>
        <item x="10"/>
        <item x="20"/>
        <item x="4"/>
        <item x="19"/>
        <item x="18"/>
        <item x="2"/>
        <item x="1"/>
        <item x="21"/>
      </items>
    </pivotField>
    <pivotField showAll="0" defaultSubtotal="0">
      <items count="19">
        <item x="0"/>
        <item x="1"/>
        <item x="5"/>
        <item x="2"/>
        <item x="3"/>
        <item x="6"/>
        <item x="7"/>
        <item x="15"/>
        <item x="8"/>
        <item x="9"/>
        <item x="10"/>
        <item x="16"/>
        <item x="17"/>
        <item x="11"/>
        <item x="4"/>
        <item x="12"/>
        <item x="13"/>
        <item x="14"/>
        <item x="18"/>
      </items>
    </pivotField>
    <pivotField showAll="0" defaultSubtotal="0"/>
    <pivotField showAll="0" defaultSubtotal="0"/>
    <pivotField dataField="1" showAll="0" defaultSubtotal="0"/>
    <pivotField subtotalTop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Col" subtotalTop="0" showAll="0" defaultSubtotal="0">
      <items count="14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</items>
    </pivotField>
    <pivotField subtotalTop="0" dragToRow="0" dragToCol="0" dragToPage="0" showAll="0" defaultSubtotal="0"/>
  </pivotFields>
  <rowFields count="1">
    <field x="1"/>
  </rowFields>
  <rowItems count="19">
    <i>
      <x v="1"/>
    </i>
    <i>
      <x v="2"/>
    </i>
    <i>
      <x v="3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9"/>
    </i>
    <i>
      <x v="20"/>
    </i>
    <i>
      <x v="21"/>
    </i>
    <i>
      <x v="22"/>
    </i>
    <i t="grand">
      <x/>
    </i>
  </rowItems>
  <colFields count="1">
    <field x="7"/>
  </colFields>
  <colItems count="1">
    <i>
      <x v="8"/>
    </i>
  </colItems>
  <dataFields count="1">
    <dataField name="Ventes" fld="5" baseField="1" baseItem="1" numFmtId="3"/>
  </dataFields>
  <formats count="20">
    <format dxfId="57">
      <pivotArea outline="0" fieldPosition="0">
        <references count="1">
          <reference field="4294967294" count="1">
            <x v="0"/>
          </reference>
        </references>
      </pivotArea>
    </format>
    <format dxfId="56">
      <pivotArea outline="0" collapsedLevelsAreSubtotals="1" fieldPosition="0"/>
    </format>
    <format dxfId="55">
      <pivotArea type="topRight" dataOnly="0" labelOnly="1" outline="0" fieldPosition="0"/>
    </format>
    <format dxfId="54">
      <pivotArea type="all" dataOnly="0" outline="0" fieldPosition="0"/>
    </format>
    <format dxfId="53">
      <pivotArea dataOnly="0" grandRow="1" fieldPosition="0"/>
    </format>
    <format dxfId="52">
      <pivotArea dataOnly="0" grandRow="1" fieldPosition="0"/>
    </format>
    <format dxfId="51">
      <pivotArea type="all" dataOnly="0" outline="0" fieldPosition="0"/>
    </format>
    <format dxfId="50">
      <pivotArea field="1" type="button" dataOnly="0" labelOnly="1" outline="0" axis="axisRow" fieldPosition="0"/>
    </format>
    <format dxfId="49">
      <pivotArea dataOnly="0" labelOnly="1" fieldPosition="0">
        <references count="1">
          <reference field="7" count="2">
            <x v="8"/>
            <x v="9"/>
          </reference>
        </references>
      </pivotArea>
    </format>
    <format dxfId="48">
      <pivotArea type="origin" dataOnly="0" labelOnly="1" outline="0" fieldPosition="0"/>
    </format>
    <format dxfId="47">
      <pivotArea dataOnly="0" labelOnly="1" grandRow="1" outline="0" fieldPosition="0"/>
    </format>
    <format dxfId="46">
      <pivotArea type="all" dataOnly="0" outline="0" fieldPosition="0"/>
    </format>
    <format dxfId="45">
      <pivotArea outline="0" collapsedLevelsAreSubtotals="1" fieldPosition="0"/>
    </format>
    <format dxfId="44">
      <pivotArea type="origin" dataOnly="0" labelOnly="1" outline="0" fieldPosition="0"/>
    </format>
    <format dxfId="43">
      <pivotArea field="7" type="button" dataOnly="0" labelOnly="1" outline="0" axis="axisCol" fieldPosition="0"/>
    </format>
    <format dxfId="42">
      <pivotArea type="topRight" dataOnly="0" labelOnly="1" outline="0" fieldPosition="0"/>
    </format>
    <format dxfId="41">
      <pivotArea field="1" type="button" dataOnly="0" labelOnly="1" outline="0" axis="axisRow" fieldPosition="0"/>
    </format>
    <format dxfId="40">
      <pivotArea dataOnly="0" labelOnly="1" fieldPosition="0">
        <references count="1">
          <reference field="1" count="14">
            <x v="1"/>
            <x v="2"/>
            <x v="3"/>
            <x v="7"/>
            <x v="8"/>
            <x v="9"/>
            <x v="10"/>
            <x v="11"/>
            <x v="12"/>
            <x v="13"/>
            <x v="14"/>
            <x v="15"/>
            <x v="17"/>
            <x v="21"/>
          </reference>
        </references>
      </pivotArea>
    </format>
    <format dxfId="39">
      <pivotArea dataOnly="0" labelOnly="1" grandRow="1" outline="0" fieldPosition="0"/>
    </format>
    <format dxfId="38">
      <pivotArea dataOnly="0" labelOnly="1" fieldPosition="0">
        <references count="1">
          <reference field="7" count="2">
            <x v="8"/>
            <x v="9"/>
          </reference>
        </references>
      </pivotArea>
    </format>
  </formats>
  <chartFormats count="11">
    <chartFormat chart="3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7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9"/>
          </reference>
        </references>
      </pivotArea>
    </chartFormat>
    <chartFormat chart="3" format="28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8"/>
          </reference>
        </references>
      </pivotArea>
    </chartFormat>
    <chartFormat chart="5" format="3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8"/>
          </reference>
        </references>
      </pivotArea>
    </chartFormat>
    <chartFormat chart="5" format="32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9"/>
          </reference>
        </references>
      </pivotArea>
    </chartFormat>
    <chartFormat chart="3" format="29">
      <pivotArea type="data" outline="0" fieldPosition="0">
        <references count="2">
          <reference field="4294967294" count="1" selected="0">
            <x v="0"/>
          </reference>
          <reference field="1" count="1" selected="0">
            <x v="21"/>
          </reference>
        </references>
      </pivotArea>
    </chartFormat>
    <chartFormat chart="3" format="30">
      <pivotArea type="data" outline="0" fieldPosition="0">
        <references count="2">
          <reference field="4294967294" count="1" selected="0">
            <x v="0"/>
          </reference>
          <reference field="1" count="1" selected="0">
            <x v="22"/>
          </reference>
        </references>
      </pivotArea>
    </chartFormat>
    <chartFormat chart="5" format="3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valueGreaterThan" evalOrder="-1" id="1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D64B1B2-DD0D-40D8-BF3F-7E999DC29F24}" name="Tableau croisé dynamique2" cacheId="0" applyNumberFormats="0" applyBorderFormats="0" applyFontFormats="0" applyPatternFormats="0" applyAlignmentFormats="0" applyWidthHeightFormats="1" dataCaption="Valeurs" updatedVersion="6" minRefreshableVersion="3" colGrandTotals="0" itemPrintTitles="1" createdVersion="6" indent="0" outline="1" outlineData="1" multipleFieldFilters="0" chartFormat="7" rowHeaderCaption="Boissons">
  <location ref="B40:C62" firstHeaderRow="1" firstDataRow="1" firstDataCol="1"/>
  <pivotFields count="9">
    <pivotField showAll="0"/>
    <pivotField axis="axisRow" showAll="0" measureFilter="1">
      <items count="24">
        <item x="1"/>
        <item x="4"/>
        <item x="10"/>
        <item x="9"/>
        <item x="11"/>
        <item x="12"/>
        <item x="13"/>
        <item x="3"/>
        <item x="0"/>
        <item x="8"/>
        <item x="7"/>
        <item x="16"/>
        <item x="17"/>
        <item x="15"/>
        <item x="14"/>
        <item x="6"/>
        <item x="5"/>
        <item x="22"/>
        <item x="2"/>
        <item x="18"/>
        <item x="19"/>
        <item x="20"/>
        <item x="21"/>
        <item t="default"/>
      </items>
    </pivotField>
    <pivotField showAll="0">
      <items count="20">
        <item x="0"/>
        <item x="1"/>
        <item x="5"/>
        <item x="2"/>
        <item x="3"/>
        <item x="6"/>
        <item x="7"/>
        <item x="15"/>
        <item x="8"/>
        <item x="9"/>
        <item x="10"/>
        <item x="16"/>
        <item x="17"/>
        <item x="11"/>
        <item x="4"/>
        <item x="12"/>
        <item x="13"/>
        <item x="14"/>
        <item x="18"/>
        <item t="default"/>
      </items>
    </pivotField>
    <pivotField showAll="0"/>
    <pivotField showAll="0"/>
    <pivotField showAll="0"/>
    <pivotField showAll="0" defaultSubtotal="0"/>
    <pivotField showAll="0" defaultSubtotal="0">
      <items count="14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</items>
    </pivotField>
    <pivotField dataField="1" dragToRow="0" dragToCol="0" dragToPage="0" showAll="0" defaultSubtotal="0"/>
  </pivotFields>
  <rowFields count="1">
    <field x="1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5"/>
    </i>
    <i>
      <x v="16"/>
    </i>
    <i>
      <x v="18"/>
    </i>
    <i>
      <x v="19"/>
    </i>
    <i>
      <x v="20"/>
    </i>
    <i>
      <x v="21"/>
    </i>
    <i>
      <x v="22"/>
    </i>
    <i t="grand">
      <x/>
    </i>
  </rowItems>
  <colItems count="1">
    <i/>
  </colItems>
  <dataFields count="1">
    <dataField name=" Stock" fld="8" baseField="1" baseItem="0" numFmtId="3"/>
  </dataFields>
  <formats count="6">
    <format dxfId="63">
      <pivotArea type="all" dataOnly="0" outline="0" fieldPosition="0"/>
    </format>
    <format dxfId="62">
      <pivotArea outline="0" collapsedLevelsAreSubtotals="1" fieldPosition="0"/>
    </format>
    <format dxfId="61">
      <pivotArea field="1" type="button" dataOnly="0" labelOnly="1" outline="0" axis="axisRow" fieldPosition="0"/>
    </format>
    <format dxfId="60">
      <pivotArea dataOnly="0" labelOnly="1" fieldPosition="0">
        <references count="1">
          <reference field="1" count="16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5"/>
            <x v="16"/>
          </reference>
        </references>
      </pivotArea>
    </format>
    <format dxfId="59">
      <pivotArea dataOnly="0" labelOnly="1" grandRow="1" outline="0" fieldPosition="0"/>
    </format>
    <format dxfId="58">
      <pivotArea dataOnly="0" labelOnly="1" outline="0" axis="axisValues" fieldPosition="0"/>
    </format>
  </formats>
  <chartFormats count="8"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3">
      <pivotArea type="data" outline="0" fieldPosition="0">
        <references count="2">
          <reference field="4294967294" count="1" selected="0">
            <x v="0"/>
          </reference>
          <reference field="1" count="1" selected="0">
            <x v="16"/>
          </reference>
        </references>
      </pivotArea>
    </chartFormat>
    <chartFormat chart="4" format="4">
      <pivotArea type="data" outline="0" fieldPosition="0">
        <references count="2">
          <reference field="4294967294" count="1" selected="0">
            <x v="0"/>
          </reference>
          <reference field="1" count="1" selected="0">
            <x v="15"/>
          </reference>
        </references>
      </pivotArea>
    </chartFormat>
    <chartFormat chart="6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valueGreaterThan" evalOrder="-1" id="2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E0BEF40-00B3-45D6-BB4C-4F1B06BD086A}" name="Tableau croisé dynamique1" cacheId="1" applyNumberFormats="0" applyBorderFormats="0" applyFontFormats="0" applyPatternFormats="0" applyAlignmentFormats="0" applyWidthHeightFormats="1" dataCaption="Valeurs" updatedVersion="6" minRefreshableVersion="3" colGrandTotals="0" itemPrintTitles="1" mergeItem="1" createdVersion="6" indent="0" outline="1" outlineData="1" multipleFieldFilters="0" chartFormat="4" rowHeaderCaption="Boisson" colHeaderCaption="Mois">
  <location ref="B3:C6" firstHeaderRow="1" firstDataRow="2" firstDataCol="1"/>
  <pivotFields count="9">
    <pivotField showAll="0" defaultSubtotal="0"/>
    <pivotField axis="axisRow" subtotalTop="0" showAll="0" defaultSubtotal="0">
      <items count="2">
        <item x="0"/>
        <item m="1" x="1"/>
      </items>
    </pivotField>
    <pivotField showAll="0" defaultSubtotal="0">
      <items count="2">
        <item x="0"/>
        <item m="1" x="1"/>
      </items>
    </pivotField>
    <pivotField showAll="0" defaultSubtotal="0"/>
    <pivotField showAll="0" defaultSubtotal="0"/>
    <pivotField dataField="1" showAll="0" defaultSubtotal="0"/>
    <pivotField subtotalTop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Col" subtotalTop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ubtotalTop="0" dragToRow="0" dragToCol="0" dragToPage="0" showAll="0" defaultSubtotal="0"/>
  </pivotFields>
  <rowFields count="1">
    <field x="1"/>
  </rowFields>
  <rowItems count="2">
    <i>
      <x/>
    </i>
    <i t="grand">
      <x/>
    </i>
  </rowItems>
  <colFields count="1">
    <field x="7"/>
  </colFields>
  <colItems count="1">
    <i>
      <x/>
    </i>
  </colItems>
  <dataFields count="1">
    <dataField name="Ventes" fld="5" baseField="1" baseItem="1" numFmtId="3"/>
  </dataFields>
  <formats count="20">
    <format dxfId="19">
      <pivotArea outline="0" fieldPosition="0">
        <references count="1">
          <reference field="4294967294" count="1">
            <x v="0"/>
          </reference>
        </references>
      </pivotArea>
    </format>
    <format dxfId="18">
      <pivotArea outline="0" collapsedLevelsAreSubtotals="1" fieldPosition="0"/>
    </format>
    <format dxfId="17">
      <pivotArea type="topRight" dataOnly="0" labelOnly="1" outline="0" fieldPosition="0"/>
    </format>
    <format dxfId="16">
      <pivotArea type="all" dataOnly="0" outline="0" fieldPosition="0"/>
    </format>
    <format dxfId="15">
      <pivotArea outline="0" collapsedLevelsAreSubtotals="1" fieldPosition="0"/>
    </format>
    <format dxfId="14">
      <pivotArea field="7" type="button" dataOnly="0" labelOnly="1" outline="0" axis="axisCol" fieldPosition="0"/>
    </format>
    <format dxfId="13">
      <pivotArea type="topRight" dataOnly="0" labelOnly="1" outline="0" fieldPosition="0"/>
    </format>
    <format dxfId="12">
      <pivotArea dataOnly="0" grandRow="1" fieldPosition="0"/>
    </format>
    <format dxfId="11">
      <pivotArea dataOnly="0" grandRow="1" fieldPosition="0"/>
    </format>
    <format dxfId="10">
      <pivotArea type="all" dataOnly="0" outline="0" fieldPosition="0"/>
    </format>
    <format dxfId="9">
      <pivotArea outline="0" collapsedLevelsAreSubtotals="1" fieldPosition="0"/>
    </format>
    <format dxfId="8">
      <pivotArea field="7" type="button" dataOnly="0" labelOnly="1" outline="0" axis="axisCol" fieldPosition="0"/>
    </format>
    <format dxfId="7">
      <pivotArea type="topRight" dataOnly="0" labelOnly="1" outline="0" fieldPosition="0"/>
    </format>
    <format dxfId="6">
      <pivotArea dataOnly="0" labelOnly="1" fieldPosition="0">
        <references count="1">
          <reference field="7" count="2">
            <x v="8"/>
            <x v="9"/>
          </reference>
        </references>
      </pivotArea>
    </format>
    <format dxfId="5">
      <pivotArea type="origin" dataOnly="0" labelOnly="1" outline="0" fieldPosition="0"/>
    </format>
    <format dxfId="4">
      <pivotArea dataOnly="0" labelOnly="1" grandRow="1" outline="0" fieldPosition="0"/>
    </format>
    <format dxfId="3">
      <pivotArea type="all" dataOnly="0" outline="0" fieldPosition="0"/>
    </format>
    <format dxfId="2">
      <pivotArea type="origin" dataOnly="0" labelOnly="1" outline="0" fieldPosition="0"/>
    </format>
    <format dxfId="1">
      <pivotArea field="1" type="button" dataOnly="0" labelOnly="1" outline="0" axis="axisRow" fieldPosition="0"/>
    </format>
    <format dxfId="0">
      <pivotArea dataOnly="0" labelOnly="1" grandRow="1" outline="0" fieldPosition="0"/>
    </format>
  </formats>
  <chartFormats count="7">
    <chartFormat chart="3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7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9"/>
          </reference>
        </references>
      </pivotArea>
    </chartFormat>
    <chartFormat chart="3" format="28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8"/>
          </reference>
        </references>
      </pivotArea>
    </chartFormat>
    <chartFormat chart="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" type="thisMonth" evalOrder="-1" id="1">
      <autoFilter ref="A1">
        <filterColumn colId="0">
          <dynamicFilter type="thisMonth" val="43831" maxVal="43862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54E4550-A67E-46A2-A692-8896298D099A}" name="Tableau croisé dynamique2" cacheId="1" applyNumberFormats="0" applyBorderFormats="0" applyFontFormats="0" applyPatternFormats="0" applyAlignmentFormats="0" applyWidthHeightFormats="1" dataCaption="Valeurs" updatedVersion="6" minRefreshableVersion="3" colGrandTotals="0" itemPrintTitles="1" createdVersion="6" indent="0" outline="1" outlineData="1" multipleFieldFilters="0" chartFormat="9" rowHeaderCaption="Snack">
  <location ref="B40:C42" firstHeaderRow="1" firstDataRow="1" firstDataCol="1"/>
  <pivotFields count="9">
    <pivotField showAll="0"/>
    <pivotField axis="axisRow" showAll="0">
      <items count="3">
        <item x="0"/>
        <item m="1" x="1"/>
        <item t="default"/>
      </items>
    </pivotField>
    <pivotField showAll="0">
      <items count="3">
        <item x="0"/>
        <item m="1" x="1"/>
        <item t="default"/>
      </items>
    </pivotField>
    <pivotField showAll="0"/>
    <pivotField showAll="0"/>
    <pivotField showAll="0"/>
    <pivotField showAll="0" defaultSubtotal="0"/>
    <pivotField showAll="0" defaultSubtotal="0">
      <items count="14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</items>
    </pivotField>
    <pivotField dataField="1" dragToRow="0" dragToCol="0" dragToPage="0" showAll="0" defaultSubtotal="0"/>
  </pivotFields>
  <rowFields count="1">
    <field x="1"/>
  </rowFields>
  <rowItems count="2">
    <i>
      <x/>
    </i>
    <i t="grand">
      <x/>
    </i>
  </rowItems>
  <colItems count="1">
    <i/>
  </colItems>
  <dataFields count="1">
    <dataField name=" Stock" fld="8" baseField="1" baseItem="0" numFmtId="3"/>
  </dataFields>
  <formats count="6">
    <format dxfId="25">
      <pivotArea type="all" dataOnly="0" outline="0" fieldPosition="0"/>
    </format>
    <format dxfId="24">
      <pivotArea outline="0" collapsedLevelsAreSubtotals="1" fieldPosition="0"/>
    </format>
    <format dxfId="23">
      <pivotArea field="1" type="button" dataOnly="0" labelOnly="1" outline="0" axis="axisRow" fieldPosition="0"/>
    </format>
    <format dxfId="22">
      <pivotArea dataOnly="0" labelOnly="1" fieldPosition="0">
        <references count="1">
          <reference field="1" count="0"/>
        </references>
      </pivotArea>
    </format>
    <format dxfId="21">
      <pivotArea dataOnly="0" labelOnly="1" grandRow="1" outline="0" fieldPosition="0"/>
    </format>
    <format dxfId="20">
      <pivotArea dataOnly="0" labelOnly="1" outline="0" axis="axisValues" fieldPosition="0"/>
    </format>
  </formats>
  <chartFormats count="9"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6105CE9-2C6A-4250-8F1E-03CEDFC42D79}" name="T_Boissons" displayName="T_Boissons" ref="A1:C26" totalsRowShown="0" headerRowDxfId="68" dataDxfId="67">
  <autoFilter ref="A1:C26" xr:uid="{36ED272C-ADD5-4A46-AF9E-7A906D5CDD46}">
    <filterColumn colId="0" hiddenButton="1"/>
    <filterColumn colId="1" hiddenButton="1"/>
    <filterColumn colId="2" hiddenButton="1"/>
  </autoFilter>
  <sortState xmlns:xlrd2="http://schemas.microsoft.com/office/spreadsheetml/2017/richdata2" ref="A2:B25">
    <sortCondition ref="B6"/>
  </sortState>
  <tableColumns count="3">
    <tableColumn id="1" xr3:uid="{DF5896A2-D2F4-413E-9D34-1E602CA57C9C}" name="Code" dataDxfId="66"/>
    <tableColumn id="2" xr3:uid="{C35F9155-09CC-44CF-BC4A-24E2F2C4243F}" name="Boissons" dataDxfId="65"/>
    <tableColumn id="3" xr3:uid="{6F865BF5-6C54-48E9-B8B9-82FC364A041D}" name="Stock" dataDxfId="64">
      <calculatedColumnFormula>SUMIF('Récap boissons'!$B$2:$B$125,T_Boissons[[#This Row],[Boissons]],'Récap boissons'!$D$2:$D$125)+SUMIF('Récap boissons'!$B$2:$B$125,T_Boissons[[#This Row],[Boissons]],'Récap boissons'!$E$2:$E$125)-SUMIF('Récap boissons'!$B$2:$B$125,T_Boissons[[#This Row],[Boissons]],'Récap boissons'!$F$2:$F$125)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EB2C719-071F-4A69-8C43-84B2BA625922}" name="T_Snack" displayName="T_Snack" ref="A1:D24" totalsRowShown="0" headerRowDxfId="31" headerRowBorderDxfId="30" tableBorderDxfId="29">
  <autoFilter ref="A1:D24" xr:uid="{425C0B23-213A-4177-956F-83BC4A67B420}">
    <filterColumn colId="0" hiddenButton="1"/>
    <filterColumn colId="1" hiddenButton="1"/>
    <filterColumn colId="2" hiddenButton="1"/>
    <filterColumn colId="3" hiddenButton="1"/>
  </autoFilter>
  <tableColumns count="4">
    <tableColumn id="1" xr3:uid="{5B9B2511-060E-400C-BA9A-1526624BF952}" name="Code" dataDxfId="28"/>
    <tableColumn id="2" xr3:uid="{93400C7C-8F09-4744-B3CA-17B6EC59629C}" name="Snack" dataDxfId="27"/>
    <tableColumn id="3" xr3:uid="{879F6747-E35B-4BEF-85C1-386FCCE8CD0E}" name="Stock" dataDxfId="26">
      <calculatedColumnFormula>SUMIF('Récap snack'!$B$2:$B$299,T_Snack[[#This Row],[Snack]],'Récap snack'!$D$2:$D$299)+SUMIF('Récap snack'!$B$2:$B$299,T_Snack[[#This Row],[Snack]],'Récap snack'!$E$2:$E$299)-SUMIF('Récap snack'!$B$2:$B$299,T_Snack[[#This Row],[Snack]],'Récap snack'!$F$2:$F$299)</calculatedColumnFormula>
    </tableColumn>
    <tableColumn id="4" xr3:uid="{90E1546B-AD6E-42E4-AB23-21A29DD276C3}" name="Colonne1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3C5FC4-6FCD-4FD9-A24D-3421B66E9F67}">
  <sheetPr codeName="Feuil23">
    <tabColor rgb="FF0070C0"/>
  </sheetPr>
  <dimension ref="A1:U1981"/>
  <sheetViews>
    <sheetView showGridLines="0" workbookViewId="0">
      <pane ySplit="1" topLeftCell="A170" activePane="bottomLeft" state="frozen"/>
      <selection activeCell="A2" sqref="A2"/>
      <selection pane="bottomLeft" activeCell="D178" sqref="D178"/>
    </sheetView>
  </sheetViews>
  <sheetFormatPr baseColWidth="10" defaultRowHeight="15" outlineLevelCol="1" x14ac:dyDescent="0.25"/>
  <cols>
    <col min="1" max="1" width="11.5703125" style="23" customWidth="1"/>
    <col min="2" max="2" width="30.85546875" style="24" bestFit="1" customWidth="1"/>
    <col min="3" max="3" width="11.42578125" style="25"/>
    <col min="4" max="6" width="11.42578125" style="26"/>
    <col min="7" max="7" width="0.85546875" style="38" customWidth="1"/>
    <col min="8" max="10" width="12.7109375" style="39" hidden="1" customWidth="1" outlineLevel="1"/>
    <col min="11" max="11" width="11.42578125" style="26" collapsed="1"/>
    <col min="12" max="12" width="5.7109375" style="21" customWidth="1"/>
    <col min="13" max="13" width="57.85546875" style="22" bestFit="1" customWidth="1"/>
    <col min="14" max="16384" width="11.42578125" style="21"/>
  </cols>
  <sheetData>
    <row r="1" spans="1:21" x14ac:dyDescent="0.25">
      <c r="A1" s="30" t="s">
        <v>88</v>
      </c>
      <c r="B1" s="30" t="s">
        <v>89</v>
      </c>
      <c r="C1" s="31" t="s">
        <v>86</v>
      </c>
      <c r="D1" s="32" t="s">
        <v>90</v>
      </c>
      <c r="E1" s="32" t="s">
        <v>91</v>
      </c>
      <c r="F1" s="32" t="s">
        <v>56</v>
      </c>
      <c r="G1" s="36"/>
      <c r="H1" s="37" t="s">
        <v>90</v>
      </c>
      <c r="I1" s="37" t="s">
        <v>91</v>
      </c>
      <c r="J1" s="37" t="s">
        <v>56</v>
      </c>
      <c r="K1" s="32" t="s">
        <v>87</v>
      </c>
    </row>
    <row r="2" spans="1:21" x14ac:dyDescent="0.25">
      <c r="A2" s="23">
        <v>305</v>
      </c>
      <c r="B2" s="24" t="s">
        <v>18</v>
      </c>
      <c r="C2" s="25">
        <v>43834</v>
      </c>
      <c r="D2" s="26">
        <v>35</v>
      </c>
      <c r="H2" s="39">
        <f>IF($B2&lt;&gt;"",SUMIF($B$2:B2,$B2,$D$2:D2),"")</f>
        <v>35</v>
      </c>
      <c r="I2" s="39">
        <f>IF($B2&lt;&gt;"",SUMIF($B$2:B2,$B2,$E$2:E2),"")</f>
        <v>0</v>
      </c>
      <c r="J2" s="39">
        <f>IF($B2&lt;&gt;"",SUMIF($B$2:B2,$B2,$F$2:F2),"")</f>
        <v>0</v>
      </c>
      <c r="K2" s="26">
        <f>IF($B2&lt;&gt;"",H2+I2-J2,"")</f>
        <v>35</v>
      </c>
      <c r="M2" s="27" t="str">
        <f>IF(K2&lt;0,"ATTENTION IL DOIT Y AVOIR UNE ERREUR LE STOCK EST NEGATIF !","")</f>
        <v/>
      </c>
    </row>
    <row r="3" spans="1:21" x14ac:dyDescent="0.25">
      <c r="A3" s="23">
        <f>IFERROR(INDEX(T_Boissons[Code],MATCH(B3,T_Boissons[Boissons],0)),"")</f>
        <v>305</v>
      </c>
      <c r="B3" s="24" t="s">
        <v>18</v>
      </c>
      <c r="C3" s="25">
        <v>43834</v>
      </c>
      <c r="F3" s="26">
        <v>1</v>
      </c>
      <c r="H3" s="39">
        <f>IF($B3&lt;&gt;"",SUMIF($B$2:B3,$B3,$D$2:D3),"")</f>
        <v>35</v>
      </c>
      <c r="I3" s="39">
        <f>IF($B3&lt;&gt;"",SUMIF($B$2:B3,$B3,$E$2:E3),"")</f>
        <v>0</v>
      </c>
      <c r="J3" s="39">
        <f>IF($B3&lt;&gt;"",SUMIF($B$2:B3,$B3,$F$2:F3),"")</f>
        <v>1</v>
      </c>
      <c r="K3" s="26">
        <f t="shared" ref="K3:K66" si="0">IF($B3&lt;&gt;"",H3+I3-J3,"")</f>
        <v>34</v>
      </c>
      <c r="M3" s="27" t="str">
        <f t="shared" ref="M3:M66" si="1">IF(K3&lt;0,"ATTENTION IL DOIT Y AVOIR UNE ERREUR LE STOCK EST NEGATIF !","")</f>
        <v/>
      </c>
    </row>
    <row r="4" spans="1:21" x14ac:dyDescent="0.25">
      <c r="A4" s="23">
        <f>IFERROR(INDEX(T_Boissons[Code],MATCH(B4,T_Boissons[Boissons],0)),"")</f>
        <v>305</v>
      </c>
      <c r="B4" s="24" t="s">
        <v>18</v>
      </c>
      <c r="C4" s="25">
        <v>43835</v>
      </c>
      <c r="F4" s="26">
        <v>1</v>
      </c>
      <c r="H4" s="39">
        <f>IF($B4&lt;&gt;"",SUMIF($B$2:B4,$B4,$D$2:D4),"")</f>
        <v>35</v>
      </c>
      <c r="I4" s="39">
        <f>IF($B4&lt;&gt;"",SUMIF($B$2:B4,$B4,$E$2:E4),"")</f>
        <v>0</v>
      </c>
      <c r="J4" s="39">
        <f>IF($B4&lt;&gt;"",SUMIF($B$2:B4,$B4,$F$2:F4),"")</f>
        <v>2</v>
      </c>
      <c r="K4" s="26">
        <f t="shared" si="0"/>
        <v>33</v>
      </c>
      <c r="M4" s="27" t="str">
        <f t="shared" si="1"/>
        <v/>
      </c>
    </row>
    <row r="5" spans="1:21" x14ac:dyDescent="0.25">
      <c r="A5" s="23">
        <f>IFERROR(INDEX(T_Boissons[Code],MATCH(B5,T_Boissons[Boissons],0)),"")</f>
        <v>305</v>
      </c>
      <c r="B5" s="24" t="s">
        <v>18</v>
      </c>
      <c r="C5" s="25">
        <v>43837</v>
      </c>
      <c r="F5" s="26">
        <v>1</v>
      </c>
      <c r="H5" s="39">
        <f>IF($B5&lt;&gt;"",SUMIF($B$2:B5,$B5,$D$2:D5),"")</f>
        <v>35</v>
      </c>
      <c r="I5" s="39">
        <f>IF($B5&lt;&gt;"",SUMIF($B$2:B5,$B5,$E$2:E5),"")</f>
        <v>0</v>
      </c>
      <c r="J5" s="39">
        <f>IF($B5&lt;&gt;"",SUMIF($B$2:B5,$B5,$F$2:F5),"")</f>
        <v>3</v>
      </c>
      <c r="K5" s="26">
        <f t="shared" si="0"/>
        <v>32</v>
      </c>
      <c r="M5" s="27" t="str">
        <f t="shared" si="1"/>
        <v/>
      </c>
    </row>
    <row r="6" spans="1:21" x14ac:dyDescent="0.25">
      <c r="A6" s="23">
        <f>IFERROR(INDEX(T_Boissons[Code],MATCH(B6,T_Boissons[Boissons],0)),"")</f>
        <v>305</v>
      </c>
      <c r="B6" s="24" t="s">
        <v>18</v>
      </c>
      <c r="C6" s="25">
        <v>43838</v>
      </c>
      <c r="F6" s="26">
        <v>1</v>
      </c>
      <c r="H6" s="39">
        <f>IF($B6&lt;&gt;"",SUMIF($B$2:B6,$B6,$D$2:D6),"")</f>
        <v>35</v>
      </c>
      <c r="I6" s="39">
        <f>IF($B6&lt;&gt;"",SUMIF($B$2:B6,$B6,$E$2:E6),"")</f>
        <v>0</v>
      </c>
      <c r="J6" s="39">
        <f>IF($B6&lt;&gt;"",SUMIF($B$2:B6,$B6,$F$2:F6),"")</f>
        <v>4</v>
      </c>
      <c r="K6" s="26">
        <f t="shared" si="0"/>
        <v>31</v>
      </c>
      <c r="M6" s="27" t="str">
        <f t="shared" si="1"/>
        <v/>
      </c>
    </row>
    <row r="7" spans="1:21" x14ac:dyDescent="0.25">
      <c r="A7" s="23">
        <f>IFERROR(INDEX(T_Boissons[Code],MATCH(B7,T_Boissons[Boissons],0)),"")</f>
        <v>305</v>
      </c>
      <c r="B7" s="24" t="s">
        <v>18</v>
      </c>
      <c r="C7" s="25">
        <v>43845</v>
      </c>
      <c r="F7" s="26">
        <v>1</v>
      </c>
      <c r="H7" s="39">
        <f>IF($B7&lt;&gt;"",SUMIF($B$2:B7,$B7,$D$2:D7),"")</f>
        <v>35</v>
      </c>
      <c r="I7" s="39">
        <f>IF($B7&lt;&gt;"",SUMIF($B$2:B7,$B7,$E$2:E7),"")</f>
        <v>0</v>
      </c>
      <c r="J7" s="39">
        <f>IF($B7&lt;&gt;"",SUMIF($B$2:B7,$B7,$F$2:F7),"")</f>
        <v>5</v>
      </c>
      <c r="K7" s="26">
        <f t="shared" si="0"/>
        <v>30</v>
      </c>
      <c r="M7" s="58"/>
      <c r="N7" s="24"/>
      <c r="O7" s="24"/>
      <c r="P7" s="24"/>
      <c r="Q7" s="24"/>
      <c r="R7" s="24"/>
      <c r="S7" s="24"/>
      <c r="T7" s="24"/>
      <c r="U7" s="24"/>
    </row>
    <row r="8" spans="1:21" x14ac:dyDescent="0.25">
      <c r="A8" s="23">
        <f>IFERROR(INDEX(T_Boissons[Code],MATCH(B8,T_Boissons[Boissons],0)),"")</f>
        <v>305</v>
      </c>
      <c r="B8" s="24" t="s">
        <v>18</v>
      </c>
      <c r="C8" s="25">
        <v>43846</v>
      </c>
      <c r="F8" s="26">
        <v>3</v>
      </c>
      <c r="H8" s="39">
        <f>IF($B8&lt;&gt;"",SUMIF($B$2:B8,$B8,$D$2:D8),"")</f>
        <v>35</v>
      </c>
      <c r="I8" s="39">
        <f>IF($B8&lt;&gt;"",SUMIF($B$2:B8,$B8,$E$2:E8),"")</f>
        <v>0</v>
      </c>
      <c r="J8" s="39">
        <f>IF($B8&lt;&gt;"",SUMIF($B$2:B8,$B8,$F$2:F8),"")</f>
        <v>8</v>
      </c>
      <c r="K8" s="26">
        <f t="shared" si="0"/>
        <v>27</v>
      </c>
      <c r="M8" s="58"/>
      <c r="N8" s="59"/>
      <c r="O8" s="60"/>
      <c r="P8" s="60"/>
      <c r="Q8" s="60"/>
      <c r="R8" s="60"/>
      <c r="S8" s="24"/>
      <c r="T8" s="24"/>
      <c r="U8" s="24"/>
    </row>
    <row r="9" spans="1:21" x14ac:dyDescent="0.25">
      <c r="A9" s="23">
        <f>IFERROR(INDEX(T_Boissons[Code],MATCH(B9,T_Boissons[Boissons],0)),"")</f>
        <v>305</v>
      </c>
      <c r="B9" s="24" t="s">
        <v>18</v>
      </c>
      <c r="C9" s="25">
        <v>43849</v>
      </c>
      <c r="F9" s="26">
        <v>1</v>
      </c>
      <c r="H9" s="39">
        <f>IF($B9&lt;&gt;"",SUMIF($B$2:B9,$B9,$D$2:D9),"")</f>
        <v>35</v>
      </c>
      <c r="I9" s="39">
        <f>IF($B9&lt;&gt;"",SUMIF($B$2:B9,$B9,$E$2:E9),"")</f>
        <v>0</v>
      </c>
      <c r="J9" s="39">
        <f>IF($B9&lt;&gt;"",SUMIF($B$2:B9,$B9,$F$2:F9),"")</f>
        <v>9</v>
      </c>
      <c r="K9" s="26">
        <f t="shared" si="0"/>
        <v>26</v>
      </c>
      <c r="M9" s="58"/>
      <c r="N9" s="59"/>
      <c r="O9" s="60"/>
      <c r="P9" s="60"/>
      <c r="Q9" s="61"/>
      <c r="R9" s="60"/>
      <c r="S9" s="24"/>
      <c r="T9" s="24"/>
      <c r="U9" s="24"/>
    </row>
    <row r="10" spans="1:21" x14ac:dyDescent="0.25">
      <c r="A10" s="23">
        <f>IFERROR(INDEX(T_Boissons[Code],MATCH(B10,T_Boissons[Boissons],0)),"")</f>
        <v>305</v>
      </c>
      <c r="B10" s="24" t="s">
        <v>18</v>
      </c>
      <c r="C10" s="25">
        <v>43850</v>
      </c>
      <c r="F10" s="26">
        <v>1</v>
      </c>
      <c r="H10" s="39">
        <f>IF($B10&lt;&gt;"",SUMIF($B$2:B10,$B10,$D$2:D10),"")</f>
        <v>35</v>
      </c>
      <c r="I10" s="39">
        <f>IF($B10&lt;&gt;"",SUMIF($B$2:B10,$B10,$E$2:E10),"")</f>
        <v>0</v>
      </c>
      <c r="J10" s="39">
        <f>IF($B10&lt;&gt;"",SUMIF($B$2:B10,$B10,$F$2:F10),"")</f>
        <v>10</v>
      </c>
      <c r="K10" s="26">
        <f t="shared" si="0"/>
        <v>25</v>
      </c>
      <c r="M10" s="58"/>
      <c r="N10" s="59"/>
      <c r="O10" s="60"/>
      <c r="P10" s="60"/>
      <c r="Q10" s="60"/>
      <c r="R10" s="60"/>
      <c r="S10" s="24"/>
      <c r="T10" s="24"/>
      <c r="U10" s="24"/>
    </row>
    <row r="11" spans="1:21" x14ac:dyDescent="0.25">
      <c r="A11" s="23">
        <f>IFERROR(INDEX(T_Boissons[Code],MATCH(B11,T_Boissons[Boissons],0)),"")</f>
        <v>305</v>
      </c>
      <c r="B11" s="24" t="s">
        <v>18</v>
      </c>
      <c r="C11" s="25">
        <v>43851</v>
      </c>
      <c r="F11" s="26">
        <v>3</v>
      </c>
      <c r="H11" s="39">
        <f>IF($B11&lt;&gt;"",SUMIF($B$2:B11,$B11,$D$2:D11),"")</f>
        <v>35</v>
      </c>
      <c r="I11" s="39">
        <f>IF($B11&lt;&gt;"",SUMIF($B$2:B11,$B11,$E$2:E11),"")</f>
        <v>0</v>
      </c>
      <c r="J11" s="39">
        <f>IF($B11&lt;&gt;"",SUMIF($B$2:B11,$B11,$F$2:F11),"")</f>
        <v>13</v>
      </c>
      <c r="K11" s="26">
        <f t="shared" si="0"/>
        <v>22</v>
      </c>
      <c r="M11" s="58"/>
      <c r="N11" s="59"/>
      <c r="O11" s="60"/>
      <c r="P11" s="60"/>
      <c r="Q11" s="60"/>
      <c r="R11" s="60"/>
      <c r="S11" s="62"/>
      <c r="T11" s="24"/>
      <c r="U11" s="24"/>
    </row>
    <row r="12" spans="1:21" x14ac:dyDescent="0.25">
      <c r="A12" s="23">
        <f>IFERROR(INDEX(T_Boissons[Code],MATCH(B12,T_Boissons[Boissons],0)),"")</f>
        <v>305</v>
      </c>
      <c r="B12" s="24" t="s">
        <v>18</v>
      </c>
      <c r="C12" s="25">
        <v>43855</v>
      </c>
      <c r="F12" s="26">
        <v>5</v>
      </c>
      <c r="H12" s="39">
        <f>IF($B12&lt;&gt;"",SUMIF($B$2:B12,$B12,$D$2:D12),"")</f>
        <v>35</v>
      </c>
      <c r="I12" s="39">
        <f>IF($B12&lt;&gt;"",SUMIF($B$2:B12,$B12,$E$2:E12),"")</f>
        <v>0</v>
      </c>
      <c r="J12" s="39">
        <f>IF($B12&lt;&gt;"",SUMIF($B$2:B12,$B12,$F$2:F12),"")</f>
        <v>18</v>
      </c>
      <c r="K12" s="26">
        <f t="shared" si="0"/>
        <v>17</v>
      </c>
      <c r="M12" s="58"/>
      <c r="N12" s="63"/>
      <c r="O12" s="64"/>
      <c r="P12" s="64"/>
      <c r="Q12" s="64"/>
      <c r="R12" s="64"/>
      <c r="S12" s="62"/>
      <c r="T12" s="24"/>
      <c r="U12" s="24"/>
    </row>
    <row r="13" spans="1:21" x14ac:dyDescent="0.25">
      <c r="A13" s="23">
        <f>IFERROR(INDEX(T_Boissons[Code],MATCH(B13,T_Boissons[Boissons],0)),"")</f>
        <v>306</v>
      </c>
      <c r="B13" s="24" t="s">
        <v>92</v>
      </c>
      <c r="C13" s="25">
        <v>43831</v>
      </c>
      <c r="D13" s="26">
        <v>17</v>
      </c>
      <c r="H13" s="39">
        <f>IF($B13&lt;&gt;"",SUMIF($B$2:B13,$B13,$D$2:D13),"")</f>
        <v>17</v>
      </c>
      <c r="I13" s="39">
        <f>IF($B13&lt;&gt;"",SUMIF($B$2:B13,$B13,$E$2:E13),"")</f>
        <v>0</v>
      </c>
      <c r="J13" s="39">
        <f>IF($B13&lt;&gt;"",SUMIF($B$2:B13,$B13,$F$2:F13),"")</f>
        <v>0</v>
      </c>
      <c r="K13" s="26">
        <f t="shared" si="0"/>
        <v>17</v>
      </c>
      <c r="M13" s="58"/>
      <c r="N13" s="59"/>
      <c r="O13" s="60"/>
      <c r="P13" s="60"/>
      <c r="Q13" s="60"/>
      <c r="R13" s="60"/>
      <c r="S13" s="62"/>
      <c r="T13" s="24"/>
      <c r="U13" s="24"/>
    </row>
    <row r="14" spans="1:21" x14ac:dyDescent="0.25">
      <c r="A14" s="23">
        <f>IFERROR(INDEX(T_Boissons[Code],MATCH(B14,T_Boissons[Boissons],0)),"")</f>
        <v>306</v>
      </c>
      <c r="B14" s="24" t="s">
        <v>92</v>
      </c>
      <c r="C14" s="25">
        <v>43832</v>
      </c>
      <c r="F14" s="26">
        <v>4</v>
      </c>
      <c r="H14" s="39">
        <f>IF($B14&lt;&gt;"",SUMIF($B$2:B14,$B14,$D$2:D14),"")</f>
        <v>17</v>
      </c>
      <c r="I14" s="39">
        <f>IF($B14&lt;&gt;"",SUMIF($B$2:B14,$B14,$E$2:E14),"")</f>
        <v>0</v>
      </c>
      <c r="J14" s="39">
        <f>IF($B14&lt;&gt;"",SUMIF($B$2:B14,$B14,$F$2:F14),"")</f>
        <v>4</v>
      </c>
      <c r="K14" s="26">
        <f t="shared" si="0"/>
        <v>13</v>
      </c>
      <c r="M14" s="58"/>
      <c r="N14" s="59"/>
      <c r="O14" s="60"/>
      <c r="P14" s="60"/>
      <c r="Q14" s="60"/>
      <c r="R14" s="60"/>
      <c r="S14" s="62"/>
      <c r="T14" s="24"/>
      <c r="U14" s="24"/>
    </row>
    <row r="15" spans="1:21" x14ac:dyDescent="0.25">
      <c r="A15" s="23">
        <f>IFERROR(INDEX(T_Boissons[Code],MATCH(B15,T_Boissons[Boissons],0)),"")</f>
        <v>306</v>
      </c>
      <c r="B15" s="24" t="s">
        <v>92</v>
      </c>
      <c r="C15" s="57">
        <v>43833</v>
      </c>
      <c r="F15" s="26">
        <v>1</v>
      </c>
      <c r="H15" s="39">
        <f>IF($B15&lt;&gt;"",SUMIF($B$2:B15,$B15,$D$2:D15),"")</f>
        <v>17</v>
      </c>
      <c r="I15" s="39">
        <f>IF($B15&lt;&gt;"",SUMIF($B$2:B15,$B15,$E$2:E15),"")</f>
        <v>0</v>
      </c>
      <c r="J15" s="39">
        <f>IF($B15&lt;&gt;"",SUMIF($B$2:B15,$B15,$F$2:F15),"")</f>
        <v>5</v>
      </c>
      <c r="K15" s="26">
        <f t="shared" si="0"/>
        <v>12</v>
      </c>
      <c r="M15" s="58"/>
      <c r="N15" s="59"/>
      <c r="O15" s="60"/>
      <c r="P15" s="60"/>
      <c r="Q15" s="60"/>
      <c r="R15" s="60"/>
      <c r="S15" s="62"/>
      <c r="T15" s="24"/>
      <c r="U15" s="24"/>
    </row>
    <row r="16" spans="1:21" x14ac:dyDescent="0.25">
      <c r="A16" s="23">
        <f>IFERROR(INDEX(T_Boissons[Code],MATCH(B16,T_Boissons[Boissons],0)),"")</f>
        <v>306</v>
      </c>
      <c r="B16" s="24" t="s">
        <v>92</v>
      </c>
      <c r="C16" s="25">
        <v>43834</v>
      </c>
      <c r="F16" s="26">
        <v>4</v>
      </c>
      <c r="H16" s="39">
        <f>IF($B16&lt;&gt;"",SUMIF($B$2:B16,$B16,$D$2:D16),"")</f>
        <v>17</v>
      </c>
      <c r="I16" s="39">
        <f>IF($B16&lt;&gt;"",SUMIF($B$2:B16,$B16,$E$2:E16),"")</f>
        <v>0</v>
      </c>
      <c r="J16" s="39">
        <f>IF($B16&lt;&gt;"",SUMIF($B$2:B16,$B16,$F$2:F16),"")</f>
        <v>9</v>
      </c>
      <c r="K16" s="26">
        <f t="shared" si="0"/>
        <v>8</v>
      </c>
      <c r="M16" s="58"/>
      <c r="N16" s="59"/>
      <c r="O16" s="60"/>
      <c r="P16" s="60"/>
      <c r="Q16" s="60"/>
      <c r="R16" s="60"/>
      <c r="S16" s="62"/>
      <c r="T16" s="24"/>
      <c r="U16" s="24"/>
    </row>
    <row r="17" spans="1:21" x14ac:dyDescent="0.25">
      <c r="A17" s="23">
        <f>IFERROR(INDEX(T_Boissons[Code],MATCH(B17,T_Boissons[Boissons],0)),"")</f>
        <v>306</v>
      </c>
      <c r="B17" s="24" t="s">
        <v>92</v>
      </c>
      <c r="C17" s="25">
        <v>43836</v>
      </c>
      <c r="E17" s="26">
        <v>24</v>
      </c>
      <c r="F17" s="26">
        <v>3</v>
      </c>
      <c r="H17" s="39">
        <f>IF($B17&lt;&gt;"",SUMIF($B$2:B17,$B17,$D$2:D17),"")</f>
        <v>17</v>
      </c>
      <c r="I17" s="39">
        <f>IF($B17&lt;&gt;"",SUMIF($B$2:B17,$B17,$E$2:E17),"")</f>
        <v>24</v>
      </c>
      <c r="J17" s="39">
        <f>IF($B17&lt;&gt;"",SUMIF($B$2:B17,$B17,$F$2:F17),"")</f>
        <v>12</v>
      </c>
      <c r="K17" s="26">
        <f t="shared" si="0"/>
        <v>29</v>
      </c>
      <c r="M17" s="58"/>
      <c r="N17" s="59"/>
      <c r="O17" s="60"/>
      <c r="P17" s="60"/>
      <c r="Q17" s="60"/>
      <c r="R17" s="60"/>
      <c r="S17" s="62"/>
      <c r="T17" s="24"/>
      <c r="U17" s="24"/>
    </row>
    <row r="18" spans="1:21" x14ac:dyDescent="0.25">
      <c r="A18" s="23">
        <f>IFERROR(INDEX(T_Boissons[Code],MATCH(B18,T_Boissons[Boissons],0)),"")</f>
        <v>306</v>
      </c>
      <c r="B18" s="24" t="s">
        <v>92</v>
      </c>
      <c r="C18" s="25">
        <v>43837</v>
      </c>
      <c r="F18" s="26">
        <v>2</v>
      </c>
      <c r="H18" s="39">
        <f>IF($B18&lt;&gt;"",SUMIF($B$2:B18,$B18,$D$2:D18),"")</f>
        <v>17</v>
      </c>
      <c r="I18" s="39">
        <f>IF($B18&lt;&gt;"",SUMIF($B$2:B18,$B18,$E$2:E18),"")</f>
        <v>24</v>
      </c>
      <c r="J18" s="39">
        <f>IF($B18&lt;&gt;"",SUMIF($B$2:B18,$B18,$F$2:F18),"")</f>
        <v>14</v>
      </c>
      <c r="K18" s="26">
        <f t="shared" si="0"/>
        <v>27</v>
      </c>
      <c r="M18" s="58"/>
      <c r="N18" s="59"/>
      <c r="O18" s="60"/>
      <c r="P18" s="60"/>
      <c r="Q18" s="60"/>
      <c r="R18" s="60"/>
      <c r="S18" s="62"/>
      <c r="T18" s="24"/>
      <c r="U18" s="24"/>
    </row>
    <row r="19" spans="1:21" x14ac:dyDescent="0.25">
      <c r="A19" s="23">
        <f>IFERROR(INDEX(T_Boissons[Code],MATCH(B19,T_Boissons[Boissons],0)),"")</f>
        <v>306</v>
      </c>
      <c r="B19" s="24" t="s">
        <v>92</v>
      </c>
      <c r="C19" s="25">
        <v>43838</v>
      </c>
      <c r="F19" s="26">
        <v>1</v>
      </c>
      <c r="H19" s="39">
        <f>IF($B19&lt;&gt;"",SUMIF($B$2:B19,$B19,$D$2:D19),"")</f>
        <v>17</v>
      </c>
      <c r="I19" s="39">
        <f>IF($B19&lt;&gt;"",SUMIF($B$2:B19,$B19,$E$2:E19),"")</f>
        <v>24</v>
      </c>
      <c r="J19" s="39">
        <f>IF($B19&lt;&gt;"",SUMIF($B$2:B19,$B19,$F$2:F19),"")</f>
        <v>15</v>
      </c>
      <c r="K19" s="26">
        <f t="shared" si="0"/>
        <v>26</v>
      </c>
      <c r="M19" s="58"/>
      <c r="N19" s="63"/>
      <c r="O19" s="64"/>
      <c r="P19" s="64"/>
      <c r="Q19" s="64"/>
      <c r="R19" s="64"/>
      <c r="S19" s="62"/>
      <c r="T19" s="24"/>
      <c r="U19" s="24"/>
    </row>
    <row r="20" spans="1:21" x14ac:dyDescent="0.25">
      <c r="A20" s="23">
        <f>IFERROR(INDEX(T_Boissons[Code],MATCH(B20,T_Boissons[Boissons],0)),"")</f>
        <v>306</v>
      </c>
      <c r="B20" s="24" t="s">
        <v>92</v>
      </c>
      <c r="C20" s="25">
        <v>43839</v>
      </c>
      <c r="F20" s="26">
        <v>2</v>
      </c>
      <c r="H20" s="39">
        <f>IF($B20&lt;&gt;"",SUMIF($B$2:B20,$B20,$D$2:D20),"")</f>
        <v>17</v>
      </c>
      <c r="I20" s="39">
        <f>IF($B20&lt;&gt;"",SUMIF($B$2:B20,$B20,$E$2:E20),"")</f>
        <v>24</v>
      </c>
      <c r="J20" s="39">
        <f>IF($B20&lt;&gt;"",SUMIF($B$2:B20,$B20,$F$2:F20),"")</f>
        <v>17</v>
      </c>
      <c r="K20" s="26">
        <f t="shared" si="0"/>
        <v>24</v>
      </c>
      <c r="M20" s="58"/>
      <c r="N20" s="59"/>
      <c r="O20" s="60"/>
      <c r="P20" s="60"/>
      <c r="Q20" s="60"/>
      <c r="R20" s="60"/>
      <c r="S20" s="62"/>
      <c r="T20" s="24"/>
      <c r="U20" s="24"/>
    </row>
    <row r="21" spans="1:21" x14ac:dyDescent="0.25">
      <c r="A21" s="23">
        <v>306</v>
      </c>
      <c r="B21" s="24" t="s">
        <v>92</v>
      </c>
      <c r="C21" s="25">
        <v>43841</v>
      </c>
      <c r="F21" s="26">
        <v>5</v>
      </c>
      <c r="H21" s="39">
        <f>IF($B21&lt;&gt;"",SUMIF($B$2:B21,$B21,$D$2:D21),"")</f>
        <v>17</v>
      </c>
      <c r="I21" s="39">
        <f>IF($B21&lt;&gt;"",SUMIF($B$2:B21,$B21,$E$2:E21),"")</f>
        <v>24</v>
      </c>
      <c r="J21" s="39">
        <f>IF($B21&lt;&gt;"",SUMIF($B$2:B21,$B21,$F$2:F21),"")</f>
        <v>22</v>
      </c>
      <c r="K21" s="26">
        <f t="shared" si="0"/>
        <v>19</v>
      </c>
      <c r="M21" s="58"/>
      <c r="N21" s="59"/>
      <c r="O21" s="60"/>
      <c r="P21" s="60"/>
      <c r="Q21" s="60"/>
      <c r="R21" s="60"/>
      <c r="S21" s="62"/>
      <c r="T21" s="24"/>
      <c r="U21" s="24"/>
    </row>
    <row r="22" spans="1:21" x14ac:dyDescent="0.25">
      <c r="A22" s="23">
        <f>IFERROR(INDEX(T_Boissons[Code],MATCH(B22,T_Boissons[Boissons],0)),"")</f>
        <v>306</v>
      </c>
      <c r="B22" s="24" t="s">
        <v>92</v>
      </c>
      <c r="C22" s="25">
        <v>43842</v>
      </c>
      <c r="F22" s="26">
        <v>3</v>
      </c>
      <c r="H22" s="39">
        <f>IF($B22&lt;&gt;"",SUMIF($B$2:B22,$B22,$D$2:D22),"")</f>
        <v>17</v>
      </c>
      <c r="I22" s="39">
        <f>IF($B22&lt;&gt;"",SUMIF($B$2:B22,$B22,$E$2:E22),"")</f>
        <v>24</v>
      </c>
      <c r="J22" s="39">
        <f>IF($B22&lt;&gt;"",SUMIF($B$2:B22,$B22,$F$2:F22),"")</f>
        <v>25</v>
      </c>
      <c r="K22" s="26">
        <f t="shared" si="0"/>
        <v>16</v>
      </c>
      <c r="M22" s="58"/>
      <c r="N22" s="59"/>
      <c r="O22" s="60"/>
      <c r="P22" s="60"/>
      <c r="Q22" s="60"/>
      <c r="R22" s="60"/>
      <c r="S22" s="62"/>
      <c r="T22" s="24"/>
      <c r="U22" s="24"/>
    </row>
    <row r="23" spans="1:21" x14ac:dyDescent="0.25">
      <c r="A23" s="23">
        <f>IFERROR(INDEX(T_Boissons[Code],MATCH(B23,T_Boissons[Boissons],0)),"")</f>
        <v>306</v>
      </c>
      <c r="B23" s="24" t="s">
        <v>92</v>
      </c>
      <c r="C23" s="25">
        <v>43843</v>
      </c>
      <c r="F23" s="26">
        <v>1</v>
      </c>
      <c r="H23" s="39">
        <f>IF($B23&lt;&gt;"",SUMIF($B$2:B23,$B23,$D$2:D23),"")</f>
        <v>17</v>
      </c>
      <c r="I23" s="39">
        <f>IF($B23&lt;&gt;"",SUMIF($B$2:B23,$B23,$E$2:E23),"")</f>
        <v>24</v>
      </c>
      <c r="J23" s="39">
        <f>IF($B23&lt;&gt;"",SUMIF($B$2:B23,$B23,$F$2:F23),"")</f>
        <v>26</v>
      </c>
      <c r="K23" s="26">
        <f t="shared" si="0"/>
        <v>15</v>
      </c>
      <c r="M23" s="58"/>
      <c r="N23" s="59"/>
      <c r="O23" s="60"/>
      <c r="P23" s="60"/>
      <c r="Q23" s="60"/>
      <c r="R23" s="60"/>
      <c r="S23" s="24"/>
      <c r="T23" s="24"/>
      <c r="U23" s="24"/>
    </row>
    <row r="24" spans="1:21" x14ac:dyDescent="0.25">
      <c r="A24" s="28">
        <f>IFERROR(INDEX(T_Boissons[Code],MATCH(B24,T_Boissons[Boissons],0)),"")</f>
        <v>306</v>
      </c>
      <c r="B24" s="24" t="s">
        <v>92</v>
      </c>
      <c r="C24" s="25">
        <v>43844</v>
      </c>
      <c r="E24" s="26">
        <v>24</v>
      </c>
      <c r="H24" s="39">
        <f>IF($B24&lt;&gt;"",SUMIF($B$2:B24,$B24,$D$2:D24),"")</f>
        <v>17</v>
      </c>
      <c r="I24" s="39">
        <f>IF($B24&lt;&gt;"",SUMIF($B$2:B24,$B24,$E$2:E24),"")</f>
        <v>48</v>
      </c>
      <c r="J24" s="39">
        <f>IF($B24&lt;&gt;"",SUMIF($B$2:B24,$B24,$F$2:F24),"")</f>
        <v>26</v>
      </c>
      <c r="K24" s="26">
        <f t="shared" si="0"/>
        <v>39</v>
      </c>
      <c r="M24" s="58"/>
      <c r="N24" s="59"/>
      <c r="O24" s="60"/>
      <c r="P24" s="60"/>
      <c r="Q24" s="60"/>
      <c r="R24" s="60"/>
      <c r="S24" s="24"/>
      <c r="T24" s="24"/>
      <c r="U24" s="24"/>
    </row>
    <row r="25" spans="1:21" x14ac:dyDescent="0.25">
      <c r="A25" s="28">
        <f>IFERROR(INDEX(T_Boissons[Code],MATCH(B25,T_Boissons[Boissons],0)),"")</f>
        <v>306</v>
      </c>
      <c r="B25" s="24" t="s">
        <v>92</v>
      </c>
      <c r="C25" s="25">
        <v>43845</v>
      </c>
      <c r="F25" s="26">
        <v>2</v>
      </c>
      <c r="H25" s="39">
        <f>IF($B25&lt;&gt;"",SUMIF($B$2:B25,$B25,$D$2:D25),"")</f>
        <v>17</v>
      </c>
      <c r="I25" s="39">
        <f>IF($B25&lt;&gt;"",SUMIF($B$2:B25,$B25,$E$2:E25),"")</f>
        <v>48</v>
      </c>
      <c r="J25" s="39">
        <f>IF($B25&lt;&gt;"",SUMIF($B$2:B25,$B25,$F$2:F25),"")</f>
        <v>28</v>
      </c>
      <c r="K25" s="26">
        <f t="shared" si="0"/>
        <v>37</v>
      </c>
      <c r="M25" s="58"/>
      <c r="N25" s="59"/>
      <c r="O25" s="60"/>
      <c r="P25" s="60"/>
      <c r="Q25" s="60"/>
      <c r="R25" s="60"/>
      <c r="S25" s="24"/>
      <c r="T25" s="24"/>
      <c r="U25" s="24"/>
    </row>
    <row r="26" spans="1:21" x14ac:dyDescent="0.25">
      <c r="A26" s="28">
        <f>IFERROR(INDEX(T_Boissons[Code],MATCH(B26,T_Boissons[Boissons],0)),"")</f>
        <v>306</v>
      </c>
      <c r="B26" s="24" t="s">
        <v>92</v>
      </c>
      <c r="C26" s="25">
        <v>43846</v>
      </c>
      <c r="F26" s="26">
        <v>1</v>
      </c>
      <c r="H26" s="39">
        <f>IF($B26&lt;&gt;"",SUMIF($B$2:B26,$B26,$D$2:D26),"")</f>
        <v>17</v>
      </c>
      <c r="I26" s="39">
        <f>IF($B26&lt;&gt;"",SUMIF($B$2:B26,$B26,$E$2:E26),"")</f>
        <v>48</v>
      </c>
      <c r="J26" s="39">
        <f>IF($B26&lt;&gt;"",SUMIF($B$2:B26,$B26,$F$2:F26),"")</f>
        <v>29</v>
      </c>
      <c r="K26" s="26">
        <f t="shared" si="0"/>
        <v>36</v>
      </c>
      <c r="M26" s="58"/>
      <c r="N26" s="59"/>
      <c r="O26" s="60"/>
      <c r="P26" s="60"/>
      <c r="Q26" s="60"/>
      <c r="R26" s="60"/>
      <c r="S26" s="24"/>
      <c r="T26" s="24"/>
      <c r="U26" s="24"/>
    </row>
    <row r="27" spans="1:21" x14ac:dyDescent="0.25">
      <c r="A27" s="28">
        <f>IFERROR(INDEX(T_Boissons[Code],MATCH(B27,T_Boissons[Boissons],0)),"")</f>
        <v>306</v>
      </c>
      <c r="B27" s="24" t="s">
        <v>92</v>
      </c>
      <c r="C27" s="25">
        <v>43847</v>
      </c>
      <c r="F27" s="26">
        <v>1</v>
      </c>
      <c r="H27" s="39">
        <f>IF($B27&lt;&gt;"",SUMIF($B$2:B27,$B27,$D$2:D27),"")</f>
        <v>17</v>
      </c>
      <c r="I27" s="39">
        <f>IF($B27&lt;&gt;"",SUMIF($B$2:B27,$B27,$E$2:E27),"")</f>
        <v>48</v>
      </c>
      <c r="J27" s="39">
        <f>IF($B27&lt;&gt;"",SUMIF($B$2:B27,$B27,$F$2:F27),"")</f>
        <v>30</v>
      </c>
      <c r="K27" s="26">
        <f t="shared" si="0"/>
        <v>35</v>
      </c>
      <c r="M27" s="58"/>
      <c r="N27" s="59"/>
      <c r="O27" s="60"/>
      <c r="P27" s="60"/>
      <c r="Q27" s="60"/>
      <c r="R27" s="60"/>
      <c r="S27" s="24"/>
      <c r="T27" s="24"/>
      <c r="U27" s="24"/>
    </row>
    <row r="28" spans="1:21" x14ac:dyDescent="0.25">
      <c r="A28" s="28">
        <f>IFERROR(INDEX(T_Boissons[Code],MATCH(B28,T_Boissons[Boissons],0)),"")</f>
        <v>306</v>
      </c>
      <c r="B28" s="24" t="s">
        <v>92</v>
      </c>
      <c r="C28" s="25">
        <v>43849</v>
      </c>
      <c r="F28" s="26">
        <v>1</v>
      </c>
      <c r="H28" s="39">
        <f>IF($B28&lt;&gt;"",SUMIF($B$2:B28,$B28,$D$2:D28),"")</f>
        <v>17</v>
      </c>
      <c r="I28" s="39">
        <f>IF($B28&lt;&gt;"",SUMIF($B$2:B28,$B28,$E$2:E28),"")</f>
        <v>48</v>
      </c>
      <c r="J28" s="39">
        <f>IF($B28&lt;&gt;"",SUMIF($B$2:B28,$B28,$F$2:F28),"")</f>
        <v>31</v>
      </c>
      <c r="K28" s="26">
        <f t="shared" si="0"/>
        <v>34</v>
      </c>
      <c r="M28" s="58"/>
      <c r="N28" s="59"/>
      <c r="O28" s="60"/>
      <c r="P28" s="60"/>
      <c r="Q28" s="60"/>
      <c r="R28" s="60"/>
      <c r="S28" s="24"/>
      <c r="T28" s="24"/>
      <c r="U28" s="24"/>
    </row>
    <row r="29" spans="1:21" x14ac:dyDescent="0.25">
      <c r="A29" s="28">
        <f>IFERROR(INDEX(T_Boissons[Code],MATCH(B29,T_Boissons[Boissons],0)),"")</f>
        <v>306</v>
      </c>
      <c r="B29" s="24" t="s">
        <v>92</v>
      </c>
      <c r="C29" s="25">
        <v>43852</v>
      </c>
      <c r="F29" s="26">
        <v>1</v>
      </c>
      <c r="H29" s="39">
        <f>IF($B29&lt;&gt;"",SUMIF($B$2:B29,$B29,$D$2:D29),"")</f>
        <v>17</v>
      </c>
      <c r="I29" s="39">
        <f>IF($B29&lt;&gt;"",SUMIF($B$2:B29,$B29,$E$2:E29),"")</f>
        <v>48</v>
      </c>
      <c r="J29" s="39">
        <f>IF($B29&lt;&gt;"",SUMIF($B$2:B29,$B29,$F$2:F29),"")</f>
        <v>32</v>
      </c>
      <c r="K29" s="26">
        <f t="shared" si="0"/>
        <v>33</v>
      </c>
      <c r="M29" s="58"/>
      <c r="N29" s="59"/>
      <c r="O29" s="60"/>
      <c r="P29" s="60"/>
      <c r="Q29" s="60"/>
      <c r="R29" s="60"/>
      <c r="S29" s="24"/>
      <c r="T29" s="24"/>
      <c r="U29" s="24"/>
    </row>
    <row r="30" spans="1:21" x14ac:dyDescent="0.25">
      <c r="A30" s="28">
        <f>IFERROR(INDEX(T_Boissons[Code],MATCH(B30,T_Boissons[Boissons],0)),"")</f>
        <v>306</v>
      </c>
      <c r="B30" s="24" t="s">
        <v>92</v>
      </c>
      <c r="C30" s="25">
        <v>43853</v>
      </c>
      <c r="F30" s="26">
        <v>5</v>
      </c>
      <c r="H30" s="39">
        <f>IF($B30&lt;&gt;"",SUMIF($B$2:B30,$B30,$D$2:D30),"")</f>
        <v>17</v>
      </c>
      <c r="I30" s="39">
        <f>IF($B30&lt;&gt;"",SUMIF($B$2:B30,$B30,$E$2:E30),"")</f>
        <v>48</v>
      </c>
      <c r="J30" s="39">
        <f>IF($B30&lt;&gt;"",SUMIF($B$2:B30,$B30,$F$2:F30),"")</f>
        <v>37</v>
      </c>
      <c r="K30" s="26">
        <f t="shared" si="0"/>
        <v>28</v>
      </c>
      <c r="M30" s="58"/>
      <c r="N30" s="59"/>
      <c r="O30" s="60"/>
      <c r="P30" s="60"/>
      <c r="Q30" s="60"/>
      <c r="R30" s="60"/>
      <c r="S30" s="24"/>
      <c r="T30" s="24"/>
      <c r="U30" s="24"/>
    </row>
    <row r="31" spans="1:21" x14ac:dyDescent="0.25">
      <c r="A31" s="28">
        <f>IFERROR(INDEX(T_Boissons[Code],MATCH(B31,T_Boissons[Boissons],0)),"")</f>
        <v>306</v>
      </c>
      <c r="B31" s="24" t="s">
        <v>92</v>
      </c>
      <c r="C31" s="25">
        <v>43854</v>
      </c>
      <c r="F31" s="26">
        <v>2</v>
      </c>
      <c r="H31" s="39">
        <f>IF($B31&lt;&gt;"",SUMIF($B$2:B31,$B31,$D$2:D31),"")</f>
        <v>17</v>
      </c>
      <c r="I31" s="39">
        <f>IF($B31&lt;&gt;"",SUMIF($B$2:B31,$B31,$E$2:E31),"")</f>
        <v>48</v>
      </c>
      <c r="J31" s="39">
        <f>IF($B31&lt;&gt;"",SUMIF($B$2:B31,$B31,$F$2:F31),"")</f>
        <v>39</v>
      </c>
      <c r="K31" s="26">
        <f t="shared" si="0"/>
        <v>26</v>
      </c>
      <c r="M31" s="58"/>
      <c r="N31" s="59"/>
      <c r="O31" s="60"/>
      <c r="P31" s="60"/>
      <c r="Q31" s="60"/>
      <c r="R31" s="60"/>
      <c r="S31" s="24"/>
      <c r="T31" s="24"/>
      <c r="U31" s="24"/>
    </row>
    <row r="32" spans="1:21" x14ac:dyDescent="0.25">
      <c r="A32" s="28">
        <f>IFERROR(INDEX(T_Boissons[Code],MATCH(B32,T_Boissons[Boissons],0)),"")</f>
        <v>306</v>
      </c>
      <c r="B32" s="24" t="s">
        <v>92</v>
      </c>
      <c r="C32" s="25">
        <v>43855</v>
      </c>
      <c r="F32" s="26">
        <v>3</v>
      </c>
      <c r="H32" s="39">
        <f>IF($B32&lt;&gt;"",SUMIF($B$2:B32,$B32,$D$2:D32),"")</f>
        <v>17</v>
      </c>
      <c r="I32" s="39">
        <f>IF($B32&lt;&gt;"",SUMIF($B$2:B32,$B32,$E$2:E32),"")</f>
        <v>48</v>
      </c>
      <c r="J32" s="39">
        <f>IF($B32&lt;&gt;"",SUMIF($B$2:B32,$B32,$F$2:F32),"")</f>
        <v>42</v>
      </c>
      <c r="K32" s="26">
        <f t="shared" si="0"/>
        <v>23</v>
      </c>
      <c r="M32" s="58"/>
      <c r="N32" s="59"/>
      <c r="O32" s="60"/>
      <c r="P32" s="60"/>
      <c r="Q32" s="60"/>
      <c r="R32" s="60"/>
      <c r="S32" s="24"/>
      <c r="T32" s="24"/>
      <c r="U32" s="24"/>
    </row>
    <row r="33" spans="1:21" x14ac:dyDescent="0.25">
      <c r="A33" s="28">
        <f>IFERROR(INDEX(T_Boissons[Code],MATCH(B33,T_Boissons[Boissons],0)),"")</f>
        <v>306</v>
      </c>
      <c r="B33" s="24" t="s">
        <v>92</v>
      </c>
      <c r="C33" s="25">
        <v>43857</v>
      </c>
      <c r="F33" s="26">
        <v>1</v>
      </c>
      <c r="H33" s="39">
        <f>IF($B33&lt;&gt;"",SUMIF($B$2:B33,$B33,$D$2:D33),"")</f>
        <v>17</v>
      </c>
      <c r="I33" s="39">
        <f>IF($B33&lt;&gt;"",SUMIF($B$2:B33,$B33,$E$2:E33),"")</f>
        <v>48</v>
      </c>
      <c r="J33" s="39">
        <f>IF($B33&lt;&gt;"",SUMIF($B$2:B33,$B33,$F$2:F33),"")</f>
        <v>43</v>
      </c>
      <c r="K33" s="26">
        <f t="shared" si="0"/>
        <v>22</v>
      </c>
      <c r="M33" s="58"/>
      <c r="N33" s="59"/>
      <c r="O33" s="60"/>
      <c r="P33" s="60"/>
      <c r="Q33" s="60"/>
      <c r="R33" s="60"/>
      <c r="S33" s="24"/>
      <c r="T33" s="24"/>
      <c r="U33" s="24"/>
    </row>
    <row r="34" spans="1:21" x14ac:dyDescent="0.25">
      <c r="A34" s="28">
        <f>IFERROR(INDEX(T_Boissons[Code],MATCH(B34,T_Boissons[Boissons],0)),"")</f>
        <v>306</v>
      </c>
      <c r="B34" s="24" t="s">
        <v>92</v>
      </c>
      <c r="C34" s="25">
        <v>43858</v>
      </c>
      <c r="F34" s="26">
        <v>4</v>
      </c>
      <c r="H34" s="39">
        <f>IF($B34&lt;&gt;"",SUMIF($B$2:B34,$B34,$D$2:D34),"")</f>
        <v>17</v>
      </c>
      <c r="I34" s="39">
        <f>IF($B34&lt;&gt;"",SUMIF($B$2:B34,$B34,$E$2:E34),"")</f>
        <v>48</v>
      </c>
      <c r="J34" s="39">
        <f>IF($B34&lt;&gt;"",SUMIF($B$2:B34,$B34,$F$2:F34),"")</f>
        <v>47</v>
      </c>
      <c r="K34" s="26">
        <f t="shared" si="0"/>
        <v>18</v>
      </c>
      <c r="M34" s="58"/>
      <c r="N34" s="59"/>
      <c r="O34" s="60"/>
      <c r="P34" s="60"/>
      <c r="Q34" s="60"/>
      <c r="R34" s="60"/>
      <c r="S34" s="24"/>
      <c r="T34" s="24"/>
      <c r="U34" s="24"/>
    </row>
    <row r="35" spans="1:21" x14ac:dyDescent="0.25">
      <c r="A35" s="28">
        <v>307</v>
      </c>
      <c r="B35" s="24" t="s">
        <v>133</v>
      </c>
      <c r="C35" s="25">
        <v>43831</v>
      </c>
      <c r="D35" s="26">
        <v>31</v>
      </c>
      <c r="F35" s="26">
        <v>3</v>
      </c>
      <c r="H35" s="39">
        <f>IF($B35&lt;&gt;"",SUMIF($B$2:B35,$B35,$D$2:D35),"")</f>
        <v>31</v>
      </c>
      <c r="I35" s="39">
        <f>IF($B35&lt;&gt;"",SUMIF($B$2:B35,$B35,$E$2:E35),"")</f>
        <v>0</v>
      </c>
      <c r="J35" s="39">
        <f>IF($B35&lt;&gt;"",SUMIF($B$2:B35,$B35,$F$2:F35),"")</f>
        <v>3</v>
      </c>
      <c r="K35" s="26">
        <f t="shared" si="0"/>
        <v>28</v>
      </c>
      <c r="M35" s="58"/>
      <c r="N35" s="59"/>
      <c r="O35" s="60"/>
      <c r="P35" s="60"/>
      <c r="Q35" s="60"/>
      <c r="R35" s="60"/>
      <c r="S35" s="24"/>
      <c r="T35" s="24"/>
      <c r="U35" s="24"/>
    </row>
    <row r="36" spans="1:21" x14ac:dyDescent="0.25">
      <c r="A36" s="28">
        <f>IFERROR(INDEX(T_Boissons[Code],MATCH(B36,T_Boissons[Boissons],0)),"")</f>
        <v>307</v>
      </c>
      <c r="B36" s="24" t="s">
        <v>133</v>
      </c>
      <c r="C36" s="25">
        <v>43832</v>
      </c>
      <c r="F36" s="26">
        <v>5</v>
      </c>
      <c r="H36" s="39">
        <f>IF($B36&lt;&gt;"",SUMIF($B$2:B36,$B36,$D$2:D36),"")</f>
        <v>31</v>
      </c>
      <c r="I36" s="39">
        <f>IF($B36&lt;&gt;"",SUMIF($B$2:B36,$B36,$E$2:E36),"")</f>
        <v>0</v>
      </c>
      <c r="J36" s="39">
        <f>IF($B36&lt;&gt;"",SUMIF($B$2:B36,$B36,$F$2:F36),"")</f>
        <v>8</v>
      </c>
      <c r="K36" s="26">
        <f t="shared" si="0"/>
        <v>23</v>
      </c>
      <c r="M36" s="58"/>
      <c r="N36" s="59"/>
      <c r="O36" s="60"/>
      <c r="P36" s="60"/>
      <c r="Q36" s="60"/>
      <c r="R36" s="60"/>
      <c r="S36" s="24"/>
      <c r="T36" s="24"/>
      <c r="U36" s="24"/>
    </row>
    <row r="37" spans="1:21" x14ac:dyDescent="0.25">
      <c r="A37" s="28">
        <f>IFERROR(INDEX(T_Boissons[Code],MATCH(B37,T_Boissons[Boissons],0)),"")</f>
        <v>307</v>
      </c>
      <c r="B37" s="24" t="s">
        <v>133</v>
      </c>
      <c r="C37" s="25">
        <v>43833</v>
      </c>
      <c r="F37" s="26">
        <v>4</v>
      </c>
      <c r="H37" s="39">
        <f>IF($B37&lt;&gt;"",SUMIF($B$2:B37,$B37,$D$2:D37),"")</f>
        <v>31</v>
      </c>
      <c r="I37" s="39">
        <f>IF($B37&lt;&gt;"",SUMIF($B$2:B37,$B37,$E$2:E37),"")</f>
        <v>0</v>
      </c>
      <c r="J37" s="39">
        <f>IF($B37&lt;&gt;"",SUMIF($B$2:B37,$B37,$F$2:F37),"")</f>
        <v>12</v>
      </c>
      <c r="K37" s="26">
        <f t="shared" si="0"/>
        <v>19</v>
      </c>
      <c r="M37" s="58"/>
      <c r="N37" s="63"/>
      <c r="O37" s="64"/>
      <c r="P37" s="64"/>
      <c r="Q37" s="64"/>
      <c r="R37" s="64"/>
      <c r="S37" s="24"/>
      <c r="T37" s="24"/>
      <c r="U37" s="24"/>
    </row>
    <row r="38" spans="1:21" x14ac:dyDescent="0.25">
      <c r="A38" s="28">
        <f>IFERROR(INDEX(T_Boissons[Code],MATCH(B38,T_Boissons[Boissons],0)),"")</f>
        <v>307</v>
      </c>
      <c r="B38" s="24" t="s">
        <v>133</v>
      </c>
      <c r="C38" s="25">
        <v>43834</v>
      </c>
      <c r="F38" s="26">
        <v>1</v>
      </c>
      <c r="H38" s="39">
        <f>IF($B38&lt;&gt;"",SUMIF($B$2:B38,$B38,$D$2:D38),"")</f>
        <v>31</v>
      </c>
      <c r="I38" s="39">
        <f>IF($B38&lt;&gt;"",SUMIF($B$2:B38,$B38,$E$2:E38),"")</f>
        <v>0</v>
      </c>
      <c r="J38" s="39">
        <f>IF($B38&lt;&gt;"",SUMIF($B$2:B38,$B38,$F$2:F38),"")</f>
        <v>13</v>
      </c>
      <c r="K38" s="26">
        <f t="shared" si="0"/>
        <v>18</v>
      </c>
      <c r="M38" s="58"/>
      <c r="N38" s="59"/>
      <c r="O38" s="60"/>
      <c r="P38" s="60"/>
      <c r="Q38" s="60"/>
      <c r="R38" s="60"/>
      <c r="S38" s="24"/>
      <c r="T38" s="24"/>
      <c r="U38" s="24"/>
    </row>
    <row r="39" spans="1:21" x14ac:dyDescent="0.25">
      <c r="A39" s="28">
        <v>307</v>
      </c>
      <c r="B39" s="24" t="s">
        <v>133</v>
      </c>
      <c r="C39" s="25">
        <v>43836</v>
      </c>
      <c r="F39" s="26">
        <v>1</v>
      </c>
      <c r="H39" s="39">
        <f>IF($B39&lt;&gt;"",SUMIF($B$2:B39,$B39,$D$2:D39),"")</f>
        <v>31</v>
      </c>
      <c r="I39" s="39">
        <f>IF($B39&lt;&gt;"",SUMIF($B$2:B39,$B39,$E$2:E39),"")</f>
        <v>0</v>
      </c>
      <c r="J39" s="39">
        <f>IF($B39&lt;&gt;"",SUMIF($B$2:B39,$B39,$F$2:F39),"")</f>
        <v>14</v>
      </c>
      <c r="K39" s="26">
        <f t="shared" si="0"/>
        <v>17</v>
      </c>
      <c r="M39" s="58"/>
      <c r="N39" s="59"/>
      <c r="O39" s="60"/>
      <c r="P39" s="60"/>
      <c r="Q39" s="60"/>
      <c r="R39" s="60"/>
      <c r="S39" s="24"/>
      <c r="T39" s="24"/>
      <c r="U39" s="24"/>
    </row>
    <row r="40" spans="1:21" x14ac:dyDescent="0.25">
      <c r="A40" s="28">
        <f>IFERROR(INDEX(T_Boissons[Code],MATCH(B40,T_Boissons[Boissons],0)),"")</f>
        <v>307</v>
      </c>
      <c r="B40" s="24" t="s">
        <v>133</v>
      </c>
      <c r="C40" s="25">
        <v>43837</v>
      </c>
      <c r="F40" s="26">
        <v>2</v>
      </c>
      <c r="H40" s="39">
        <f>IF($B40&lt;&gt;"",SUMIF($B$2:B40,$B40,$D$2:D40),"")</f>
        <v>31</v>
      </c>
      <c r="I40" s="39">
        <f>IF($B40&lt;&gt;"",SUMIF($B$2:B40,$B40,$E$2:E40),"")</f>
        <v>0</v>
      </c>
      <c r="J40" s="39">
        <f>IF($B40&lt;&gt;"",SUMIF($B$2:B40,$B40,$F$2:F40),"")</f>
        <v>16</v>
      </c>
      <c r="K40" s="26">
        <f t="shared" si="0"/>
        <v>15</v>
      </c>
      <c r="M40" s="58"/>
      <c r="N40" s="59"/>
      <c r="O40" s="60"/>
      <c r="P40" s="60"/>
      <c r="Q40" s="60"/>
      <c r="R40" s="60"/>
      <c r="S40" s="24"/>
      <c r="T40" s="24"/>
      <c r="U40" s="24"/>
    </row>
    <row r="41" spans="1:21" x14ac:dyDescent="0.25">
      <c r="A41" s="28">
        <f>IFERROR(INDEX(T_Boissons[Code],MATCH(B41,T_Boissons[Boissons],0)),"")</f>
        <v>307</v>
      </c>
      <c r="B41" s="24" t="s">
        <v>133</v>
      </c>
      <c r="C41" s="25">
        <v>43838</v>
      </c>
      <c r="F41" s="26">
        <v>2</v>
      </c>
      <c r="H41" s="39">
        <f>IF($B41&lt;&gt;"",SUMIF($B$2:B41,$B41,$D$2:D41),"")</f>
        <v>31</v>
      </c>
      <c r="I41" s="39">
        <f>IF($B41&lt;&gt;"",SUMIF($B$2:B41,$B41,$E$2:E41),"")</f>
        <v>0</v>
      </c>
      <c r="J41" s="39">
        <f>IF($B41&lt;&gt;"",SUMIF($B$2:B41,$B41,$F$2:F41),"")</f>
        <v>18</v>
      </c>
      <c r="K41" s="26">
        <f t="shared" si="0"/>
        <v>13</v>
      </c>
      <c r="M41" s="58"/>
      <c r="N41" s="59"/>
      <c r="O41" s="60"/>
      <c r="P41" s="60"/>
      <c r="Q41" s="60"/>
      <c r="R41" s="60"/>
      <c r="S41" s="24"/>
      <c r="T41" s="24"/>
      <c r="U41" s="24"/>
    </row>
    <row r="42" spans="1:21" x14ac:dyDescent="0.25">
      <c r="A42" s="28">
        <f>IFERROR(INDEX(T_Boissons[Code],MATCH(B42,T_Boissons[Boissons],0)),"")</f>
        <v>307</v>
      </c>
      <c r="B42" s="24" t="s">
        <v>133</v>
      </c>
      <c r="C42" s="25">
        <v>43839</v>
      </c>
      <c r="F42" s="26">
        <v>1</v>
      </c>
      <c r="H42" s="39">
        <f>IF($B42&lt;&gt;"",SUMIF($B$2:B42,$B42,$D$2:D42),"")</f>
        <v>31</v>
      </c>
      <c r="I42" s="39">
        <f>IF($B42&lt;&gt;"",SUMIF($B$2:B42,$B42,$E$2:E42),"")</f>
        <v>0</v>
      </c>
      <c r="J42" s="39">
        <f>IF($B42&lt;&gt;"",SUMIF($B$2:B42,$B42,$F$2:F42),"")</f>
        <v>19</v>
      </c>
      <c r="K42" s="26">
        <f t="shared" si="0"/>
        <v>12</v>
      </c>
      <c r="M42" s="58"/>
      <c r="N42" s="59"/>
      <c r="O42" s="60"/>
      <c r="P42" s="60"/>
      <c r="Q42" s="60"/>
      <c r="R42" s="60"/>
      <c r="S42" s="24"/>
      <c r="T42" s="24"/>
      <c r="U42" s="24"/>
    </row>
    <row r="43" spans="1:21" x14ac:dyDescent="0.25">
      <c r="A43" s="28">
        <f>IFERROR(INDEX(T_Boissons[Code],MATCH(B43,T_Boissons[Boissons],0)),"")</f>
        <v>307</v>
      </c>
      <c r="B43" s="24" t="s">
        <v>133</v>
      </c>
      <c r="C43" s="25">
        <v>43840</v>
      </c>
      <c r="F43" s="26">
        <v>1</v>
      </c>
      <c r="H43" s="39">
        <f>IF($B43&lt;&gt;"",SUMIF($B$2:B43,$B43,$D$2:D43),"")</f>
        <v>31</v>
      </c>
      <c r="I43" s="39">
        <f>IF($B43&lt;&gt;"",SUMIF($B$2:B43,$B43,$E$2:E43),"")</f>
        <v>0</v>
      </c>
      <c r="J43" s="39">
        <f>IF($B43&lt;&gt;"",SUMIF($B$2:B43,$B43,$F$2:F43),"")</f>
        <v>20</v>
      </c>
      <c r="K43" s="26">
        <f t="shared" si="0"/>
        <v>11</v>
      </c>
      <c r="M43" s="58"/>
      <c r="N43" s="59"/>
      <c r="O43" s="60"/>
      <c r="P43" s="60"/>
      <c r="Q43" s="60"/>
      <c r="R43" s="60"/>
      <c r="S43" s="24"/>
      <c r="T43" s="24"/>
      <c r="U43" s="24"/>
    </row>
    <row r="44" spans="1:21" x14ac:dyDescent="0.25">
      <c r="A44" s="28">
        <f>IFERROR(INDEX(T_Boissons[Code],MATCH(B44,T_Boissons[Boissons],0)),"")</f>
        <v>307</v>
      </c>
      <c r="B44" s="24" t="s">
        <v>133</v>
      </c>
      <c r="C44" s="25">
        <v>43842</v>
      </c>
      <c r="F44" s="26">
        <v>1</v>
      </c>
      <c r="H44" s="39">
        <f>IF($B44&lt;&gt;"",SUMIF($B$2:B44,$B44,$D$2:D44),"")</f>
        <v>31</v>
      </c>
      <c r="I44" s="39">
        <f>IF($B44&lt;&gt;"",SUMIF($B$2:B44,$B44,$E$2:E44),"")</f>
        <v>0</v>
      </c>
      <c r="J44" s="39">
        <f>IF($B44&lt;&gt;"",SUMIF($B$2:B44,$B44,$F$2:F44),"")</f>
        <v>21</v>
      </c>
      <c r="K44" s="26">
        <f t="shared" si="0"/>
        <v>10</v>
      </c>
      <c r="M44" s="58"/>
      <c r="N44" s="59"/>
      <c r="O44" s="60"/>
      <c r="P44" s="60"/>
      <c r="Q44" s="60"/>
      <c r="R44" s="60"/>
      <c r="S44" s="24"/>
      <c r="T44" s="24"/>
      <c r="U44" s="24"/>
    </row>
    <row r="45" spans="1:21" x14ac:dyDescent="0.25">
      <c r="A45" s="28">
        <f>IFERROR(INDEX(T_Boissons[Code],MATCH(B45,T_Boissons[Boissons],0)),"")</f>
        <v>307</v>
      </c>
      <c r="B45" s="24" t="s">
        <v>133</v>
      </c>
      <c r="C45" s="25">
        <v>43844</v>
      </c>
      <c r="E45" s="26">
        <v>24</v>
      </c>
      <c r="F45" s="26">
        <v>2</v>
      </c>
      <c r="H45" s="39">
        <f>IF($B45&lt;&gt;"",SUMIF($B$2:B45,$B45,$D$2:D45),"")</f>
        <v>31</v>
      </c>
      <c r="I45" s="39">
        <f>IF($B45&lt;&gt;"",SUMIF($B$2:B45,$B45,$E$2:E45),"")</f>
        <v>24</v>
      </c>
      <c r="J45" s="39">
        <f>IF($B45&lt;&gt;"",SUMIF($B$2:B45,$B45,$F$2:F45),"")</f>
        <v>23</v>
      </c>
      <c r="K45" s="26">
        <f t="shared" si="0"/>
        <v>32</v>
      </c>
      <c r="M45" s="58"/>
      <c r="N45" s="59"/>
      <c r="O45" s="60"/>
      <c r="P45" s="60"/>
      <c r="Q45" s="60"/>
      <c r="R45" s="60"/>
      <c r="S45" s="24"/>
      <c r="T45" s="24"/>
      <c r="U45" s="24"/>
    </row>
    <row r="46" spans="1:21" x14ac:dyDescent="0.25">
      <c r="A46" s="28">
        <f>IFERROR(INDEX(T_Boissons[Code],MATCH(B46,T_Boissons[Boissons],0)),"")</f>
        <v>307</v>
      </c>
      <c r="B46" s="24" t="s">
        <v>133</v>
      </c>
      <c r="C46" s="25">
        <v>43846</v>
      </c>
      <c r="F46" s="26">
        <v>1</v>
      </c>
      <c r="H46" s="39">
        <f>IF($B46&lt;&gt;"",SUMIF($B$2:B46,$B46,$D$2:D46),"")</f>
        <v>31</v>
      </c>
      <c r="I46" s="39">
        <f>IF($B46&lt;&gt;"",SUMIF($B$2:B46,$B46,$E$2:E46),"")</f>
        <v>24</v>
      </c>
      <c r="J46" s="39">
        <f>IF($B46&lt;&gt;"",SUMIF($B$2:B46,$B46,$F$2:F46),"")</f>
        <v>24</v>
      </c>
      <c r="K46" s="26">
        <f t="shared" si="0"/>
        <v>31</v>
      </c>
      <c r="M46" s="58"/>
      <c r="N46" s="59"/>
      <c r="O46" s="60"/>
      <c r="P46" s="60"/>
      <c r="Q46" s="60"/>
      <c r="R46" s="60"/>
      <c r="S46" s="62"/>
      <c r="T46"/>
      <c r="U46" s="24"/>
    </row>
    <row r="47" spans="1:21" x14ac:dyDescent="0.25">
      <c r="A47" s="28">
        <f>IFERROR(INDEX(T_Boissons[Code],MATCH(B47,T_Boissons[Boissons],0)),"")</f>
        <v>307</v>
      </c>
      <c r="B47" s="24" t="s">
        <v>133</v>
      </c>
      <c r="C47" s="25">
        <v>43847</v>
      </c>
      <c r="F47" s="26">
        <v>2</v>
      </c>
      <c r="H47" s="39">
        <f>IF($B47&lt;&gt;"",SUMIF($B$2:B47,$B47,$D$2:D47),"")</f>
        <v>31</v>
      </c>
      <c r="I47" s="39">
        <f>IF($B47&lt;&gt;"",SUMIF($B$2:B47,$B47,$E$2:E47),"")</f>
        <v>24</v>
      </c>
      <c r="J47" s="39">
        <f>IF($B47&lt;&gt;"",SUMIF($B$2:B47,$B47,$F$2:F47),"")</f>
        <v>26</v>
      </c>
      <c r="K47" s="26">
        <f t="shared" si="0"/>
        <v>29</v>
      </c>
      <c r="M47" s="58"/>
      <c r="N47" s="59"/>
      <c r="O47" s="60"/>
      <c r="P47" s="60"/>
      <c r="Q47" s="60"/>
      <c r="R47" s="60"/>
      <c r="S47" s="62"/>
      <c r="T47"/>
      <c r="U47" s="24"/>
    </row>
    <row r="48" spans="1:21" x14ac:dyDescent="0.25">
      <c r="A48" s="28">
        <f>IFERROR(INDEX(T_Boissons[Code],MATCH(B48,T_Boissons[Boissons],0)),"")</f>
        <v>307</v>
      </c>
      <c r="B48" s="24" t="s">
        <v>133</v>
      </c>
      <c r="C48" s="25">
        <v>43849</v>
      </c>
      <c r="F48" s="26">
        <v>1</v>
      </c>
      <c r="H48" s="39">
        <f>IF($B48&lt;&gt;"",SUMIF($B$2:B48,$B48,$D$2:D48),"")</f>
        <v>31</v>
      </c>
      <c r="I48" s="39">
        <f>IF($B48&lt;&gt;"",SUMIF($B$2:B48,$B48,$E$2:E48),"")</f>
        <v>24</v>
      </c>
      <c r="J48" s="39">
        <f>IF($B48&lt;&gt;"",SUMIF($B$2:B48,$B48,$F$2:F48),"")</f>
        <v>27</v>
      </c>
      <c r="K48" s="26">
        <f t="shared" si="0"/>
        <v>28</v>
      </c>
      <c r="M48" s="58"/>
      <c r="N48" s="59"/>
      <c r="O48" s="60"/>
      <c r="P48" s="60"/>
      <c r="Q48" s="60"/>
      <c r="R48" s="60"/>
      <c r="S48" s="62"/>
      <c r="T48"/>
      <c r="U48" s="24"/>
    </row>
    <row r="49" spans="1:21" x14ac:dyDescent="0.25">
      <c r="A49" s="28">
        <f>IFERROR(INDEX(T_Boissons[Code],MATCH(B49,T_Boissons[Boissons],0)),"")</f>
        <v>307</v>
      </c>
      <c r="B49" s="24" t="s">
        <v>133</v>
      </c>
      <c r="C49" s="25">
        <v>43850</v>
      </c>
      <c r="F49" s="26">
        <v>1</v>
      </c>
      <c r="H49" s="39">
        <f>IF($B49&lt;&gt;"",SUMIF($B$2:B49,$B49,$D$2:D49),"")</f>
        <v>31</v>
      </c>
      <c r="I49" s="39">
        <f>IF($B49&lt;&gt;"",SUMIF($B$2:B49,$B49,$E$2:E49),"")</f>
        <v>24</v>
      </c>
      <c r="J49" s="39">
        <f>IF($B49&lt;&gt;"",SUMIF($B$2:B49,$B49,$F$2:F49),"")</f>
        <v>28</v>
      </c>
      <c r="K49" s="26">
        <f t="shared" si="0"/>
        <v>27</v>
      </c>
      <c r="M49" s="58"/>
      <c r="N49" s="59"/>
      <c r="O49" s="60"/>
      <c r="P49" s="60"/>
      <c r="Q49" s="60"/>
      <c r="R49" s="60"/>
      <c r="S49" s="62"/>
      <c r="T49"/>
      <c r="U49" s="24"/>
    </row>
    <row r="50" spans="1:21" x14ac:dyDescent="0.25">
      <c r="A50" s="28">
        <f>IFERROR(INDEX(T_Boissons[Code],MATCH(B50,T_Boissons[Boissons],0)),"")</f>
        <v>307</v>
      </c>
      <c r="B50" s="24" t="s">
        <v>133</v>
      </c>
      <c r="C50" s="25">
        <v>43851</v>
      </c>
      <c r="F50" s="26">
        <v>1</v>
      </c>
      <c r="H50" s="39">
        <f>IF($B50&lt;&gt;"",SUMIF($B$2:B50,$B50,$D$2:D50),"")</f>
        <v>31</v>
      </c>
      <c r="I50" s="39">
        <f>IF($B50&lt;&gt;"",SUMIF($B$2:B50,$B50,$E$2:E50),"")</f>
        <v>24</v>
      </c>
      <c r="J50" s="39">
        <f>IF($B50&lt;&gt;"",SUMIF($B$2:B50,$B50,$F$2:F50),"")</f>
        <v>29</v>
      </c>
      <c r="K50" s="26">
        <f t="shared" si="0"/>
        <v>26</v>
      </c>
      <c r="M50" s="58"/>
      <c r="N50" s="59"/>
      <c r="O50" s="60"/>
      <c r="P50" s="60"/>
      <c r="Q50" s="60"/>
      <c r="R50" s="60"/>
      <c r="S50" s="62"/>
      <c r="T50"/>
      <c r="U50" s="24"/>
    </row>
    <row r="51" spans="1:21" x14ac:dyDescent="0.25">
      <c r="A51" s="28">
        <f>IFERROR(INDEX(T_Boissons[Code],MATCH(B51,T_Boissons[Boissons],0)),"")</f>
        <v>307</v>
      </c>
      <c r="B51" s="24" t="s">
        <v>133</v>
      </c>
      <c r="C51" s="25">
        <v>43852</v>
      </c>
      <c r="F51" s="26">
        <v>1</v>
      </c>
      <c r="H51" s="39">
        <f>IF($B51&lt;&gt;"",SUMIF($B$2:B51,$B51,$D$2:D51),"")</f>
        <v>31</v>
      </c>
      <c r="I51" s="39">
        <f>IF($B51&lt;&gt;"",SUMIF($B$2:B51,$B51,$E$2:E51),"")</f>
        <v>24</v>
      </c>
      <c r="J51" s="39">
        <f>IF($B51&lt;&gt;"",SUMIF($B$2:B51,$B51,$F$2:F51),"")</f>
        <v>30</v>
      </c>
      <c r="K51" s="26">
        <f t="shared" si="0"/>
        <v>25</v>
      </c>
      <c r="M51" s="27" t="str">
        <f t="shared" si="1"/>
        <v/>
      </c>
      <c r="N51" s="59"/>
      <c r="O51" s="60"/>
      <c r="P51" s="60"/>
      <c r="Q51" s="60"/>
      <c r="R51" s="60"/>
      <c r="S51" s="62"/>
      <c r="T51"/>
    </row>
    <row r="52" spans="1:21" x14ac:dyDescent="0.25">
      <c r="A52" s="28">
        <f>IFERROR(INDEX(T_Boissons[Code],MATCH(B52,T_Boissons[Boissons],0)),"")</f>
        <v>307</v>
      </c>
      <c r="B52" s="24" t="s">
        <v>133</v>
      </c>
      <c r="C52" s="25">
        <v>43853</v>
      </c>
      <c r="F52" s="26">
        <v>1</v>
      </c>
      <c r="H52" s="39">
        <f>IF($B52&lt;&gt;"",SUMIF($B$2:B52,$B52,$D$2:D52),"")</f>
        <v>31</v>
      </c>
      <c r="I52" s="39">
        <f>IF($B52&lt;&gt;"",SUMIF($B$2:B52,$B52,$E$2:E52),"")</f>
        <v>24</v>
      </c>
      <c r="J52" s="39">
        <f>IF($B52&lt;&gt;"",SUMIF($B$2:B52,$B52,$F$2:F52),"")</f>
        <v>31</v>
      </c>
      <c r="K52" s="26">
        <f t="shared" si="0"/>
        <v>24</v>
      </c>
      <c r="M52" s="27" t="str">
        <f t="shared" si="1"/>
        <v/>
      </c>
      <c r="N52" s="59"/>
      <c r="O52" s="60"/>
      <c r="P52" s="60"/>
      <c r="Q52" s="60"/>
      <c r="R52" s="60"/>
      <c r="S52" s="62"/>
      <c r="T52"/>
    </row>
    <row r="53" spans="1:21" x14ac:dyDescent="0.25">
      <c r="A53" s="28">
        <f>IFERROR(INDEX(T_Boissons[Code],MATCH(B53,T_Boissons[Boissons],0)),"")</f>
        <v>307</v>
      </c>
      <c r="B53" s="24" t="s">
        <v>133</v>
      </c>
      <c r="C53" s="25">
        <v>43856</v>
      </c>
      <c r="F53" s="26">
        <v>2</v>
      </c>
      <c r="H53" s="39">
        <f>IF($B53&lt;&gt;"",SUMIF($B$2:B53,$B53,$D$2:D53),"")</f>
        <v>31</v>
      </c>
      <c r="I53" s="39">
        <f>IF($B53&lt;&gt;"",SUMIF($B$2:B53,$B53,$E$2:E53),"")</f>
        <v>24</v>
      </c>
      <c r="J53" s="39">
        <f>IF($B53&lt;&gt;"",SUMIF($B$2:B53,$B53,$F$2:F53),"")</f>
        <v>33</v>
      </c>
      <c r="K53" s="26">
        <f t="shared" si="0"/>
        <v>22</v>
      </c>
      <c r="M53" s="27" t="str">
        <f t="shared" si="1"/>
        <v/>
      </c>
      <c r="N53" s="59"/>
      <c r="O53" s="60"/>
      <c r="P53" s="60"/>
      <c r="Q53" s="60"/>
      <c r="R53" s="60"/>
      <c r="S53" s="62"/>
      <c r="T53"/>
    </row>
    <row r="54" spans="1:21" x14ac:dyDescent="0.25">
      <c r="A54" s="28">
        <f>IFERROR(INDEX(T_Boissons[Code],MATCH(B54,T_Boissons[Boissons],0)),"")</f>
        <v>308</v>
      </c>
      <c r="B54" s="24" t="s">
        <v>20</v>
      </c>
      <c r="C54" s="25">
        <v>43831</v>
      </c>
      <c r="D54" s="26">
        <v>42</v>
      </c>
      <c r="F54" s="26">
        <v>1</v>
      </c>
      <c r="H54" s="39">
        <f>IF($B54&lt;&gt;"",SUMIF($B$2:B54,$B54,$D$2:D54),"")</f>
        <v>42</v>
      </c>
      <c r="I54" s="39">
        <f>IF($B54&lt;&gt;"",SUMIF($B$2:B54,$B54,$E$2:E54),"")</f>
        <v>0</v>
      </c>
      <c r="J54" s="39">
        <f>IF($B54&lt;&gt;"",SUMIF($B$2:B54,$B54,$F$2:F54),"")</f>
        <v>1</v>
      </c>
      <c r="K54" s="26">
        <f t="shared" si="0"/>
        <v>41</v>
      </c>
      <c r="M54" s="27" t="str">
        <f t="shared" si="1"/>
        <v/>
      </c>
      <c r="N54" s="60"/>
      <c r="O54" s="60"/>
      <c r="P54" s="60"/>
      <c r="Q54" s="60"/>
      <c r="R54" s="60"/>
      <c r="S54" s="62"/>
      <c r="T54"/>
    </row>
    <row r="55" spans="1:21" x14ac:dyDescent="0.25">
      <c r="A55" s="28">
        <f>IFERROR(INDEX(T_Boissons[Code],MATCH(B55,T_Boissons[Boissons],0)),"")</f>
        <v>308</v>
      </c>
      <c r="B55" s="24" t="s">
        <v>20</v>
      </c>
      <c r="C55" s="25">
        <v>43832</v>
      </c>
      <c r="F55" s="26">
        <v>1</v>
      </c>
      <c r="H55" s="39">
        <f>IF($B55&lt;&gt;"",SUMIF($B$2:B55,$B55,$D$2:D55),"")</f>
        <v>42</v>
      </c>
      <c r="I55" s="39">
        <f>IF($B55&lt;&gt;"",SUMIF($B$2:B55,$B55,$E$2:E55),"")</f>
        <v>0</v>
      </c>
      <c r="J55" s="39">
        <f>IF($B55&lt;&gt;"",SUMIF($B$2:B55,$B55,$F$2:F55),"")</f>
        <v>2</v>
      </c>
      <c r="K55" s="26">
        <f t="shared" si="0"/>
        <v>40</v>
      </c>
      <c r="M55" s="27" t="str">
        <f t="shared" si="1"/>
        <v/>
      </c>
      <c r="N55" s="60"/>
      <c r="O55" s="60"/>
      <c r="P55" s="60"/>
      <c r="Q55" s="60"/>
      <c r="R55" s="60"/>
      <c r="S55" s="62"/>
      <c r="T55"/>
    </row>
    <row r="56" spans="1:21" x14ac:dyDescent="0.25">
      <c r="A56" s="28">
        <f>IFERROR(INDEX(T_Boissons[Code],MATCH(B56,T_Boissons[Boissons],0)),"")</f>
        <v>308</v>
      </c>
      <c r="B56" s="24" t="s">
        <v>20</v>
      </c>
      <c r="C56" s="25">
        <v>43834</v>
      </c>
      <c r="F56" s="26">
        <v>3</v>
      </c>
      <c r="H56" s="39">
        <f>IF($B56&lt;&gt;"",SUMIF($B$2:B56,$B56,$D$2:D56),"")</f>
        <v>42</v>
      </c>
      <c r="I56" s="39">
        <f>IF($B56&lt;&gt;"",SUMIF($B$2:B56,$B56,$E$2:E56),"")</f>
        <v>0</v>
      </c>
      <c r="J56" s="39">
        <f>IF($B56&lt;&gt;"",SUMIF($B$2:B56,$B56,$F$2:F56),"")</f>
        <v>5</v>
      </c>
      <c r="K56" s="26">
        <f t="shared" si="0"/>
        <v>37</v>
      </c>
      <c r="M56" s="27" t="str">
        <f t="shared" si="1"/>
        <v/>
      </c>
      <c r="N56" s="60"/>
      <c r="O56" s="60"/>
      <c r="P56" s="60"/>
      <c r="Q56" s="60"/>
      <c r="R56" s="60"/>
      <c r="S56" s="62"/>
      <c r="T56"/>
    </row>
    <row r="57" spans="1:21" x14ac:dyDescent="0.25">
      <c r="A57" s="28">
        <f>IFERROR(INDEX(T_Boissons[Code],MATCH(B57,T_Boissons[Boissons],0)),"")</f>
        <v>308</v>
      </c>
      <c r="B57" s="24" t="s">
        <v>20</v>
      </c>
      <c r="C57" s="25">
        <v>43836</v>
      </c>
      <c r="F57" s="26">
        <v>1</v>
      </c>
      <c r="H57" s="39">
        <f>IF($B57&lt;&gt;"",SUMIF($B$2:B57,$B57,$D$2:D57),"")</f>
        <v>42</v>
      </c>
      <c r="I57" s="39">
        <f>IF($B57&lt;&gt;"",SUMIF($B$2:B57,$B57,$E$2:E57),"")</f>
        <v>0</v>
      </c>
      <c r="J57" s="39">
        <f>IF($B57&lt;&gt;"",SUMIF($B$2:B57,$B57,$F$2:F57),"")</f>
        <v>6</v>
      </c>
      <c r="K57" s="26">
        <f t="shared" si="0"/>
        <v>36</v>
      </c>
      <c r="M57" s="27" t="str">
        <f t="shared" si="1"/>
        <v/>
      </c>
      <c r="N57" s="60"/>
      <c r="O57" s="60"/>
      <c r="P57" s="60"/>
      <c r="Q57" s="60"/>
      <c r="R57" s="60"/>
      <c r="S57" s="62"/>
      <c r="T57"/>
    </row>
    <row r="58" spans="1:21" x14ac:dyDescent="0.25">
      <c r="A58" s="28">
        <f>IFERROR(INDEX(T_Boissons[Code],MATCH(B58,T_Boissons[Boissons],0)),"")</f>
        <v>308</v>
      </c>
      <c r="B58" s="24" t="s">
        <v>20</v>
      </c>
      <c r="C58" s="25">
        <v>43838</v>
      </c>
      <c r="F58" s="26">
        <v>2</v>
      </c>
      <c r="H58" s="39">
        <f>IF($B58&lt;&gt;"",SUMIF($B$2:B58,$B58,$D$2:D58),"")</f>
        <v>42</v>
      </c>
      <c r="I58" s="39">
        <f>IF($B58&lt;&gt;"",SUMIF($B$2:B58,$B58,$E$2:E58),"")</f>
        <v>0</v>
      </c>
      <c r="J58" s="39">
        <f>IF($B58&lt;&gt;"",SUMIF($B$2:B58,$B58,$F$2:F58),"")</f>
        <v>8</v>
      </c>
      <c r="K58" s="26">
        <f t="shared" si="0"/>
        <v>34</v>
      </c>
      <c r="M58" s="27" t="str">
        <f t="shared" si="1"/>
        <v/>
      </c>
      <c r="N58" s="60"/>
      <c r="O58" s="60"/>
      <c r="P58" s="60"/>
      <c r="Q58" s="60"/>
      <c r="R58" s="60"/>
      <c r="S58" s="62"/>
      <c r="T58"/>
    </row>
    <row r="59" spans="1:21" x14ac:dyDescent="0.25">
      <c r="A59" s="28">
        <f>IFERROR(INDEX(T_Boissons[Code],MATCH(B59,T_Boissons[Boissons],0)),"")</f>
        <v>308</v>
      </c>
      <c r="B59" s="24" t="s">
        <v>20</v>
      </c>
      <c r="C59" s="25">
        <v>43842</v>
      </c>
      <c r="F59" s="26">
        <v>1</v>
      </c>
      <c r="H59" s="39">
        <f>IF($B59&lt;&gt;"",SUMIF($B$2:B59,$B59,$D$2:D59),"")</f>
        <v>42</v>
      </c>
      <c r="I59" s="39">
        <f>IF($B59&lt;&gt;"",SUMIF($B$2:B59,$B59,$E$2:E59),"")</f>
        <v>0</v>
      </c>
      <c r="J59" s="39">
        <f>IF($B59&lt;&gt;"",SUMIF($B$2:B59,$B59,$F$2:F59),"")</f>
        <v>9</v>
      </c>
      <c r="K59" s="26">
        <f t="shared" si="0"/>
        <v>33</v>
      </c>
      <c r="M59" s="27" t="str">
        <f t="shared" si="1"/>
        <v/>
      </c>
      <c r="N59" s="60"/>
      <c r="O59" s="60"/>
      <c r="P59" s="60"/>
      <c r="Q59" s="60"/>
      <c r="R59" s="60"/>
      <c r="S59" s="62"/>
      <c r="T59"/>
    </row>
    <row r="60" spans="1:21" x14ac:dyDescent="0.25">
      <c r="A60" s="28">
        <f>IFERROR(INDEX(T_Boissons[Code],MATCH(B60,T_Boissons[Boissons],0)),"")</f>
        <v>308</v>
      </c>
      <c r="B60" s="24" t="s">
        <v>20</v>
      </c>
      <c r="C60" s="25">
        <v>43850</v>
      </c>
      <c r="F60" s="26">
        <v>1</v>
      </c>
      <c r="H60" s="39">
        <f>IF($B60&lt;&gt;"",SUMIF($B$2:B60,$B60,$D$2:D60),"")</f>
        <v>42</v>
      </c>
      <c r="I60" s="39">
        <f>IF($B60&lt;&gt;"",SUMIF($B$2:B60,$B60,$E$2:E60),"")</f>
        <v>0</v>
      </c>
      <c r="J60" s="39">
        <f>IF($B60&lt;&gt;"",SUMIF($B$2:B60,$B60,$F$2:F60),"")</f>
        <v>10</v>
      </c>
      <c r="K60" s="26">
        <f t="shared" si="0"/>
        <v>32</v>
      </c>
      <c r="M60" s="27" t="str">
        <f t="shared" si="1"/>
        <v/>
      </c>
      <c r="N60" s="60"/>
      <c r="O60" s="60"/>
      <c r="P60" s="60"/>
      <c r="Q60" s="60"/>
      <c r="R60" s="60"/>
      <c r="S60" s="62"/>
      <c r="T60"/>
    </row>
    <row r="61" spans="1:21" x14ac:dyDescent="0.25">
      <c r="A61" s="28">
        <f>IFERROR(INDEX(T_Boissons[Code],MATCH(B61,T_Boissons[Boissons],0)),"")</f>
        <v>308</v>
      </c>
      <c r="B61" s="24" t="s">
        <v>20</v>
      </c>
      <c r="C61" s="25">
        <v>43851</v>
      </c>
      <c r="F61" s="26">
        <v>1</v>
      </c>
      <c r="H61" s="39">
        <f>IF($B61&lt;&gt;"",SUMIF($B$2:B61,$B61,$D$2:D61),"")</f>
        <v>42</v>
      </c>
      <c r="I61" s="39">
        <f>IF($B61&lt;&gt;"",SUMIF($B$2:B61,$B61,$E$2:E61),"")</f>
        <v>0</v>
      </c>
      <c r="J61" s="39">
        <f>IF($B61&lt;&gt;"",SUMIF($B$2:B61,$B61,$F$2:F61),"")</f>
        <v>11</v>
      </c>
      <c r="K61" s="26">
        <f t="shared" si="0"/>
        <v>31</v>
      </c>
      <c r="M61" s="27" t="str">
        <f t="shared" si="1"/>
        <v/>
      </c>
      <c r="N61" s="60"/>
      <c r="O61" s="60"/>
      <c r="P61" s="60"/>
      <c r="Q61" s="60"/>
      <c r="R61" s="60"/>
      <c r="S61" s="62"/>
      <c r="T61"/>
    </row>
    <row r="62" spans="1:21" x14ac:dyDescent="0.25">
      <c r="A62" s="28">
        <f>IFERROR(INDEX(T_Boissons[Code],MATCH(B62,T_Boissons[Boissons],0)),"")</f>
        <v>308</v>
      </c>
      <c r="B62" s="24" t="s">
        <v>20</v>
      </c>
      <c r="C62" s="25">
        <v>43854</v>
      </c>
      <c r="F62" s="26">
        <v>1</v>
      </c>
      <c r="H62" s="39">
        <f>IF($B62&lt;&gt;"",SUMIF($B$2:B62,$B62,$D$2:D62),"")</f>
        <v>42</v>
      </c>
      <c r="I62" s="39">
        <f>IF($B62&lt;&gt;"",SUMIF($B$2:B62,$B62,$E$2:E62),"")</f>
        <v>0</v>
      </c>
      <c r="J62" s="39">
        <f>IF($B62&lt;&gt;"",SUMIF($B$2:B62,$B62,$F$2:F62),"")</f>
        <v>12</v>
      </c>
      <c r="K62" s="26">
        <f t="shared" si="0"/>
        <v>30</v>
      </c>
      <c r="M62" s="27" t="str">
        <f t="shared" si="1"/>
        <v/>
      </c>
      <c r="N62" s="24"/>
      <c r="O62" s="24"/>
      <c r="P62" s="24"/>
      <c r="Q62" s="24"/>
      <c r="R62" s="24"/>
      <c r="S62" s="24"/>
    </row>
    <row r="63" spans="1:21" x14ac:dyDescent="0.25">
      <c r="A63" s="28">
        <f>IFERROR(INDEX(T_Boissons[Code],MATCH(B63,T_Boissons[Boissons],0)),"")</f>
        <v>309</v>
      </c>
      <c r="B63" s="24" t="s">
        <v>21</v>
      </c>
      <c r="C63" s="25">
        <v>43831</v>
      </c>
      <c r="D63" s="26">
        <v>72</v>
      </c>
      <c r="H63" s="39">
        <f>IF($B63&lt;&gt;"",SUMIF($B$2:B63,$B63,$D$2:D63),"")</f>
        <v>72</v>
      </c>
      <c r="I63" s="39">
        <f>IF($B63&lt;&gt;"",SUMIF($B$2:B63,$B63,$E$2:E63),"")</f>
        <v>0</v>
      </c>
      <c r="J63" s="39">
        <f>IF($B63&lt;&gt;"",SUMIF($B$2:B63,$B63,$F$2:F63),"")</f>
        <v>0</v>
      </c>
      <c r="K63" s="26">
        <f t="shared" si="0"/>
        <v>72</v>
      </c>
      <c r="M63" s="27" t="str">
        <f t="shared" si="1"/>
        <v/>
      </c>
      <c r="N63" s="59"/>
      <c r="O63" s="60"/>
      <c r="P63" s="60"/>
      <c r="Q63" s="60"/>
      <c r="R63" s="60"/>
      <c r="S63" s="62"/>
      <c r="T63"/>
    </row>
    <row r="64" spans="1:21" x14ac:dyDescent="0.25">
      <c r="A64" s="28">
        <f>IFERROR(INDEX(T_Boissons[Code],MATCH(B64,T_Boissons[Boissons],0)),"")</f>
        <v>309</v>
      </c>
      <c r="B64" s="24" t="s">
        <v>21</v>
      </c>
      <c r="C64" s="25">
        <v>43833</v>
      </c>
      <c r="F64" s="26">
        <v>3</v>
      </c>
      <c r="H64" s="39">
        <f>IF($B64&lt;&gt;"",SUMIF($B$2:B64,$B64,$D$2:D64),"")</f>
        <v>72</v>
      </c>
      <c r="I64" s="39">
        <f>IF($B64&lt;&gt;"",SUMIF($B$2:B64,$B64,$E$2:E64),"")</f>
        <v>0</v>
      </c>
      <c r="J64" s="39">
        <f>IF($B64&lt;&gt;"",SUMIF($B$2:B64,$B64,$F$2:F64),"")</f>
        <v>3</v>
      </c>
      <c r="K64" s="26">
        <f t="shared" si="0"/>
        <v>69</v>
      </c>
      <c r="M64" s="27" t="str">
        <f t="shared" si="1"/>
        <v/>
      </c>
      <c r="N64" s="59"/>
      <c r="O64" s="60"/>
      <c r="P64" s="60"/>
      <c r="Q64" s="60"/>
      <c r="R64" s="60"/>
      <c r="S64" s="62"/>
      <c r="T64"/>
    </row>
    <row r="65" spans="1:20" x14ac:dyDescent="0.25">
      <c r="A65" s="28">
        <f>IFERROR(INDEX(T_Boissons[Code],MATCH(B65,T_Boissons[Boissons],0)),"")</f>
        <v>309</v>
      </c>
      <c r="B65" s="24" t="s">
        <v>21</v>
      </c>
      <c r="C65" s="25">
        <v>43837</v>
      </c>
      <c r="F65" s="26">
        <v>1</v>
      </c>
      <c r="H65" s="39">
        <f>IF($B65&lt;&gt;"",SUMIF($B$2:B65,$B65,$D$2:D65),"")</f>
        <v>72</v>
      </c>
      <c r="I65" s="39">
        <f>IF($B65&lt;&gt;"",SUMIF($B$2:B65,$B65,$E$2:E65),"")</f>
        <v>0</v>
      </c>
      <c r="J65" s="39">
        <f>IF($B65&lt;&gt;"",SUMIF($B$2:B65,$B65,$F$2:F65),"")</f>
        <v>4</v>
      </c>
      <c r="K65" s="26">
        <f t="shared" si="0"/>
        <v>68</v>
      </c>
      <c r="M65" s="27" t="str">
        <f t="shared" si="1"/>
        <v/>
      </c>
      <c r="N65" s="59"/>
      <c r="O65" s="60"/>
      <c r="P65" s="60"/>
      <c r="Q65" s="60"/>
      <c r="R65" s="60"/>
      <c r="S65" s="62"/>
      <c r="T65"/>
    </row>
    <row r="66" spans="1:20" x14ac:dyDescent="0.25">
      <c r="A66" s="28">
        <f>IFERROR(INDEX(T_Boissons[Code],MATCH(B66,T_Boissons[Boissons],0)),"")</f>
        <v>309</v>
      </c>
      <c r="B66" s="24" t="s">
        <v>21</v>
      </c>
      <c r="C66" s="25">
        <v>43841</v>
      </c>
      <c r="F66" s="26">
        <v>2</v>
      </c>
      <c r="H66" s="39">
        <f>IF($B66&lt;&gt;"",SUMIF($B$2:B66,$B66,$D$2:D66),"")</f>
        <v>72</v>
      </c>
      <c r="I66" s="39">
        <f>IF($B66&lt;&gt;"",SUMIF($B$2:B66,$B66,$E$2:E66),"")</f>
        <v>0</v>
      </c>
      <c r="J66" s="39">
        <f>IF($B66&lt;&gt;"",SUMIF($B$2:B66,$B66,$F$2:F66),"")</f>
        <v>6</v>
      </c>
      <c r="K66" s="26">
        <f t="shared" si="0"/>
        <v>66</v>
      </c>
      <c r="M66" s="27" t="str">
        <f t="shared" si="1"/>
        <v/>
      </c>
      <c r="N66" s="59"/>
      <c r="O66" s="60"/>
      <c r="P66" s="60"/>
      <c r="Q66" s="60"/>
      <c r="R66" s="60"/>
      <c r="S66" s="62"/>
      <c r="T66"/>
    </row>
    <row r="67" spans="1:20" x14ac:dyDescent="0.25">
      <c r="A67" s="28">
        <f>IFERROR(INDEX(T_Boissons[Code],MATCH(B67,T_Boissons[Boissons],0)),"")</f>
        <v>309</v>
      </c>
      <c r="B67" s="24" t="s">
        <v>21</v>
      </c>
      <c r="C67" s="25">
        <v>43857</v>
      </c>
      <c r="F67" s="26">
        <v>3</v>
      </c>
      <c r="H67" s="39">
        <f>IF($B67&lt;&gt;"",SUMIF($B$2:B67,$B67,$D$2:D67),"")</f>
        <v>72</v>
      </c>
      <c r="I67" s="39">
        <f>IF($B67&lt;&gt;"",SUMIF($B$2:B67,$B67,$E$2:E67),"")</f>
        <v>0</v>
      </c>
      <c r="J67" s="39">
        <f>IF($B67&lt;&gt;"",SUMIF($B$2:B67,$B67,$F$2:F67),"")</f>
        <v>9</v>
      </c>
      <c r="K67" s="26">
        <f t="shared" ref="K67:K119" si="2">IF($B67&lt;&gt;"",H67+I67-J67,"")</f>
        <v>63</v>
      </c>
      <c r="M67" s="27" t="str">
        <f t="shared" ref="M67:M119" si="3">IF(K67&lt;0,"ATTENTION IL DOIT Y AVOIR UNE ERREUR LE STOCK EST NEGATIF !","")</f>
        <v/>
      </c>
      <c r="N67" s="59"/>
      <c r="O67" s="60"/>
      <c r="P67" s="60"/>
      <c r="Q67" s="60"/>
      <c r="R67" s="60"/>
      <c r="S67" s="62"/>
      <c r="T67"/>
    </row>
    <row r="68" spans="1:20" x14ac:dyDescent="0.25">
      <c r="A68" s="28">
        <f>IFERROR(INDEX(T_Boissons[Code],MATCH(B68,T_Boissons[Boissons],0)),"")</f>
        <v>309</v>
      </c>
      <c r="B68" s="24" t="s">
        <v>21</v>
      </c>
      <c r="C68" s="25">
        <v>43858</v>
      </c>
      <c r="F68" s="26">
        <v>2</v>
      </c>
      <c r="H68" s="39">
        <f>IF($B68&lt;&gt;"",SUMIF($B$2:B68,$B68,$D$2:D68),"")</f>
        <v>72</v>
      </c>
      <c r="I68" s="39">
        <f>IF($B68&lt;&gt;"",SUMIF($B$2:B68,$B68,$E$2:E68),"")</f>
        <v>0</v>
      </c>
      <c r="J68" s="39">
        <f>IF($B68&lt;&gt;"",SUMIF($B$2:B68,$B68,$F$2:F68),"")</f>
        <v>11</v>
      </c>
      <c r="K68" s="26">
        <f t="shared" si="2"/>
        <v>61</v>
      </c>
      <c r="M68" s="27" t="str">
        <f t="shared" si="3"/>
        <v/>
      </c>
      <c r="N68" s="59"/>
      <c r="O68" s="60"/>
      <c r="P68" s="60"/>
      <c r="Q68" s="60"/>
      <c r="R68" s="60"/>
      <c r="S68" s="62"/>
      <c r="T68"/>
    </row>
    <row r="69" spans="1:20" x14ac:dyDescent="0.25">
      <c r="A69" s="28">
        <f>IFERROR(INDEX(T_Boissons[Code],MATCH(B69,T_Boissons[Boissons],0)),"")</f>
        <v>310</v>
      </c>
      <c r="B69" s="24" t="s">
        <v>24</v>
      </c>
      <c r="C69" s="25">
        <v>43831</v>
      </c>
      <c r="D69" s="26">
        <v>144</v>
      </c>
      <c r="F69" s="26">
        <v>1</v>
      </c>
      <c r="H69" s="39">
        <f>IF($B69&lt;&gt;"",SUMIF($B$2:B69,$B69,$D$2:D69),"")</f>
        <v>144</v>
      </c>
      <c r="I69" s="39">
        <f>IF($B69&lt;&gt;"",SUMIF($B$2:B69,$B69,$E$2:E69),"")</f>
        <v>0</v>
      </c>
      <c r="J69" s="39">
        <f>IF($B69&lt;&gt;"",SUMIF($B$2:B69,$B69,$F$2:F69),"")</f>
        <v>1</v>
      </c>
      <c r="K69" s="26">
        <f t="shared" si="2"/>
        <v>143</v>
      </c>
      <c r="M69" s="27" t="str">
        <f t="shared" si="3"/>
        <v/>
      </c>
      <c r="N69" s="59"/>
      <c r="O69" s="60"/>
      <c r="P69" s="60"/>
      <c r="Q69" s="60"/>
      <c r="R69" s="60"/>
      <c r="S69" s="62"/>
      <c r="T69"/>
    </row>
    <row r="70" spans="1:20" x14ac:dyDescent="0.25">
      <c r="A70" s="28">
        <f>IFERROR(INDEX(T_Boissons[Code],MATCH(B70,T_Boissons[Boissons],0)),"")</f>
        <v>310</v>
      </c>
      <c r="B70" s="24" t="s">
        <v>24</v>
      </c>
      <c r="C70" s="25">
        <v>43833</v>
      </c>
      <c r="F70" s="26">
        <v>1</v>
      </c>
      <c r="H70" s="39">
        <f>IF($B70&lt;&gt;"",SUMIF($B$2:B70,$B70,$D$2:D70),"")</f>
        <v>144</v>
      </c>
      <c r="I70" s="39">
        <f>IF($B70&lt;&gt;"",SUMIF($B$2:B70,$B70,$E$2:E70),"")</f>
        <v>0</v>
      </c>
      <c r="J70" s="39">
        <f>IF($B70&lt;&gt;"",SUMIF($B$2:B70,$B70,$F$2:F70),"")</f>
        <v>2</v>
      </c>
      <c r="K70" s="26">
        <f t="shared" si="2"/>
        <v>142</v>
      </c>
      <c r="M70" s="27" t="str">
        <f t="shared" si="3"/>
        <v/>
      </c>
      <c r="N70" s="59"/>
      <c r="O70" s="60"/>
      <c r="P70" s="60"/>
      <c r="Q70" s="60"/>
      <c r="R70" s="60"/>
      <c r="S70" s="62"/>
      <c r="T70"/>
    </row>
    <row r="71" spans="1:20" x14ac:dyDescent="0.25">
      <c r="A71" s="28">
        <f>IFERROR(INDEX(T_Boissons[Code],MATCH(B71,T_Boissons[Boissons],0)),"")</f>
        <v>310</v>
      </c>
      <c r="B71" s="24" t="s">
        <v>24</v>
      </c>
      <c r="C71" s="25">
        <v>43834</v>
      </c>
      <c r="F71" s="26">
        <v>1</v>
      </c>
      <c r="H71" s="39">
        <f>IF($B71&lt;&gt;"",SUMIF($B$2:B71,$B71,$D$2:D71),"")</f>
        <v>144</v>
      </c>
      <c r="I71" s="39">
        <f>IF($B71&lt;&gt;"",SUMIF($B$2:B71,$B71,$E$2:E71),"")</f>
        <v>0</v>
      </c>
      <c r="J71" s="39">
        <f>IF($B71&lt;&gt;"",SUMIF($B$2:B71,$B71,$F$2:F71),"")</f>
        <v>3</v>
      </c>
      <c r="K71" s="26">
        <f t="shared" si="2"/>
        <v>141</v>
      </c>
      <c r="M71" s="27" t="str">
        <f t="shared" si="3"/>
        <v/>
      </c>
      <c r="N71" s="59"/>
      <c r="O71" s="60"/>
      <c r="P71" s="60"/>
      <c r="Q71" s="60"/>
      <c r="R71" s="60"/>
      <c r="S71" s="62"/>
      <c r="T71"/>
    </row>
    <row r="72" spans="1:20" x14ac:dyDescent="0.25">
      <c r="A72" s="28">
        <f>IFERROR(INDEX(T_Boissons[Code],MATCH(B72,T_Boissons[Boissons],0)),"")</f>
        <v>310</v>
      </c>
      <c r="B72" s="24" t="s">
        <v>24</v>
      </c>
      <c r="C72" s="25">
        <v>43837</v>
      </c>
      <c r="F72" s="26">
        <v>1</v>
      </c>
      <c r="H72" s="39">
        <f>IF($B72&lt;&gt;"",SUMIF($B$2:B72,$B72,$D$2:D72),"")</f>
        <v>144</v>
      </c>
      <c r="I72" s="39">
        <f>IF($B72&lt;&gt;"",SUMIF($B$2:B72,$B72,$E$2:E72),"")</f>
        <v>0</v>
      </c>
      <c r="J72" s="39">
        <f>IF($B72&lt;&gt;"",SUMIF($B$2:B72,$B72,$F$2:F72),"")</f>
        <v>4</v>
      </c>
      <c r="K72" s="26">
        <f t="shared" si="2"/>
        <v>140</v>
      </c>
      <c r="M72" s="27" t="str">
        <f t="shared" si="3"/>
        <v/>
      </c>
      <c r="N72" s="59"/>
      <c r="O72" s="60"/>
      <c r="P72" s="60"/>
      <c r="Q72" s="60"/>
      <c r="R72" s="60"/>
      <c r="S72" s="62"/>
      <c r="T72"/>
    </row>
    <row r="73" spans="1:20" x14ac:dyDescent="0.25">
      <c r="A73" s="28">
        <f>IFERROR(INDEX(T_Boissons[Code],MATCH(B73,T_Boissons[Boissons],0)),"")</f>
        <v>310</v>
      </c>
      <c r="B73" s="24" t="s">
        <v>24</v>
      </c>
      <c r="C73" s="25">
        <v>43838</v>
      </c>
      <c r="F73" s="26">
        <v>5</v>
      </c>
      <c r="H73" s="39">
        <f>IF($B73&lt;&gt;"",SUMIF($B$2:B73,$B73,$D$2:D73),"")</f>
        <v>144</v>
      </c>
      <c r="I73" s="39">
        <f>IF($B73&lt;&gt;"",SUMIF($B$2:B73,$B73,$E$2:E73),"")</f>
        <v>0</v>
      </c>
      <c r="J73" s="39">
        <f>IF($B73&lt;&gt;"",SUMIF($B$2:B73,$B73,$F$2:F73),"")</f>
        <v>9</v>
      </c>
      <c r="K73" s="26">
        <f t="shared" si="2"/>
        <v>135</v>
      </c>
      <c r="M73" s="27" t="str">
        <f t="shared" si="3"/>
        <v/>
      </c>
      <c r="N73" s="59"/>
      <c r="O73" s="60"/>
      <c r="P73" s="60"/>
      <c r="Q73" s="60"/>
      <c r="R73" s="60"/>
      <c r="S73" s="62"/>
      <c r="T73"/>
    </row>
    <row r="74" spans="1:20" x14ac:dyDescent="0.25">
      <c r="A74" s="28">
        <f>IFERROR(INDEX(T_Boissons[Code],MATCH(B74,T_Boissons[Boissons],0)),"")</f>
        <v>310</v>
      </c>
      <c r="B74" s="24" t="s">
        <v>24</v>
      </c>
      <c r="C74" s="25">
        <v>43839</v>
      </c>
      <c r="F74" s="26">
        <v>4</v>
      </c>
      <c r="H74" s="39">
        <f>IF($B74&lt;&gt;"",SUMIF($B$2:B74,$B74,$D$2:D74),"")</f>
        <v>144</v>
      </c>
      <c r="I74" s="39">
        <f>IF($B74&lt;&gt;"",SUMIF($B$2:B74,$B74,$E$2:E74),"")</f>
        <v>0</v>
      </c>
      <c r="J74" s="39">
        <f>IF($B74&lt;&gt;"",SUMIF($B$2:B74,$B74,$F$2:F74),"")</f>
        <v>13</v>
      </c>
      <c r="K74" s="26">
        <f t="shared" si="2"/>
        <v>131</v>
      </c>
      <c r="M74" s="27" t="str">
        <f t="shared" si="3"/>
        <v/>
      </c>
      <c r="N74" s="59"/>
      <c r="O74" s="60"/>
      <c r="P74" s="60"/>
      <c r="Q74" s="60"/>
      <c r="R74" s="60"/>
      <c r="S74" s="62"/>
      <c r="T74"/>
    </row>
    <row r="75" spans="1:20" x14ac:dyDescent="0.25">
      <c r="A75" s="28">
        <f>IFERROR(INDEX(T_Boissons[Code],MATCH(B75,T_Boissons[Boissons],0)),"")</f>
        <v>310</v>
      </c>
      <c r="B75" s="24" t="s">
        <v>24</v>
      </c>
      <c r="C75" s="25">
        <v>43841</v>
      </c>
      <c r="F75" s="26">
        <v>3</v>
      </c>
      <c r="H75" s="39">
        <f>IF($B75&lt;&gt;"",SUMIF($B$2:B75,$B75,$D$2:D75),"")</f>
        <v>144</v>
      </c>
      <c r="I75" s="39">
        <f>IF($B75&lt;&gt;"",SUMIF($B$2:B75,$B75,$E$2:E75),"")</f>
        <v>0</v>
      </c>
      <c r="J75" s="39">
        <f>IF($B75&lt;&gt;"",SUMIF($B$2:B75,$B75,$F$2:F75),"")</f>
        <v>16</v>
      </c>
      <c r="K75" s="26">
        <f t="shared" si="2"/>
        <v>128</v>
      </c>
      <c r="M75" s="27" t="str">
        <f t="shared" si="3"/>
        <v/>
      </c>
      <c r="N75" s="59"/>
      <c r="O75" s="60"/>
      <c r="P75" s="60"/>
      <c r="Q75" s="60"/>
      <c r="R75" s="60"/>
      <c r="S75" s="62"/>
      <c r="T75"/>
    </row>
    <row r="76" spans="1:20" x14ac:dyDescent="0.25">
      <c r="A76" s="28">
        <f>IFERROR(INDEX(T_Boissons[Code],MATCH(B76,T_Boissons[Boissons],0)),"")</f>
        <v>310</v>
      </c>
      <c r="B76" s="24" t="s">
        <v>24</v>
      </c>
      <c r="C76" s="25">
        <v>43842</v>
      </c>
      <c r="F76" s="26">
        <v>1</v>
      </c>
      <c r="H76" s="39">
        <f>IF($B76&lt;&gt;"",SUMIF($B$2:B76,$B76,$D$2:D76),"")</f>
        <v>144</v>
      </c>
      <c r="I76" s="39">
        <f>IF($B76&lt;&gt;"",SUMIF($B$2:B76,$B76,$E$2:E76),"")</f>
        <v>0</v>
      </c>
      <c r="J76" s="39">
        <f>IF($B76&lt;&gt;"",SUMIF($B$2:B76,$B76,$F$2:F76),"")</f>
        <v>17</v>
      </c>
      <c r="K76" s="26">
        <f t="shared" si="2"/>
        <v>127</v>
      </c>
      <c r="M76" s="27" t="str">
        <f t="shared" si="3"/>
        <v/>
      </c>
      <c r="N76" s="59"/>
      <c r="O76" s="60"/>
      <c r="P76" s="60"/>
      <c r="Q76" s="60"/>
      <c r="R76" s="60"/>
      <c r="S76" s="62"/>
      <c r="T76"/>
    </row>
    <row r="77" spans="1:20" x14ac:dyDescent="0.25">
      <c r="A77" s="28">
        <f>IFERROR(INDEX(T_Boissons[Code],MATCH(B77,T_Boissons[Boissons],0)),"")</f>
        <v>310</v>
      </c>
      <c r="B77" s="24" t="s">
        <v>24</v>
      </c>
      <c r="C77" s="25">
        <v>43844</v>
      </c>
      <c r="F77" s="26">
        <v>2</v>
      </c>
      <c r="H77" s="39">
        <f>IF($B77&lt;&gt;"",SUMIF($B$2:B77,$B77,$D$2:D77),"")</f>
        <v>144</v>
      </c>
      <c r="I77" s="39">
        <f>IF($B77&lt;&gt;"",SUMIF($B$2:B77,$B77,$E$2:E77),"")</f>
        <v>0</v>
      </c>
      <c r="J77" s="39">
        <f>IF($B77&lt;&gt;"",SUMIF($B$2:B77,$B77,$F$2:F77),"")</f>
        <v>19</v>
      </c>
      <c r="K77" s="26">
        <f t="shared" si="2"/>
        <v>125</v>
      </c>
      <c r="M77" s="27" t="str">
        <f t="shared" si="3"/>
        <v/>
      </c>
      <c r="N77" s="59"/>
      <c r="O77" s="60"/>
      <c r="P77" s="60"/>
      <c r="Q77" s="60"/>
      <c r="R77" s="60"/>
      <c r="S77" s="62"/>
      <c r="T77"/>
    </row>
    <row r="78" spans="1:20" x14ac:dyDescent="0.25">
      <c r="A78" s="28">
        <f>IFERROR(INDEX(T_Boissons[Code],MATCH(B78,T_Boissons[Boissons],0)),"")</f>
        <v>310</v>
      </c>
      <c r="B78" s="24" t="s">
        <v>24</v>
      </c>
      <c r="C78" s="25">
        <v>43845</v>
      </c>
      <c r="F78" s="26">
        <v>1</v>
      </c>
      <c r="H78" s="39">
        <f>IF($B78&lt;&gt;"",SUMIF($B$2:B78,$B78,$D$2:D78),"")</f>
        <v>144</v>
      </c>
      <c r="I78" s="39">
        <f>IF($B78&lt;&gt;"",SUMIF($B$2:B78,$B78,$E$2:E78),"")</f>
        <v>0</v>
      </c>
      <c r="J78" s="39">
        <f>IF($B78&lt;&gt;"",SUMIF($B$2:B78,$B78,$F$2:F78),"")</f>
        <v>20</v>
      </c>
      <c r="K78" s="26">
        <f t="shared" si="2"/>
        <v>124</v>
      </c>
      <c r="M78" s="27" t="str">
        <f t="shared" si="3"/>
        <v/>
      </c>
      <c r="N78" s="59"/>
      <c r="O78" s="60"/>
      <c r="P78" s="60"/>
      <c r="Q78" s="60"/>
      <c r="R78" s="60"/>
      <c r="S78" s="62"/>
      <c r="T78"/>
    </row>
    <row r="79" spans="1:20" x14ac:dyDescent="0.25">
      <c r="A79" s="28">
        <f>IFERROR(INDEX(T_Boissons[Code],MATCH(B79,T_Boissons[Boissons],0)),"")</f>
        <v>310</v>
      </c>
      <c r="B79" s="24" t="s">
        <v>24</v>
      </c>
      <c r="C79" s="25">
        <v>43846</v>
      </c>
      <c r="F79" s="26">
        <v>1</v>
      </c>
      <c r="H79" s="39">
        <f>IF($B79&lt;&gt;"",SUMIF($B$2:B79,$B79,$D$2:D79),"")</f>
        <v>144</v>
      </c>
      <c r="I79" s="39">
        <f>IF($B79&lt;&gt;"",SUMIF($B$2:B79,$B79,$E$2:E79),"")</f>
        <v>0</v>
      </c>
      <c r="J79" s="39">
        <f>IF($B79&lt;&gt;"",SUMIF($B$2:B79,$B79,$F$2:F79),"")</f>
        <v>21</v>
      </c>
      <c r="K79" s="26">
        <f t="shared" si="2"/>
        <v>123</v>
      </c>
      <c r="M79" s="27" t="str">
        <f t="shared" si="3"/>
        <v/>
      </c>
      <c r="N79" s="59"/>
      <c r="O79" s="60"/>
      <c r="P79" s="60"/>
      <c r="Q79" s="60"/>
      <c r="R79" s="60"/>
      <c r="S79" s="62"/>
      <c r="T79"/>
    </row>
    <row r="80" spans="1:20" x14ac:dyDescent="0.25">
      <c r="A80" s="28">
        <f>IFERROR(INDEX(T_Boissons[Code],MATCH(B80,T_Boissons[Boissons],0)),"")</f>
        <v>310</v>
      </c>
      <c r="B80" s="24" t="s">
        <v>24</v>
      </c>
      <c r="C80" s="25">
        <v>43849</v>
      </c>
      <c r="F80" s="26">
        <v>1</v>
      </c>
      <c r="H80" s="39">
        <f>IF($B80&lt;&gt;"",SUMIF($B$2:B80,$B80,$D$2:D80),"")</f>
        <v>144</v>
      </c>
      <c r="I80" s="39">
        <f>IF($B80&lt;&gt;"",SUMIF($B$2:B80,$B80,$E$2:E80),"")</f>
        <v>0</v>
      </c>
      <c r="J80" s="39">
        <f>IF($B80&lt;&gt;"",SUMIF($B$2:B80,$B80,$F$2:F80),"")</f>
        <v>22</v>
      </c>
      <c r="K80" s="26">
        <f t="shared" si="2"/>
        <v>122</v>
      </c>
      <c r="M80" s="27" t="str">
        <f t="shared" si="3"/>
        <v/>
      </c>
      <c r="N80" s="59"/>
      <c r="O80" s="60"/>
      <c r="P80" s="60"/>
      <c r="Q80" s="60"/>
      <c r="R80" s="60"/>
      <c r="S80" s="62"/>
      <c r="T80"/>
    </row>
    <row r="81" spans="1:20" x14ac:dyDescent="0.25">
      <c r="A81" s="28">
        <f>IFERROR(INDEX(T_Boissons[Code],MATCH(B81,T_Boissons[Boissons],0)),"")</f>
        <v>310</v>
      </c>
      <c r="B81" s="24" t="s">
        <v>24</v>
      </c>
      <c r="C81" s="25">
        <v>43850</v>
      </c>
      <c r="F81" s="26">
        <v>4</v>
      </c>
      <c r="H81" s="39">
        <f>IF($B81&lt;&gt;"",SUMIF($B$2:B81,$B81,$D$2:D81),"")</f>
        <v>144</v>
      </c>
      <c r="I81" s="39">
        <f>IF($B81&lt;&gt;"",SUMIF($B$2:B81,$B81,$E$2:E81),"")</f>
        <v>0</v>
      </c>
      <c r="J81" s="39">
        <f>IF($B81&lt;&gt;"",SUMIF($B$2:B81,$B81,$F$2:F81),"")</f>
        <v>26</v>
      </c>
      <c r="K81" s="26">
        <f t="shared" si="2"/>
        <v>118</v>
      </c>
      <c r="M81" s="27" t="str">
        <f t="shared" si="3"/>
        <v/>
      </c>
      <c r="N81" s="59"/>
      <c r="O81" s="60"/>
      <c r="P81" s="60"/>
      <c r="Q81" s="60"/>
      <c r="R81" s="60"/>
      <c r="S81" s="62"/>
      <c r="T81"/>
    </row>
    <row r="82" spans="1:20" x14ac:dyDescent="0.25">
      <c r="A82" s="28">
        <f>IFERROR(INDEX(T_Boissons[Code],MATCH(B82,T_Boissons[Boissons],0)),"")</f>
        <v>310</v>
      </c>
      <c r="B82" s="24" t="s">
        <v>24</v>
      </c>
      <c r="C82" s="25">
        <v>43851</v>
      </c>
      <c r="F82" s="26">
        <v>1</v>
      </c>
      <c r="H82" s="39">
        <f>IF($B82&lt;&gt;"",SUMIF($B$2:B82,$B82,$D$2:D82),"")</f>
        <v>144</v>
      </c>
      <c r="I82" s="39">
        <f>IF($B82&lt;&gt;"",SUMIF($B$2:B82,$B82,$E$2:E82),"")</f>
        <v>0</v>
      </c>
      <c r="J82" s="39">
        <f>IF($B82&lt;&gt;"",SUMIF($B$2:B82,$B82,$F$2:F82),"")</f>
        <v>27</v>
      </c>
      <c r="K82" s="26">
        <f t="shared" si="2"/>
        <v>117</v>
      </c>
      <c r="M82" s="27" t="str">
        <f t="shared" si="3"/>
        <v/>
      </c>
      <c r="N82" s="59"/>
      <c r="O82" s="60"/>
      <c r="P82" s="60"/>
      <c r="Q82" s="60"/>
      <c r="R82" s="60"/>
      <c r="S82" s="62"/>
      <c r="T82"/>
    </row>
    <row r="83" spans="1:20" x14ac:dyDescent="0.25">
      <c r="A83" s="28">
        <f>IFERROR(INDEX(T_Boissons[Code],MATCH(B83,T_Boissons[Boissons],0)),"")</f>
        <v>310</v>
      </c>
      <c r="B83" s="24" t="s">
        <v>24</v>
      </c>
      <c r="C83" s="25">
        <v>43852</v>
      </c>
      <c r="F83" s="26">
        <v>1</v>
      </c>
      <c r="H83" s="39">
        <f>IF($B83&lt;&gt;"",SUMIF($B$2:B83,$B83,$D$2:D83),"")</f>
        <v>144</v>
      </c>
      <c r="I83" s="39">
        <f>IF($B83&lt;&gt;"",SUMIF($B$2:B83,$B83,$E$2:E83),"")</f>
        <v>0</v>
      </c>
      <c r="J83" s="39">
        <f>IF($B83&lt;&gt;"",SUMIF($B$2:B83,$B83,$F$2:F83),"")</f>
        <v>28</v>
      </c>
      <c r="K83" s="26">
        <f t="shared" si="2"/>
        <v>116</v>
      </c>
      <c r="M83" s="27" t="str">
        <f t="shared" si="3"/>
        <v/>
      </c>
      <c r="N83" s="60"/>
      <c r="O83" s="60"/>
      <c r="P83" s="60"/>
      <c r="Q83" s="60"/>
      <c r="R83" s="60"/>
      <c r="S83" s="62"/>
      <c r="T83"/>
    </row>
    <row r="84" spans="1:20" x14ac:dyDescent="0.25">
      <c r="A84" s="28">
        <f>IFERROR(INDEX(T_Boissons[Code],MATCH(B84,T_Boissons[Boissons],0)),"")</f>
        <v>310</v>
      </c>
      <c r="B84" s="24" t="s">
        <v>24</v>
      </c>
      <c r="C84" s="25">
        <v>43853</v>
      </c>
      <c r="F84" s="26">
        <v>1</v>
      </c>
      <c r="H84" s="39">
        <f>IF($B84&lt;&gt;"",SUMIF($B$2:B84,$B84,$D$2:D84),"")</f>
        <v>144</v>
      </c>
      <c r="I84" s="39">
        <f>IF($B84&lt;&gt;"",SUMIF($B$2:B84,$B84,$E$2:E84),"")</f>
        <v>0</v>
      </c>
      <c r="J84" s="39">
        <f>IF($B84&lt;&gt;"",SUMIF($B$2:B84,$B84,$F$2:F84),"")</f>
        <v>29</v>
      </c>
      <c r="K84" s="26">
        <f t="shared" si="2"/>
        <v>115</v>
      </c>
      <c r="M84" s="27" t="str">
        <f t="shared" si="3"/>
        <v/>
      </c>
      <c r="N84" s="60"/>
      <c r="O84" s="60"/>
      <c r="P84" s="60"/>
      <c r="Q84" s="60"/>
      <c r="R84" s="60"/>
      <c r="S84" s="62"/>
      <c r="T84"/>
    </row>
    <row r="85" spans="1:20" x14ac:dyDescent="0.25">
      <c r="A85" s="28">
        <f>IFERROR(INDEX(T_Boissons[Code],MATCH(B85,T_Boissons[Boissons],0)),"")</f>
        <v>310</v>
      </c>
      <c r="B85" s="24" t="s">
        <v>24</v>
      </c>
      <c r="C85" s="25">
        <v>43856</v>
      </c>
      <c r="F85" s="26">
        <v>6</v>
      </c>
      <c r="H85" s="39">
        <f>IF($B85&lt;&gt;"",SUMIF($B$2:B85,$B85,$D$2:D85),"")</f>
        <v>144</v>
      </c>
      <c r="I85" s="39">
        <f>IF($B85&lt;&gt;"",SUMIF($B$2:B85,$B85,$E$2:E85),"")</f>
        <v>0</v>
      </c>
      <c r="J85" s="39">
        <f>IF($B85&lt;&gt;"",SUMIF($B$2:B85,$B85,$F$2:F85),"")</f>
        <v>35</v>
      </c>
      <c r="K85" s="26">
        <f t="shared" si="2"/>
        <v>109</v>
      </c>
      <c r="M85" s="27" t="str">
        <f t="shared" si="3"/>
        <v/>
      </c>
      <c r="N85" s="60"/>
      <c r="O85" s="60"/>
      <c r="P85" s="60"/>
      <c r="Q85" s="60"/>
      <c r="R85" s="60"/>
      <c r="S85" s="62"/>
      <c r="T85"/>
    </row>
    <row r="86" spans="1:20" x14ac:dyDescent="0.25">
      <c r="A86" s="28">
        <f>IFERROR(INDEX(T_Boissons[Code],MATCH(B86,T_Boissons[Boissons],0)),"")</f>
        <v>310</v>
      </c>
      <c r="B86" s="24" t="s">
        <v>24</v>
      </c>
      <c r="C86" s="25">
        <v>43857</v>
      </c>
      <c r="F86" s="26">
        <v>1</v>
      </c>
      <c r="H86" s="39">
        <f>IF($B86&lt;&gt;"",SUMIF($B$2:B86,$B86,$D$2:D86),"")</f>
        <v>144</v>
      </c>
      <c r="I86" s="39">
        <f>IF($B86&lt;&gt;"",SUMIF($B$2:B86,$B86,$E$2:E86),"")</f>
        <v>0</v>
      </c>
      <c r="J86" s="39">
        <f>IF($B86&lt;&gt;"",SUMIF($B$2:B86,$B86,$F$2:F86),"")</f>
        <v>36</v>
      </c>
      <c r="K86" s="26">
        <f t="shared" si="2"/>
        <v>108</v>
      </c>
      <c r="M86" s="27" t="str">
        <f t="shared" si="3"/>
        <v/>
      </c>
      <c r="N86" s="60"/>
      <c r="O86" s="60"/>
      <c r="P86" s="60"/>
      <c r="Q86" s="60"/>
      <c r="R86" s="60"/>
      <c r="S86" s="62"/>
      <c r="T86"/>
    </row>
    <row r="87" spans="1:20" x14ac:dyDescent="0.25">
      <c r="A87" s="28">
        <f>IFERROR(INDEX(T_Boissons[Code],MATCH(B87,T_Boissons[Boissons],0)),"")</f>
        <v>310</v>
      </c>
      <c r="B87" s="24" t="s">
        <v>24</v>
      </c>
      <c r="C87" s="25">
        <v>43858</v>
      </c>
      <c r="F87" s="26">
        <v>1</v>
      </c>
      <c r="H87" s="39">
        <f>IF($B87&lt;&gt;"",SUMIF($B$2:B87,$B87,$D$2:D87),"")</f>
        <v>144</v>
      </c>
      <c r="I87" s="39">
        <f>IF($B87&lt;&gt;"",SUMIF($B$2:B87,$B87,$E$2:E87),"")</f>
        <v>0</v>
      </c>
      <c r="J87" s="39">
        <f>IF($B87&lt;&gt;"",SUMIF($B$2:B87,$B87,$F$2:F87),"")</f>
        <v>37</v>
      </c>
      <c r="K87" s="26">
        <f t="shared" si="2"/>
        <v>107</v>
      </c>
      <c r="M87" s="27" t="str">
        <f t="shared" si="3"/>
        <v/>
      </c>
      <c r="N87" s="65"/>
      <c r="O87" s="66"/>
      <c r="P87" s="66"/>
      <c r="Q87" s="66"/>
      <c r="R87" s="66"/>
      <c r="S87" s="62"/>
      <c r="T87"/>
    </row>
    <row r="88" spans="1:20" x14ac:dyDescent="0.25">
      <c r="A88" s="28">
        <f>IFERROR(INDEX(T_Boissons[Code],MATCH(B88,T_Boissons[Boissons],0)),"")</f>
        <v>320</v>
      </c>
      <c r="B88" s="24" t="s">
        <v>26</v>
      </c>
      <c r="C88" s="25">
        <v>43831</v>
      </c>
      <c r="D88" s="26">
        <v>23</v>
      </c>
      <c r="H88" s="39">
        <f>IF($B88&lt;&gt;"",SUMIF($B$2:B88,$B88,$D$2:D88),"")</f>
        <v>23</v>
      </c>
      <c r="I88" s="39">
        <f>IF($B88&lt;&gt;"",SUMIF($B$2:B88,$B88,$E$2:E88),"")</f>
        <v>0</v>
      </c>
      <c r="J88" s="39">
        <f>IF($B88&lt;&gt;"",SUMIF($B$2:B88,$B88,$F$2:F88),"")</f>
        <v>0</v>
      </c>
      <c r="K88" s="26">
        <f t="shared" si="2"/>
        <v>23</v>
      </c>
      <c r="M88" s="27" t="str">
        <f t="shared" si="3"/>
        <v/>
      </c>
      <c r="N88" s="7"/>
      <c r="O88" s="6"/>
      <c r="P88" s="6"/>
      <c r="Q88" s="6"/>
      <c r="R88" s="6"/>
      <c r="S88" s="62"/>
      <c r="T88"/>
    </row>
    <row r="89" spans="1:20" x14ac:dyDescent="0.25">
      <c r="A89" s="28">
        <f>IFERROR(INDEX(T_Boissons[Code],MATCH(B89,T_Boissons[Boissons],0)),"")</f>
        <v>320</v>
      </c>
      <c r="B89" s="24" t="s">
        <v>26</v>
      </c>
      <c r="C89" s="25">
        <v>43847</v>
      </c>
      <c r="F89" s="26">
        <v>2</v>
      </c>
      <c r="H89" s="39">
        <f>IF($B89&lt;&gt;"",SUMIF($B$2:B89,$B89,$D$2:D89),"")</f>
        <v>23</v>
      </c>
      <c r="I89" s="39">
        <f>IF($B89&lt;&gt;"",SUMIF($B$2:B89,$B89,$E$2:E89),"")</f>
        <v>0</v>
      </c>
      <c r="J89" s="39">
        <f>IF($B89&lt;&gt;"",SUMIF($B$2:B89,$B89,$F$2:F89),"")</f>
        <v>2</v>
      </c>
      <c r="K89" s="26">
        <f t="shared" si="2"/>
        <v>21</v>
      </c>
      <c r="M89" s="27" t="str">
        <f t="shared" si="3"/>
        <v/>
      </c>
      <c r="N89" s="7"/>
      <c r="O89" s="6"/>
      <c r="P89" s="6"/>
      <c r="Q89" s="6"/>
      <c r="R89" s="6"/>
      <c r="S89" s="16"/>
      <c r="T89"/>
    </row>
    <row r="90" spans="1:20" x14ac:dyDescent="0.25">
      <c r="A90" s="28">
        <f>IFERROR(INDEX(T_Boissons[Code],MATCH(B90,T_Boissons[Boissons],0)),"")</f>
        <v>320</v>
      </c>
      <c r="B90" s="24" t="s">
        <v>26</v>
      </c>
      <c r="C90" s="25">
        <v>43848</v>
      </c>
      <c r="F90" s="26">
        <v>1</v>
      </c>
      <c r="H90" s="39">
        <f>IF($B90&lt;&gt;"",SUMIF($B$2:B90,$B90,$D$2:D90),"")</f>
        <v>23</v>
      </c>
      <c r="I90" s="39">
        <f>IF($B90&lt;&gt;"",SUMIF($B$2:B90,$B90,$E$2:E90),"")</f>
        <v>0</v>
      </c>
      <c r="J90" s="39">
        <f>IF($B90&lt;&gt;"",SUMIF($B$2:B90,$B90,$F$2:F90),"")</f>
        <v>3</v>
      </c>
      <c r="K90" s="26">
        <f t="shared" si="2"/>
        <v>20</v>
      </c>
      <c r="M90" s="27" t="str">
        <f t="shared" si="3"/>
        <v/>
      </c>
      <c r="N90" s="7"/>
      <c r="O90" s="6"/>
      <c r="P90" s="6"/>
      <c r="Q90" s="6"/>
      <c r="R90" s="6"/>
      <c r="S90" s="16"/>
    </row>
    <row r="91" spans="1:20" x14ac:dyDescent="0.25">
      <c r="A91" s="28">
        <f>IFERROR(INDEX(T_Boissons[Code],MATCH(B91,T_Boissons[Boissons],0)),"")</f>
        <v>320</v>
      </c>
      <c r="B91" s="24" t="s">
        <v>26</v>
      </c>
      <c r="C91" s="25">
        <v>43854</v>
      </c>
      <c r="F91" s="26">
        <v>2</v>
      </c>
      <c r="H91" s="39">
        <f>IF($B91&lt;&gt;"",SUMIF($B$2:B91,$B91,$D$2:D91),"")</f>
        <v>23</v>
      </c>
      <c r="I91" s="39">
        <f>IF($B91&lt;&gt;"",SUMIF($B$2:B91,$B91,$E$2:E91),"")</f>
        <v>0</v>
      </c>
      <c r="J91" s="39">
        <f>IF($B91&lt;&gt;"",SUMIF($B$2:B91,$B91,$F$2:F91),"")</f>
        <v>5</v>
      </c>
      <c r="K91" s="26">
        <f t="shared" si="2"/>
        <v>18</v>
      </c>
      <c r="M91" s="27" t="str">
        <f t="shared" si="3"/>
        <v/>
      </c>
      <c r="N91" s="7"/>
      <c r="O91" s="6"/>
      <c r="P91" s="6"/>
      <c r="Q91" s="6"/>
      <c r="R91" s="6"/>
      <c r="S91" s="16"/>
    </row>
    <row r="92" spans="1:20" x14ac:dyDescent="0.25">
      <c r="A92" s="28">
        <f>IFERROR(INDEX(T_Boissons[Code],MATCH(B92,T_Boissons[Boissons],0)),"")</f>
        <v>320</v>
      </c>
      <c r="B92" s="24" t="s">
        <v>26</v>
      </c>
      <c r="C92" s="25">
        <v>43858</v>
      </c>
      <c r="F92" s="26">
        <v>1</v>
      </c>
      <c r="H92" s="39">
        <f>IF($B92&lt;&gt;"",SUMIF($B$2:B92,$B92,$D$2:D92),"")</f>
        <v>23</v>
      </c>
      <c r="I92" s="39">
        <f>IF($B92&lt;&gt;"",SUMIF($B$2:B92,$B92,$E$2:E92),"")</f>
        <v>0</v>
      </c>
      <c r="J92" s="39">
        <f>IF($B92&lt;&gt;"",SUMIF($B$2:B92,$B92,$F$2:F92),"")</f>
        <v>6</v>
      </c>
      <c r="K92" s="26">
        <f t="shared" si="2"/>
        <v>17</v>
      </c>
      <c r="M92" s="27" t="str">
        <f t="shared" si="3"/>
        <v/>
      </c>
      <c r="N92" s="7"/>
      <c r="O92" s="6"/>
      <c r="P92" s="6"/>
      <c r="Q92" s="6"/>
      <c r="R92" s="6"/>
      <c r="S92" s="16"/>
    </row>
    <row r="93" spans="1:20" x14ac:dyDescent="0.25">
      <c r="A93" s="28">
        <f>IFERROR(INDEX(T_Boissons[Code],MATCH(B93,T_Boissons[Boissons],0)),"")</f>
        <v>321</v>
      </c>
      <c r="B93" s="24" t="s">
        <v>27</v>
      </c>
      <c r="C93" s="25">
        <v>43831</v>
      </c>
      <c r="D93" s="26">
        <v>24</v>
      </c>
      <c r="H93" s="39">
        <f>IF($B93&lt;&gt;"",SUMIF($B$2:B93,$B93,$D$2:D93),"")</f>
        <v>24</v>
      </c>
      <c r="I93" s="39">
        <f>IF($B93&lt;&gt;"",SUMIF($B$2:B93,$B93,$E$2:E93),"")</f>
        <v>0</v>
      </c>
      <c r="J93" s="39">
        <f>IF($B93&lt;&gt;"",SUMIF($B$2:B93,$B93,$F$2:F93),"")</f>
        <v>0</v>
      </c>
      <c r="K93" s="26">
        <f t="shared" si="2"/>
        <v>24</v>
      </c>
      <c r="M93" s="27" t="str">
        <f t="shared" si="3"/>
        <v/>
      </c>
      <c r="N93" s="7"/>
      <c r="O93" s="6"/>
      <c r="P93" s="6"/>
      <c r="Q93" s="6"/>
      <c r="R93" s="6"/>
      <c r="S93" s="16"/>
    </row>
    <row r="94" spans="1:20" x14ac:dyDescent="0.25">
      <c r="A94" s="28">
        <f>IFERROR(INDEX(T_Boissons[Code],MATCH(B94,T_Boissons[Boissons],0)),"")</f>
        <v>321</v>
      </c>
      <c r="B94" s="24" t="s">
        <v>27</v>
      </c>
      <c r="C94" s="25">
        <v>43833</v>
      </c>
      <c r="F94" s="26">
        <v>1</v>
      </c>
      <c r="H94" s="39">
        <f>IF($B94&lt;&gt;"",SUMIF($B$2:B94,$B94,$D$2:D94),"")</f>
        <v>24</v>
      </c>
      <c r="I94" s="39">
        <f>IF($B94&lt;&gt;"",SUMIF($B$2:B94,$B94,$E$2:E94),"")</f>
        <v>0</v>
      </c>
      <c r="J94" s="39">
        <f>IF($B94&lt;&gt;"",SUMIF($B$2:B94,$B94,$F$2:F94),"")</f>
        <v>1</v>
      </c>
      <c r="K94" s="26">
        <f t="shared" si="2"/>
        <v>23</v>
      </c>
      <c r="M94" s="27" t="str">
        <f t="shared" si="3"/>
        <v/>
      </c>
      <c r="N94" s="6"/>
      <c r="O94" s="6"/>
      <c r="P94" s="6"/>
      <c r="Q94" s="6"/>
      <c r="R94" s="6"/>
      <c r="S94" s="16"/>
    </row>
    <row r="95" spans="1:20" x14ac:dyDescent="0.25">
      <c r="A95" s="28">
        <f>IFERROR(INDEX(T_Boissons[Code],MATCH(B95,T_Boissons[Boissons],0)),"")</f>
        <v>321</v>
      </c>
      <c r="B95" s="24" t="s">
        <v>27</v>
      </c>
      <c r="C95" s="25">
        <v>43842</v>
      </c>
      <c r="F95" s="26">
        <v>2</v>
      </c>
      <c r="H95" s="39">
        <f>IF($B95&lt;&gt;"",SUMIF($B$2:B95,$B95,$D$2:D95),"")</f>
        <v>24</v>
      </c>
      <c r="I95" s="39">
        <f>IF($B95&lt;&gt;"",SUMIF($B$2:B95,$B95,$E$2:E95),"")</f>
        <v>0</v>
      </c>
      <c r="J95" s="39">
        <f>IF($B95&lt;&gt;"",SUMIF($B$2:B95,$B95,$F$2:F95),"")</f>
        <v>3</v>
      </c>
      <c r="K95" s="26">
        <f t="shared" si="2"/>
        <v>21</v>
      </c>
      <c r="M95" s="27" t="str">
        <f t="shared" si="3"/>
        <v/>
      </c>
      <c r="N95" s="6"/>
      <c r="O95" s="6"/>
      <c r="P95" s="6"/>
      <c r="Q95" s="6"/>
      <c r="R95" s="6"/>
      <c r="S95" s="16"/>
    </row>
    <row r="96" spans="1:20" x14ac:dyDescent="0.25">
      <c r="A96" s="28">
        <f>IFERROR(INDEX(T_Boissons[Code],MATCH(B96,T_Boissons[Boissons],0)),"")</f>
        <v>321</v>
      </c>
      <c r="B96" s="24" t="s">
        <v>27</v>
      </c>
      <c r="C96" s="25">
        <v>43844</v>
      </c>
      <c r="F96" s="26">
        <v>1</v>
      </c>
      <c r="H96" s="39">
        <f>IF($B96&lt;&gt;"",SUMIF($B$2:B96,$B96,$D$2:D96),"")</f>
        <v>24</v>
      </c>
      <c r="I96" s="39">
        <f>IF($B96&lt;&gt;"",SUMIF($B$2:B96,$B96,$E$2:E96),"")</f>
        <v>0</v>
      </c>
      <c r="J96" s="39">
        <f>IF($B96&lt;&gt;"",SUMIF($B$2:B96,$B96,$F$2:F96),"")</f>
        <v>4</v>
      </c>
      <c r="K96" s="26">
        <f t="shared" si="2"/>
        <v>20</v>
      </c>
      <c r="M96" s="27" t="str">
        <f t="shared" si="3"/>
        <v/>
      </c>
      <c r="N96" s="6"/>
      <c r="O96" s="6"/>
      <c r="P96" s="6"/>
      <c r="Q96" s="6"/>
      <c r="R96" s="6"/>
      <c r="S96" s="16"/>
    </row>
    <row r="97" spans="1:19" x14ac:dyDescent="0.25">
      <c r="A97" s="28">
        <f>IFERROR(INDEX(T_Boissons[Code],MATCH(B97,T_Boissons[Boissons],0)),"")</f>
        <v>321</v>
      </c>
      <c r="B97" s="24" t="s">
        <v>27</v>
      </c>
      <c r="C97" s="25">
        <v>43851</v>
      </c>
      <c r="F97" s="26">
        <v>2</v>
      </c>
      <c r="H97" s="39">
        <f>IF($B97&lt;&gt;"",SUMIF($B$2:B97,$B97,$D$2:D97),"")</f>
        <v>24</v>
      </c>
      <c r="I97" s="39">
        <f>IF($B97&lt;&gt;"",SUMIF($B$2:B97,$B97,$E$2:E97),"")</f>
        <v>0</v>
      </c>
      <c r="J97" s="39">
        <f>IF($B97&lt;&gt;"",SUMIF($B$2:B97,$B97,$F$2:F97),"")</f>
        <v>6</v>
      </c>
      <c r="K97" s="26">
        <f t="shared" si="2"/>
        <v>18</v>
      </c>
      <c r="M97" s="27" t="str">
        <f t="shared" si="3"/>
        <v/>
      </c>
      <c r="N97" s="6"/>
      <c r="O97" s="6"/>
      <c r="P97" s="6"/>
      <c r="Q97" s="6"/>
      <c r="R97" s="6"/>
      <c r="S97" s="16"/>
    </row>
    <row r="98" spans="1:19" x14ac:dyDescent="0.25">
      <c r="A98" s="28">
        <f>IFERROR(INDEX(T_Boissons[Code],MATCH(B98,T_Boissons[Boissons],0)),"")</f>
        <v>321</v>
      </c>
      <c r="B98" s="24" t="s">
        <v>27</v>
      </c>
      <c r="C98" s="25">
        <v>43852</v>
      </c>
      <c r="F98" s="26">
        <v>1</v>
      </c>
      <c r="H98" s="39">
        <f>IF($B98&lt;&gt;"",SUMIF($B$2:B98,$B98,$D$2:D98),"")</f>
        <v>24</v>
      </c>
      <c r="I98" s="39">
        <f>IF($B98&lt;&gt;"",SUMIF($B$2:B98,$B98,$E$2:E98),"")</f>
        <v>0</v>
      </c>
      <c r="J98" s="39">
        <f>IF($B98&lt;&gt;"",SUMIF($B$2:B98,$B98,$F$2:F98),"")</f>
        <v>7</v>
      </c>
      <c r="K98" s="26">
        <f t="shared" si="2"/>
        <v>17</v>
      </c>
      <c r="M98" s="27" t="str">
        <f t="shared" si="3"/>
        <v/>
      </c>
      <c r="N98" s="6"/>
      <c r="O98" s="6"/>
      <c r="P98" s="6"/>
      <c r="Q98" s="6"/>
      <c r="R98" s="6"/>
      <c r="S98" s="16"/>
    </row>
    <row r="99" spans="1:19" x14ac:dyDescent="0.25">
      <c r="A99" s="28">
        <f>IFERROR(INDEX(T_Boissons[Code],MATCH(B99,T_Boissons[Boissons],0)),"")</f>
        <v>321</v>
      </c>
      <c r="B99" s="24" t="s">
        <v>27</v>
      </c>
      <c r="C99" s="25">
        <v>43856</v>
      </c>
      <c r="F99" s="26">
        <v>1</v>
      </c>
      <c r="H99" s="39">
        <f>IF($B99&lt;&gt;"",SUMIF($B$2:B99,$B99,$D$2:D99),"")</f>
        <v>24</v>
      </c>
      <c r="I99" s="39">
        <f>IF($B99&lt;&gt;"",SUMIF($B$2:B99,$B99,$E$2:E99),"")</f>
        <v>0</v>
      </c>
      <c r="J99" s="39">
        <f>IF($B99&lt;&gt;"",SUMIF($B$2:B99,$B99,$F$2:F99),"")</f>
        <v>8</v>
      </c>
      <c r="K99" s="26">
        <f t="shared" si="2"/>
        <v>16</v>
      </c>
      <c r="M99" s="27" t="str">
        <f t="shared" si="3"/>
        <v/>
      </c>
      <c r="N99" s="6"/>
      <c r="O99" s="6"/>
      <c r="P99" s="6"/>
      <c r="Q99" s="6"/>
      <c r="R99" s="6"/>
      <c r="S99" s="16"/>
    </row>
    <row r="100" spans="1:19" x14ac:dyDescent="0.25">
      <c r="A100" s="28">
        <f>IFERROR(INDEX(T_Boissons[Code],MATCH(B100,T_Boissons[Boissons],0)),"")</f>
        <v>321</v>
      </c>
      <c r="B100" s="24" t="s">
        <v>27</v>
      </c>
      <c r="C100" s="25">
        <v>43857</v>
      </c>
      <c r="F100" s="26">
        <v>1</v>
      </c>
      <c r="H100" s="39">
        <f>IF($B100&lt;&gt;"",SUMIF($B$2:B100,$B100,$D$2:D100),"")</f>
        <v>24</v>
      </c>
      <c r="I100" s="39">
        <f>IF($B100&lt;&gt;"",SUMIF($B$2:B100,$B100,$E$2:E100),"")</f>
        <v>0</v>
      </c>
      <c r="J100" s="39">
        <f>IF($B100&lt;&gt;"",SUMIF($B$2:B100,$B100,$F$2:F100),"")</f>
        <v>9</v>
      </c>
      <c r="K100" s="26">
        <f t="shared" si="2"/>
        <v>15</v>
      </c>
      <c r="M100" s="27" t="str">
        <f t="shared" si="3"/>
        <v/>
      </c>
      <c r="N100" s="6"/>
      <c r="O100" s="6"/>
      <c r="P100" s="6"/>
      <c r="Q100" s="6"/>
      <c r="R100" s="6"/>
      <c r="S100" s="16"/>
    </row>
    <row r="101" spans="1:19" x14ac:dyDescent="0.25">
      <c r="A101" s="28">
        <f>IFERROR(INDEX(T_Boissons[Code],MATCH(B101,T_Boissons[Boissons],0)),"")</f>
        <v>322</v>
      </c>
      <c r="B101" s="24" t="s">
        <v>28</v>
      </c>
      <c r="C101" s="25">
        <v>43831</v>
      </c>
      <c r="D101" s="26">
        <v>27</v>
      </c>
      <c r="H101" s="39">
        <f>IF($B101&lt;&gt;"",SUMIF($B$2:B101,$B101,$D$2:D101),"")</f>
        <v>27</v>
      </c>
      <c r="I101" s="39">
        <f>IF($B101&lt;&gt;"",SUMIF($B$2:B101,$B101,$E$2:E101),"")</f>
        <v>0</v>
      </c>
      <c r="J101" s="39">
        <f>IF($B101&lt;&gt;"",SUMIF($B$2:B101,$B101,$F$2:F101),"")</f>
        <v>0</v>
      </c>
      <c r="K101" s="26">
        <f t="shared" si="2"/>
        <v>27</v>
      </c>
      <c r="M101" s="27" t="str">
        <f t="shared" si="3"/>
        <v/>
      </c>
      <c r="N101" s="6"/>
      <c r="O101" s="6"/>
      <c r="P101" s="6"/>
      <c r="Q101" s="6"/>
      <c r="R101" s="6"/>
      <c r="S101" s="16"/>
    </row>
    <row r="102" spans="1:19" x14ac:dyDescent="0.25">
      <c r="A102" s="28">
        <f>IFERROR(INDEX(T_Boissons[Code],MATCH(B102,T_Boissons[Boissons],0)),"")</f>
        <v>322</v>
      </c>
      <c r="B102" s="24" t="s">
        <v>28</v>
      </c>
      <c r="C102" s="25">
        <v>43838</v>
      </c>
      <c r="F102" s="26">
        <v>1</v>
      </c>
      <c r="H102" s="39">
        <f>IF($B102&lt;&gt;"",SUMIF($B$2:B102,$B102,$D$2:D102),"")</f>
        <v>27</v>
      </c>
      <c r="I102" s="39">
        <f>IF($B102&lt;&gt;"",SUMIF($B$2:B102,$B102,$E$2:E102),"")</f>
        <v>0</v>
      </c>
      <c r="J102" s="39">
        <f>IF($B102&lt;&gt;"",SUMIF($B$2:B102,$B102,$F$2:F102),"")</f>
        <v>1</v>
      </c>
      <c r="K102" s="26">
        <f t="shared" si="2"/>
        <v>26</v>
      </c>
      <c r="M102" s="27" t="str">
        <f t="shared" si="3"/>
        <v/>
      </c>
      <c r="N102"/>
      <c r="O102"/>
      <c r="P102"/>
      <c r="Q102"/>
      <c r="R102"/>
      <c r="S102" s="16"/>
    </row>
    <row r="103" spans="1:19" x14ac:dyDescent="0.25">
      <c r="A103" s="28">
        <f>IFERROR(INDEX(T_Boissons[Code],MATCH(B103,T_Boissons[Boissons],0)),"")</f>
        <v>322</v>
      </c>
      <c r="B103" s="24" t="s">
        <v>28</v>
      </c>
      <c r="C103" s="25">
        <v>43839</v>
      </c>
      <c r="F103" s="26">
        <v>1</v>
      </c>
      <c r="H103" s="39">
        <f>IF($B103&lt;&gt;"",SUMIF($B$2:B103,$B103,$D$2:D103),"")</f>
        <v>27</v>
      </c>
      <c r="I103" s="39">
        <f>IF($B103&lt;&gt;"",SUMIF($B$2:B103,$B103,$E$2:E103),"")</f>
        <v>0</v>
      </c>
      <c r="J103" s="39">
        <f>IF($B103&lt;&gt;"",SUMIF($B$2:B103,$B103,$F$2:F103),"")</f>
        <v>2</v>
      </c>
      <c r="K103" s="26">
        <f t="shared" si="2"/>
        <v>25</v>
      </c>
      <c r="M103" s="27" t="str">
        <f t="shared" si="3"/>
        <v/>
      </c>
      <c r="N103"/>
      <c r="O103"/>
      <c r="P103"/>
      <c r="Q103"/>
      <c r="R103"/>
      <c r="S103" s="16"/>
    </row>
    <row r="104" spans="1:19" x14ac:dyDescent="0.25">
      <c r="A104" s="28">
        <f>IFERROR(INDEX(T_Boissons[Code],MATCH(B104,T_Boissons[Boissons],0)),"")</f>
        <v>322</v>
      </c>
      <c r="B104" s="24" t="s">
        <v>28</v>
      </c>
      <c r="C104" s="25">
        <v>43844</v>
      </c>
      <c r="F104" s="26">
        <v>1</v>
      </c>
      <c r="H104" s="39">
        <f>IF($B104&lt;&gt;"",SUMIF($B$2:B104,$B104,$D$2:D104),"")</f>
        <v>27</v>
      </c>
      <c r="I104" s="39">
        <f>IF($B104&lt;&gt;"",SUMIF($B$2:B104,$B104,$E$2:E104),"")</f>
        <v>0</v>
      </c>
      <c r="J104" s="39">
        <f>IF($B104&lt;&gt;"",SUMIF($B$2:B104,$B104,$F$2:F104),"")</f>
        <v>3</v>
      </c>
      <c r="K104" s="26">
        <f t="shared" si="2"/>
        <v>24</v>
      </c>
      <c r="M104" s="27" t="str">
        <f t="shared" si="3"/>
        <v/>
      </c>
      <c r="N104"/>
      <c r="O104"/>
      <c r="P104"/>
      <c r="Q104"/>
      <c r="R104"/>
      <c r="S104" s="16"/>
    </row>
    <row r="105" spans="1:19" x14ac:dyDescent="0.25">
      <c r="A105" s="28">
        <f>IFERROR(INDEX(T_Boissons[Code],MATCH(B105,T_Boissons[Boissons],0)),"")</f>
        <v>322</v>
      </c>
      <c r="B105" s="24" t="s">
        <v>28</v>
      </c>
      <c r="C105" s="25">
        <v>43851</v>
      </c>
      <c r="F105" s="26">
        <v>1</v>
      </c>
      <c r="H105" s="39">
        <f>IF($B105&lt;&gt;"",SUMIF($B$2:B105,$B105,$D$2:D105),"")</f>
        <v>27</v>
      </c>
      <c r="I105" s="39">
        <f>IF($B105&lt;&gt;"",SUMIF($B$2:B105,$B105,$E$2:E105),"")</f>
        <v>0</v>
      </c>
      <c r="J105" s="39">
        <f>IF($B105&lt;&gt;"",SUMIF($B$2:B105,$B105,$F$2:F105),"")</f>
        <v>4</v>
      </c>
      <c r="K105" s="26">
        <f t="shared" si="2"/>
        <v>23</v>
      </c>
      <c r="M105" s="27" t="str">
        <f t="shared" si="3"/>
        <v/>
      </c>
      <c r="N105"/>
      <c r="O105"/>
      <c r="P105"/>
      <c r="Q105"/>
      <c r="R105"/>
      <c r="S105" s="16"/>
    </row>
    <row r="106" spans="1:19" x14ac:dyDescent="0.25">
      <c r="A106" s="28">
        <f>IFERROR(INDEX(T_Boissons[Code],MATCH(B106,T_Boissons[Boissons],0)),"")</f>
        <v>322</v>
      </c>
      <c r="B106" s="24" t="s">
        <v>28</v>
      </c>
      <c r="C106" s="25">
        <v>43857</v>
      </c>
      <c r="F106" s="26">
        <v>1</v>
      </c>
      <c r="H106" s="39">
        <f>IF($B106&lt;&gt;"",SUMIF($B$2:B106,$B106,$D$2:D106),"")</f>
        <v>27</v>
      </c>
      <c r="I106" s="39">
        <f>IF($B106&lt;&gt;"",SUMIF($B$2:B106,$B106,$E$2:E106),"")</f>
        <v>0</v>
      </c>
      <c r="J106" s="39">
        <f>IF($B106&lt;&gt;"",SUMIF($B$2:B106,$B106,$F$2:F106),"")</f>
        <v>5</v>
      </c>
      <c r="K106" s="26">
        <f t="shared" si="2"/>
        <v>22</v>
      </c>
      <c r="M106" s="27" t="str">
        <f t="shared" si="3"/>
        <v/>
      </c>
      <c r="N106" s="24"/>
      <c r="O106" s="24"/>
      <c r="P106" s="24"/>
      <c r="Q106" s="24"/>
      <c r="R106" s="24"/>
      <c r="S106" s="24"/>
    </row>
    <row r="107" spans="1:19" x14ac:dyDescent="0.25">
      <c r="A107" s="28">
        <f>IFERROR(INDEX(T_Boissons[Code],MATCH(B107,T_Boissons[Boissons],0)),"")</f>
        <v>322</v>
      </c>
      <c r="B107" s="24" t="s">
        <v>28</v>
      </c>
      <c r="C107" s="25">
        <v>43858</v>
      </c>
      <c r="F107" s="26">
        <v>1</v>
      </c>
      <c r="H107" s="39">
        <f>IF($B107&lt;&gt;"",SUMIF($B$2:B107,$B107,$D$2:D107),"")</f>
        <v>27</v>
      </c>
      <c r="I107" s="39">
        <f>IF($B107&lt;&gt;"",SUMIF($B$2:B107,$B107,$E$2:E107),"")</f>
        <v>0</v>
      </c>
      <c r="J107" s="39">
        <f>IF($B107&lt;&gt;"",SUMIF($B$2:B107,$B107,$F$2:F107),"")</f>
        <v>6</v>
      </c>
      <c r="K107" s="26">
        <f t="shared" si="2"/>
        <v>21</v>
      </c>
      <c r="M107" s="27" t="str">
        <f t="shared" si="3"/>
        <v/>
      </c>
      <c r="N107" s="24"/>
      <c r="O107" s="24"/>
      <c r="P107" s="24"/>
      <c r="Q107" s="24"/>
      <c r="R107" s="24"/>
      <c r="S107" s="24"/>
    </row>
    <row r="108" spans="1:19" x14ac:dyDescent="0.25">
      <c r="A108" s="28">
        <f>IFERROR(INDEX(T_Boissons[Code],MATCH(B108,T_Boissons[Boissons],0)),"")</f>
        <v>323</v>
      </c>
      <c r="B108" s="24" t="s">
        <v>29</v>
      </c>
      <c r="C108" s="25">
        <v>43831</v>
      </c>
      <c r="D108" s="26">
        <v>33</v>
      </c>
      <c r="H108" s="39">
        <f>IF($B108&lt;&gt;"",SUMIF($B$2:B108,$B108,$D$2:D108),"")</f>
        <v>33</v>
      </c>
      <c r="I108" s="39">
        <f>IF($B108&lt;&gt;"",SUMIF($B$2:B108,$B108,$E$2:E108),"")</f>
        <v>0</v>
      </c>
      <c r="J108" s="39">
        <f>IF($B108&lt;&gt;"",SUMIF($B$2:B108,$B108,$F$2:F108),"")</f>
        <v>0</v>
      </c>
      <c r="K108" s="26">
        <f t="shared" si="2"/>
        <v>33</v>
      </c>
      <c r="M108" s="27" t="str">
        <f t="shared" si="3"/>
        <v/>
      </c>
      <c r="N108" s="24"/>
      <c r="O108" s="24"/>
      <c r="P108" s="24"/>
      <c r="Q108" s="24"/>
      <c r="R108" s="24"/>
      <c r="S108" s="24"/>
    </row>
    <row r="109" spans="1:19" x14ac:dyDescent="0.25">
      <c r="A109" s="28">
        <f>IFERROR(INDEX(T_Boissons[Code],MATCH(B109,T_Boissons[Boissons],0)),"")</f>
        <v>323</v>
      </c>
      <c r="B109" s="24" t="s">
        <v>29</v>
      </c>
      <c r="C109" s="25">
        <v>43838</v>
      </c>
      <c r="F109" s="26">
        <v>2</v>
      </c>
      <c r="H109" s="39">
        <f>IF($B109&lt;&gt;"",SUMIF($B$2:B109,$B109,$D$2:D109),"")</f>
        <v>33</v>
      </c>
      <c r="I109" s="39">
        <f>IF($B109&lt;&gt;"",SUMIF($B$2:B109,$B109,$E$2:E109),"")</f>
        <v>0</v>
      </c>
      <c r="J109" s="39">
        <f>IF($B109&lt;&gt;"",SUMIF($B$2:B109,$B109,$F$2:F109),"")</f>
        <v>2</v>
      </c>
      <c r="K109" s="26">
        <f t="shared" si="2"/>
        <v>31</v>
      </c>
      <c r="M109" s="27" t="str">
        <f t="shared" si="3"/>
        <v/>
      </c>
      <c r="N109" s="7"/>
      <c r="O109" s="6"/>
      <c r="P109" s="6"/>
      <c r="Q109" s="6"/>
      <c r="R109" s="6"/>
      <c r="S109" s="16"/>
    </row>
    <row r="110" spans="1:19" x14ac:dyDescent="0.25">
      <c r="A110" s="28">
        <f>IFERROR(INDEX(T_Boissons[Code],MATCH(B110,T_Boissons[Boissons],0)),"")</f>
        <v>323</v>
      </c>
      <c r="B110" s="24" t="s">
        <v>29</v>
      </c>
      <c r="C110" s="25">
        <v>43841</v>
      </c>
      <c r="F110" s="26">
        <v>1</v>
      </c>
      <c r="H110" s="39">
        <f>IF($B110&lt;&gt;"",SUMIF($B$2:B110,$B110,$D$2:D110),"")</f>
        <v>33</v>
      </c>
      <c r="I110" s="39">
        <f>IF($B110&lt;&gt;"",SUMIF($B$2:B110,$B110,$E$2:E110),"")</f>
        <v>0</v>
      </c>
      <c r="J110" s="39">
        <f>IF($B110&lt;&gt;"",SUMIF($B$2:B110,$B110,$F$2:F110),"")</f>
        <v>3</v>
      </c>
      <c r="K110" s="26">
        <f t="shared" si="2"/>
        <v>30</v>
      </c>
      <c r="M110" s="27" t="str">
        <f t="shared" si="3"/>
        <v/>
      </c>
      <c r="N110" s="7"/>
      <c r="O110" s="6"/>
      <c r="P110" s="6"/>
      <c r="Q110" s="6"/>
      <c r="R110" s="6"/>
      <c r="S110" s="16"/>
    </row>
    <row r="111" spans="1:19" x14ac:dyDescent="0.25">
      <c r="A111" s="28">
        <f>IFERROR(INDEX(T_Boissons[Code],MATCH(B111,T_Boissons[Boissons],0)),"")</f>
        <v>323</v>
      </c>
      <c r="B111" s="24" t="s">
        <v>29</v>
      </c>
      <c r="C111" s="25">
        <v>43850</v>
      </c>
      <c r="F111" s="26">
        <v>2</v>
      </c>
      <c r="H111" s="39">
        <f>IF($B111&lt;&gt;"",SUMIF($B$2:B111,$B111,$D$2:D111),"")</f>
        <v>33</v>
      </c>
      <c r="I111" s="39">
        <f>IF($B111&lt;&gt;"",SUMIF($B$2:B111,$B111,$E$2:E111),"")</f>
        <v>0</v>
      </c>
      <c r="J111" s="39">
        <f>IF($B111&lt;&gt;"",SUMIF($B$2:B111,$B111,$F$2:F111),"")</f>
        <v>5</v>
      </c>
      <c r="K111" s="26">
        <f t="shared" si="2"/>
        <v>28</v>
      </c>
      <c r="M111" s="27" t="str">
        <f t="shared" si="3"/>
        <v/>
      </c>
      <c r="N111" s="7"/>
      <c r="O111" s="6"/>
      <c r="P111" s="6"/>
      <c r="Q111" s="6"/>
      <c r="R111" s="6"/>
      <c r="S111" s="16"/>
    </row>
    <row r="112" spans="1:19" x14ac:dyDescent="0.25">
      <c r="A112" s="28">
        <f>IFERROR(INDEX(T_Boissons[Code],MATCH(B112,T_Boissons[Boissons],0)),"")</f>
        <v>323</v>
      </c>
      <c r="B112" s="24" t="s">
        <v>29</v>
      </c>
      <c r="C112" s="25">
        <v>43855</v>
      </c>
      <c r="F112" s="26">
        <v>1</v>
      </c>
      <c r="H112" s="39">
        <f>IF($B112&lt;&gt;"",SUMIF($B$2:B112,$B112,$D$2:D112),"")</f>
        <v>33</v>
      </c>
      <c r="I112" s="39">
        <f>IF($B112&lt;&gt;"",SUMIF($B$2:B112,$B112,$E$2:E112),"")</f>
        <v>0</v>
      </c>
      <c r="J112" s="39">
        <f>IF($B112&lt;&gt;"",SUMIF($B$2:B112,$B112,$F$2:F112),"")</f>
        <v>6</v>
      </c>
      <c r="K112" s="26">
        <f t="shared" si="2"/>
        <v>27</v>
      </c>
      <c r="M112" s="27" t="str">
        <f t="shared" si="3"/>
        <v/>
      </c>
      <c r="N112" s="7"/>
      <c r="O112" s="6"/>
      <c r="P112" s="6"/>
      <c r="Q112" s="6"/>
      <c r="R112" s="6"/>
      <c r="S112" s="16"/>
    </row>
    <row r="113" spans="1:19" x14ac:dyDescent="0.25">
      <c r="A113" s="28">
        <f>IFERROR(INDEX(T_Boissons[Code],MATCH(B113,T_Boissons[Boissons],0)),"")</f>
        <v>324</v>
      </c>
      <c r="B113" s="24" t="s">
        <v>30</v>
      </c>
      <c r="C113" s="25">
        <v>43831</v>
      </c>
      <c r="D113" s="26">
        <v>39</v>
      </c>
      <c r="H113" s="39">
        <f>IF($B113&lt;&gt;"",SUMIF($B$2:B113,$B113,$D$2:D113),"")</f>
        <v>39</v>
      </c>
      <c r="I113" s="39">
        <f>IF($B113&lt;&gt;"",SUMIF($B$2:B113,$B113,$E$2:E113),"")</f>
        <v>0</v>
      </c>
      <c r="J113" s="39">
        <f>IF($B113&lt;&gt;"",SUMIF($B$2:B113,$B113,$F$2:F113),"")</f>
        <v>0</v>
      </c>
      <c r="K113" s="26">
        <f t="shared" si="2"/>
        <v>39</v>
      </c>
      <c r="M113" s="27" t="str">
        <f t="shared" si="3"/>
        <v/>
      </c>
      <c r="N113" s="7"/>
      <c r="O113" s="6"/>
      <c r="P113" s="6"/>
      <c r="Q113" s="6"/>
      <c r="R113" s="6"/>
      <c r="S113" s="16"/>
    </row>
    <row r="114" spans="1:19" x14ac:dyDescent="0.25">
      <c r="A114" s="28">
        <f>IFERROR(INDEX(T_Boissons[Code],MATCH(B114,T_Boissons[Boissons],0)),"")</f>
        <v>324</v>
      </c>
      <c r="B114" s="24" t="s">
        <v>30</v>
      </c>
      <c r="C114" s="25">
        <v>43846</v>
      </c>
      <c r="F114" s="26">
        <v>1</v>
      </c>
      <c r="H114" s="39">
        <f>IF($B114&lt;&gt;"",SUMIF($B$2:B114,$B114,$D$2:D114),"")</f>
        <v>39</v>
      </c>
      <c r="I114" s="39">
        <f>IF($B114&lt;&gt;"",SUMIF($B$2:B114,$B114,$E$2:E114),"")</f>
        <v>0</v>
      </c>
      <c r="J114" s="39">
        <f>IF($B114&lt;&gt;"",SUMIF($B$2:B114,$B114,$F$2:F114),"")</f>
        <v>1</v>
      </c>
      <c r="K114" s="26">
        <f t="shared" si="2"/>
        <v>38</v>
      </c>
      <c r="M114" s="27" t="str">
        <f t="shared" si="3"/>
        <v/>
      </c>
      <c r="N114" s="6"/>
      <c r="O114" s="6"/>
      <c r="P114" s="6"/>
      <c r="Q114" s="6"/>
      <c r="R114" s="6"/>
      <c r="S114" s="16"/>
    </row>
    <row r="115" spans="1:19" x14ac:dyDescent="0.25">
      <c r="A115" s="28">
        <f>IFERROR(INDEX(T_Boissons[Code],MATCH(B115,T_Boissons[Boissons],0)),"")</f>
        <v>382</v>
      </c>
      <c r="B115" s="24" t="s">
        <v>136</v>
      </c>
      <c r="C115" s="25">
        <v>43831</v>
      </c>
      <c r="D115" s="26">
        <v>58</v>
      </c>
      <c r="H115" s="39">
        <f>IF($B115&lt;&gt;"",SUMIF($B$2:B115,$B115,$D$2:D115),"")</f>
        <v>58</v>
      </c>
      <c r="I115" s="39">
        <f>IF($B115&lt;&gt;"",SUMIF($B$2:B115,$B115,$E$2:E115),"")</f>
        <v>0</v>
      </c>
      <c r="J115" s="39">
        <f>IF($B115&lt;&gt;"",SUMIF($B$2:B115,$B115,$F$2:F115),"")</f>
        <v>0</v>
      </c>
      <c r="K115" s="26">
        <f t="shared" si="2"/>
        <v>58</v>
      </c>
      <c r="M115" s="27" t="str">
        <f t="shared" si="3"/>
        <v/>
      </c>
      <c r="N115" s="6"/>
      <c r="O115" s="6"/>
      <c r="P115" s="6"/>
      <c r="Q115" s="6"/>
      <c r="R115" s="6"/>
      <c r="S115" s="16"/>
    </row>
    <row r="116" spans="1:19" x14ac:dyDescent="0.25">
      <c r="A116" s="28">
        <f>IFERROR(INDEX(T_Boissons[Code],MATCH(B116,T_Boissons[Boissons],0)),"")</f>
        <v>382</v>
      </c>
      <c r="B116" s="24" t="s">
        <v>136</v>
      </c>
      <c r="C116" s="25">
        <v>43832</v>
      </c>
      <c r="F116" s="26">
        <v>1</v>
      </c>
      <c r="H116" s="39">
        <f>IF($B116&lt;&gt;"",SUMIF($B$2:B116,$B116,$D$2:D116),"")</f>
        <v>58</v>
      </c>
      <c r="I116" s="39">
        <f>IF($B116&lt;&gt;"",SUMIF($B$2:B116,$B116,$E$2:E116),"")</f>
        <v>0</v>
      </c>
      <c r="J116" s="39">
        <f>IF($B116&lt;&gt;"",SUMIF($B$2:B116,$B116,$F$2:F116),"")</f>
        <v>1</v>
      </c>
      <c r="K116" s="26">
        <f t="shared" si="2"/>
        <v>57</v>
      </c>
      <c r="M116" s="27" t="str">
        <f t="shared" si="3"/>
        <v/>
      </c>
      <c r="N116" s="6"/>
      <c r="O116" s="6"/>
      <c r="P116" s="6"/>
      <c r="Q116" s="6"/>
      <c r="R116" s="6"/>
      <c r="S116" s="16"/>
    </row>
    <row r="117" spans="1:19" x14ac:dyDescent="0.25">
      <c r="A117" s="28">
        <f>IFERROR(INDEX(T_Boissons[Code],MATCH(B117,T_Boissons[Boissons],0)),"")</f>
        <v>382</v>
      </c>
      <c r="B117" s="24" t="s">
        <v>136</v>
      </c>
      <c r="C117" s="25">
        <v>43834</v>
      </c>
      <c r="F117" s="26">
        <v>3</v>
      </c>
      <c r="H117" s="39">
        <f>IF($B117&lt;&gt;"",SUMIF($B$2:B117,$B117,$D$2:D117),"")</f>
        <v>58</v>
      </c>
      <c r="I117" s="39">
        <f>IF($B117&lt;&gt;"",SUMIF($B$2:B117,$B117,$E$2:E117),"")</f>
        <v>0</v>
      </c>
      <c r="J117" s="39">
        <f>IF($B117&lt;&gt;"",SUMIF($B$2:B117,$B117,$F$2:F117),"")</f>
        <v>4</v>
      </c>
      <c r="K117" s="26">
        <f t="shared" si="2"/>
        <v>54</v>
      </c>
      <c r="M117" s="27" t="str">
        <f t="shared" si="3"/>
        <v/>
      </c>
      <c r="N117" s="6"/>
      <c r="O117" s="6"/>
      <c r="P117" s="6"/>
      <c r="Q117" s="6"/>
      <c r="R117" s="6"/>
      <c r="S117" s="16"/>
    </row>
    <row r="118" spans="1:19" x14ac:dyDescent="0.25">
      <c r="A118" s="28">
        <f>IFERROR(INDEX(T_Boissons[Code],MATCH(B118,T_Boissons[Boissons],0)),"")</f>
        <v>382</v>
      </c>
      <c r="B118" s="24" t="s">
        <v>136</v>
      </c>
      <c r="C118" s="25">
        <v>43836</v>
      </c>
      <c r="E118" s="26">
        <v>24</v>
      </c>
      <c r="H118" s="39">
        <f>IF($B118&lt;&gt;"",SUMIF($B$2:B118,$B118,$D$2:D118),"")</f>
        <v>58</v>
      </c>
      <c r="I118" s="39">
        <f>IF($B118&lt;&gt;"",SUMIF($B$2:B118,$B118,$E$2:E118),"")</f>
        <v>24</v>
      </c>
      <c r="J118" s="39">
        <f>IF($B118&lt;&gt;"",SUMIF($B$2:B118,$B118,$F$2:F118),"")</f>
        <v>4</v>
      </c>
      <c r="K118" s="26">
        <f t="shared" si="2"/>
        <v>78</v>
      </c>
      <c r="M118" s="27" t="str">
        <f t="shared" si="3"/>
        <v/>
      </c>
      <c r="N118" s="24"/>
      <c r="O118" s="24"/>
      <c r="P118" s="24"/>
      <c r="Q118" s="24"/>
      <c r="R118" s="24"/>
      <c r="S118" s="24"/>
    </row>
    <row r="119" spans="1:19" x14ac:dyDescent="0.25">
      <c r="A119" s="28">
        <f>IFERROR(INDEX(T_Boissons[Code],MATCH(B119,T_Boissons[Boissons],0)),"")</f>
        <v>382</v>
      </c>
      <c r="B119" s="24" t="s">
        <v>136</v>
      </c>
      <c r="C119" s="25">
        <v>43844</v>
      </c>
      <c r="F119" s="26">
        <v>1</v>
      </c>
      <c r="H119" s="39">
        <f>IF($B119&lt;&gt;"",SUMIF($B$2:B119,$B119,$D$2:D119),"")</f>
        <v>58</v>
      </c>
      <c r="I119" s="39">
        <f>IF($B119&lt;&gt;"",SUMIF($B$2:B119,$B119,$E$2:E119),"")</f>
        <v>24</v>
      </c>
      <c r="J119" s="39">
        <f>IF($B119&lt;&gt;"",SUMIF($B$2:B119,$B119,$F$2:F119),"")</f>
        <v>5</v>
      </c>
      <c r="K119" s="26">
        <f t="shared" si="2"/>
        <v>77</v>
      </c>
      <c r="M119" s="27" t="str">
        <f t="shared" si="3"/>
        <v/>
      </c>
      <c r="N119" s="24"/>
      <c r="O119" s="24"/>
      <c r="P119" s="24"/>
      <c r="Q119" s="24"/>
      <c r="R119" s="24"/>
      <c r="S119" s="24"/>
    </row>
    <row r="120" spans="1:19" x14ac:dyDescent="0.25">
      <c r="A120" s="28">
        <f>IFERROR(INDEX(T_Boissons[Code],MATCH(B120,T_Boissons[Boissons],0)),"")</f>
        <v>382</v>
      </c>
      <c r="B120" s="24" t="s">
        <v>136</v>
      </c>
      <c r="C120" s="25">
        <v>43845</v>
      </c>
      <c r="F120" s="26">
        <v>5</v>
      </c>
      <c r="H120" s="39">
        <f>IF($B120&lt;&gt;"",SUMIF($B$2:B120,$B120,$D$2:D120),"")</f>
        <v>58</v>
      </c>
      <c r="I120" s="39">
        <f>IF($B120&lt;&gt;"",SUMIF($B$2:B120,$B120,$E$2:E120),"")</f>
        <v>24</v>
      </c>
      <c r="J120" s="39">
        <f>IF($B120&lt;&gt;"",SUMIF($B$2:B120,$B120,$F$2:F120),"")</f>
        <v>10</v>
      </c>
      <c r="K120" s="26">
        <f t="shared" ref="K120:K177" si="4">IF($B120&lt;&gt;"",H120+I120-J120,"")</f>
        <v>72</v>
      </c>
      <c r="M120" s="27" t="str">
        <f t="shared" ref="M120:M183" si="5">IF(K120&lt;0,"ATTENTION IL DOIT Y AVOIR UNE ERREUR LE STOCK EST NEGATIF !","")</f>
        <v/>
      </c>
      <c r="N120" s="24"/>
      <c r="O120" s="24"/>
      <c r="P120" s="24"/>
      <c r="Q120" s="24"/>
      <c r="R120" s="24"/>
      <c r="S120" s="24"/>
    </row>
    <row r="121" spans="1:19" x14ac:dyDescent="0.25">
      <c r="A121" s="28">
        <f>IFERROR(INDEX(T_Boissons[Code],MATCH(B121,T_Boissons[Boissons],0)),"")</f>
        <v>382</v>
      </c>
      <c r="B121" s="24" t="s">
        <v>136</v>
      </c>
      <c r="C121" s="25">
        <v>43851</v>
      </c>
      <c r="F121" s="26">
        <v>1</v>
      </c>
      <c r="H121" s="39">
        <f>IF($B121&lt;&gt;"",SUMIF($B$2:B121,$B121,$D$2:D121),"")</f>
        <v>58</v>
      </c>
      <c r="I121" s="39">
        <f>IF($B121&lt;&gt;"",SUMIF($B$2:B121,$B121,$E$2:E121),"")</f>
        <v>24</v>
      </c>
      <c r="J121" s="39">
        <f>IF($B121&lt;&gt;"",SUMIF($B$2:B121,$B121,$F$2:F121),"")</f>
        <v>11</v>
      </c>
      <c r="K121" s="26">
        <f t="shared" si="4"/>
        <v>71</v>
      </c>
      <c r="M121" s="27" t="str">
        <f t="shared" si="5"/>
        <v/>
      </c>
    </row>
    <row r="122" spans="1:19" x14ac:dyDescent="0.25">
      <c r="A122" s="28">
        <f>IFERROR(INDEX(T_Boissons[Code],MATCH(B122,T_Boissons[Boissons],0)),"")</f>
        <v>382</v>
      </c>
      <c r="B122" s="24" t="s">
        <v>136</v>
      </c>
      <c r="C122" s="25">
        <v>43852</v>
      </c>
      <c r="F122" s="26">
        <v>1</v>
      </c>
      <c r="H122" s="39">
        <f>IF($B122&lt;&gt;"",SUMIF($B$2:B122,$B122,$D$2:D122),"")</f>
        <v>58</v>
      </c>
      <c r="I122" s="39">
        <f>IF($B122&lt;&gt;"",SUMIF($B$2:B122,$B122,$E$2:E122),"")</f>
        <v>24</v>
      </c>
      <c r="J122" s="39">
        <f>IF($B122&lt;&gt;"",SUMIF($B$2:B122,$B122,$F$2:F122),"")</f>
        <v>12</v>
      </c>
      <c r="K122" s="26">
        <f t="shared" si="4"/>
        <v>70</v>
      </c>
      <c r="M122" s="27" t="str">
        <f t="shared" si="5"/>
        <v/>
      </c>
    </row>
    <row r="123" spans="1:19" x14ac:dyDescent="0.25">
      <c r="A123" s="28">
        <f>IFERROR(INDEX(T_Boissons[Code],MATCH(B123,T_Boissons[Boissons],0)),"")</f>
        <v>382</v>
      </c>
      <c r="B123" s="24" t="s">
        <v>136</v>
      </c>
      <c r="C123" s="25">
        <v>43853</v>
      </c>
      <c r="F123" s="26">
        <v>5</v>
      </c>
      <c r="H123" s="39">
        <f>IF($B123&lt;&gt;"",SUMIF($B$2:B123,$B123,$D$2:D123),"")</f>
        <v>58</v>
      </c>
      <c r="I123" s="39">
        <f>IF($B123&lt;&gt;"",SUMIF($B$2:B123,$B123,$E$2:E123),"")</f>
        <v>24</v>
      </c>
      <c r="J123" s="39">
        <f>IF($B123&lt;&gt;"",SUMIF($B$2:B123,$B123,$F$2:F123),"")</f>
        <v>17</v>
      </c>
      <c r="K123" s="26">
        <f t="shared" si="4"/>
        <v>65</v>
      </c>
      <c r="M123" s="27" t="str">
        <f t="shared" si="5"/>
        <v/>
      </c>
    </row>
    <row r="124" spans="1:19" x14ac:dyDescent="0.25">
      <c r="A124" s="28">
        <f>IFERROR(INDEX(T_Boissons[Code],MATCH(B124,T_Boissons[Boissons],0)),"")</f>
        <v>382</v>
      </c>
      <c r="B124" s="24" t="s">
        <v>136</v>
      </c>
      <c r="C124" s="25">
        <v>43854</v>
      </c>
      <c r="F124" s="26">
        <v>2</v>
      </c>
      <c r="H124" s="39">
        <f>IF($B124&lt;&gt;"",SUMIF($B$2:B124,$B124,$D$2:D124),"")</f>
        <v>58</v>
      </c>
      <c r="I124" s="39">
        <f>IF($B124&lt;&gt;"",SUMIF($B$2:B124,$B124,$E$2:E124),"")</f>
        <v>24</v>
      </c>
      <c r="J124" s="39">
        <f>IF($B124&lt;&gt;"",SUMIF($B$2:B124,$B124,$F$2:F124),"")</f>
        <v>19</v>
      </c>
      <c r="K124" s="26">
        <f t="shared" si="4"/>
        <v>63</v>
      </c>
      <c r="M124" s="27" t="str">
        <f t="shared" si="5"/>
        <v/>
      </c>
    </row>
    <row r="125" spans="1:19" x14ac:dyDescent="0.25">
      <c r="A125" s="28">
        <f>IFERROR(INDEX(T_Boissons[Code],MATCH(B125,T_Boissons[Boissons],0)),"")</f>
        <v>382</v>
      </c>
      <c r="B125" s="24" t="s">
        <v>136</v>
      </c>
      <c r="C125" s="25">
        <v>43855</v>
      </c>
      <c r="F125" s="26">
        <v>2</v>
      </c>
      <c r="H125" s="39">
        <f>IF($B125&lt;&gt;"",SUMIF($B$2:B125,$B125,$D$2:D125),"")</f>
        <v>58</v>
      </c>
      <c r="I125" s="39">
        <f>IF($B125&lt;&gt;"",SUMIF($B$2:B125,$B125,$E$2:E125),"")</f>
        <v>24</v>
      </c>
      <c r="J125" s="39">
        <f>IF($B125&lt;&gt;"",SUMIF($B$2:B125,$B125,$F$2:F125),"")</f>
        <v>21</v>
      </c>
      <c r="K125" s="26">
        <f t="shared" si="4"/>
        <v>61</v>
      </c>
      <c r="M125" s="27" t="str">
        <f t="shared" si="5"/>
        <v/>
      </c>
    </row>
    <row r="126" spans="1:19" x14ac:dyDescent="0.25">
      <c r="A126" s="23">
        <v>380</v>
      </c>
      <c r="B126" s="24" t="s">
        <v>136</v>
      </c>
      <c r="C126" s="25">
        <v>43856</v>
      </c>
      <c r="F126" s="26">
        <v>3</v>
      </c>
      <c r="H126" s="39">
        <f>IF($B126&lt;&gt;"",SUMIF($B$2:B126,$B126,$D$2:D126),"")</f>
        <v>58</v>
      </c>
      <c r="I126" s="39">
        <f>IF($B126&lt;&gt;"",SUMIF($B$2:B126,$B126,$E$2:E126),"")</f>
        <v>24</v>
      </c>
      <c r="J126" s="39">
        <f>IF($B126&lt;&gt;"",SUMIF($B$2:B126,$B126,$F$2:F126),"")</f>
        <v>24</v>
      </c>
      <c r="K126" s="26">
        <f t="shared" si="4"/>
        <v>58</v>
      </c>
      <c r="M126" s="27" t="str">
        <f t="shared" si="5"/>
        <v/>
      </c>
    </row>
    <row r="127" spans="1:19" x14ac:dyDescent="0.25">
      <c r="A127" s="72">
        <f>IFERROR(INDEX(T_Boissons[Code],MATCH(B127,T_Boissons[Boissons],0)),"")</f>
        <v>382</v>
      </c>
      <c r="B127" s="71" t="s">
        <v>136</v>
      </c>
      <c r="C127" s="73">
        <v>43857</v>
      </c>
      <c r="D127" s="74"/>
      <c r="E127" s="74"/>
      <c r="F127" s="74">
        <v>4</v>
      </c>
      <c r="H127" s="39">
        <f>IF($B127&lt;&gt;"",SUMIF($B$2:B127,$B127,$D$2:D127),"")</f>
        <v>58</v>
      </c>
      <c r="I127" s="39">
        <f>IF($B127&lt;&gt;"",SUMIF($B$2:B127,$B127,$E$2:E127),"")</f>
        <v>24</v>
      </c>
      <c r="J127" s="39">
        <f>IF($B127&lt;&gt;"",SUMIF($B$2:B127,$B127,$F$2:F127),"")</f>
        <v>28</v>
      </c>
      <c r="K127" s="111">
        <f t="shared" si="4"/>
        <v>54</v>
      </c>
      <c r="M127" s="27" t="str">
        <f t="shared" si="5"/>
        <v/>
      </c>
    </row>
    <row r="128" spans="1:19" x14ac:dyDescent="0.25">
      <c r="A128" s="78">
        <f>IFERROR(INDEX(T_Boissons[Code],MATCH(B128,T_Boissons[Boissons],0)),"")</f>
        <v>382</v>
      </c>
      <c r="B128" s="79" t="s">
        <v>136</v>
      </c>
      <c r="C128" s="80">
        <v>43858</v>
      </c>
      <c r="D128" s="81"/>
      <c r="E128" s="81"/>
      <c r="F128" s="81">
        <v>1</v>
      </c>
      <c r="H128" s="39">
        <f>IF($B128&lt;&gt;"",SUMIF($B$2:B128,$B128,$D$2:D128),"")</f>
        <v>58</v>
      </c>
      <c r="I128" s="39">
        <f>IF($B128&lt;&gt;"",SUMIF($B$2:B128,$B128,$E$2:E128),"")</f>
        <v>24</v>
      </c>
      <c r="J128" s="39">
        <f>IF($B128&lt;&gt;"",SUMIF($B$2:B128,$B128,$F$2:F128),"")</f>
        <v>29</v>
      </c>
      <c r="K128" s="76">
        <f t="shared" si="4"/>
        <v>53</v>
      </c>
      <c r="M128" s="27" t="str">
        <f t="shared" si="5"/>
        <v/>
      </c>
    </row>
    <row r="129" spans="1:13" x14ac:dyDescent="0.25">
      <c r="A129" s="91">
        <f>IFERROR(INDEX(T_Boissons[Code],MATCH(B129,T_Boissons[Boissons],0)),"")</f>
        <v>380</v>
      </c>
      <c r="B129" s="92" t="s">
        <v>137</v>
      </c>
      <c r="C129" s="93">
        <v>43831</v>
      </c>
      <c r="D129" s="87">
        <v>36</v>
      </c>
      <c r="E129" s="94"/>
      <c r="F129" s="106"/>
      <c r="H129" s="39">
        <f>IF($B129&lt;&gt;"",SUMIF($B$2:B129,$B129,$D$2:D129),"")</f>
        <v>36</v>
      </c>
      <c r="I129" s="39">
        <f>IF($B129&lt;&gt;"",SUMIF($B$2:B129,$B129,$E$2:E129),"")</f>
        <v>0</v>
      </c>
      <c r="J129" s="39">
        <f>IF($B129&lt;&gt;"",SUMIF($B$2:B129,$B129,$F$2:F129),"")</f>
        <v>0</v>
      </c>
      <c r="K129" s="111">
        <f t="shared" si="4"/>
        <v>36</v>
      </c>
      <c r="M129" s="27" t="str">
        <f t="shared" si="5"/>
        <v/>
      </c>
    </row>
    <row r="130" spans="1:13" x14ac:dyDescent="0.25">
      <c r="A130" s="96">
        <f>IFERROR(INDEX(T_Boissons[Code],MATCH(B130,T_Boissons[Boissons],0)),"")</f>
        <v>380</v>
      </c>
      <c r="B130" s="102" t="s">
        <v>137</v>
      </c>
      <c r="C130" s="93">
        <v>43832</v>
      </c>
      <c r="D130" s="75"/>
      <c r="E130" s="104"/>
      <c r="F130" s="97">
        <v>1</v>
      </c>
      <c r="H130" s="39">
        <f>IF($B130&lt;&gt;"",SUMIF($B$2:B130,$B130,$D$2:D130),"")</f>
        <v>36</v>
      </c>
      <c r="I130" s="39">
        <f>IF($B130&lt;&gt;"",SUMIF($B$2:B130,$B130,$E$2:E130),"")</f>
        <v>0</v>
      </c>
      <c r="J130" s="39">
        <f>IF($B130&lt;&gt;"",SUMIF($B$2:B130,$B130,$F$2:F130),"")</f>
        <v>1</v>
      </c>
      <c r="K130" s="111">
        <f t="shared" si="4"/>
        <v>35</v>
      </c>
      <c r="M130" s="27" t="str">
        <f t="shared" si="5"/>
        <v/>
      </c>
    </row>
    <row r="131" spans="1:13" x14ac:dyDescent="0.25">
      <c r="A131" s="85">
        <f>IFERROR(INDEX(T_Boissons[Code],MATCH(B131,T_Boissons[Boissons],0)),"")</f>
        <v>380</v>
      </c>
      <c r="B131" s="86" t="s">
        <v>137</v>
      </c>
      <c r="C131" s="93">
        <v>43833</v>
      </c>
      <c r="D131" s="88"/>
      <c r="E131" s="97"/>
      <c r="F131" s="90">
        <v>1.5</v>
      </c>
      <c r="H131" s="39">
        <f>IF($B131&lt;&gt;"",SUMIF($B$2:B131,$B131,$D$2:D131),"")</f>
        <v>36</v>
      </c>
      <c r="I131" s="39">
        <f>IF($B131&lt;&gt;"",SUMIF($B$2:B131,$B131,$E$2:E131),"")</f>
        <v>0</v>
      </c>
      <c r="J131" s="39">
        <f>IF($B131&lt;&gt;"",SUMIF($B$2:B131,$B131,$F$2:F131),"")</f>
        <v>2.5</v>
      </c>
      <c r="K131" s="76">
        <f t="shared" si="4"/>
        <v>33.5</v>
      </c>
      <c r="M131" s="27" t="str">
        <f t="shared" si="5"/>
        <v/>
      </c>
    </row>
    <row r="132" spans="1:13" x14ac:dyDescent="0.25">
      <c r="A132" s="98">
        <f>IFERROR(INDEX(T_Boissons[Code],MATCH(B132,T_Boissons[Boissons],0)),"")</f>
        <v>380</v>
      </c>
      <c r="B132" s="86" t="s">
        <v>137</v>
      </c>
      <c r="C132" s="93">
        <v>43834</v>
      </c>
      <c r="D132" s="99"/>
      <c r="E132" s="100"/>
      <c r="F132" s="90">
        <v>4.25</v>
      </c>
      <c r="H132" s="39">
        <f>IF($B132&lt;&gt;"",SUMIF($B$2:B132,$B132,$D$2:D132),"")</f>
        <v>36</v>
      </c>
      <c r="I132" s="39">
        <f>IF($B132&lt;&gt;"",SUMIF($B$2:B132,$B132,$E$2:E132),"")</f>
        <v>0</v>
      </c>
      <c r="J132" s="39">
        <f>IF($B132&lt;&gt;"",SUMIF($B$2:B132,$B132,$F$2:F132),"")</f>
        <v>6.75</v>
      </c>
      <c r="K132" s="111">
        <f t="shared" si="4"/>
        <v>29.25</v>
      </c>
      <c r="M132" s="27" t="str">
        <f t="shared" si="5"/>
        <v/>
      </c>
    </row>
    <row r="133" spans="1:13" x14ac:dyDescent="0.25">
      <c r="A133" s="84">
        <f>IFERROR(INDEX(T_Boissons[Code],MATCH(B133,T_Boissons[Boissons],0)),"")</f>
        <v>380</v>
      </c>
      <c r="B133" s="86" t="s">
        <v>137</v>
      </c>
      <c r="C133" s="93">
        <v>43835</v>
      </c>
      <c r="D133" s="95"/>
      <c r="E133" s="105"/>
      <c r="F133" s="90">
        <v>3.5</v>
      </c>
      <c r="H133" s="39">
        <f>IF($B133&lt;&gt;"",SUMIF($B$2:B133,$B133,$D$2:D133),"")</f>
        <v>36</v>
      </c>
      <c r="I133" s="39">
        <f>IF($B133&lt;&gt;"",SUMIF($B$2:B133,$B133,$E$2:E133),"")</f>
        <v>0</v>
      </c>
      <c r="J133" s="39">
        <f>IF($B133&lt;&gt;"",SUMIF($B$2:B133,$B133,$F$2:F133),"")</f>
        <v>10.25</v>
      </c>
      <c r="K133" s="77">
        <f t="shared" si="4"/>
        <v>25.75</v>
      </c>
      <c r="M133" s="27" t="str">
        <f t="shared" si="5"/>
        <v/>
      </c>
    </row>
    <row r="134" spans="1:13" x14ac:dyDescent="0.25">
      <c r="A134" s="85">
        <f>IFERROR(INDEX(T_Boissons[Code],MATCH(B134,T_Boissons[Boissons],0)),"")</f>
        <v>380</v>
      </c>
      <c r="B134" s="86" t="s">
        <v>137</v>
      </c>
      <c r="C134" s="93">
        <v>43836</v>
      </c>
      <c r="D134" s="89"/>
      <c r="E134" s="90">
        <v>16</v>
      </c>
      <c r="F134" s="108">
        <v>0.75</v>
      </c>
      <c r="H134" s="39">
        <f>IF($B134&lt;&gt;"",SUMIF($B$2:B134,$B134,$D$2:D134),"")</f>
        <v>36</v>
      </c>
      <c r="I134" s="39">
        <f>IF($B134&lt;&gt;"",SUMIF($B$2:B134,$B134,$E$2:E134),"")</f>
        <v>16</v>
      </c>
      <c r="J134" s="39">
        <f>IF($B134&lt;&gt;"",SUMIF($B$2:B134,$B134,$F$2:F134),"")</f>
        <v>11</v>
      </c>
      <c r="K134" s="111">
        <f t="shared" si="4"/>
        <v>41</v>
      </c>
      <c r="M134" s="27" t="str">
        <f t="shared" si="5"/>
        <v/>
      </c>
    </row>
    <row r="135" spans="1:13" x14ac:dyDescent="0.25">
      <c r="A135" s="85">
        <f>IFERROR(INDEX(T_Boissons[Code],MATCH(B135,T_Boissons[Boissons],0)),"")</f>
        <v>380</v>
      </c>
      <c r="B135" s="86" t="s">
        <v>137</v>
      </c>
      <c r="C135" s="93">
        <v>43837</v>
      </c>
      <c r="D135" s="99"/>
      <c r="E135" s="107"/>
      <c r="F135" s="88">
        <v>6</v>
      </c>
      <c r="H135" s="39">
        <f>IF($B135&lt;&gt;"",SUMIF($B$2:B135,$B135,$D$2:D135),"")</f>
        <v>36</v>
      </c>
      <c r="I135" s="39">
        <f>IF($B135&lt;&gt;"",SUMIF($B$2:B135,$B135,$E$2:E135),"")</f>
        <v>16</v>
      </c>
      <c r="J135" s="39">
        <f>IF($B135&lt;&gt;"",SUMIF($B$2:B135,$B135,$F$2:F135),"")</f>
        <v>17</v>
      </c>
      <c r="K135" s="77">
        <f t="shared" si="4"/>
        <v>35</v>
      </c>
      <c r="M135" s="27" t="str">
        <f t="shared" si="5"/>
        <v/>
      </c>
    </row>
    <row r="136" spans="1:13" x14ac:dyDescent="0.25">
      <c r="A136" s="85">
        <f>IFERROR(INDEX(T_Boissons[Code],MATCH(B136,T_Boissons[Boissons],0)),"")</f>
        <v>380</v>
      </c>
      <c r="B136" s="86" t="s">
        <v>137</v>
      </c>
      <c r="C136" s="93">
        <v>43838</v>
      </c>
      <c r="D136" s="109"/>
      <c r="E136" s="88"/>
      <c r="F136" s="89">
        <v>9.75</v>
      </c>
      <c r="H136" s="39">
        <f>IF($B136&lt;&gt;"",SUMIF($B$2:B136,$B136,$D$2:D136),"")</f>
        <v>36</v>
      </c>
      <c r="I136" s="39">
        <f>IF($B136&lt;&gt;"",SUMIF($B$2:B136,$B136,$E$2:E136),"")</f>
        <v>16</v>
      </c>
      <c r="J136" s="39">
        <f>IF($B136&lt;&gt;"",SUMIF($B$2:B136,$B136,$F$2:F136),"")</f>
        <v>26.75</v>
      </c>
      <c r="K136" s="77">
        <f t="shared" si="4"/>
        <v>25.25</v>
      </c>
      <c r="M136" s="27" t="str">
        <f t="shared" si="5"/>
        <v/>
      </c>
    </row>
    <row r="137" spans="1:13" x14ac:dyDescent="0.25">
      <c r="A137" s="85">
        <f>IFERROR(INDEX(T_Boissons[Code],MATCH(B137,T_Boissons[Boissons],0)),"")</f>
        <v>380</v>
      </c>
      <c r="B137" s="86" t="s">
        <v>137</v>
      </c>
      <c r="C137" s="93">
        <v>43839</v>
      </c>
      <c r="D137" s="110"/>
      <c r="E137" s="89"/>
      <c r="F137" s="89">
        <v>1.75</v>
      </c>
      <c r="H137" s="39">
        <f>IF($B137&lt;&gt;"",SUMIF($B$2:B137,$B137,$D$2:D137),"")</f>
        <v>36</v>
      </c>
      <c r="I137" s="39">
        <f>IF($B137&lt;&gt;"",SUMIF($B$2:B137,$B137,$E$2:E137),"")</f>
        <v>16</v>
      </c>
      <c r="J137" s="39">
        <f>IF($B137&lt;&gt;"",SUMIF($B$2:B137,$B137,$F$2:F137),"")</f>
        <v>28.5</v>
      </c>
      <c r="K137" s="111">
        <f t="shared" si="4"/>
        <v>23.5</v>
      </c>
      <c r="M137" s="27" t="str">
        <f t="shared" si="5"/>
        <v/>
      </c>
    </row>
    <row r="138" spans="1:13" x14ac:dyDescent="0.25">
      <c r="A138" s="113">
        <f>IFERROR(INDEX(T_Boissons[Code],MATCH(B138,T_Boissons[Boissons],0)),"")</f>
        <v>380</v>
      </c>
      <c r="B138" s="86" t="s">
        <v>137</v>
      </c>
      <c r="C138" s="93">
        <v>43840</v>
      </c>
      <c r="D138" s="114"/>
      <c r="E138" s="115"/>
      <c r="F138" s="89">
        <v>0.5</v>
      </c>
      <c r="H138" s="39">
        <f>IF($B138&lt;&gt;"",SUMIF($B$2:B138,$B138,$D$2:D138),"")</f>
        <v>36</v>
      </c>
      <c r="I138" s="39">
        <f>IF($B138&lt;&gt;"",SUMIF($B$2:B138,$B138,$E$2:E138),"")</f>
        <v>16</v>
      </c>
      <c r="J138" s="39">
        <f>IF($B138&lt;&gt;"",SUMIF($B$2:B138,$B138,$F$2:F138),"")</f>
        <v>29</v>
      </c>
      <c r="K138" s="111">
        <f t="shared" si="4"/>
        <v>23</v>
      </c>
      <c r="M138" s="27" t="str">
        <f t="shared" si="5"/>
        <v/>
      </c>
    </row>
    <row r="139" spans="1:13" x14ac:dyDescent="0.25">
      <c r="A139" s="126">
        <f>IFERROR(INDEX(T_Boissons[Code],MATCH(B139,T_Boissons[Boissons],0)),"")</f>
        <v>380</v>
      </c>
      <c r="B139" s="86" t="s">
        <v>137</v>
      </c>
      <c r="C139" s="117">
        <v>43843</v>
      </c>
      <c r="D139" s="118"/>
      <c r="E139" s="111"/>
      <c r="F139" s="83">
        <v>1.5</v>
      </c>
      <c r="H139" s="39">
        <f>IF($B139&lt;&gt;"",SUMIF($B$2:B139,$B139,$D$2:D139),"")</f>
        <v>36</v>
      </c>
      <c r="I139" s="39">
        <f>IF($B139&lt;&gt;"",SUMIF($B$2:B139,$B139,$E$2:E139),"")</f>
        <v>16</v>
      </c>
      <c r="J139" s="39">
        <f>IF($B139&lt;&gt;"",SUMIF($B$2:B139,$B139,$F$2:F139),"")</f>
        <v>30.5</v>
      </c>
      <c r="K139" s="111">
        <f t="shared" si="4"/>
        <v>21.5</v>
      </c>
      <c r="M139" s="27" t="str">
        <f t="shared" si="5"/>
        <v/>
      </c>
    </row>
    <row r="140" spans="1:13" x14ac:dyDescent="0.25">
      <c r="A140" s="128">
        <f>IFERROR(INDEX(T_Boissons[Code],MATCH(B140,T_Boissons[Boissons],0)),"")</f>
        <v>380</v>
      </c>
      <c r="B140" s="86" t="s">
        <v>137</v>
      </c>
      <c r="C140" s="117">
        <v>43844</v>
      </c>
      <c r="D140" s="125"/>
      <c r="E140" s="75">
        <v>16</v>
      </c>
      <c r="F140" s="104">
        <v>0.75</v>
      </c>
      <c r="H140" s="39">
        <f>IF($B140&lt;&gt;"",SUMIF($B$2:B140,$B140,$D$2:D140),"")</f>
        <v>36</v>
      </c>
      <c r="I140" s="39">
        <f>IF($B140&lt;&gt;"",SUMIF($B$2:B140,$B140,$E$2:E140),"")</f>
        <v>32</v>
      </c>
      <c r="J140" s="39">
        <f>IF($B140&lt;&gt;"",SUMIF($B$2:B140,$B140,$F$2:F140),"")</f>
        <v>31.25</v>
      </c>
      <c r="K140" s="75">
        <f t="shared" si="4"/>
        <v>36.75</v>
      </c>
      <c r="M140" s="27" t="str">
        <f t="shared" si="5"/>
        <v/>
      </c>
    </row>
    <row r="141" spans="1:13" x14ac:dyDescent="0.25">
      <c r="A141" s="128">
        <f>IFERROR(INDEX(T_Boissons[Code],MATCH(B141,T_Boissons[Boissons],0)),"")</f>
        <v>380</v>
      </c>
      <c r="B141" s="86" t="s">
        <v>137</v>
      </c>
      <c r="C141" s="117">
        <v>43845</v>
      </c>
      <c r="D141" s="104"/>
      <c r="E141" s="104"/>
      <c r="F141" s="104">
        <v>3.25</v>
      </c>
      <c r="G141" s="119"/>
      <c r="H141" s="120">
        <f>IF($B141&lt;&gt;"",SUMIF($B$2:B141,$B141,$D$2:D141),"")</f>
        <v>36</v>
      </c>
      <c r="I141" s="120">
        <f>IF($B141&lt;&gt;"",SUMIF($B$2:B141,$B141,$E$2:E141),"")</f>
        <v>32</v>
      </c>
      <c r="J141" s="120">
        <f>IF($B141&lt;&gt;"",SUMIF($B$2:B141,$B141,$F$2:F141),"")</f>
        <v>34.5</v>
      </c>
      <c r="K141" s="75">
        <f t="shared" si="4"/>
        <v>33.5</v>
      </c>
      <c r="M141" s="27" t="str">
        <f t="shared" si="5"/>
        <v/>
      </c>
    </row>
    <row r="142" spans="1:13" x14ac:dyDescent="0.25">
      <c r="A142" s="126">
        <f>IFERROR(INDEX(T_Boissons[Code],MATCH(B142,T_Boissons[Boissons],0)),"")</f>
        <v>380</v>
      </c>
      <c r="B142" s="102" t="s">
        <v>137</v>
      </c>
      <c r="C142" s="117">
        <v>43846</v>
      </c>
      <c r="D142" s="104"/>
      <c r="E142" s="104"/>
      <c r="F142" s="104">
        <v>0.25</v>
      </c>
      <c r="G142" s="130"/>
      <c r="H142" s="120">
        <f>IF($B142&lt;&gt;"",SUMIF($B$2:B142,$B142,$D$2:D142),"")</f>
        <v>36</v>
      </c>
      <c r="I142" s="120">
        <f>IF($B142&lt;&gt;"",SUMIF($B$2:B142,$B142,$E$2:E142),"")</f>
        <v>32</v>
      </c>
      <c r="J142" s="120">
        <f>IF($B142&lt;&gt;"",SUMIF($B$2:B142,$B142,$F$2:F142),"")</f>
        <v>34.75</v>
      </c>
      <c r="K142" s="75">
        <f t="shared" si="4"/>
        <v>33.25</v>
      </c>
      <c r="M142" s="27" t="str">
        <f t="shared" si="5"/>
        <v/>
      </c>
    </row>
    <row r="143" spans="1:13" x14ac:dyDescent="0.25">
      <c r="A143" s="128">
        <f>IFERROR(INDEX(T_Boissons[Code],MATCH(B143,T_Boissons[Boissons],0)),"")</f>
        <v>380</v>
      </c>
      <c r="B143" s="102" t="s">
        <v>137</v>
      </c>
      <c r="C143" s="117">
        <v>43847</v>
      </c>
      <c r="D143" s="75"/>
      <c r="E143" s="75"/>
      <c r="F143" s="75">
        <v>1.25</v>
      </c>
      <c r="G143" s="131"/>
      <c r="H143" s="122">
        <f>IF($B143&lt;&gt;"",SUMIF($B$2:B143,$B143,$D$2:D143),"")</f>
        <v>36</v>
      </c>
      <c r="I143" s="122">
        <f>IF($B143&lt;&gt;"",SUMIF($B$2:B143,$B143,$E$2:E143),"")</f>
        <v>32</v>
      </c>
      <c r="J143" s="122">
        <f>IF($B143&lt;&gt;"",SUMIF($B$2:B143,$B143,$F$2:F143),"")</f>
        <v>36</v>
      </c>
      <c r="K143" s="111">
        <f t="shared" si="4"/>
        <v>32</v>
      </c>
      <c r="M143" s="27" t="str">
        <f t="shared" si="5"/>
        <v/>
      </c>
    </row>
    <row r="144" spans="1:13" x14ac:dyDescent="0.25">
      <c r="A144" s="127">
        <f>IFERROR(INDEX(T_Boissons[Code],MATCH(B144,T_Boissons[Boissons],0)),"")</f>
        <v>380</v>
      </c>
      <c r="B144" s="101" t="s">
        <v>137</v>
      </c>
      <c r="C144" s="117">
        <v>43848</v>
      </c>
      <c r="D144" s="75"/>
      <c r="E144" s="75"/>
      <c r="F144" s="75">
        <v>1.5</v>
      </c>
      <c r="G144" s="131"/>
      <c r="H144" s="122">
        <f>IF($B144&lt;&gt;"",SUMIF($B$2:B144,$B144,$D$2:D144),"")</f>
        <v>36</v>
      </c>
      <c r="I144" s="122">
        <f>IF($B144&lt;&gt;"",SUMIF($B$2:B144,$B144,$E$2:E144),"")</f>
        <v>32</v>
      </c>
      <c r="J144" s="122">
        <f>IF($B144&lt;&gt;"",SUMIF($B$2:B144,$B144,$F$2:F144),"")</f>
        <v>37.5</v>
      </c>
      <c r="K144" s="111">
        <f t="shared" si="4"/>
        <v>30.5</v>
      </c>
      <c r="M144" s="27" t="str">
        <f t="shared" si="5"/>
        <v/>
      </c>
    </row>
    <row r="145" spans="1:13" x14ac:dyDescent="0.25">
      <c r="A145" s="128">
        <f>IFERROR(INDEX(T_Boissons[Code],MATCH(B145,T_Boissons[Boissons],0)),"")</f>
        <v>380</v>
      </c>
      <c r="B145" s="101" t="s">
        <v>137</v>
      </c>
      <c r="C145" s="117">
        <v>43849</v>
      </c>
      <c r="D145" s="75"/>
      <c r="E145" s="75"/>
      <c r="F145" s="75">
        <v>0.75</v>
      </c>
      <c r="G145" s="132"/>
      <c r="H145" s="133">
        <f>IF($B145&lt;&gt;"",SUMIF($B$2:B145,$B145,$D$2:D145),"")</f>
        <v>36</v>
      </c>
      <c r="I145" s="133">
        <f>IF($B145&lt;&gt;"",SUMIF($B$2:B145,$B145,$E$2:E145),"")</f>
        <v>32</v>
      </c>
      <c r="J145" s="134">
        <f>IF($B145&lt;&gt;"",SUMIF($B$2:B145,$B145,$F$2:F145),"")</f>
        <v>38.25</v>
      </c>
      <c r="K145" s="77">
        <f t="shared" si="4"/>
        <v>29.75</v>
      </c>
      <c r="M145" s="27" t="str">
        <f t="shared" si="5"/>
        <v/>
      </c>
    </row>
    <row r="146" spans="1:13" x14ac:dyDescent="0.25">
      <c r="A146" s="128">
        <f>IFERROR(INDEX(T_Boissons[Code],MATCH(B146,T_Boissons[Boissons],0)),"")</f>
        <v>380</v>
      </c>
      <c r="B146" s="101" t="s">
        <v>137</v>
      </c>
      <c r="C146" s="117">
        <v>43850</v>
      </c>
      <c r="D146" s="111"/>
      <c r="E146" s="111"/>
      <c r="F146" s="111">
        <v>0.75</v>
      </c>
      <c r="G146" s="123"/>
      <c r="H146" s="124">
        <f>IF($B146&lt;&gt;"",SUMIF($B$2:B146,$B146,$D$2:D146),"")</f>
        <v>36</v>
      </c>
      <c r="I146" s="124">
        <f>IF($B146&lt;&gt;"",SUMIF($B$2:B146,$B146,$E$2:E146),"")</f>
        <v>32</v>
      </c>
      <c r="J146" s="135">
        <f>IF($B146&lt;&gt;"",SUMIF($B$2:B146,$B146,$F$2:F146),"")</f>
        <v>39</v>
      </c>
      <c r="K146" s="77">
        <f t="shared" si="4"/>
        <v>29</v>
      </c>
      <c r="M146" s="27" t="str">
        <f t="shared" si="5"/>
        <v/>
      </c>
    </row>
    <row r="147" spans="1:13" x14ac:dyDescent="0.25">
      <c r="A147" s="127">
        <f>IFERROR(INDEX(T_Boissons[Code],MATCH(B147,T_Boissons[Boissons],0)),"")</f>
        <v>380</v>
      </c>
      <c r="B147" s="101" t="s">
        <v>137</v>
      </c>
      <c r="C147" s="117">
        <v>43851</v>
      </c>
      <c r="D147" s="77"/>
      <c r="E147" s="77"/>
      <c r="F147" s="111">
        <v>4.25</v>
      </c>
      <c r="G147" s="121"/>
      <c r="H147" s="122">
        <f>IF($B147&lt;&gt;"",SUMIF($B$2:B147,$B147,$D$2:D147),"")</f>
        <v>36</v>
      </c>
      <c r="I147" s="122">
        <f>IF($B147&lt;&gt;"",SUMIF($B$2:B147,$B147,$E$2:E147),"")</f>
        <v>32</v>
      </c>
      <c r="J147" s="136">
        <f>IF($B147&lt;&gt;"",SUMIF($B$2:B147,$B147,$F$2:F147),"")</f>
        <v>43.25</v>
      </c>
      <c r="K147" s="77">
        <f t="shared" si="4"/>
        <v>24.75</v>
      </c>
      <c r="M147" s="27" t="str">
        <f t="shared" si="5"/>
        <v/>
      </c>
    </row>
    <row r="148" spans="1:13" x14ac:dyDescent="0.25">
      <c r="A148" s="127">
        <f>IFERROR(INDEX(T_Boissons[Code],MATCH(B148,T_Boissons[Boissons],0)),"")</f>
        <v>380</v>
      </c>
      <c r="B148" s="101" t="s">
        <v>137</v>
      </c>
      <c r="C148" s="117">
        <v>43852</v>
      </c>
      <c r="D148" s="77"/>
      <c r="E148" s="77"/>
      <c r="F148" s="77">
        <v>2</v>
      </c>
      <c r="G148" s="123"/>
      <c r="H148" s="124">
        <f>IF($B148&lt;&gt;"",SUMIF($B$2:B148,$B148,$D$2:D148),"")</f>
        <v>36</v>
      </c>
      <c r="I148" s="124">
        <f>IF($B148&lt;&gt;"",SUMIF($B$2:B148,$B148,$E$2:E148),"")</f>
        <v>32</v>
      </c>
      <c r="J148" s="135">
        <f>IF($B148&lt;&gt;"",SUMIF($B$2:B148,$B148,$F$2:F148),"")</f>
        <v>45.25</v>
      </c>
      <c r="K148" s="111">
        <f t="shared" si="4"/>
        <v>22.75</v>
      </c>
      <c r="M148" s="27" t="str">
        <f t="shared" si="5"/>
        <v/>
      </c>
    </row>
    <row r="149" spans="1:13" x14ac:dyDescent="0.25">
      <c r="A149" s="127">
        <f>IFERROR(INDEX(T_Boissons[Code],MATCH(B149,T_Boissons[Boissons],0)),"")</f>
        <v>380</v>
      </c>
      <c r="B149" s="101" t="s">
        <v>137</v>
      </c>
      <c r="C149" s="117">
        <v>43853</v>
      </c>
      <c r="D149" s="83"/>
      <c r="E149" s="77"/>
      <c r="F149" s="111">
        <v>4.5</v>
      </c>
      <c r="G149" s="121"/>
      <c r="H149" s="122">
        <f>IF($B149&lt;&gt;"",SUMIF($B$2:B149,$B149,$D$2:D149),"")</f>
        <v>36</v>
      </c>
      <c r="I149" s="122">
        <f>IF($B149&lt;&gt;"",SUMIF($B$2:B149,$B149,$E$2:E149),"")</f>
        <v>32</v>
      </c>
      <c r="J149" s="122">
        <f>IF($B149&lt;&gt;"",SUMIF($B$2:B149,$B149,$F$2:F149),"")</f>
        <v>49.75</v>
      </c>
      <c r="K149" s="111">
        <f t="shared" si="4"/>
        <v>18.25</v>
      </c>
      <c r="M149" s="27" t="str">
        <f t="shared" si="5"/>
        <v/>
      </c>
    </row>
    <row r="150" spans="1:13" x14ac:dyDescent="0.25">
      <c r="A150" s="129">
        <f>IFERROR(INDEX(T_Boissons[Code],MATCH(B150,T_Boissons[Boissons],0)),"")</f>
        <v>380</v>
      </c>
      <c r="B150" s="101" t="s">
        <v>137</v>
      </c>
      <c r="C150" s="117">
        <v>43854</v>
      </c>
      <c r="D150" s="83"/>
      <c r="E150" s="77"/>
      <c r="F150" s="77">
        <v>1.75</v>
      </c>
      <c r="G150" s="121"/>
      <c r="H150" s="122">
        <f>IF($B150&lt;&gt;"",SUMIF($B$2:B150,$B150,$D$2:D150),"")</f>
        <v>36</v>
      </c>
      <c r="I150" s="122">
        <f>IF($B150&lt;&gt;"",SUMIF($B$2:B150,$B150,$E$2:E150),"")</f>
        <v>32</v>
      </c>
      <c r="J150" s="122">
        <f>IF($B150&lt;&gt;"",SUMIF($B$2:B150,$B150,$F$2:F150),"")</f>
        <v>51.5</v>
      </c>
      <c r="K150" s="111">
        <f t="shared" si="4"/>
        <v>16.5</v>
      </c>
      <c r="M150" s="27" t="str">
        <f t="shared" si="5"/>
        <v/>
      </c>
    </row>
    <row r="151" spans="1:13" x14ac:dyDescent="0.25">
      <c r="A151" s="128">
        <f>IFERROR(INDEX(T_Boissons[Code],MATCH(B151,T_Boissons[Boissons],0)),"")</f>
        <v>380</v>
      </c>
      <c r="B151" s="101" t="s">
        <v>137</v>
      </c>
      <c r="C151" s="117">
        <v>43855</v>
      </c>
      <c r="D151" s="83"/>
      <c r="E151" s="77"/>
      <c r="F151" s="77">
        <v>1</v>
      </c>
      <c r="G151" s="121"/>
      <c r="H151" s="122">
        <f>IF($B151&lt;&gt;"",SUMIF($B$2:B151,$B151,$D$2:D151),"")</f>
        <v>36</v>
      </c>
      <c r="I151" s="122">
        <f>IF($B151&lt;&gt;"",SUMIF($B$2:B151,$B151,$E$2:E151),"")</f>
        <v>32</v>
      </c>
      <c r="J151" s="122">
        <f>IF($B151&lt;&gt;"",SUMIF($B$2:B151,$B151,$F$2:F151),"")</f>
        <v>52.5</v>
      </c>
      <c r="K151" s="111">
        <f t="shared" si="4"/>
        <v>15.5</v>
      </c>
      <c r="M151" s="27" t="str">
        <f t="shared" si="5"/>
        <v/>
      </c>
    </row>
    <row r="152" spans="1:13" x14ac:dyDescent="0.25">
      <c r="A152" s="127">
        <f>IFERROR(INDEX(T_Boissons[Code],MATCH(B152,T_Boissons[Boissons],0)),"")</f>
        <v>380</v>
      </c>
      <c r="B152" s="101" t="s">
        <v>137</v>
      </c>
      <c r="C152" s="117">
        <v>43856</v>
      </c>
      <c r="D152" s="83"/>
      <c r="E152" s="83"/>
      <c r="F152" s="77">
        <v>1.25</v>
      </c>
      <c r="G152" s="123"/>
      <c r="H152" s="124">
        <f>IF($B152&lt;&gt;"",SUMIF($B$2:B152,$B152,$D$2:D152),"")</f>
        <v>36</v>
      </c>
      <c r="I152" s="124">
        <f>IF($B152&lt;&gt;"",SUMIF($B$2:B152,$B152,$E$2:E152),"")</f>
        <v>32</v>
      </c>
      <c r="J152" s="124">
        <f>IF($B152&lt;&gt;"",SUMIF($B$2:B152,$B152,$F$2:F152),"")</f>
        <v>53.75</v>
      </c>
      <c r="K152" s="112">
        <f t="shared" si="4"/>
        <v>14.25</v>
      </c>
      <c r="M152" s="27" t="str">
        <f t="shared" si="5"/>
        <v/>
      </c>
    </row>
    <row r="153" spans="1:13" x14ac:dyDescent="0.25">
      <c r="A153" s="127">
        <f>IFERROR(INDEX(T_Boissons[Code],MATCH(B153,T_Boissons[Boissons],0)),"")</f>
        <v>380</v>
      </c>
      <c r="B153" s="101" t="s">
        <v>137</v>
      </c>
      <c r="C153" s="117">
        <v>43857</v>
      </c>
      <c r="D153" s="111"/>
      <c r="E153" s="111"/>
      <c r="F153" s="111">
        <v>4.5</v>
      </c>
      <c r="H153" s="39">
        <f>IF($B153&lt;&gt;"",SUMIF($B$2:B153,$B153,$D$2:D153),"")</f>
        <v>36</v>
      </c>
      <c r="I153" s="39">
        <f>IF($B153&lt;&gt;"",SUMIF($B$2:B153,$B153,$E$2:E153),"")</f>
        <v>32</v>
      </c>
      <c r="J153" s="39">
        <f>IF($B153&lt;&gt;"",SUMIF($B$2:B153,$B153,$F$2:F153),"")</f>
        <v>58.25</v>
      </c>
      <c r="K153" s="75">
        <f t="shared" si="4"/>
        <v>9.75</v>
      </c>
      <c r="M153" s="27" t="str">
        <f t="shared" si="5"/>
        <v/>
      </c>
    </row>
    <row r="154" spans="1:13" x14ac:dyDescent="0.25">
      <c r="A154" s="116">
        <f>IFERROR(INDEX(T_Boissons[Code],MATCH(B154,T_Boissons[Boissons],0)),"")</f>
        <v>380</v>
      </c>
      <c r="B154" s="102" t="s">
        <v>137</v>
      </c>
      <c r="C154" s="103">
        <v>43858</v>
      </c>
      <c r="D154" s="82"/>
      <c r="E154" s="82"/>
      <c r="F154" s="82">
        <v>2.25</v>
      </c>
      <c r="H154" s="39">
        <f>IF($B154&lt;&gt;"",SUMIF($B$2:B154,$B154,$D$2:D154),"")</f>
        <v>36</v>
      </c>
      <c r="I154" s="39">
        <f>IF($B154&lt;&gt;"",SUMIF($B$2:B154,$B154,$E$2:E154),"")</f>
        <v>32</v>
      </c>
      <c r="J154" s="39">
        <f>IF($B154&lt;&gt;"",SUMIF($B$2:B154,$B154,$F$2:F154),"")</f>
        <v>60.5</v>
      </c>
      <c r="K154" s="76">
        <f t="shared" si="4"/>
        <v>7.5</v>
      </c>
      <c r="M154" s="27" t="str">
        <f t="shared" si="5"/>
        <v/>
      </c>
    </row>
    <row r="155" spans="1:13" x14ac:dyDescent="0.25">
      <c r="A155" s="67">
        <f>IFERROR(INDEX(T_Boissons[Code],MATCH(B155,T_Boissons[Boissons],0)),"")</f>
        <v>305</v>
      </c>
      <c r="B155" s="68" t="s">
        <v>18</v>
      </c>
      <c r="C155" s="69">
        <v>43860</v>
      </c>
      <c r="D155" s="70"/>
      <c r="E155" s="70"/>
      <c r="F155" s="70">
        <v>2</v>
      </c>
      <c r="G155" s="138"/>
      <c r="H155" s="139">
        <f>IF($B155&lt;&gt;"",SUMIF($B$2:B155,$B155,$D$2:D155),"")</f>
        <v>35</v>
      </c>
      <c r="I155" s="139">
        <f>IF($B155&lt;&gt;"",SUMIF($B$2:B155,$B155,$E$2:E155),"")</f>
        <v>0</v>
      </c>
      <c r="J155" s="139">
        <f>IF($B155&lt;&gt;"",SUMIF($B$2:B155,$B155,$F$2:F155),"")</f>
        <v>20</v>
      </c>
      <c r="K155" s="70">
        <f t="shared" si="4"/>
        <v>15</v>
      </c>
      <c r="M155" s="27" t="str">
        <f t="shared" si="5"/>
        <v/>
      </c>
    </row>
    <row r="156" spans="1:13" x14ac:dyDescent="0.25">
      <c r="A156" s="67">
        <f>IFERROR(INDEX(T_Boissons[Code],MATCH(B156,T_Boissons[Boissons],0)),"")</f>
        <v>306</v>
      </c>
      <c r="B156" s="68" t="s">
        <v>92</v>
      </c>
      <c r="C156" s="69">
        <v>43860</v>
      </c>
      <c r="D156" s="70"/>
      <c r="E156" s="70"/>
      <c r="F156" s="70">
        <v>4</v>
      </c>
      <c r="G156" s="138"/>
      <c r="H156" s="139">
        <f>IF($B156&lt;&gt;"",SUMIF($B$2:B156,$B156,$D$2:D156),"")</f>
        <v>17</v>
      </c>
      <c r="I156" s="139">
        <f>IF($B156&lt;&gt;"",SUMIF($B$2:B156,$B156,$E$2:E156),"")</f>
        <v>48</v>
      </c>
      <c r="J156" s="139">
        <f>IF($B156&lt;&gt;"",SUMIF($B$2:B156,$B156,$F$2:F156),"")</f>
        <v>51</v>
      </c>
      <c r="K156" s="70">
        <f t="shared" si="4"/>
        <v>14</v>
      </c>
      <c r="M156" s="27" t="str">
        <f t="shared" si="5"/>
        <v/>
      </c>
    </row>
    <row r="157" spans="1:13" x14ac:dyDescent="0.25">
      <c r="A157" s="67">
        <f>IFERROR(INDEX(T_Boissons[Code],MATCH(B157,T_Boissons[Boissons],0)),"")</f>
        <v>307</v>
      </c>
      <c r="B157" s="68" t="s">
        <v>133</v>
      </c>
      <c r="C157" s="69">
        <v>43860</v>
      </c>
      <c r="D157" s="70"/>
      <c r="E157" s="70"/>
      <c r="F157" s="70">
        <v>2</v>
      </c>
      <c r="G157" s="138"/>
      <c r="H157" s="139">
        <f>IF($B157&lt;&gt;"",SUMIF($B$2:B157,$B157,$D$2:D157),"")</f>
        <v>31</v>
      </c>
      <c r="I157" s="139">
        <f>IF($B157&lt;&gt;"",SUMIF($B$2:B157,$B157,$E$2:E157),"")</f>
        <v>24</v>
      </c>
      <c r="J157" s="139">
        <f>IF($B157&lt;&gt;"",SUMIF($B$2:B157,$B157,$F$2:F157),"")</f>
        <v>35</v>
      </c>
      <c r="K157" s="70">
        <f t="shared" si="4"/>
        <v>20</v>
      </c>
      <c r="M157" s="27" t="str">
        <f t="shared" si="5"/>
        <v/>
      </c>
    </row>
    <row r="158" spans="1:13" x14ac:dyDescent="0.25">
      <c r="A158" s="67">
        <f>IFERROR(INDEX(T_Boissons[Code],MATCH(B158,T_Boissons[Boissons],0)),"")</f>
        <v>307</v>
      </c>
      <c r="B158" s="68" t="s">
        <v>133</v>
      </c>
      <c r="C158" s="69">
        <v>43862</v>
      </c>
      <c r="D158" s="70"/>
      <c r="E158" s="70"/>
      <c r="F158" s="70">
        <v>2</v>
      </c>
      <c r="G158" s="138"/>
      <c r="H158" s="139">
        <f>IF($B158&lt;&gt;"",SUMIF($B$2:B158,$B158,$D$2:D158),"")</f>
        <v>31</v>
      </c>
      <c r="I158" s="139">
        <f>IF($B158&lt;&gt;"",SUMIF($B$2:B158,$B158,$E$2:E158),"")</f>
        <v>24</v>
      </c>
      <c r="J158" s="139">
        <f>IF($B158&lt;&gt;"",SUMIF($B$2:B158,$B158,$F$2:F158),"")</f>
        <v>37</v>
      </c>
      <c r="K158" s="70">
        <f t="shared" si="4"/>
        <v>18</v>
      </c>
      <c r="M158" s="27" t="str">
        <f t="shared" si="5"/>
        <v/>
      </c>
    </row>
    <row r="159" spans="1:13" x14ac:dyDescent="0.25">
      <c r="A159" s="67">
        <f>IFERROR(INDEX(T_Boissons[Code],MATCH(B159,T_Boissons[Boissons],0)),"")</f>
        <v>308</v>
      </c>
      <c r="B159" s="68" t="s">
        <v>20</v>
      </c>
      <c r="C159" s="69">
        <v>43861</v>
      </c>
      <c r="D159" s="70"/>
      <c r="E159" s="70"/>
      <c r="F159" s="70">
        <v>1</v>
      </c>
      <c r="G159" s="138"/>
      <c r="H159" s="139">
        <f>IF($B159&lt;&gt;"",SUMIF($B$2:B159,$B159,$D$2:D159),"")</f>
        <v>42</v>
      </c>
      <c r="I159" s="139">
        <f>IF($B159&lt;&gt;"",SUMIF($B$2:B159,$B159,$E$2:E159),"")</f>
        <v>0</v>
      </c>
      <c r="J159" s="139">
        <f>IF($B159&lt;&gt;"",SUMIF($B$2:B159,$B159,$F$2:F159),"")</f>
        <v>13</v>
      </c>
      <c r="K159" s="70">
        <f t="shared" si="4"/>
        <v>29</v>
      </c>
      <c r="M159" s="27" t="str">
        <f t="shared" si="5"/>
        <v/>
      </c>
    </row>
    <row r="160" spans="1:13" x14ac:dyDescent="0.25">
      <c r="A160" s="67">
        <f>IFERROR(INDEX(T_Boissons[Code],MATCH(B160,T_Boissons[Boissons],0)),"")</f>
        <v>309</v>
      </c>
      <c r="B160" s="68" t="s">
        <v>21</v>
      </c>
      <c r="C160" s="69">
        <v>43860</v>
      </c>
      <c r="D160" s="70"/>
      <c r="E160" s="70"/>
      <c r="F160" s="70">
        <v>1</v>
      </c>
      <c r="G160" s="138"/>
      <c r="H160" s="139">
        <f>IF($B160&lt;&gt;"",SUMIF($B$2:B160,$B160,$D$2:D160),"")</f>
        <v>72</v>
      </c>
      <c r="I160" s="139">
        <f>IF($B160&lt;&gt;"",SUMIF($B$2:B160,$B160,$E$2:E160),"")</f>
        <v>0</v>
      </c>
      <c r="J160" s="139">
        <f>IF($B160&lt;&gt;"",SUMIF($B$2:B160,$B160,$F$2:F160),"")</f>
        <v>12</v>
      </c>
      <c r="K160" s="70">
        <f t="shared" si="4"/>
        <v>60</v>
      </c>
      <c r="M160" s="27" t="str">
        <f t="shared" si="5"/>
        <v/>
      </c>
    </row>
    <row r="161" spans="1:13" x14ac:dyDescent="0.25">
      <c r="A161" s="67">
        <f>IFERROR(INDEX(T_Boissons[Code],MATCH(B161,T_Boissons[Boissons],0)),"")</f>
        <v>310</v>
      </c>
      <c r="B161" s="68" t="s">
        <v>24</v>
      </c>
      <c r="C161" s="69">
        <v>43860</v>
      </c>
      <c r="D161" s="70"/>
      <c r="E161" s="70"/>
      <c r="F161" s="70">
        <v>1</v>
      </c>
      <c r="G161" s="138"/>
      <c r="H161" s="139">
        <f>IF($B161&lt;&gt;"",SUMIF($B$2:B161,$B161,$D$2:D161),"")</f>
        <v>144</v>
      </c>
      <c r="I161" s="139">
        <f>IF($B161&lt;&gt;"",SUMIF($B$2:B161,$B161,$E$2:E161),"")</f>
        <v>0</v>
      </c>
      <c r="J161" s="139">
        <f>IF($B161&lt;&gt;"",SUMIF($B$2:B161,$B161,$F$2:F161),"")</f>
        <v>38</v>
      </c>
      <c r="K161" s="70">
        <f t="shared" si="4"/>
        <v>106</v>
      </c>
      <c r="M161" s="27" t="str">
        <f t="shared" si="5"/>
        <v/>
      </c>
    </row>
    <row r="162" spans="1:13" x14ac:dyDescent="0.25">
      <c r="A162" s="67">
        <f>IFERROR(INDEX(T_Boissons[Code],MATCH(B162,T_Boissons[Boissons],0)),"")</f>
        <v>380</v>
      </c>
      <c r="B162" s="68" t="s">
        <v>137</v>
      </c>
      <c r="C162" s="69">
        <v>43860</v>
      </c>
      <c r="D162" s="70"/>
      <c r="E162" s="70"/>
      <c r="F162" s="70">
        <f>0.75+1+0.5+1.5</f>
        <v>3.75</v>
      </c>
      <c r="G162" s="138"/>
      <c r="H162" s="139">
        <f>IF($B162&lt;&gt;"",SUMIF($B$2:B162,$B162,$D$2:D162),"")</f>
        <v>36</v>
      </c>
      <c r="I162" s="139">
        <f>IF($B162&lt;&gt;"",SUMIF($B$2:B162,$B162,$E$2:E162),"")</f>
        <v>32</v>
      </c>
      <c r="J162" s="139">
        <f>IF($B162&lt;&gt;"",SUMIF($B$2:B162,$B162,$F$2:F162),"")</f>
        <v>64.25</v>
      </c>
      <c r="K162" s="70">
        <f t="shared" si="4"/>
        <v>3.75</v>
      </c>
      <c r="M162" s="27" t="str">
        <f t="shared" si="5"/>
        <v/>
      </c>
    </row>
    <row r="163" spans="1:13" x14ac:dyDescent="0.25">
      <c r="A163" s="67">
        <f>IFERROR(INDEX(T_Boissons[Code],MATCH(B163,T_Boissons[Boissons],0)),"")</f>
        <v>382</v>
      </c>
      <c r="B163" s="68" t="s">
        <v>136</v>
      </c>
      <c r="C163" s="69">
        <v>43860</v>
      </c>
      <c r="D163" s="70"/>
      <c r="E163" s="70"/>
      <c r="F163" s="70">
        <v>8</v>
      </c>
      <c r="G163" s="138"/>
      <c r="H163" s="139">
        <f>IF($B163&lt;&gt;"",SUMIF($B$2:B163,$B163,$D$2:D163),"")</f>
        <v>58</v>
      </c>
      <c r="I163" s="139">
        <f>IF($B163&lt;&gt;"",SUMIF($B$2:B163,$B163,$E$2:E163),"")</f>
        <v>24</v>
      </c>
      <c r="J163" s="139">
        <f>IF($B163&lt;&gt;"",SUMIF($B$2:B163,$B163,$F$2:F163),"")</f>
        <v>37</v>
      </c>
      <c r="K163" s="70">
        <f t="shared" si="4"/>
        <v>45</v>
      </c>
      <c r="M163" s="27" t="str">
        <f t="shared" si="5"/>
        <v/>
      </c>
    </row>
    <row r="164" spans="1:13" x14ac:dyDescent="0.25">
      <c r="A164" s="67">
        <f>IFERROR(INDEX(T_Boissons[Code],MATCH(B164,T_Boissons[Boissons],0)),"")</f>
        <v>382</v>
      </c>
      <c r="B164" s="68" t="s">
        <v>136</v>
      </c>
      <c r="C164" s="69">
        <v>43862</v>
      </c>
      <c r="D164" s="70"/>
      <c r="E164" s="70"/>
      <c r="F164" s="70">
        <v>1</v>
      </c>
      <c r="G164" s="138"/>
      <c r="H164" s="139">
        <f>IF($B164&lt;&gt;"",SUMIF($B$2:B164,$B164,$D$2:D164),"")</f>
        <v>58</v>
      </c>
      <c r="I164" s="139">
        <f>IF($B164&lt;&gt;"",SUMIF($B$2:B164,$B164,$E$2:E164),"")</f>
        <v>24</v>
      </c>
      <c r="J164" s="139">
        <f>IF($B164&lt;&gt;"",SUMIF($B$2:B164,$B164,$F$2:F164),"")</f>
        <v>38</v>
      </c>
      <c r="K164" s="70">
        <f t="shared" si="4"/>
        <v>44</v>
      </c>
      <c r="M164" s="27" t="str">
        <f t="shared" si="5"/>
        <v/>
      </c>
    </row>
    <row r="165" spans="1:13" x14ac:dyDescent="0.25">
      <c r="A165" s="67">
        <f>IFERROR(INDEX(T_Boissons[Code],MATCH(B165,T_Boissons[Boissons],0)),"")</f>
        <v>305</v>
      </c>
      <c r="B165" s="68" t="s">
        <v>18</v>
      </c>
      <c r="C165" s="69">
        <v>43863</v>
      </c>
      <c r="D165" s="70"/>
      <c r="E165" s="70"/>
      <c r="F165" s="70">
        <v>3</v>
      </c>
      <c r="G165" s="138"/>
      <c r="H165" s="139">
        <f>IF($B165&lt;&gt;"",SUMIF($B$2:B165,$B165,$D$2:D165),"")</f>
        <v>35</v>
      </c>
      <c r="I165" s="139">
        <f>IF($B165&lt;&gt;"",SUMIF($B$2:B165,$B165,$E$2:E165),"")</f>
        <v>0</v>
      </c>
      <c r="J165" s="139">
        <f>IF($B165&lt;&gt;"",SUMIF($B$2:B165,$B165,$F$2:F165),"")</f>
        <v>23</v>
      </c>
      <c r="K165" s="70">
        <f t="shared" si="4"/>
        <v>12</v>
      </c>
      <c r="M165" s="27" t="str">
        <f t="shared" si="5"/>
        <v/>
      </c>
    </row>
    <row r="166" spans="1:13" x14ac:dyDescent="0.25">
      <c r="A166" s="67">
        <f>IFERROR(INDEX(T_Boissons[Code],MATCH(B166,T_Boissons[Boissons],0)),"")</f>
        <v>306</v>
      </c>
      <c r="B166" s="68" t="s">
        <v>92</v>
      </c>
      <c r="C166" s="69">
        <v>43863</v>
      </c>
      <c r="D166" s="70"/>
      <c r="E166" s="70"/>
      <c r="F166" s="70">
        <v>2</v>
      </c>
      <c r="G166" s="138"/>
      <c r="H166" s="139">
        <f>IF($B166&lt;&gt;"",SUMIF($B$2:B166,$B166,$D$2:D166),"")</f>
        <v>17</v>
      </c>
      <c r="I166" s="139">
        <f>IF($B166&lt;&gt;"",SUMIF($B$2:B166,$B166,$E$2:E166),"")</f>
        <v>48</v>
      </c>
      <c r="J166" s="139">
        <f>IF($B166&lt;&gt;"",SUMIF($B$2:B166,$B166,$F$2:F166),"")</f>
        <v>53</v>
      </c>
      <c r="K166" s="70">
        <f t="shared" si="4"/>
        <v>12</v>
      </c>
      <c r="M166" s="27" t="str">
        <f t="shared" si="5"/>
        <v/>
      </c>
    </row>
    <row r="167" spans="1:13" x14ac:dyDescent="0.25">
      <c r="A167" s="67">
        <f>IFERROR(INDEX(T_Boissons[Code],MATCH(B167,T_Boissons[Boissons],0)),"")</f>
        <v>305</v>
      </c>
      <c r="B167" s="68" t="s">
        <v>18</v>
      </c>
      <c r="C167" s="69">
        <v>43864</v>
      </c>
      <c r="D167" s="70"/>
      <c r="E167" s="70">
        <v>24</v>
      </c>
      <c r="F167" s="70"/>
      <c r="G167" s="138"/>
      <c r="H167" s="139">
        <f>IF($B167&lt;&gt;"",SUMIF($B$2:B167,$B167,$D$2:D167),"")</f>
        <v>35</v>
      </c>
      <c r="I167" s="139">
        <f>IF($B167&lt;&gt;"",SUMIF($B$2:B167,$B167,$E$2:E167),"")</f>
        <v>24</v>
      </c>
      <c r="J167" s="139">
        <f>IF($B167&lt;&gt;"",SUMIF($B$2:B167,$B167,$F$2:F167),"")</f>
        <v>23</v>
      </c>
      <c r="K167" s="70">
        <f t="shared" si="4"/>
        <v>36</v>
      </c>
      <c r="M167" s="27" t="str">
        <f t="shared" si="5"/>
        <v/>
      </c>
    </row>
    <row r="168" spans="1:13" x14ac:dyDescent="0.25">
      <c r="A168" s="67">
        <f>IFERROR(INDEX(T_Boissons[Code],MATCH(B168,T_Boissons[Boissons],0)),"")</f>
        <v>306</v>
      </c>
      <c r="B168" s="68" t="s">
        <v>92</v>
      </c>
      <c r="C168" s="69">
        <v>43864</v>
      </c>
      <c r="D168" s="70"/>
      <c r="E168" s="70">
        <v>24</v>
      </c>
      <c r="F168" s="70"/>
      <c r="G168" s="138"/>
      <c r="H168" s="139">
        <f>IF($B168&lt;&gt;"",SUMIF($B$2:B168,$B168,$D$2:D168),"")</f>
        <v>17</v>
      </c>
      <c r="I168" s="139">
        <f>IF($B168&lt;&gt;"",SUMIF($B$2:B168,$B168,$E$2:E168),"")</f>
        <v>72</v>
      </c>
      <c r="J168" s="139">
        <f>IF($B168&lt;&gt;"",SUMIF($B$2:B168,$B168,$F$2:F168),"")</f>
        <v>53</v>
      </c>
      <c r="K168" s="70">
        <f t="shared" si="4"/>
        <v>36</v>
      </c>
      <c r="M168" s="27" t="str">
        <f t="shared" si="5"/>
        <v/>
      </c>
    </row>
    <row r="169" spans="1:13" x14ac:dyDescent="0.25">
      <c r="A169" s="67">
        <f>IFERROR(INDEX(T_Boissons[Code],MATCH(B169,T_Boissons[Boissons],0)),"")</f>
        <v>307</v>
      </c>
      <c r="B169" s="68" t="s">
        <v>133</v>
      </c>
      <c r="C169" s="69">
        <v>43864</v>
      </c>
      <c r="D169" s="70"/>
      <c r="E169" s="70">
        <v>24</v>
      </c>
      <c r="F169" s="70"/>
      <c r="G169" s="138"/>
      <c r="H169" s="139">
        <f>IF($B169&lt;&gt;"",SUMIF($B$2:B169,$B169,$D$2:D169),"")</f>
        <v>31</v>
      </c>
      <c r="I169" s="139">
        <f>IF($B169&lt;&gt;"",SUMIF($B$2:B169,$B169,$E$2:E169),"")</f>
        <v>48</v>
      </c>
      <c r="J169" s="139">
        <f>IF($B169&lt;&gt;"",SUMIF($B$2:B169,$B169,$F$2:F169),"")</f>
        <v>37</v>
      </c>
      <c r="K169" s="70">
        <f t="shared" si="4"/>
        <v>42</v>
      </c>
      <c r="M169" s="27" t="str">
        <f t="shared" si="5"/>
        <v/>
      </c>
    </row>
    <row r="170" spans="1:13" x14ac:dyDescent="0.25">
      <c r="A170" s="67">
        <f>IFERROR(INDEX(T_Boissons[Code],MATCH(B170,T_Boissons[Boissons],0)),"")</f>
        <v>320</v>
      </c>
      <c r="B170" s="68" t="s">
        <v>26</v>
      </c>
      <c r="C170" s="69">
        <v>43864</v>
      </c>
      <c r="D170" s="70"/>
      <c r="E170" s="70">
        <v>12</v>
      </c>
      <c r="F170" s="70"/>
      <c r="G170" s="138"/>
      <c r="H170" s="139">
        <f>IF($B170&lt;&gt;"",SUMIF($B$2:B170,$B170,$D$2:D170),"")</f>
        <v>23</v>
      </c>
      <c r="I170" s="139">
        <f>IF($B170&lt;&gt;"",SUMIF($B$2:B170,$B170,$E$2:E170),"")</f>
        <v>12</v>
      </c>
      <c r="J170" s="139">
        <f>IF($B170&lt;&gt;"",SUMIF($B$2:B170,$B170,$F$2:F170),"")</f>
        <v>6</v>
      </c>
      <c r="K170" s="70">
        <f t="shared" si="4"/>
        <v>29</v>
      </c>
      <c r="M170" s="27" t="str">
        <f t="shared" si="5"/>
        <v/>
      </c>
    </row>
    <row r="171" spans="1:13" x14ac:dyDescent="0.25">
      <c r="A171" s="67">
        <f>IFERROR(INDEX(T_Boissons[Code],MATCH(B171,T_Boissons[Boissons],0)),"")</f>
        <v>321</v>
      </c>
      <c r="B171" s="68" t="s">
        <v>27</v>
      </c>
      <c r="C171" s="69">
        <v>43864</v>
      </c>
      <c r="D171" s="70"/>
      <c r="E171" s="70">
        <v>12</v>
      </c>
      <c r="F171" s="70"/>
      <c r="G171" s="138"/>
      <c r="H171" s="139">
        <f>IF($B171&lt;&gt;"",SUMIF($B$2:B171,$B171,$D$2:D171),"")</f>
        <v>24</v>
      </c>
      <c r="I171" s="139">
        <f>IF($B171&lt;&gt;"",SUMIF($B$2:B171,$B171,$E$2:E171),"")</f>
        <v>12</v>
      </c>
      <c r="J171" s="139">
        <f>IF($B171&lt;&gt;"",SUMIF($B$2:B171,$B171,$F$2:F171),"")</f>
        <v>9</v>
      </c>
      <c r="K171" s="70">
        <f t="shared" si="4"/>
        <v>27</v>
      </c>
      <c r="M171" s="27" t="str">
        <f t="shared" si="5"/>
        <v/>
      </c>
    </row>
    <row r="172" spans="1:13" x14ac:dyDescent="0.25">
      <c r="A172" s="67">
        <f>IFERROR(INDEX(T_Boissons[Code],MATCH(B172,T_Boissons[Boissons],0)),"")</f>
        <v>322</v>
      </c>
      <c r="B172" s="68" t="s">
        <v>28</v>
      </c>
      <c r="C172" s="69">
        <v>43864</v>
      </c>
      <c r="D172" s="70"/>
      <c r="E172" s="70">
        <v>12</v>
      </c>
      <c r="F172" s="70"/>
      <c r="G172" s="138"/>
      <c r="H172" s="139">
        <f>IF($B172&lt;&gt;"",SUMIF($B$2:B172,$B172,$D$2:D172),"")</f>
        <v>27</v>
      </c>
      <c r="I172" s="139">
        <f>IF($B172&lt;&gt;"",SUMIF($B$2:B172,$B172,$E$2:E172),"")</f>
        <v>12</v>
      </c>
      <c r="J172" s="139">
        <f>IF($B172&lt;&gt;"",SUMIF($B$2:B172,$B172,$F$2:F172),"")</f>
        <v>6</v>
      </c>
      <c r="K172" s="70">
        <f t="shared" si="4"/>
        <v>33</v>
      </c>
      <c r="M172" s="27" t="str">
        <f t="shared" si="5"/>
        <v/>
      </c>
    </row>
    <row r="173" spans="1:13" x14ac:dyDescent="0.25">
      <c r="A173" s="67">
        <f>IFERROR(INDEX(T_Boissons[Code],MATCH(B173,T_Boissons[Boissons],0)),"")</f>
        <v>324</v>
      </c>
      <c r="B173" s="68" t="s">
        <v>30</v>
      </c>
      <c r="C173" s="69">
        <v>43864</v>
      </c>
      <c r="D173" s="70"/>
      <c r="E173" s="70">
        <v>12</v>
      </c>
      <c r="F173" s="70"/>
      <c r="G173" s="138"/>
      <c r="H173" s="139">
        <f>IF($B173&lt;&gt;"",SUMIF($B$2:B173,$B173,$D$2:D173),"")</f>
        <v>39</v>
      </c>
      <c r="I173" s="139">
        <f>IF($B173&lt;&gt;"",SUMIF($B$2:B173,$B173,$E$2:E173),"")</f>
        <v>12</v>
      </c>
      <c r="J173" s="139">
        <f>IF($B173&lt;&gt;"",SUMIF($B$2:B173,$B173,$F$2:F173),"")</f>
        <v>1</v>
      </c>
      <c r="K173" s="70">
        <f t="shared" si="4"/>
        <v>50</v>
      </c>
      <c r="M173" s="27" t="str">
        <f t="shared" si="5"/>
        <v/>
      </c>
    </row>
    <row r="174" spans="1:13" x14ac:dyDescent="0.25">
      <c r="A174" s="67">
        <f>IFERROR(INDEX(T_Boissons[Code],MATCH(B174,T_Boissons[Boissons],0)),"")</f>
        <v>380</v>
      </c>
      <c r="B174" s="68" t="s">
        <v>137</v>
      </c>
      <c r="C174" s="69">
        <v>43864</v>
      </c>
      <c r="D174" s="70"/>
      <c r="E174" s="70">
        <v>40</v>
      </c>
      <c r="F174" s="70"/>
      <c r="G174" s="138"/>
      <c r="H174" s="139">
        <f>IF($B174&lt;&gt;"",SUMIF($B$2:B174,$B174,$D$2:D174),"")</f>
        <v>36</v>
      </c>
      <c r="I174" s="139">
        <f>IF($B174&lt;&gt;"",SUMIF($B$2:B174,$B174,$E$2:E174),"")</f>
        <v>72</v>
      </c>
      <c r="J174" s="139">
        <f>IF($B174&lt;&gt;"",SUMIF($B$2:B174,$B174,$F$2:F174),"")</f>
        <v>64.25</v>
      </c>
      <c r="K174" s="70">
        <f t="shared" si="4"/>
        <v>43.75</v>
      </c>
      <c r="M174" s="27" t="str">
        <f t="shared" si="5"/>
        <v/>
      </c>
    </row>
    <row r="175" spans="1:13" x14ac:dyDescent="0.25">
      <c r="A175" s="67">
        <f>IFERROR(INDEX(T_Boissons[Code],MATCH(B175,T_Boissons[Boissons],0)),"")</f>
        <v>311</v>
      </c>
      <c r="B175" s="68" t="s">
        <v>25</v>
      </c>
      <c r="C175" s="69">
        <v>43864</v>
      </c>
      <c r="D175" s="70"/>
      <c r="E175" s="70">
        <v>36</v>
      </c>
      <c r="F175" s="70"/>
      <c r="G175" s="138"/>
      <c r="H175" s="139">
        <f>IF($B175&lt;&gt;"",SUMIF($B$2:B175,$B175,$D$2:D175),"")</f>
        <v>0</v>
      </c>
      <c r="I175" s="139">
        <f>IF($B175&lt;&gt;"",SUMIF($B$2:B175,$B175,$E$2:E175),"")</f>
        <v>36</v>
      </c>
      <c r="J175" s="139">
        <f>IF($B175&lt;&gt;"",SUMIF($B$2:B175,$B175,$F$2:F175),"")</f>
        <v>0</v>
      </c>
      <c r="K175" s="70">
        <f t="shared" si="4"/>
        <v>36</v>
      </c>
      <c r="M175" s="27" t="str">
        <f t="shared" si="5"/>
        <v/>
      </c>
    </row>
    <row r="176" spans="1:13" x14ac:dyDescent="0.25">
      <c r="A176" s="67">
        <f>IFERROR(INDEX(T_Boissons[Code],MATCH(B176,T_Boissons[Boissons],0)),"")</f>
        <v>313</v>
      </c>
      <c r="B176" s="68" t="s">
        <v>23</v>
      </c>
      <c r="C176" s="69">
        <v>43864</v>
      </c>
      <c r="D176" s="70"/>
      <c r="E176" s="70">
        <v>36</v>
      </c>
      <c r="F176" s="70"/>
      <c r="G176" s="138"/>
      <c r="H176" s="139">
        <f>IF($B176&lt;&gt;"",SUMIF($B$2:B176,$B176,$D$2:D176),"")</f>
        <v>0</v>
      </c>
      <c r="I176" s="139">
        <f>IF($B176&lt;&gt;"",SUMIF($B$2:B176,$B176,$E$2:E176),"")</f>
        <v>36</v>
      </c>
      <c r="J176" s="139">
        <f>IF($B176&lt;&gt;"",SUMIF($B$2:B176,$B176,$F$2:F176),"")</f>
        <v>0</v>
      </c>
      <c r="K176" s="70">
        <f t="shared" si="4"/>
        <v>36</v>
      </c>
      <c r="M176" s="27" t="str">
        <f t="shared" si="5"/>
        <v/>
      </c>
    </row>
    <row r="177" spans="1:13" x14ac:dyDescent="0.25">
      <c r="A177" s="23">
        <f>IFERROR(INDEX(T_Boissons[Code],MATCH(B177,T_Boissons[Boissons],0)),"")</f>
        <v>363</v>
      </c>
      <c r="B177" s="24" t="s">
        <v>37</v>
      </c>
      <c r="C177" s="25">
        <v>43862</v>
      </c>
      <c r="D177" s="26">
        <v>5</v>
      </c>
      <c r="H177" s="39">
        <f>IF($B177&lt;&gt;"",SUMIF($B$2:B177,$B177,$D$2:D177),"")</f>
        <v>5</v>
      </c>
      <c r="I177" s="39">
        <f>IF($B177&lt;&gt;"",SUMIF($B$2:B177,$B177,$E$2:E177),"")</f>
        <v>0</v>
      </c>
      <c r="J177" s="39">
        <f>IF($B177&lt;&gt;"",SUMIF($B$2:B177,$B177,$F$2:F177),"")</f>
        <v>0</v>
      </c>
      <c r="K177" s="26">
        <f t="shared" si="4"/>
        <v>5</v>
      </c>
      <c r="M177" s="27" t="str">
        <f t="shared" si="5"/>
        <v/>
      </c>
    </row>
    <row r="178" spans="1:13" x14ac:dyDescent="0.25">
      <c r="A178" s="23">
        <f>IFERROR(INDEX(T_Boissons[Code],MATCH(B178,T_Boissons[Boissons],0)),"")</f>
        <v>362</v>
      </c>
      <c r="B178" s="24" t="s">
        <v>150</v>
      </c>
      <c r="C178" s="25">
        <v>43862</v>
      </c>
      <c r="D178" s="26">
        <f>15.8*0.5</f>
        <v>7.9</v>
      </c>
      <c r="H178" s="39">
        <f>IF($B178&lt;&gt;"",SUMIF($B$2:B178,$B178,$D$2:D178),"")</f>
        <v>7.9</v>
      </c>
      <c r="I178" s="39">
        <f>IF($B178&lt;&gt;"",SUMIF($B$2:B178,$B178,$E$2:E178),"")</f>
        <v>0</v>
      </c>
      <c r="J178" s="39">
        <f>IF($B178&lt;&gt;"",SUMIF($B$2:B178,$B178,$F$2:F178),"")</f>
        <v>0</v>
      </c>
      <c r="K178" s="26">
        <f t="shared" ref="K178:K241" si="6">IF($B178&lt;&gt;"",H178+I178-J178,"")</f>
        <v>7.9</v>
      </c>
      <c r="M178" s="27" t="str">
        <f t="shared" si="5"/>
        <v/>
      </c>
    </row>
    <row r="179" spans="1:13" x14ac:dyDescent="0.25">
      <c r="A179" s="23">
        <f>IFERROR(INDEX(T_Boissons[Code],MATCH(B179,T_Boissons[Boissons],0)),"")</f>
        <v>360</v>
      </c>
      <c r="B179" s="24" t="s">
        <v>149</v>
      </c>
      <c r="C179" s="25">
        <v>43862</v>
      </c>
      <c r="D179" s="26">
        <v>7</v>
      </c>
      <c r="H179" s="39">
        <f>IF($B179&lt;&gt;"",SUMIF($B$2:B179,$B179,$D$2:D179),"")</f>
        <v>7</v>
      </c>
      <c r="I179" s="39">
        <f>IF($B179&lt;&gt;"",SUMIF($B$2:B179,$B179,$E$2:E179),"")</f>
        <v>0</v>
      </c>
      <c r="J179" s="39">
        <f>IF($B179&lt;&gt;"",SUMIF($B$2:B179,$B179,$F$2:F179),"")</f>
        <v>0</v>
      </c>
      <c r="K179" s="26">
        <f t="shared" si="6"/>
        <v>7</v>
      </c>
      <c r="M179" s="27" t="str">
        <f t="shared" si="5"/>
        <v/>
      </c>
    </row>
    <row r="180" spans="1:13" x14ac:dyDescent="0.25">
      <c r="A180" s="23">
        <f>IFERROR(INDEX(T_Boissons[Code],MATCH(B180,T_Boissons[Boissons],0)),"")</f>
        <v>357</v>
      </c>
      <c r="B180" s="24" t="s">
        <v>34</v>
      </c>
      <c r="C180" s="25">
        <v>43862</v>
      </c>
      <c r="D180" s="26">
        <v>11.01</v>
      </c>
      <c r="H180" s="39">
        <f>IF($B180&lt;&gt;"",SUMIF($B$2:B180,$B180,$D$2:D180),"")</f>
        <v>11.01</v>
      </c>
      <c r="I180" s="39">
        <f>IF($B180&lt;&gt;"",SUMIF($B$2:B180,$B180,$E$2:E180),"")</f>
        <v>0</v>
      </c>
      <c r="J180" s="39">
        <f>IF($B180&lt;&gt;"",SUMIF($B$2:B180,$B180,$F$2:F180),"")</f>
        <v>0</v>
      </c>
      <c r="K180" s="26">
        <f t="shared" si="6"/>
        <v>11.01</v>
      </c>
      <c r="M180" s="27" t="str">
        <f t="shared" si="5"/>
        <v/>
      </c>
    </row>
    <row r="181" spans="1:13" x14ac:dyDescent="0.25">
      <c r="A181" s="23">
        <f>IFERROR(INDEX(T_Boissons[Code],MATCH(B181,T_Boissons[Boissons],0)),"")</f>
        <v>359</v>
      </c>
      <c r="B181" s="24" t="s">
        <v>35</v>
      </c>
      <c r="C181" s="25">
        <v>43862</v>
      </c>
      <c r="D181" s="26">
        <v>11.8</v>
      </c>
      <c r="H181" s="39">
        <f>IF($B181&lt;&gt;"",SUMIF($B$2:B181,$B181,$D$2:D181),"")</f>
        <v>11.8</v>
      </c>
      <c r="I181" s="39">
        <f>IF($B181&lt;&gt;"",SUMIF($B$2:B181,$B181,$E$2:E181),"")</f>
        <v>0</v>
      </c>
      <c r="J181" s="39">
        <f>IF($B181&lt;&gt;"",SUMIF($B$2:B181,$B181,$F$2:F181),"")</f>
        <v>0</v>
      </c>
      <c r="K181" s="26">
        <f t="shared" si="6"/>
        <v>11.8</v>
      </c>
      <c r="M181" s="27" t="str">
        <f t="shared" si="5"/>
        <v/>
      </c>
    </row>
    <row r="182" spans="1:13" x14ac:dyDescent="0.25">
      <c r="A182" s="23">
        <f>IFERROR(INDEX(T_Boissons[Code],MATCH(B182,T_Boissons[Boissons],0)),"")</f>
        <v>374</v>
      </c>
      <c r="B182" s="24" t="s">
        <v>151</v>
      </c>
      <c r="C182" s="25">
        <v>43862</v>
      </c>
      <c r="D182" s="26">
        <v>1.1000000000000001</v>
      </c>
      <c r="H182" s="39">
        <f>IF($B182&lt;&gt;"",SUMIF($B$2:B182,$B182,$D$2:D182),"")</f>
        <v>1.1000000000000001</v>
      </c>
      <c r="I182" s="39">
        <f>IF($B182&lt;&gt;"",SUMIF($B$2:B182,$B182,$E$2:E182),"")</f>
        <v>0</v>
      </c>
      <c r="J182" s="39">
        <f>IF($B182&lt;&gt;"",SUMIF($B$2:B182,$B182,$F$2:F182),"")</f>
        <v>0</v>
      </c>
      <c r="K182" s="26">
        <f t="shared" si="6"/>
        <v>1.1000000000000001</v>
      </c>
      <c r="M182" s="27" t="str">
        <f t="shared" si="5"/>
        <v/>
      </c>
    </row>
    <row r="183" spans="1:13" x14ac:dyDescent="0.25">
      <c r="A183" s="23" t="str">
        <f>IFERROR(INDEX(T_Boissons[Code],MATCH(B183,T_Boissons[Boissons],0)),"")</f>
        <v/>
      </c>
      <c r="H183" s="39" t="str">
        <f>IF($B183&lt;&gt;"",SUMIF($B$2:B183,$B183,$D$2:D183),"")</f>
        <v/>
      </c>
      <c r="I183" s="39" t="str">
        <f>IF($B183&lt;&gt;"",SUMIF($B$2:B183,$B183,$E$2:E183),"")</f>
        <v/>
      </c>
      <c r="J183" s="39" t="str">
        <f>IF($B183&lt;&gt;"",SUMIF($B$2:B183,$B183,$F$2:F183),"")</f>
        <v/>
      </c>
      <c r="K183" s="26" t="str">
        <f t="shared" si="6"/>
        <v/>
      </c>
      <c r="M183" s="27" t="str">
        <f t="shared" si="5"/>
        <v/>
      </c>
    </row>
    <row r="184" spans="1:13" x14ac:dyDescent="0.25">
      <c r="A184" s="23" t="str">
        <f>IFERROR(INDEX(T_Boissons[Code],MATCH(B184,T_Boissons[Boissons],0)),"")</f>
        <v/>
      </c>
      <c r="H184" s="39" t="str">
        <f>IF($B184&lt;&gt;"",SUMIF($B$2:B184,$B184,$D$2:D184),"")</f>
        <v/>
      </c>
      <c r="I184" s="39" t="str">
        <f>IF($B184&lt;&gt;"",SUMIF($B$2:B184,$B184,$E$2:E184),"")</f>
        <v/>
      </c>
      <c r="J184" s="39" t="str">
        <f>IF($B184&lt;&gt;"",SUMIF($B$2:B184,$B184,$F$2:F184),"")</f>
        <v/>
      </c>
      <c r="K184" s="26" t="str">
        <f t="shared" si="6"/>
        <v/>
      </c>
      <c r="M184" s="27" t="str">
        <f t="shared" ref="M184:M247" si="7">IF(K184&lt;0,"ATTENTION IL DOIT Y AVOIR UNE ERREUR LE STOCK EST NEGATIF !","")</f>
        <v/>
      </c>
    </row>
    <row r="185" spans="1:13" x14ac:dyDescent="0.25">
      <c r="A185" s="23" t="str">
        <f>IFERROR(INDEX(T_Boissons[Code],MATCH(B185,T_Boissons[Boissons],0)),"")</f>
        <v/>
      </c>
      <c r="H185" s="39" t="str">
        <f>IF($B185&lt;&gt;"",SUMIF($B$2:B185,$B185,$D$2:D185),"")</f>
        <v/>
      </c>
      <c r="I185" s="39" t="str">
        <f>IF($B185&lt;&gt;"",SUMIF($B$2:B185,$B185,$E$2:E185),"")</f>
        <v/>
      </c>
      <c r="J185" s="39" t="str">
        <f>IF($B185&lt;&gt;"",SUMIF($B$2:B185,$B185,$F$2:F185),"")</f>
        <v/>
      </c>
      <c r="K185" s="26" t="str">
        <f t="shared" si="6"/>
        <v/>
      </c>
      <c r="M185" s="27" t="str">
        <f t="shared" si="7"/>
        <v/>
      </c>
    </row>
    <row r="186" spans="1:13" x14ac:dyDescent="0.25">
      <c r="A186" s="23" t="str">
        <f>IFERROR(INDEX(T_Boissons[Code],MATCH(B186,T_Boissons[Boissons],0)),"")</f>
        <v/>
      </c>
      <c r="H186" s="39" t="str">
        <f>IF($B186&lt;&gt;"",SUMIF($B$2:B186,$B186,$D$2:D186),"")</f>
        <v/>
      </c>
      <c r="I186" s="39" t="str">
        <f>IF($B186&lt;&gt;"",SUMIF($B$2:B186,$B186,$E$2:E186),"")</f>
        <v/>
      </c>
      <c r="J186" s="39" t="str">
        <f>IF($B186&lt;&gt;"",SUMIF($B$2:B186,$B186,$F$2:F186),"")</f>
        <v/>
      </c>
      <c r="K186" s="26" t="str">
        <f t="shared" si="6"/>
        <v/>
      </c>
      <c r="M186" s="27" t="str">
        <f t="shared" si="7"/>
        <v/>
      </c>
    </row>
    <row r="187" spans="1:13" x14ac:dyDescent="0.25">
      <c r="A187" s="23" t="str">
        <f>IFERROR(INDEX(T_Boissons[Code],MATCH(B187,T_Boissons[Boissons],0)),"")</f>
        <v/>
      </c>
      <c r="H187" s="39" t="str">
        <f>IF($B187&lt;&gt;"",SUMIF($B$2:B187,$B187,$D$2:D187),"")</f>
        <v/>
      </c>
      <c r="I187" s="39" t="str">
        <f>IF($B187&lt;&gt;"",SUMIF($B$2:B187,$B187,$E$2:E187),"")</f>
        <v/>
      </c>
      <c r="J187" s="39" t="str">
        <f>IF($B187&lt;&gt;"",SUMIF($B$2:B187,$B187,$F$2:F187),"")</f>
        <v/>
      </c>
      <c r="K187" s="26" t="str">
        <f t="shared" si="6"/>
        <v/>
      </c>
      <c r="M187" s="27" t="str">
        <f t="shared" si="7"/>
        <v/>
      </c>
    </row>
    <row r="188" spans="1:13" x14ac:dyDescent="0.25">
      <c r="A188" s="23" t="str">
        <f>IFERROR(INDEX(T_Boissons[Code],MATCH(B188,T_Boissons[Boissons],0)),"")</f>
        <v/>
      </c>
      <c r="H188" s="39" t="str">
        <f>IF($B188&lt;&gt;"",SUMIF($B$2:B188,$B188,$D$2:D188),"")</f>
        <v/>
      </c>
      <c r="I188" s="39" t="str">
        <f>IF($B188&lt;&gt;"",SUMIF($B$2:B188,$B188,$E$2:E188),"")</f>
        <v/>
      </c>
      <c r="J188" s="39" t="str">
        <f>IF($B188&lt;&gt;"",SUMIF($B$2:B188,$B188,$F$2:F188),"")</f>
        <v/>
      </c>
      <c r="K188" s="26" t="str">
        <f t="shared" si="6"/>
        <v/>
      </c>
      <c r="M188" s="27" t="str">
        <f t="shared" si="7"/>
        <v/>
      </c>
    </row>
    <row r="189" spans="1:13" x14ac:dyDescent="0.25">
      <c r="A189" s="23" t="str">
        <f>IFERROR(INDEX(T_Boissons[Code],MATCH(B189,T_Boissons[Boissons],0)),"")</f>
        <v/>
      </c>
      <c r="H189" s="39" t="str">
        <f>IF($B189&lt;&gt;"",SUMIF($B$2:B189,$B189,$D$2:D189),"")</f>
        <v/>
      </c>
      <c r="I189" s="39" t="str">
        <f>IF($B189&lt;&gt;"",SUMIF($B$2:B189,$B189,$E$2:E189),"")</f>
        <v/>
      </c>
      <c r="J189" s="39" t="str">
        <f>IF($B189&lt;&gt;"",SUMIF($B$2:B189,$B189,$F$2:F189),"")</f>
        <v/>
      </c>
      <c r="K189" s="26" t="str">
        <f t="shared" si="6"/>
        <v/>
      </c>
      <c r="M189" s="27" t="str">
        <f t="shared" si="7"/>
        <v/>
      </c>
    </row>
    <row r="190" spans="1:13" x14ac:dyDescent="0.25">
      <c r="A190" s="23" t="str">
        <f>IFERROR(INDEX(T_Boissons[Code],MATCH(B190,T_Boissons[Boissons],0)),"")</f>
        <v/>
      </c>
      <c r="H190" s="39" t="str">
        <f>IF($B190&lt;&gt;"",SUMIF($B$2:B190,$B190,$D$2:D190),"")</f>
        <v/>
      </c>
      <c r="I190" s="39" t="str">
        <f>IF($B190&lt;&gt;"",SUMIF($B$2:B190,$B190,$E$2:E190),"")</f>
        <v/>
      </c>
      <c r="J190" s="39" t="str">
        <f>IF($B190&lt;&gt;"",SUMIF($B$2:B190,$B190,$F$2:F190),"")</f>
        <v/>
      </c>
      <c r="K190" s="26" t="str">
        <f t="shared" si="6"/>
        <v/>
      </c>
      <c r="M190" s="27" t="str">
        <f t="shared" si="7"/>
        <v/>
      </c>
    </row>
    <row r="191" spans="1:13" x14ac:dyDescent="0.25">
      <c r="A191" s="23" t="str">
        <f>IFERROR(INDEX(T_Boissons[Code],MATCH(B191,T_Boissons[Boissons],0)),"")</f>
        <v/>
      </c>
      <c r="H191" s="39" t="str">
        <f>IF($B191&lt;&gt;"",SUMIF($B$2:B191,$B191,$D$2:D191),"")</f>
        <v/>
      </c>
      <c r="I191" s="39" t="str">
        <f>IF($B191&lt;&gt;"",SUMIF($B$2:B191,$B191,$E$2:E191),"")</f>
        <v/>
      </c>
      <c r="J191" s="39" t="str">
        <f>IF($B191&lt;&gt;"",SUMIF($B$2:B191,$B191,$F$2:F191),"")</f>
        <v/>
      </c>
      <c r="K191" s="26" t="str">
        <f t="shared" si="6"/>
        <v/>
      </c>
      <c r="M191" s="27" t="str">
        <f t="shared" si="7"/>
        <v/>
      </c>
    </row>
    <row r="192" spans="1:13" x14ac:dyDescent="0.25">
      <c r="A192" s="23" t="str">
        <f>IFERROR(INDEX(T_Boissons[Code],MATCH(B192,T_Boissons[Boissons],0)),"")</f>
        <v/>
      </c>
      <c r="H192" s="39" t="str">
        <f>IF($B192&lt;&gt;"",SUMIF($B$2:B192,$B192,$D$2:D192),"")</f>
        <v/>
      </c>
      <c r="I192" s="39" t="str">
        <f>IF($B192&lt;&gt;"",SUMIF($B$2:B192,$B192,$E$2:E192),"")</f>
        <v/>
      </c>
      <c r="J192" s="39" t="str">
        <f>IF($B192&lt;&gt;"",SUMIF($B$2:B192,$B192,$F$2:F192),"")</f>
        <v/>
      </c>
      <c r="K192" s="26" t="str">
        <f t="shared" si="6"/>
        <v/>
      </c>
      <c r="M192" s="27" t="str">
        <f t="shared" si="7"/>
        <v/>
      </c>
    </row>
    <row r="193" spans="1:13" x14ac:dyDescent="0.25">
      <c r="A193" s="23" t="str">
        <f>IFERROR(INDEX(T_Boissons[Code],MATCH(B193,T_Boissons[Boissons],0)),"")</f>
        <v/>
      </c>
      <c r="H193" s="39" t="str">
        <f>IF($B193&lt;&gt;"",SUMIF($B$2:B193,$B193,$D$2:D193),"")</f>
        <v/>
      </c>
      <c r="I193" s="39" t="str">
        <f>IF($B193&lt;&gt;"",SUMIF($B$2:B193,$B193,$E$2:E193),"")</f>
        <v/>
      </c>
      <c r="J193" s="39" t="str">
        <f>IF($B193&lt;&gt;"",SUMIF($B$2:B193,$B193,$F$2:F193),"")</f>
        <v/>
      </c>
      <c r="K193" s="26" t="str">
        <f t="shared" si="6"/>
        <v/>
      </c>
      <c r="M193" s="27" t="str">
        <f t="shared" si="7"/>
        <v/>
      </c>
    </row>
    <row r="194" spans="1:13" x14ac:dyDescent="0.25">
      <c r="A194" s="23" t="str">
        <f>IFERROR(INDEX(T_Boissons[Code],MATCH(B194,T_Boissons[Boissons],0)),"")</f>
        <v/>
      </c>
      <c r="H194" s="39" t="str">
        <f>IF($B194&lt;&gt;"",SUMIF($B$2:B194,$B194,$D$2:D194),"")</f>
        <v/>
      </c>
      <c r="I194" s="39" t="str">
        <f>IF($B194&lt;&gt;"",SUMIF($B$2:B194,$B194,$E$2:E194),"")</f>
        <v/>
      </c>
      <c r="J194" s="39" t="str">
        <f>IF($B194&lt;&gt;"",SUMIF($B$2:B194,$B194,$F$2:F194),"")</f>
        <v/>
      </c>
      <c r="K194" s="26" t="str">
        <f t="shared" si="6"/>
        <v/>
      </c>
      <c r="M194" s="27" t="str">
        <f t="shared" si="7"/>
        <v/>
      </c>
    </row>
    <row r="195" spans="1:13" x14ac:dyDescent="0.25">
      <c r="A195" s="23" t="str">
        <f>IFERROR(INDEX(T_Boissons[Code],MATCH(B195,T_Boissons[Boissons],0)),"")</f>
        <v/>
      </c>
      <c r="H195" s="39" t="str">
        <f>IF($B195&lt;&gt;"",SUMIF($B$2:B195,$B195,$D$2:D195),"")</f>
        <v/>
      </c>
      <c r="I195" s="39" t="str">
        <f>IF($B195&lt;&gt;"",SUMIF($B$2:B195,$B195,$E$2:E195),"")</f>
        <v/>
      </c>
      <c r="J195" s="39" t="str">
        <f>IF($B195&lt;&gt;"",SUMIF($B$2:B195,$B195,$F$2:F195),"")</f>
        <v/>
      </c>
      <c r="K195" s="26" t="str">
        <f t="shared" si="6"/>
        <v/>
      </c>
      <c r="M195" s="27" t="str">
        <f t="shared" si="7"/>
        <v/>
      </c>
    </row>
    <row r="196" spans="1:13" x14ac:dyDescent="0.25">
      <c r="A196" s="23" t="str">
        <f>IFERROR(INDEX(T_Boissons[Code],MATCH(B196,T_Boissons[Boissons],0)),"")</f>
        <v/>
      </c>
      <c r="H196" s="39" t="str">
        <f>IF($B196&lt;&gt;"",SUMIF($B$2:B196,$B196,$D$2:D196),"")</f>
        <v/>
      </c>
      <c r="I196" s="39" t="str">
        <f>IF($B196&lt;&gt;"",SUMIF($B$2:B196,$B196,$E$2:E196),"")</f>
        <v/>
      </c>
      <c r="J196" s="39" t="str">
        <f>IF($B196&lt;&gt;"",SUMIF($B$2:B196,$B196,$F$2:F196),"")</f>
        <v/>
      </c>
      <c r="K196" s="26" t="str">
        <f t="shared" si="6"/>
        <v/>
      </c>
      <c r="M196" s="27" t="str">
        <f t="shared" si="7"/>
        <v/>
      </c>
    </row>
    <row r="197" spans="1:13" x14ac:dyDescent="0.25">
      <c r="A197" s="23" t="str">
        <f>IFERROR(INDEX(T_Boissons[Code],MATCH(B197,T_Boissons[Boissons],0)),"")</f>
        <v/>
      </c>
      <c r="H197" s="39" t="str">
        <f>IF($B197&lt;&gt;"",SUMIF($B$2:B197,$B197,$D$2:D197),"")</f>
        <v/>
      </c>
      <c r="I197" s="39" t="str">
        <f>IF($B197&lt;&gt;"",SUMIF($B$2:B197,$B197,$E$2:E197),"")</f>
        <v/>
      </c>
      <c r="J197" s="39" t="str">
        <f>IF($B197&lt;&gt;"",SUMIF($B$2:B197,$B197,$F$2:F197),"")</f>
        <v/>
      </c>
      <c r="K197" s="26" t="str">
        <f t="shared" si="6"/>
        <v/>
      </c>
      <c r="M197" s="27" t="str">
        <f t="shared" si="7"/>
        <v/>
      </c>
    </row>
    <row r="198" spans="1:13" x14ac:dyDescent="0.25">
      <c r="A198" s="23" t="str">
        <f>IFERROR(INDEX(T_Boissons[Code],MATCH(B198,T_Boissons[Boissons],0)),"")</f>
        <v/>
      </c>
      <c r="H198" s="39" t="str">
        <f>IF($B198&lt;&gt;"",SUMIF($B$2:B198,$B198,$D$2:D198),"")</f>
        <v/>
      </c>
      <c r="I198" s="39" t="str">
        <f>IF($B198&lt;&gt;"",SUMIF($B$2:B198,$B198,$E$2:E198),"")</f>
        <v/>
      </c>
      <c r="J198" s="39" t="str">
        <f>IF($B198&lt;&gt;"",SUMIF($B$2:B198,$B198,$F$2:F198),"")</f>
        <v/>
      </c>
      <c r="K198" s="26" t="str">
        <f t="shared" si="6"/>
        <v/>
      </c>
      <c r="M198" s="27" t="str">
        <f t="shared" si="7"/>
        <v/>
      </c>
    </row>
    <row r="199" spans="1:13" x14ac:dyDescent="0.25">
      <c r="A199" s="23" t="str">
        <f>IFERROR(INDEX(T_Boissons[Code],MATCH(B199,T_Boissons[Boissons],0)),"")</f>
        <v/>
      </c>
      <c r="H199" s="39" t="str">
        <f>IF($B199&lt;&gt;"",SUMIF($B$2:B199,$B199,$D$2:D199),"")</f>
        <v/>
      </c>
      <c r="I199" s="39" t="str">
        <f>IF($B199&lt;&gt;"",SUMIF($B$2:B199,$B199,$E$2:E199),"")</f>
        <v/>
      </c>
      <c r="J199" s="39" t="str">
        <f>IF($B199&lt;&gt;"",SUMIF($B$2:B199,$B199,$F$2:F199),"")</f>
        <v/>
      </c>
      <c r="K199" s="26" t="str">
        <f t="shared" si="6"/>
        <v/>
      </c>
      <c r="M199" s="27" t="str">
        <f t="shared" si="7"/>
        <v/>
      </c>
    </row>
    <row r="200" spans="1:13" x14ac:dyDescent="0.25">
      <c r="A200" s="23" t="str">
        <f>IFERROR(INDEX(T_Boissons[Code],MATCH(B200,T_Boissons[Boissons],0)),"")</f>
        <v/>
      </c>
      <c r="H200" s="39" t="str">
        <f>IF($B200&lt;&gt;"",SUMIF($B$2:B200,$B200,$D$2:D200),"")</f>
        <v/>
      </c>
      <c r="I200" s="39" t="str">
        <f>IF($B200&lt;&gt;"",SUMIF($B$2:B200,$B200,$E$2:E200),"")</f>
        <v/>
      </c>
      <c r="J200" s="39" t="str">
        <f>IF($B200&lt;&gt;"",SUMIF($B$2:B200,$B200,$F$2:F200),"")</f>
        <v/>
      </c>
      <c r="K200" s="26" t="str">
        <f t="shared" si="6"/>
        <v/>
      </c>
      <c r="M200" s="27" t="str">
        <f t="shared" si="7"/>
        <v/>
      </c>
    </row>
    <row r="201" spans="1:13" x14ac:dyDescent="0.25">
      <c r="A201" s="23" t="str">
        <f>IFERROR(INDEX(T_Boissons[Code],MATCH(B201,T_Boissons[Boissons],0)),"")</f>
        <v/>
      </c>
      <c r="H201" s="39" t="str">
        <f>IF($B201&lt;&gt;"",SUMIF($B$2:B201,$B201,$D$2:D201),"")</f>
        <v/>
      </c>
      <c r="I201" s="39" t="str">
        <f>IF($B201&lt;&gt;"",SUMIF($B$2:B201,$B201,$E$2:E201),"")</f>
        <v/>
      </c>
      <c r="J201" s="39" t="str">
        <f>IF($B201&lt;&gt;"",SUMIF($B$2:B201,$B201,$F$2:F201),"")</f>
        <v/>
      </c>
      <c r="K201" s="26" t="str">
        <f t="shared" si="6"/>
        <v/>
      </c>
      <c r="M201" s="27" t="str">
        <f t="shared" si="7"/>
        <v/>
      </c>
    </row>
    <row r="202" spans="1:13" x14ac:dyDescent="0.25">
      <c r="A202" s="23" t="str">
        <f>IFERROR(INDEX(T_Boissons[Code],MATCH(B202,T_Boissons[Boissons],0)),"")</f>
        <v/>
      </c>
      <c r="H202" s="39" t="str">
        <f>IF($B202&lt;&gt;"",SUMIF($B$2:B202,$B202,$D$2:D202),"")</f>
        <v/>
      </c>
      <c r="I202" s="39" t="str">
        <f>IF($B202&lt;&gt;"",SUMIF($B$2:B202,$B202,$E$2:E202),"")</f>
        <v/>
      </c>
      <c r="J202" s="39" t="str">
        <f>IF($B202&lt;&gt;"",SUMIF($B$2:B202,$B202,$F$2:F202),"")</f>
        <v/>
      </c>
      <c r="K202" s="26" t="str">
        <f t="shared" si="6"/>
        <v/>
      </c>
      <c r="M202" s="27" t="str">
        <f t="shared" si="7"/>
        <v/>
      </c>
    </row>
    <row r="203" spans="1:13" x14ac:dyDescent="0.25">
      <c r="A203" s="23" t="str">
        <f>IFERROR(INDEX(T_Boissons[Code],MATCH(B203,T_Boissons[Boissons],0)),"")</f>
        <v/>
      </c>
      <c r="H203" s="39" t="str">
        <f>IF($B203&lt;&gt;"",SUMIF($B$2:B203,$B203,$D$2:D203),"")</f>
        <v/>
      </c>
      <c r="I203" s="39" t="str">
        <f>IF($B203&lt;&gt;"",SUMIF($B$2:B203,$B203,$E$2:E203),"")</f>
        <v/>
      </c>
      <c r="J203" s="39" t="str">
        <f>IF($B203&lt;&gt;"",SUMIF($B$2:B203,$B203,$F$2:F203),"")</f>
        <v/>
      </c>
      <c r="K203" s="26" t="str">
        <f t="shared" si="6"/>
        <v/>
      </c>
      <c r="M203" s="27" t="str">
        <f t="shared" si="7"/>
        <v/>
      </c>
    </row>
    <row r="204" spans="1:13" x14ac:dyDescent="0.25">
      <c r="A204" s="23" t="str">
        <f>IFERROR(INDEX(T_Boissons[Code],MATCH(B204,T_Boissons[Boissons],0)),"")</f>
        <v/>
      </c>
      <c r="H204" s="39" t="str">
        <f>IF($B204&lt;&gt;"",SUMIF($B$2:B204,$B204,$D$2:D204),"")</f>
        <v/>
      </c>
      <c r="I204" s="39" t="str">
        <f>IF($B204&lt;&gt;"",SUMIF($B$2:B204,$B204,$E$2:E204),"")</f>
        <v/>
      </c>
      <c r="J204" s="39" t="str">
        <f>IF($B204&lt;&gt;"",SUMIF($B$2:B204,$B204,$F$2:F204),"")</f>
        <v/>
      </c>
      <c r="K204" s="26" t="str">
        <f t="shared" si="6"/>
        <v/>
      </c>
      <c r="M204" s="27" t="str">
        <f t="shared" si="7"/>
        <v/>
      </c>
    </row>
    <row r="205" spans="1:13" x14ac:dyDescent="0.25">
      <c r="A205" s="23" t="str">
        <f>IFERROR(INDEX(T_Boissons[Code],MATCH(B205,T_Boissons[Boissons],0)),"")</f>
        <v/>
      </c>
      <c r="H205" s="39" t="str">
        <f>IF($B205&lt;&gt;"",SUMIF($B$2:B205,$B205,$D$2:D205),"")</f>
        <v/>
      </c>
      <c r="I205" s="39" t="str">
        <f>IF($B205&lt;&gt;"",SUMIF($B$2:B205,$B205,$E$2:E205),"")</f>
        <v/>
      </c>
      <c r="J205" s="39" t="str">
        <f>IF($B205&lt;&gt;"",SUMIF($B$2:B205,$B205,$F$2:F205),"")</f>
        <v/>
      </c>
      <c r="K205" s="26" t="str">
        <f t="shared" si="6"/>
        <v/>
      </c>
      <c r="M205" s="27" t="str">
        <f t="shared" si="7"/>
        <v/>
      </c>
    </row>
    <row r="206" spans="1:13" x14ac:dyDescent="0.25">
      <c r="A206" s="23" t="str">
        <f>IFERROR(INDEX(T_Boissons[Code],MATCH(B206,T_Boissons[Boissons],0)),"")</f>
        <v/>
      </c>
      <c r="H206" s="39" t="str">
        <f>IF($B206&lt;&gt;"",SUMIF($B$2:B206,$B206,$D$2:D206),"")</f>
        <v/>
      </c>
      <c r="I206" s="39" t="str">
        <f>IF($B206&lt;&gt;"",SUMIF($B$2:B206,$B206,$E$2:E206),"")</f>
        <v/>
      </c>
      <c r="J206" s="39" t="str">
        <f>IF($B206&lt;&gt;"",SUMIF($B$2:B206,$B206,$F$2:F206),"")</f>
        <v/>
      </c>
      <c r="K206" s="26" t="str">
        <f t="shared" si="6"/>
        <v/>
      </c>
      <c r="M206" s="27" t="str">
        <f t="shared" si="7"/>
        <v/>
      </c>
    </row>
    <row r="207" spans="1:13" x14ac:dyDescent="0.25">
      <c r="A207" s="23" t="str">
        <f>IFERROR(INDEX(T_Boissons[Code],MATCH(B207,T_Boissons[Boissons],0)),"")</f>
        <v/>
      </c>
      <c r="H207" s="39" t="str">
        <f>IF($B207&lt;&gt;"",SUMIF($B$2:B207,$B207,$D$2:D207),"")</f>
        <v/>
      </c>
      <c r="I207" s="39" t="str">
        <f>IF($B207&lt;&gt;"",SUMIF($B$2:B207,$B207,$E$2:E207),"")</f>
        <v/>
      </c>
      <c r="J207" s="39" t="str">
        <f>IF($B207&lt;&gt;"",SUMIF($B$2:B207,$B207,$F$2:F207),"")</f>
        <v/>
      </c>
      <c r="K207" s="26" t="str">
        <f t="shared" si="6"/>
        <v/>
      </c>
      <c r="M207" s="27" t="str">
        <f t="shared" si="7"/>
        <v/>
      </c>
    </row>
    <row r="208" spans="1:13" x14ac:dyDescent="0.25">
      <c r="A208" s="23" t="str">
        <f>IFERROR(INDEX(T_Boissons[Code],MATCH(B208,T_Boissons[Boissons],0)),"")</f>
        <v/>
      </c>
      <c r="H208" s="39" t="str">
        <f>IF($B208&lt;&gt;"",SUMIF($B$2:B208,$B208,$D$2:D208),"")</f>
        <v/>
      </c>
      <c r="I208" s="39" t="str">
        <f>IF($B208&lt;&gt;"",SUMIF($B$2:B208,$B208,$E$2:E208),"")</f>
        <v/>
      </c>
      <c r="J208" s="39" t="str">
        <f>IF($B208&lt;&gt;"",SUMIF($B$2:B208,$B208,$F$2:F208),"")</f>
        <v/>
      </c>
      <c r="K208" s="26" t="str">
        <f t="shared" si="6"/>
        <v/>
      </c>
      <c r="M208" s="27" t="str">
        <f t="shared" si="7"/>
        <v/>
      </c>
    </row>
    <row r="209" spans="1:13" x14ac:dyDescent="0.25">
      <c r="A209" s="23" t="str">
        <f>IFERROR(INDEX(T_Boissons[Code],MATCH(B209,T_Boissons[Boissons],0)),"")</f>
        <v/>
      </c>
      <c r="H209" s="39" t="str">
        <f>IF($B209&lt;&gt;"",SUMIF($B$2:B209,$B209,$D$2:D209),"")</f>
        <v/>
      </c>
      <c r="I209" s="39" t="str">
        <f>IF($B209&lt;&gt;"",SUMIF($B$2:B209,$B209,$E$2:E209),"")</f>
        <v/>
      </c>
      <c r="J209" s="39" t="str">
        <f>IF($B209&lt;&gt;"",SUMIF($B$2:B209,$B209,$F$2:F209),"")</f>
        <v/>
      </c>
      <c r="K209" s="26" t="str">
        <f t="shared" si="6"/>
        <v/>
      </c>
      <c r="M209" s="27" t="str">
        <f t="shared" si="7"/>
        <v/>
      </c>
    </row>
    <row r="210" spans="1:13" x14ac:dyDescent="0.25">
      <c r="A210" s="23" t="str">
        <f>IFERROR(INDEX(T_Boissons[Code],MATCH(B210,T_Boissons[Boissons],0)),"")</f>
        <v/>
      </c>
      <c r="H210" s="39" t="str">
        <f>IF($B210&lt;&gt;"",SUMIF($B$2:B210,$B210,$D$2:D210),"")</f>
        <v/>
      </c>
      <c r="I210" s="39" t="str">
        <f>IF($B210&lt;&gt;"",SUMIF($B$2:B210,$B210,$E$2:E210),"")</f>
        <v/>
      </c>
      <c r="J210" s="39" t="str">
        <f>IF($B210&lt;&gt;"",SUMIF($B$2:B210,$B210,$F$2:F210),"")</f>
        <v/>
      </c>
      <c r="K210" s="26" t="str">
        <f t="shared" si="6"/>
        <v/>
      </c>
      <c r="M210" s="27" t="str">
        <f t="shared" si="7"/>
        <v/>
      </c>
    </row>
    <row r="211" spans="1:13" x14ac:dyDescent="0.25">
      <c r="A211" s="23" t="str">
        <f>IFERROR(INDEX(T_Boissons[Code],MATCH(B211,T_Boissons[Boissons],0)),"")</f>
        <v/>
      </c>
      <c r="H211" s="39" t="str">
        <f>IF($B211&lt;&gt;"",SUMIF($B$2:B211,$B211,$D$2:D211),"")</f>
        <v/>
      </c>
      <c r="I211" s="39" t="str">
        <f>IF($B211&lt;&gt;"",SUMIF($B$2:B211,$B211,$E$2:E211),"")</f>
        <v/>
      </c>
      <c r="J211" s="39" t="str">
        <f>IF($B211&lt;&gt;"",SUMIF($B$2:B211,$B211,$F$2:F211),"")</f>
        <v/>
      </c>
      <c r="K211" s="26" t="str">
        <f t="shared" si="6"/>
        <v/>
      </c>
      <c r="M211" s="27" t="str">
        <f t="shared" si="7"/>
        <v/>
      </c>
    </row>
    <row r="212" spans="1:13" x14ac:dyDescent="0.25">
      <c r="A212" s="23" t="str">
        <f>IFERROR(INDEX(T_Boissons[Code],MATCH(B212,T_Boissons[Boissons],0)),"")</f>
        <v/>
      </c>
      <c r="H212" s="39" t="str">
        <f>IF($B212&lt;&gt;"",SUMIF($B$2:B212,$B212,$D$2:D212),"")</f>
        <v/>
      </c>
      <c r="I212" s="39" t="str">
        <f>IF($B212&lt;&gt;"",SUMIF($B$2:B212,$B212,$E$2:E212),"")</f>
        <v/>
      </c>
      <c r="J212" s="39" t="str">
        <f>IF($B212&lt;&gt;"",SUMIF($B$2:B212,$B212,$F$2:F212),"")</f>
        <v/>
      </c>
      <c r="K212" s="26" t="str">
        <f t="shared" si="6"/>
        <v/>
      </c>
      <c r="M212" s="27" t="str">
        <f t="shared" si="7"/>
        <v/>
      </c>
    </row>
    <row r="213" spans="1:13" x14ac:dyDescent="0.25">
      <c r="A213" s="23" t="str">
        <f>IFERROR(INDEX(T_Boissons[Code],MATCH(B213,T_Boissons[Boissons],0)),"")</f>
        <v/>
      </c>
      <c r="H213" s="39" t="str">
        <f>IF($B213&lt;&gt;"",SUMIF($B$2:B213,$B213,$D$2:D213),"")</f>
        <v/>
      </c>
      <c r="I213" s="39" t="str">
        <f>IF($B213&lt;&gt;"",SUMIF($B$2:B213,$B213,$E$2:E213),"")</f>
        <v/>
      </c>
      <c r="J213" s="39" t="str">
        <f>IF($B213&lt;&gt;"",SUMIF($B$2:B213,$B213,$F$2:F213),"")</f>
        <v/>
      </c>
      <c r="K213" s="26" t="str">
        <f t="shared" si="6"/>
        <v/>
      </c>
      <c r="M213" s="27" t="str">
        <f t="shared" si="7"/>
        <v/>
      </c>
    </row>
    <row r="214" spans="1:13" x14ac:dyDescent="0.25">
      <c r="A214" s="23" t="str">
        <f>IFERROR(INDEX(T_Boissons[Code],MATCH(B214,T_Boissons[Boissons],0)),"")</f>
        <v/>
      </c>
      <c r="H214" s="39" t="str">
        <f>IF($B214&lt;&gt;"",SUMIF($B$2:B214,$B214,$D$2:D214),"")</f>
        <v/>
      </c>
      <c r="I214" s="39" t="str">
        <f>IF($B214&lt;&gt;"",SUMIF($B$2:B214,$B214,$E$2:E214),"")</f>
        <v/>
      </c>
      <c r="J214" s="39" t="str">
        <f>IF($B214&lt;&gt;"",SUMIF($B$2:B214,$B214,$F$2:F214),"")</f>
        <v/>
      </c>
      <c r="K214" s="26" t="str">
        <f t="shared" si="6"/>
        <v/>
      </c>
      <c r="M214" s="27" t="str">
        <f t="shared" si="7"/>
        <v/>
      </c>
    </row>
    <row r="215" spans="1:13" x14ac:dyDescent="0.25">
      <c r="A215" s="23" t="str">
        <f>IFERROR(INDEX(T_Boissons[Code],MATCH(B215,T_Boissons[Boissons],0)),"")</f>
        <v/>
      </c>
      <c r="H215" s="39" t="str">
        <f>IF($B215&lt;&gt;"",SUMIF($B$2:B215,$B215,$D$2:D215),"")</f>
        <v/>
      </c>
      <c r="I215" s="39" t="str">
        <f>IF($B215&lt;&gt;"",SUMIF($B$2:B215,$B215,$E$2:E215),"")</f>
        <v/>
      </c>
      <c r="J215" s="39" t="str">
        <f>IF($B215&lt;&gt;"",SUMIF($B$2:B215,$B215,$F$2:F215),"")</f>
        <v/>
      </c>
      <c r="K215" s="26" t="str">
        <f t="shared" si="6"/>
        <v/>
      </c>
      <c r="M215" s="27" t="str">
        <f t="shared" si="7"/>
        <v/>
      </c>
    </row>
    <row r="216" spans="1:13" x14ac:dyDescent="0.25">
      <c r="A216" s="23" t="str">
        <f>IFERROR(INDEX(T_Boissons[Code],MATCH(B216,T_Boissons[Boissons],0)),"")</f>
        <v/>
      </c>
      <c r="H216" s="39" t="str">
        <f>IF($B216&lt;&gt;"",SUMIF($B$2:B216,$B216,$D$2:D216),"")</f>
        <v/>
      </c>
      <c r="I216" s="39" t="str">
        <f>IF($B216&lt;&gt;"",SUMIF($B$2:B216,$B216,$E$2:E216),"")</f>
        <v/>
      </c>
      <c r="J216" s="39" t="str">
        <f>IF($B216&lt;&gt;"",SUMIF($B$2:B216,$B216,$F$2:F216),"")</f>
        <v/>
      </c>
      <c r="K216" s="26" t="str">
        <f t="shared" si="6"/>
        <v/>
      </c>
      <c r="M216" s="27" t="str">
        <f t="shared" si="7"/>
        <v/>
      </c>
    </row>
    <row r="217" spans="1:13" x14ac:dyDescent="0.25">
      <c r="A217" s="23" t="str">
        <f>IFERROR(INDEX(T_Boissons[Code],MATCH(B217,T_Boissons[Boissons],0)),"")</f>
        <v/>
      </c>
      <c r="H217" s="39" t="str">
        <f>IF($B217&lt;&gt;"",SUMIF($B$2:B217,$B217,$D$2:D217),"")</f>
        <v/>
      </c>
      <c r="I217" s="39" t="str">
        <f>IF($B217&lt;&gt;"",SUMIF($B$2:B217,$B217,$E$2:E217),"")</f>
        <v/>
      </c>
      <c r="J217" s="39" t="str">
        <f>IF($B217&lt;&gt;"",SUMIF($B$2:B217,$B217,$F$2:F217),"")</f>
        <v/>
      </c>
      <c r="K217" s="26" t="str">
        <f t="shared" si="6"/>
        <v/>
      </c>
      <c r="M217" s="27" t="str">
        <f t="shared" si="7"/>
        <v/>
      </c>
    </row>
    <row r="218" spans="1:13" x14ac:dyDescent="0.25">
      <c r="A218" s="23" t="str">
        <f>IFERROR(INDEX(T_Boissons[Code],MATCH(B218,T_Boissons[Boissons],0)),"")</f>
        <v/>
      </c>
      <c r="H218" s="39" t="str">
        <f>IF($B218&lt;&gt;"",SUMIF($B$2:B218,$B218,$D$2:D218),"")</f>
        <v/>
      </c>
      <c r="I218" s="39" t="str">
        <f>IF($B218&lt;&gt;"",SUMIF($B$2:B218,$B218,$E$2:E218),"")</f>
        <v/>
      </c>
      <c r="J218" s="39" t="str">
        <f>IF($B218&lt;&gt;"",SUMIF($B$2:B218,$B218,$F$2:F218),"")</f>
        <v/>
      </c>
      <c r="K218" s="26" t="str">
        <f t="shared" si="6"/>
        <v/>
      </c>
      <c r="M218" s="27" t="str">
        <f t="shared" si="7"/>
        <v/>
      </c>
    </row>
    <row r="219" spans="1:13" x14ac:dyDescent="0.25">
      <c r="A219" s="23" t="str">
        <f>IFERROR(INDEX(T_Boissons[Code],MATCH(B219,T_Boissons[Boissons],0)),"")</f>
        <v/>
      </c>
      <c r="H219" s="39" t="str">
        <f>IF($B219&lt;&gt;"",SUMIF($B$2:B219,$B219,$D$2:D219),"")</f>
        <v/>
      </c>
      <c r="I219" s="39" t="str">
        <f>IF($B219&lt;&gt;"",SUMIF($B$2:B219,$B219,$E$2:E219),"")</f>
        <v/>
      </c>
      <c r="J219" s="39" t="str">
        <f>IF($B219&lt;&gt;"",SUMIF($B$2:B219,$B219,$F$2:F219),"")</f>
        <v/>
      </c>
      <c r="K219" s="26" t="str">
        <f t="shared" si="6"/>
        <v/>
      </c>
      <c r="M219" s="27" t="str">
        <f t="shared" si="7"/>
        <v/>
      </c>
    </row>
    <row r="220" spans="1:13" x14ac:dyDescent="0.25">
      <c r="A220" s="23" t="str">
        <f>IFERROR(INDEX(T_Boissons[Code],MATCH(B220,T_Boissons[Boissons],0)),"")</f>
        <v/>
      </c>
      <c r="H220" s="39" t="str">
        <f>IF($B220&lt;&gt;"",SUMIF($B$2:B220,$B220,$D$2:D220),"")</f>
        <v/>
      </c>
      <c r="I220" s="39" t="str">
        <f>IF($B220&lt;&gt;"",SUMIF($B$2:B220,$B220,$E$2:E220),"")</f>
        <v/>
      </c>
      <c r="J220" s="39" t="str">
        <f>IF($B220&lt;&gt;"",SUMIF($B$2:B220,$B220,$F$2:F220),"")</f>
        <v/>
      </c>
      <c r="K220" s="26" t="str">
        <f t="shared" si="6"/>
        <v/>
      </c>
      <c r="M220" s="27" t="str">
        <f t="shared" si="7"/>
        <v/>
      </c>
    </row>
    <row r="221" spans="1:13" x14ac:dyDescent="0.25">
      <c r="A221" s="23" t="str">
        <f>IFERROR(INDEX(T_Boissons[Code],MATCH(B221,T_Boissons[Boissons],0)),"")</f>
        <v/>
      </c>
      <c r="H221" s="39" t="str">
        <f>IF($B221&lt;&gt;"",SUMIF($B$2:B221,$B221,$D$2:D221),"")</f>
        <v/>
      </c>
      <c r="I221" s="39" t="str">
        <f>IF($B221&lt;&gt;"",SUMIF($B$2:B221,$B221,$E$2:E221),"")</f>
        <v/>
      </c>
      <c r="J221" s="39" t="str">
        <f>IF($B221&lt;&gt;"",SUMIF($B$2:B221,$B221,$F$2:F221),"")</f>
        <v/>
      </c>
      <c r="K221" s="26" t="str">
        <f t="shared" si="6"/>
        <v/>
      </c>
      <c r="M221" s="27" t="str">
        <f t="shared" si="7"/>
        <v/>
      </c>
    </row>
    <row r="222" spans="1:13" x14ac:dyDescent="0.25">
      <c r="A222" s="23" t="str">
        <f>IFERROR(INDEX(T_Boissons[Code],MATCH(B222,T_Boissons[Boissons],0)),"")</f>
        <v/>
      </c>
      <c r="H222" s="39" t="str">
        <f>IF($B222&lt;&gt;"",SUMIF($B$2:B222,$B222,$D$2:D222),"")</f>
        <v/>
      </c>
      <c r="I222" s="39" t="str">
        <f>IF($B222&lt;&gt;"",SUMIF($B$2:B222,$B222,$E$2:E222),"")</f>
        <v/>
      </c>
      <c r="J222" s="39" t="str">
        <f>IF($B222&lt;&gt;"",SUMIF($B$2:B222,$B222,$F$2:F222),"")</f>
        <v/>
      </c>
      <c r="K222" s="26" t="str">
        <f t="shared" si="6"/>
        <v/>
      </c>
      <c r="M222" s="27" t="str">
        <f t="shared" si="7"/>
        <v/>
      </c>
    </row>
    <row r="223" spans="1:13" x14ac:dyDescent="0.25">
      <c r="A223" s="23" t="str">
        <f>IFERROR(INDEX(T_Boissons[Code],MATCH(B223,T_Boissons[Boissons],0)),"")</f>
        <v/>
      </c>
      <c r="H223" s="39" t="str">
        <f>IF($B223&lt;&gt;"",SUMIF($B$2:B223,$B223,$D$2:D223),"")</f>
        <v/>
      </c>
      <c r="I223" s="39" t="str">
        <f>IF($B223&lt;&gt;"",SUMIF($B$2:B223,$B223,$E$2:E223),"")</f>
        <v/>
      </c>
      <c r="J223" s="39" t="str">
        <f>IF($B223&lt;&gt;"",SUMIF($B$2:B223,$B223,$F$2:F223),"")</f>
        <v/>
      </c>
      <c r="K223" s="26" t="str">
        <f t="shared" si="6"/>
        <v/>
      </c>
      <c r="M223" s="27" t="str">
        <f t="shared" si="7"/>
        <v/>
      </c>
    </row>
    <row r="224" spans="1:13" x14ac:dyDescent="0.25">
      <c r="A224" s="23" t="str">
        <f>IFERROR(INDEX(T_Boissons[Code],MATCH(B224,T_Boissons[Boissons],0)),"")</f>
        <v/>
      </c>
      <c r="H224" s="39" t="str">
        <f>IF($B224&lt;&gt;"",SUMIF($B$2:B224,$B224,$D$2:D224),"")</f>
        <v/>
      </c>
      <c r="I224" s="39" t="str">
        <f>IF($B224&lt;&gt;"",SUMIF($B$2:B224,$B224,$E$2:E224),"")</f>
        <v/>
      </c>
      <c r="J224" s="39" t="str">
        <f>IF($B224&lt;&gt;"",SUMIF($B$2:B224,$B224,$F$2:F224),"")</f>
        <v/>
      </c>
      <c r="K224" s="26" t="str">
        <f t="shared" si="6"/>
        <v/>
      </c>
      <c r="M224" s="27" t="str">
        <f t="shared" si="7"/>
        <v/>
      </c>
    </row>
    <row r="225" spans="1:13" x14ac:dyDescent="0.25">
      <c r="A225" s="23" t="str">
        <f>IFERROR(INDEX(T_Boissons[Code],MATCH(B225,T_Boissons[Boissons],0)),"")</f>
        <v/>
      </c>
      <c r="H225" s="39" t="str">
        <f>IF($B225&lt;&gt;"",SUMIF($B$2:B225,$B225,$D$2:D225),"")</f>
        <v/>
      </c>
      <c r="I225" s="39" t="str">
        <f>IF($B225&lt;&gt;"",SUMIF($B$2:B225,$B225,$E$2:E225),"")</f>
        <v/>
      </c>
      <c r="J225" s="39" t="str">
        <f>IF($B225&lt;&gt;"",SUMIF($B$2:B225,$B225,$F$2:F225),"")</f>
        <v/>
      </c>
      <c r="K225" s="26" t="str">
        <f t="shared" si="6"/>
        <v/>
      </c>
      <c r="M225" s="27" t="str">
        <f t="shared" si="7"/>
        <v/>
      </c>
    </row>
    <row r="226" spans="1:13" x14ac:dyDescent="0.25">
      <c r="A226" s="23" t="str">
        <f>IFERROR(INDEX(T_Boissons[Code],MATCH(B226,T_Boissons[Boissons],0)),"")</f>
        <v/>
      </c>
      <c r="H226" s="39" t="str">
        <f>IF($B226&lt;&gt;"",SUMIF($B$2:B226,$B226,$D$2:D226),"")</f>
        <v/>
      </c>
      <c r="I226" s="39" t="str">
        <f>IF($B226&lt;&gt;"",SUMIF($B$2:B226,$B226,$E$2:E226),"")</f>
        <v/>
      </c>
      <c r="J226" s="39" t="str">
        <f>IF($B226&lt;&gt;"",SUMIF($B$2:B226,$B226,$F$2:F226),"")</f>
        <v/>
      </c>
      <c r="K226" s="26" t="str">
        <f t="shared" si="6"/>
        <v/>
      </c>
      <c r="M226" s="27" t="str">
        <f t="shared" si="7"/>
        <v/>
      </c>
    </row>
    <row r="227" spans="1:13" x14ac:dyDescent="0.25">
      <c r="A227" s="23" t="str">
        <f>IFERROR(INDEX(T_Boissons[Code],MATCH(B227,T_Boissons[Boissons],0)),"")</f>
        <v/>
      </c>
      <c r="H227" s="39" t="str">
        <f>IF($B227&lt;&gt;"",SUMIF($B$2:B227,$B227,$D$2:D227),"")</f>
        <v/>
      </c>
      <c r="I227" s="39" t="str">
        <f>IF($B227&lt;&gt;"",SUMIF($B$2:B227,$B227,$E$2:E227),"")</f>
        <v/>
      </c>
      <c r="J227" s="39" t="str">
        <f>IF($B227&lt;&gt;"",SUMIF($B$2:B227,$B227,$F$2:F227),"")</f>
        <v/>
      </c>
      <c r="K227" s="26" t="str">
        <f t="shared" si="6"/>
        <v/>
      </c>
      <c r="M227" s="27" t="str">
        <f t="shared" si="7"/>
        <v/>
      </c>
    </row>
    <row r="228" spans="1:13" x14ac:dyDescent="0.25">
      <c r="A228" s="23" t="str">
        <f>IFERROR(INDEX(T_Boissons[Code],MATCH(B228,T_Boissons[Boissons],0)),"")</f>
        <v/>
      </c>
      <c r="H228" s="39" t="str">
        <f>IF($B228&lt;&gt;"",SUMIF($B$2:B228,$B228,$D$2:D228),"")</f>
        <v/>
      </c>
      <c r="I228" s="39" t="str">
        <f>IF($B228&lt;&gt;"",SUMIF($B$2:B228,$B228,$E$2:E228),"")</f>
        <v/>
      </c>
      <c r="J228" s="39" t="str">
        <f>IF($B228&lt;&gt;"",SUMIF($B$2:B228,$B228,$F$2:F228),"")</f>
        <v/>
      </c>
      <c r="K228" s="26" t="str">
        <f t="shared" si="6"/>
        <v/>
      </c>
      <c r="M228" s="27" t="str">
        <f t="shared" si="7"/>
        <v/>
      </c>
    </row>
    <row r="229" spans="1:13" x14ac:dyDescent="0.25">
      <c r="A229" s="23" t="str">
        <f>IFERROR(INDEX(T_Boissons[Code],MATCH(B229,T_Boissons[Boissons],0)),"")</f>
        <v/>
      </c>
      <c r="H229" s="39" t="str">
        <f>IF($B229&lt;&gt;"",SUMIF($B$2:B229,$B229,$D$2:D229),"")</f>
        <v/>
      </c>
      <c r="I229" s="39" t="str">
        <f>IF($B229&lt;&gt;"",SUMIF($B$2:B229,$B229,$E$2:E229),"")</f>
        <v/>
      </c>
      <c r="J229" s="39" t="str">
        <f>IF($B229&lt;&gt;"",SUMIF($B$2:B229,$B229,$F$2:F229),"")</f>
        <v/>
      </c>
      <c r="K229" s="26" t="str">
        <f t="shared" si="6"/>
        <v/>
      </c>
      <c r="M229" s="27" t="str">
        <f t="shared" si="7"/>
        <v/>
      </c>
    </row>
    <row r="230" spans="1:13" x14ac:dyDescent="0.25">
      <c r="A230" s="23" t="str">
        <f>IFERROR(INDEX(T_Boissons[Code],MATCH(B230,T_Boissons[Boissons],0)),"")</f>
        <v/>
      </c>
      <c r="H230" s="39" t="str">
        <f>IF($B230&lt;&gt;"",SUMIF($B$2:B230,$B230,$D$2:D230),"")</f>
        <v/>
      </c>
      <c r="I230" s="39" t="str">
        <f>IF($B230&lt;&gt;"",SUMIF($B$2:B230,$B230,$E$2:E230),"")</f>
        <v/>
      </c>
      <c r="J230" s="39" t="str">
        <f>IF($B230&lt;&gt;"",SUMIF($B$2:B230,$B230,$F$2:F230),"")</f>
        <v/>
      </c>
      <c r="K230" s="26" t="str">
        <f t="shared" si="6"/>
        <v/>
      </c>
      <c r="M230" s="27" t="str">
        <f t="shared" si="7"/>
        <v/>
      </c>
    </row>
    <row r="231" spans="1:13" x14ac:dyDescent="0.25">
      <c r="A231" s="23" t="str">
        <f>IFERROR(INDEX(T_Boissons[Code],MATCH(B231,T_Boissons[Boissons],0)),"")</f>
        <v/>
      </c>
      <c r="H231" s="39" t="str">
        <f>IF($B231&lt;&gt;"",SUMIF($B$2:B231,$B231,$D$2:D231),"")</f>
        <v/>
      </c>
      <c r="I231" s="39" t="str">
        <f>IF($B231&lt;&gt;"",SUMIF($B$2:B231,$B231,$E$2:E231),"")</f>
        <v/>
      </c>
      <c r="J231" s="39" t="str">
        <f>IF($B231&lt;&gt;"",SUMIF($B$2:B231,$B231,$F$2:F231),"")</f>
        <v/>
      </c>
      <c r="K231" s="26" t="str">
        <f t="shared" si="6"/>
        <v/>
      </c>
      <c r="M231" s="27" t="str">
        <f t="shared" si="7"/>
        <v/>
      </c>
    </row>
    <row r="232" spans="1:13" x14ac:dyDescent="0.25">
      <c r="A232" s="23" t="str">
        <f>IFERROR(INDEX(T_Boissons[Code],MATCH(B232,T_Boissons[Boissons],0)),"")</f>
        <v/>
      </c>
      <c r="H232" s="39" t="str">
        <f>IF($B232&lt;&gt;"",SUMIF($B$2:B232,$B232,$D$2:D232),"")</f>
        <v/>
      </c>
      <c r="I232" s="39" t="str">
        <f>IF($B232&lt;&gt;"",SUMIF($B$2:B232,$B232,$E$2:E232),"")</f>
        <v/>
      </c>
      <c r="J232" s="39" t="str">
        <f>IF($B232&lt;&gt;"",SUMIF($B$2:B232,$B232,$F$2:F232),"")</f>
        <v/>
      </c>
      <c r="K232" s="26" t="str">
        <f t="shared" si="6"/>
        <v/>
      </c>
      <c r="M232" s="27" t="str">
        <f t="shared" si="7"/>
        <v/>
      </c>
    </row>
    <row r="233" spans="1:13" x14ac:dyDescent="0.25">
      <c r="A233" s="23" t="str">
        <f>IFERROR(INDEX(T_Boissons[Code],MATCH(B233,T_Boissons[Boissons],0)),"")</f>
        <v/>
      </c>
      <c r="H233" s="39" t="str">
        <f>IF($B233&lt;&gt;"",SUMIF($B$2:B233,$B233,$D$2:D233),"")</f>
        <v/>
      </c>
      <c r="I233" s="39" t="str">
        <f>IF($B233&lt;&gt;"",SUMIF($B$2:B233,$B233,$E$2:E233),"")</f>
        <v/>
      </c>
      <c r="J233" s="39" t="str">
        <f>IF($B233&lt;&gt;"",SUMIF($B$2:B233,$B233,$F$2:F233),"")</f>
        <v/>
      </c>
      <c r="K233" s="26" t="str">
        <f t="shared" si="6"/>
        <v/>
      </c>
      <c r="M233" s="27" t="str">
        <f t="shared" si="7"/>
        <v/>
      </c>
    </row>
    <row r="234" spans="1:13" x14ac:dyDescent="0.25">
      <c r="A234" s="23" t="str">
        <f>IFERROR(INDEX(T_Boissons[Code],MATCH(B234,T_Boissons[Boissons],0)),"")</f>
        <v/>
      </c>
      <c r="H234" s="39" t="str">
        <f>IF($B234&lt;&gt;"",SUMIF($B$2:B234,$B234,$D$2:D234),"")</f>
        <v/>
      </c>
      <c r="I234" s="39" t="str">
        <f>IF($B234&lt;&gt;"",SUMIF($B$2:B234,$B234,$E$2:E234),"")</f>
        <v/>
      </c>
      <c r="J234" s="39" t="str">
        <f>IF($B234&lt;&gt;"",SUMIF($B$2:B234,$B234,$F$2:F234),"")</f>
        <v/>
      </c>
      <c r="K234" s="26" t="str">
        <f t="shared" si="6"/>
        <v/>
      </c>
      <c r="M234" s="27" t="str">
        <f t="shared" si="7"/>
        <v/>
      </c>
    </row>
    <row r="235" spans="1:13" x14ac:dyDescent="0.25">
      <c r="A235" s="23" t="str">
        <f>IFERROR(INDEX(T_Boissons[Code],MATCH(B235,T_Boissons[Boissons],0)),"")</f>
        <v/>
      </c>
      <c r="H235" s="39" t="str">
        <f>IF($B235&lt;&gt;"",SUMIF($B$2:B235,$B235,$D$2:D235),"")</f>
        <v/>
      </c>
      <c r="I235" s="39" t="str">
        <f>IF($B235&lt;&gt;"",SUMIF($B$2:B235,$B235,$E$2:E235),"")</f>
        <v/>
      </c>
      <c r="J235" s="39" t="str">
        <f>IF($B235&lt;&gt;"",SUMIF($B$2:B235,$B235,$F$2:F235),"")</f>
        <v/>
      </c>
      <c r="K235" s="26" t="str">
        <f t="shared" si="6"/>
        <v/>
      </c>
      <c r="M235" s="27" t="str">
        <f t="shared" si="7"/>
        <v/>
      </c>
    </row>
    <row r="236" spans="1:13" x14ac:dyDescent="0.25">
      <c r="A236" s="23" t="str">
        <f>IFERROR(INDEX(T_Boissons[Code],MATCH(B236,T_Boissons[Boissons],0)),"")</f>
        <v/>
      </c>
      <c r="H236" s="39" t="str">
        <f>IF($B236&lt;&gt;"",SUMIF($B$2:B236,$B236,$D$2:D236),"")</f>
        <v/>
      </c>
      <c r="I236" s="39" t="str">
        <f>IF($B236&lt;&gt;"",SUMIF($B$2:B236,$B236,$E$2:E236),"")</f>
        <v/>
      </c>
      <c r="J236" s="39" t="str">
        <f>IF($B236&lt;&gt;"",SUMIF($B$2:B236,$B236,$F$2:F236),"")</f>
        <v/>
      </c>
      <c r="K236" s="26" t="str">
        <f t="shared" si="6"/>
        <v/>
      </c>
      <c r="M236" s="27" t="str">
        <f t="shared" si="7"/>
        <v/>
      </c>
    </row>
    <row r="237" spans="1:13" x14ac:dyDescent="0.25">
      <c r="A237" s="23" t="str">
        <f>IFERROR(INDEX(T_Boissons[Code],MATCH(B237,T_Boissons[Boissons],0)),"")</f>
        <v/>
      </c>
      <c r="H237" s="39" t="str">
        <f>IF($B237&lt;&gt;"",SUMIF($B$2:B237,$B237,$D$2:D237),"")</f>
        <v/>
      </c>
      <c r="I237" s="39" t="str">
        <f>IF($B237&lt;&gt;"",SUMIF($B$2:B237,$B237,$E$2:E237),"")</f>
        <v/>
      </c>
      <c r="J237" s="39" t="str">
        <f>IF($B237&lt;&gt;"",SUMIF($B$2:B237,$B237,$F$2:F237),"")</f>
        <v/>
      </c>
      <c r="K237" s="26" t="str">
        <f t="shared" si="6"/>
        <v/>
      </c>
      <c r="M237" s="27" t="str">
        <f t="shared" si="7"/>
        <v/>
      </c>
    </row>
    <row r="238" spans="1:13" x14ac:dyDescent="0.25">
      <c r="A238" s="23" t="str">
        <f>IFERROR(INDEX(T_Boissons[Code],MATCH(B238,T_Boissons[Boissons],0)),"")</f>
        <v/>
      </c>
      <c r="H238" s="39" t="str">
        <f>IF($B238&lt;&gt;"",SUMIF($B$2:B238,$B238,$D$2:D238),"")</f>
        <v/>
      </c>
      <c r="I238" s="39" t="str">
        <f>IF($B238&lt;&gt;"",SUMIF($B$2:B238,$B238,$E$2:E238),"")</f>
        <v/>
      </c>
      <c r="J238" s="39" t="str">
        <f>IF($B238&lt;&gt;"",SUMIF($B$2:B238,$B238,$F$2:F238),"")</f>
        <v/>
      </c>
      <c r="K238" s="26" t="str">
        <f t="shared" si="6"/>
        <v/>
      </c>
      <c r="M238" s="27" t="str">
        <f t="shared" si="7"/>
        <v/>
      </c>
    </row>
    <row r="239" spans="1:13" x14ac:dyDescent="0.25">
      <c r="A239" s="23" t="str">
        <f>IFERROR(INDEX(T_Boissons[Code],MATCH(B239,T_Boissons[Boissons],0)),"")</f>
        <v/>
      </c>
      <c r="H239" s="39" t="str">
        <f>IF($B239&lt;&gt;"",SUMIF($B$2:B239,$B239,$D$2:D239),"")</f>
        <v/>
      </c>
      <c r="I239" s="39" t="str">
        <f>IF($B239&lt;&gt;"",SUMIF($B$2:B239,$B239,$E$2:E239),"")</f>
        <v/>
      </c>
      <c r="J239" s="39" t="str">
        <f>IF($B239&lt;&gt;"",SUMIF($B$2:B239,$B239,$F$2:F239),"")</f>
        <v/>
      </c>
      <c r="K239" s="26" t="str">
        <f t="shared" si="6"/>
        <v/>
      </c>
      <c r="M239" s="27" t="str">
        <f t="shared" si="7"/>
        <v/>
      </c>
    </row>
    <row r="240" spans="1:13" x14ac:dyDescent="0.25">
      <c r="A240" s="23" t="str">
        <f>IFERROR(INDEX(T_Boissons[Code],MATCH(B240,T_Boissons[Boissons],0)),"")</f>
        <v/>
      </c>
      <c r="H240" s="39" t="str">
        <f>IF($B240&lt;&gt;"",SUMIF($B$2:B240,$B240,$D$2:D240),"")</f>
        <v/>
      </c>
      <c r="I240" s="39" t="str">
        <f>IF($B240&lt;&gt;"",SUMIF($B$2:B240,$B240,$E$2:E240),"")</f>
        <v/>
      </c>
      <c r="J240" s="39" t="str">
        <f>IF($B240&lt;&gt;"",SUMIF($B$2:B240,$B240,$F$2:F240),"")</f>
        <v/>
      </c>
      <c r="K240" s="26" t="str">
        <f t="shared" si="6"/>
        <v/>
      </c>
      <c r="M240" s="27" t="str">
        <f t="shared" si="7"/>
        <v/>
      </c>
    </row>
    <row r="241" spans="1:13" x14ac:dyDescent="0.25">
      <c r="A241" s="23" t="str">
        <f>IFERROR(INDEX(T_Boissons[Code],MATCH(B241,T_Boissons[Boissons],0)),"")</f>
        <v/>
      </c>
      <c r="H241" s="39" t="str">
        <f>IF($B241&lt;&gt;"",SUMIF($B$2:B241,$B241,$D$2:D241),"")</f>
        <v/>
      </c>
      <c r="I241" s="39" t="str">
        <f>IF($B241&lt;&gt;"",SUMIF($B$2:B241,$B241,$E$2:E241),"")</f>
        <v/>
      </c>
      <c r="J241" s="39" t="str">
        <f>IF($B241&lt;&gt;"",SUMIF($B$2:B241,$B241,$F$2:F241),"")</f>
        <v/>
      </c>
      <c r="K241" s="26" t="str">
        <f t="shared" si="6"/>
        <v/>
      </c>
      <c r="M241" s="27" t="str">
        <f t="shared" si="7"/>
        <v/>
      </c>
    </row>
    <row r="242" spans="1:13" x14ac:dyDescent="0.25">
      <c r="A242" s="23" t="str">
        <f>IFERROR(INDEX(T_Boissons[Code],MATCH(B242,T_Boissons[Boissons],0)),"")</f>
        <v/>
      </c>
      <c r="H242" s="39" t="str">
        <f>IF($B242&lt;&gt;"",SUMIF($B$2:B242,$B242,$D$2:D242),"")</f>
        <v/>
      </c>
      <c r="I242" s="39" t="str">
        <f>IF($B242&lt;&gt;"",SUMIF($B$2:B242,$B242,$E$2:E242),"")</f>
        <v/>
      </c>
      <c r="J242" s="39" t="str">
        <f>IF($B242&lt;&gt;"",SUMIF($B$2:B242,$B242,$F$2:F242),"")</f>
        <v/>
      </c>
      <c r="K242" s="26" t="str">
        <f t="shared" ref="K242:K287" si="8">IF($B242&lt;&gt;"",H242+I242-J242,"")</f>
        <v/>
      </c>
      <c r="M242" s="27" t="str">
        <f t="shared" si="7"/>
        <v/>
      </c>
    </row>
    <row r="243" spans="1:13" x14ac:dyDescent="0.25">
      <c r="A243" s="23" t="str">
        <f>IFERROR(INDEX(T_Boissons[Code],MATCH(B243,T_Boissons[Boissons],0)),"")</f>
        <v/>
      </c>
      <c r="H243" s="39" t="str">
        <f>IF($B243&lt;&gt;"",SUMIF($B$2:B243,$B243,$D$2:D243),"")</f>
        <v/>
      </c>
      <c r="I243" s="39" t="str">
        <f>IF($B243&lt;&gt;"",SUMIF($B$2:B243,$B243,$E$2:E243),"")</f>
        <v/>
      </c>
      <c r="J243" s="39" t="str">
        <f>IF($B243&lt;&gt;"",SUMIF($B$2:B243,$B243,$F$2:F243),"")</f>
        <v/>
      </c>
      <c r="K243" s="26" t="str">
        <f t="shared" si="8"/>
        <v/>
      </c>
      <c r="M243" s="27" t="str">
        <f t="shared" si="7"/>
        <v/>
      </c>
    </row>
    <row r="244" spans="1:13" x14ac:dyDescent="0.25">
      <c r="A244" s="23" t="str">
        <f>IFERROR(INDEX(T_Boissons[Code],MATCH(B244,T_Boissons[Boissons],0)),"")</f>
        <v/>
      </c>
      <c r="H244" s="39" t="str">
        <f>IF($B244&lt;&gt;"",SUMIF($B$2:B244,$B244,$D$2:D244),"")</f>
        <v/>
      </c>
      <c r="I244" s="39" t="str">
        <f>IF($B244&lt;&gt;"",SUMIF($B$2:B244,$B244,$E$2:E244),"")</f>
        <v/>
      </c>
      <c r="J244" s="39" t="str">
        <f>IF($B244&lt;&gt;"",SUMIF($B$2:B244,$B244,$F$2:F244),"")</f>
        <v/>
      </c>
      <c r="K244" s="26" t="str">
        <f t="shared" si="8"/>
        <v/>
      </c>
      <c r="M244" s="27" t="str">
        <f t="shared" si="7"/>
        <v/>
      </c>
    </row>
    <row r="245" spans="1:13" x14ac:dyDescent="0.25">
      <c r="A245" s="23" t="str">
        <f>IFERROR(INDEX(T_Boissons[Code],MATCH(B245,T_Boissons[Boissons],0)),"")</f>
        <v/>
      </c>
      <c r="H245" s="39" t="str">
        <f>IF($B245&lt;&gt;"",SUMIF($B$2:B245,$B245,$D$2:D245),"")</f>
        <v/>
      </c>
      <c r="I245" s="39" t="str">
        <f>IF($B245&lt;&gt;"",SUMIF($B$2:B245,$B245,$E$2:E245),"")</f>
        <v/>
      </c>
      <c r="J245" s="39" t="str">
        <f>IF($B245&lt;&gt;"",SUMIF($B$2:B245,$B245,$F$2:F245),"")</f>
        <v/>
      </c>
      <c r="K245" s="26" t="str">
        <f t="shared" si="8"/>
        <v/>
      </c>
      <c r="M245" s="27" t="str">
        <f t="shared" si="7"/>
        <v/>
      </c>
    </row>
    <row r="246" spans="1:13" x14ac:dyDescent="0.25">
      <c r="A246" s="23" t="str">
        <f>IFERROR(INDEX(T_Boissons[Code],MATCH(B246,T_Boissons[Boissons],0)),"")</f>
        <v/>
      </c>
      <c r="H246" s="39" t="str">
        <f>IF($B246&lt;&gt;"",SUMIF($B$2:B246,$B246,$D$2:D246),"")</f>
        <v/>
      </c>
      <c r="I246" s="39" t="str">
        <f>IF($B246&lt;&gt;"",SUMIF($B$2:B246,$B246,$E$2:E246),"")</f>
        <v/>
      </c>
      <c r="J246" s="39" t="str">
        <f>IF($B246&lt;&gt;"",SUMIF($B$2:B246,$B246,$F$2:F246),"")</f>
        <v/>
      </c>
      <c r="K246" s="26" t="str">
        <f t="shared" si="8"/>
        <v/>
      </c>
      <c r="M246" s="27" t="str">
        <f t="shared" si="7"/>
        <v/>
      </c>
    </row>
    <row r="247" spans="1:13" x14ac:dyDescent="0.25">
      <c r="A247" s="23" t="str">
        <f>IFERROR(INDEX(T_Boissons[Code],MATCH(B247,T_Boissons[Boissons],0)),"")</f>
        <v/>
      </c>
      <c r="H247" s="39" t="str">
        <f>IF($B247&lt;&gt;"",SUMIF($B$2:B247,$B247,$D$2:D247),"")</f>
        <v/>
      </c>
      <c r="I247" s="39" t="str">
        <f>IF($B247&lt;&gt;"",SUMIF($B$2:B247,$B247,$E$2:E247),"")</f>
        <v/>
      </c>
      <c r="J247" s="39" t="str">
        <f>IF($B247&lt;&gt;"",SUMIF($B$2:B247,$B247,$F$2:F247),"")</f>
        <v/>
      </c>
      <c r="K247" s="26" t="str">
        <f t="shared" si="8"/>
        <v/>
      </c>
      <c r="M247" s="27" t="str">
        <f t="shared" si="7"/>
        <v/>
      </c>
    </row>
    <row r="248" spans="1:13" x14ac:dyDescent="0.25">
      <c r="A248" s="23" t="str">
        <f>IFERROR(INDEX(T_Boissons[Code],MATCH(B248,T_Boissons[Boissons],0)),"")</f>
        <v/>
      </c>
      <c r="H248" s="39" t="str">
        <f>IF($B248&lt;&gt;"",SUMIF($B$2:B248,$B248,$D$2:D248),"")</f>
        <v/>
      </c>
      <c r="I248" s="39" t="str">
        <f>IF($B248&lt;&gt;"",SUMIF($B$2:B248,$B248,$E$2:E248),"")</f>
        <v/>
      </c>
      <c r="J248" s="39" t="str">
        <f>IF($B248&lt;&gt;"",SUMIF($B$2:B248,$B248,$F$2:F248),"")</f>
        <v/>
      </c>
      <c r="K248" s="26" t="str">
        <f t="shared" si="8"/>
        <v/>
      </c>
      <c r="M248" s="27" t="str">
        <f t="shared" ref="M248:M311" si="9">IF(K248&lt;0,"ATTENTION IL DOIT Y AVOIR UNE ERREUR LE STOCK EST NEGATIF !","")</f>
        <v/>
      </c>
    </row>
    <row r="249" spans="1:13" x14ac:dyDescent="0.25">
      <c r="A249" s="23" t="str">
        <f>IFERROR(INDEX(T_Boissons[Code],MATCH(B249,T_Boissons[Boissons],0)),"")</f>
        <v/>
      </c>
      <c r="H249" s="39" t="str">
        <f>IF($B249&lt;&gt;"",SUMIF($B$2:B249,$B249,$D$2:D249),"")</f>
        <v/>
      </c>
      <c r="I249" s="39" t="str">
        <f>IF($B249&lt;&gt;"",SUMIF($B$2:B249,$B249,$E$2:E249),"")</f>
        <v/>
      </c>
      <c r="J249" s="39" t="str">
        <f>IF($B249&lt;&gt;"",SUMIF($B$2:B249,$B249,$F$2:F249),"")</f>
        <v/>
      </c>
      <c r="K249" s="26" t="str">
        <f t="shared" si="8"/>
        <v/>
      </c>
      <c r="M249" s="27" t="str">
        <f t="shared" si="9"/>
        <v/>
      </c>
    </row>
    <row r="250" spans="1:13" x14ac:dyDescent="0.25">
      <c r="A250" s="23" t="str">
        <f>IFERROR(INDEX(T_Boissons[Code],MATCH(B250,T_Boissons[Boissons],0)),"")</f>
        <v/>
      </c>
      <c r="H250" s="39" t="str">
        <f>IF($B250&lt;&gt;"",SUMIF($B$2:B250,$B250,$D$2:D250),"")</f>
        <v/>
      </c>
      <c r="I250" s="39" t="str">
        <f>IF($B250&lt;&gt;"",SUMIF($B$2:B250,$B250,$E$2:E250),"")</f>
        <v/>
      </c>
      <c r="J250" s="39" t="str">
        <f>IF($B250&lt;&gt;"",SUMIF($B$2:B250,$B250,$F$2:F250),"")</f>
        <v/>
      </c>
      <c r="K250" s="26" t="str">
        <f t="shared" si="8"/>
        <v/>
      </c>
      <c r="M250" s="27" t="str">
        <f t="shared" si="9"/>
        <v/>
      </c>
    </row>
    <row r="251" spans="1:13" x14ac:dyDescent="0.25">
      <c r="A251" s="23" t="str">
        <f>IFERROR(INDEX(T_Boissons[Code],MATCH(B251,T_Boissons[Boissons],0)),"")</f>
        <v/>
      </c>
      <c r="H251" s="39" t="str">
        <f>IF($B251&lt;&gt;"",SUMIF($B$2:B251,$B251,$D$2:D251),"")</f>
        <v/>
      </c>
      <c r="I251" s="39" t="str">
        <f>IF($B251&lt;&gt;"",SUMIF($B$2:B251,$B251,$E$2:E251),"")</f>
        <v/>
      </c>
      <c r="J251" s="39" t="str">
        <f>IF($B251&lt;&gt;"",SUMIF($B$2:B251,$B251,$F$2:F251),"")</f>
        <v/>
      </c>
      <c r="K251" s="26" t="str">
        <f t="shared" si="8"/>
        <v/>
      </c>
      <c r="M251" s="27" t="str">
        <f t="shared" si="9"/>
        <v/>
      </c>
    </row>
    <row r="252" spans="1:13" x14ac:dyDescent="0.25">
      <c r="A252" s="23" t="str">
        <f>IFERROR(INDEX(T_Boissons[Code],MATCH(B252,T_Boissons[Boissons],0)),"")</f>
        <v/>
      </c>
      <c r="H252" s="39" t="str">
        <f>IF($B252&lt;&gt;"",SUMIF($B$2:B252,$B252,$D$2:D252),"")</f>
        <v/>
      </c>
      <c r="I252" s="39" t="str">
        <f>IF($B252&lt;&gt;"",SUMIF($B$2:B252,$B252,$E$2:E252),"")</f>
        <v/>
      </c>
      <c r="J252" s="39" t="str">
        <f>IF($B252&lt;&gt;"",SUMIF($B$2:B252,$B252,$F$2:F252),"")</f>
        <v/>
      </c>
      <c r="K252" s="26" t="str">
        <f t="shared" si="8"/>
        <v/>
      </c>
      <c r="M252" s="27" t="str">
        <f t="shared" si="9"/>
        <v/>
      </c>
    </row>
    <row r="253" spans="1:13" x14ac:dyDescent="0.25">
      <c r="A253" s="23" t="str">
        <f>IFERROR(INDEX(T_Boissons[Code],MATCH(B253,T_Boissons[Boissons],0)),"")</f>
        <v/>
      </c>
      <c r="H253" s="39" t="str">
        <f>IF($B253&lt;&gt;"",SUMIF($B$2:B253,$B253,$D$2:D253),"")</f>
        <v/>
      </c>
      <c r="I253" s="39" t="str">
        <f>IF($B253&lt;&gt;"",SUMIF($B$2:B253,$B253,$E$2:E253),"")</f>
        <v/>
      </c>
      <c r="J253" s="39" t="str">
        <f>IF($B253&lt;&gt;"",SUMIF($B$2:B253,$B253,$F$2:F253),"")</f>
        <v/>
      </c>
      <c r="K253" s="26" t="str">
        <f t="shared" si="8"/>
        <v/>
      </c>
      <c r="M253" s="27" t="str">
        <f t="shared" si="9"/>
        <v/>
      </c>
    </row>
    <row r="254" spans="1:13" x14ac:dyDescent="0.25">
      <c r="A254" s="23" t="str">
        <f>IFERROR(INDEX(T_Boissons[Code],MATCH(B254,T_Boissons[Boissons],0)),"")</f>
        <v/>
      </c>
      <c r="H254" s="39" t="str">
        <f>IF($B254&lt;&gt;"",SUMIF($B$2:B254,$B254,$D$2:D254),"")</f>
        <v/>
      </c>
      <c r="I254" s="39" t="str">
        <f>IF($B254&lt;&gt;"",SUMIF($B$2:B254,$B254,$E$2:E254),"")</f>
        <v/>
      </c>
      <c r="J254" s="39" t="str">
        <f>IF($B254&lt;&gt;"",SUMIF($B$2:B254,$B254,$F$2:F254),"")</f>
        <v/>
      </c>
      <c r="K254" s="26" t="str">
        <f t="shared" si="8"/>
        <v/>
      </c>
      <c r="M254" s="27" t="str">
        <f t="shared" si="9"/>
        <v/>
      </c>
    </row>
    <row r="255" spans="1:13" x14ac:dyDescent="0.25">
      <c r="A255" s="23" t="str">
        <f>IFERROR(INDEX(T_Boissons[Code],MATCH(B255,T_Boissons[Boissons],0)),"")</f>
        <v/>
      </c>
      <c r="H255" s="39" t="str">
        <f>IF($B255&lt;&gt;"",SUMIF($B$2:B255,$B255,$D$2:D255),"")</f>
        <v/>
      </c>
      <c r="I255" s="39" t="str">
        <f>IF($B255&lt;&gt;"",SUMIF($B$2:B255,$B255,$E$2:E255),"")</f>
        <v/>
      </c>
      <c r="J255" s="39" t="str">
        <f>IF($B255&lt;&gt;"",SUMIF($B$2:B255,$B255,$F$2:F255),"")</f>
        <v/>
      </c>
      <c r="K255" s="26" t="str">
        <f t="shared" si="8"/>
        <v/>
      </c>
      <c r="M255" s="27" t="str">
        <f t="shared" si="9"/>
        <v/>
      </c>
    </row>
    <row r="256" spans="1:13" x14ac:dyDescent="0.25">
      <c r="A256" s="23" t="str">
        <f>IFERROR(INDEX(T_Boissons[Code],MATCH(B256,T_Boissons[Boissons],0)),"")</f>
        <v/>
      </c>
      <c r="H256" s="39" t="str">
        <f>IF($B256&lt;&gt;"",SUMIF($B$2:B256,$B256,$D$2:D256),"")</f>
        <v/>
      </c>
      <c r="I256" s="39" t="str">
        <f>IF($B256&lt;&gt;"",SUMIF($B$2:B256,$B256,$E$2:E256),"")</f>
        <v/>
      </c>
      <c r="J256" s="39" t="str">
        <f>IF($B256&lt;&gt;"",SUMIF($B$2:B256,$B256,$F$2:F256),"")</f>
        <v/>
      </c>
      <c r="K256" s="26" t="str">
        <f t="shared" si="8"/>
        <v/>
      </c>
      <c r="M256" s="27" t="str">
        <f t="shared" si="9"/>
        <v/>
      </c>
    </row>
    <row r="257" spans="1:13" x14ac:dyDescent="0.25">
      <c r="A257" s="23" t="str">
        <f>IFERROR(INDEX(T_Boissons[Code],MATCH(B257,T_Boissons[Boissons],0)),"")</f>
        <v/>
      </c>
      <c r="H257" s="39" t="str">
        <f>IF($B257&lt;&gt;"",SUMIF($B$2:B257,$B257,$D$2:D257),"")</f>
        <v/>
      </c>
      <c r="I257" s="39" t="str">
        <f>IF($B257&lt;&gt;"",SUMIF($B$2:B257,$B257,$E$2:E257),"")</f>
        <v/>
      </c>
      <c r="J257" s="39" t="str">
        <f>IF($B257&lt;&gt;"",SUMIF($B$2:B257,$B257,$F$2:F257),"")</f>
        <v/>
      </c>
      <c r="K257" s="26" t="str">
        <f t="shared" si="8"/>
        <v/>
      </c>
      <c r="M257" s="27" t="str">
        <f t="shared" si="9"/>
        <v/>
      </c>
    </row>
    <row r="258" spans="1:13" x14ac:dyDescent="0.25">
      <c r="A258" s="23" t="str">
        <f>IFERROR(INDEX(T_Boissons[Code],MATCH(B258,T_Boissons[Boissons],0)),"")</f>
        <v/>
      </c>
      <c r="H258" s="39" t="str">
        <f>IF($B258&lt;&gt;"",SUMIF($B$2:B258,$B258,$D$2:D258),"")</f>
        <v/>
      </c>
      <c r="I258" s="39" t="str">
        <f>IF($B258&lt;&gt;"",SUMIF($B$2:B258,$B258,$E$2:E258),"")</f>
        <v/>
      </c>
      <c r="J258" s="39" t="str">
        <f>IF($B258&lt;&gt;"",SUMIF($B$2:B258,$B258,$F$2:F258),"")</f>
        <v/>
      </c>
      <c r="K258" s="26" t="str">
        <f t="shared" si="8"/>
        <v/>
      </c>
      <c r="M258" s="27" t="str">
        <f t="shared" si="9"/>
        <v/>
      </c>
    </row>
    <row r="259" spans="1:13" x14ac:dyDescent="0.25">
      <c r="A259" s="23" t="str">
        <f>IFERROR(INDEX(T_Boissons[Code],MATCH(B259,T_Boissons[Boissons],0)),"")</f>
        <v/>
      </c>
      <c r="H259" s="39" t="str">
        <f>IF($B259&lt;&gt;"",SUMIF($B$2:B259,$B259,$D$2:D259),"")</f>
        <v/>
      </c>
      <c r="I259" s="39" t="str">
        <f>IF($B259&lt;&gt;"",SUMIF($B$2:B259,$B259,$E$2:E259),"")</f>
        <v/>
      </c>
      <c r="J259" s="39" t="str">
        <f>IF($B259&lt;&gt;"",SUMIF($B$2:B259,$B259,$F$2:F259),"")</f>
        <v/>
      </c>
      <c r="K259" s="26" t="str">
        <f t="shared" si="8"/>
        <v/>
      </c>
      <c r="M259" s="27" t="str">
        <f t="shared" si="9"/>
        <v/>
      </c>
    </row>
    <row r="260" spans="1:13" x14ac:dyDescent="0.25">
      <c r="A260" s="23" t="str">
        <f>IFERROR(INDEX(T_Boissons[Code],MATCH(B260,T_Boissons[Boissons],0)),"")</f>
        <v/>
      </c>
      <c r="H260" s="39" t="str">
        <f>IF($B260&lt;&gt;"",SUMIF($B$2:B260,$B260,$D$2:D260),"")</f>
        <v/>
      </c>
      <c r="I260" s="39" t="str">
        <f>IF($B260&lt;&gt;"",SUMIF($B$2:B260,$B260,$E$2:E260),"")</f>
        <v/>
      </c>
      <c r="J260" s="39" t="str">
        <f>IF($B260&lt;&gt;"",SUMIF($B$2:B260,$B260,$F$2:F260),"")</f>
        <v/>
      </c>
      <c r="K260" s="26" t="str">
        <f t="shared" si="8"/>
        <v/>
      </c>
      <c r="M260" s="27" t="str">
        <f t="shared" si="9"/>
        <v/>
      </c>
    </row>
    <row r="261" spans="1:13" x14ac:dyDescent="0.25">
      <c r="A261" s="23" t="str">
        <f>IFERROR(INDEX(T_Boissons[Code],MATCH(B261,T_Boissons[Boissons],0)),"")</f>
        <v/>
      </c>
      <c r="H261" s="39" t="str">
        <f>IF($B261&lt;&gt;"",SUMIF($B$2:B261,$B261,$D$2:D261),"")</f>
        <v/>
      </c>
      <c r="I261" s="39" t="str">
        <f>IF($B261&lt;&gt;"",SUMIF($B$2:B261,$B261,$E$2:E261),"")</f>
        <v/>
      </c>
      <c r="J261" s="39" t="str">
        <f>IF($B261&lt;&gt;"",SUMIF($B$2:B261,$B261,$F$2:F261),"")</f>
        <v/>
      </c>
      <c r="K261" s="26" t="str">
        <f t="shared" si="8"/>
        <v/>
      </c>
      <c r="M261" s="27" t="str">
        <f t="shared" si="9"/>
        <v/>
      </c>
    </row>
    <row r="262" spans="1:13" x14ac:dyDescent="0.25">
      <c r="A262" s="23" t="str">
        <f>IFERROR(INDEX(T_Boissons[Code],MATCH(B262,T_Boissons[Boissons],0)),"")</f>
        <v/>
      </c>
      <c r="H262" s="39" t="str">
        <f>IF($B262&lt;&gt;"",SUMIF($B$2:B262,$B262,$D$2:D262),"")</f>
        <v/>
      </c>
      <c r="I262" s="39" t="str">
        <f>IF($B262&lt;&gt;"",SUMIF($B$2:B262,$B262,$E$2:E262),"")</f>
        <v/>
      </c>
      <c r="J262" s="39" t="str">
        <f>IF($B262&lt;&gt;"",SUMIF($B$2:B262,$B262,$F$2:F262),"")</f>
        <v/>
      </c>
      <c r="K262" s="26" t="str">
        <f t="shared" si="8"/>
        <v/>
      </c>
      <c r="M262" s="27" t="str">
        <f t="shared" si="9"/>
        <v/>
      </c>
    </row>
    <row r="263" spans="1:13" x14ac:dyDescent="0.25">
      <c r="A263" s="23" t="str">
        <f>IFERROR(INDEX(T_Boissons[Code],MATCH(B263,T_Boissons[Boissons],0)),"")</f>
        <v/>
      </c>
      <c r="H263" s="39" t="str">
        <f>IF($B263&lt;&gt;"",SUMIF($B$2:B263,$B263,$D$2:D263),"")</f>
        <v/>
      </c>
      <c r="I263" s="39" t="str">
        <f>IF($B263&lt;&gt;"",SUMIF($B$2:B263,$B263,$E$2:E263),"")</f>
        <v/>
      </c>
      <c r="J263" s="39" t="str">
        <f>IF($B263&lt;&gt;"",SUMIF($B$2:B263,$B263,$F$2:F263),"")</f>
        <v/>
      </c>
      <c r="K263" s="26" t="str">
        <f t="shared" si="8"/>
        <v/>
      </c>
      <c r="M263" s="27" t="str">
        <f t="shared" si="9"/>
        <v/>
      </c>
    </row>
    <row r="264" spans="1:13" x14ac:dyDescent="0.25">
      <c r="A264" s="23" t="str">
        <f>IFERROR(INDEX(T_Boissons[Code],MATCH(B264,T_Boissons[Boissons],0)),"")</f>
        <v/>
      </c>
      <c r="H264" s="39" t="str">
        <f>IF($B264&lt;&gt;"",SUMIF($B$2:B264,$B264,$D$2:D264),"")</f>
        <v/>
      </c>
      <c r="I264" s="39" t="str">
        <f>IF($B264&lt;&gt;"",SUMIF($B$2:B264,$B264,$E$2:E264),"")</f>
        <v/>
      </c>
      <c r="J264" s="39" t="str">
        <f>IF($B264&lt;&gt;"",SUMIF($B$2:B264,$B264,$F$2:F264),"")</f>
        <v/>
      </c>
      <c r="K264" s="26" t="str">
        <f t="shared" si="8"/>
        <v/>
      </c>
      <c r="M264" s="27" t="str">
        <f t="shared" si="9"/>
        <v/>
      </c>
    </row>
    <row r="265" spans="1:13" x14ac:dyDescent="0.25">
      <c r="A265" s="23" t="str">
        <f>IFERROR(INDEX(T_Boissons[Code],MATCH(B265,T_Boissons[Boissons],0)),"")</f>
        <v/>
      </c>
      <c r="H265" s="39" t="str">
        <f>IF($B265&lt;&gt;"",SUMIF($B$2:B265,$B265,$D$2:D265),"")</f>
        <v/>
      </c>
      <c r="I265" s="39" t="str">
        <f>IF($B265&lt;&gt;"",SUMIF($B$2:B265,$B265,$E$2:E265),"")</f>
        <v/>
      </c>
      <c r="J265" s="39" t="str">
        <f>IF($B265&lt;&gt;"",SUMIF($B$2:B265,$B265,$F$2:F265),"")</f>
        <v/>
      </c>
      <c r="K265" s="26" t="str">
        <f t="shared" si="8"/>
        <v/>
      </c>
      <c r="M265" s="27" t="str">
        <f t="shared" si="9"/>
        <v/>
      </c>
    </row>
    <row r="266" spans="1:13" x14ac:dyDescent="0.25">
      <c r="A266" s="23" t="str">
        <f>IFERROR(INDEX(T_Boissons[Code],MATCH(B266,T_Boissons[Boissons],0)),"")</f>
        <v/>
      </c>
      <c r="H266" s="39" t="str">
        <f>IF($B266&lt;&gt;"",SUMIF($B$2:B266,$B266,$D$2:D266),"")</f>
        <v/>
      </c>
      <c r="I266" s="39" t="str">
        <f>IF($B266&lt;&gt;"",SUMIF($B$2:B266,$B266,$E$2:E266),"")</f>
        <v/>
      </c>
      <c r="J266" s="39" t="str">
        <f>IF($B266&lt;&gt;"",SUMIF($B$2:B266,$B266,$F$2:F266),"")</f>
        <v/>
      </c>
      <c r="K266" s="26" t="str">
        <f t="shared" si="8"/>
        <v/>
      </c>
      <c r="M266" s="27" t="str">
        <f t="shared" si="9"/>
        <v/>
      </c>
    </row>
    <row r="267" spans="1:13" x14ac:dyDescent="0.25">
      <c r="A267" s="23" t="str">
        <f>IFERROR(INDEX(T_Boissons[Code],MATCH(B267,T_Boissons[Boissons],0)),"")</f>
        <v/>
      </c>
      <c r="H267" s="39" t="str">
        <f>IF($B267&lt;&gt;"",SUMIF($B$2:B267,$B267,$D$2:D267),"")</f>
        <v/>
      </c>
      <c r="I267" s="39" t="str">
        <f>IF($B267&lt;&gt;"",SUMIF($B$2:B267,$B267,$E$2:E267),"")</f>
        <v/>
      </c>
      <c r="J267" s="39" t="str">
        <f>IF($B267&lt;&gt;"",SUMIF($B$2:B267,$B267,$F$2:F267),"")</f>
        <v/>
      </c>
      <c r="K267" s="26" t="str">
        <f t="shared" si="8"/>
        <v/>
      </c>
      <c r="M267" s="27" t="str">
        <f t="shared" si="9"/>
        <v/>
      </c>
    </row>
    <row r="268" spans="1:13" x14ac:dyDescent="0.25">
      <c r="A268" s="23" t="str">
        <f>IFERROR(INDEX(T_Boissons[Code],MATCH(B268,T_Boissons[Boissons],0)),"")</f>
        <v/>
      </c>
      <c r="H268" s="39" t="str">
        <f>IF($B268&lt;&gt;"",SUMIF($B$2:B268,$B268,$D$2:D268),"")</f>
        <v/>
      </c>
      <c r="I268" s="39" t="str">
        <f>IF($B268&lt;&gt;"",SUMIF($B$2:B268,$B268,$E$2:E268),"")</f>
        <v/>
      </c>
      <c r="J268" s="39" t="str">
        <f>IF($B268&lt;&gt;"",SUMIF($B$2:B268,$B268,$F$2:F268),"")</f>
        <v/>
      </c>
      <c r="K268" s="26" t="str">
        <f t="shared" si="8"/>
        <v/>
      </c>
      <c r="M268" s="27" t="str">
        <f t="shared" si="9"/>
        <v/>
      </c>
    </row>
    <row r="269" spans="1:13" x14ac:dyDescent="0.25">
      <c r="A269" s="23" t="str">
        <f>IFERROR(INDEX(T_Boissons[Code],MATCH(B269,T_Boissons[Boissons],0)),"")</f>
        <v/>
      </c>
      <c r="H269" s="39" t="str">
        <f>IF($B269&lt;&gt;"",SUMIF($B$2:B269,$B269,$D$2:D269),"")</f>
        <v/>
      </c>
      <c r="I269" s="39" t="str">
        <f>IF($B269&lt;&gt;"",SUMIF($B$2:B269,$B269,$E$2:E269),"")</f>
        <v/>
      </c>
      <c r="J269" s="39" t="str">
        <f>IF($B269&lt;&gt;"",SUMIF($B$2:B269,$B269,$F$2:F269),"")</f>
        <v/>
      </c>
      <c r="K269" s="26" t="str">
        <f t="shared" si="8"/>
        <v/>
      </c>
      <c r="M269" s="27" t="str">
        <f t="shared" si="9"/>
        <v/>
      </c>
    </row>
    <row r="270" spans="1:13" x14ac:dyDescent="0.25">
      <c r="A270" s="23" t="str">
        <f>IFERROR(INDEX(T_Boissons[Code],MATCH(B270,T_Boissons[Boissons],0)),"")</f>
        <v/>
      </c>
      <c r="H270" s="39" t="str">
        <f>IF($B270&lt;&gt;"",SUMIF($B$2:B270,$B270,$D$2:D270),"")</f>
        <v/>
      </c>
      <c r="I270" s="39" t="str">
        <f>IF($B270&lt;&gt;"",SUMIF($B$2:B270,$B270,$E$2:E270),"")</f>
        <v/>
      </c>
      <c r="J270" s="39" t="str">
        <f>IF($B270&lt;&gt;"",SUMIF($B$2:B270,$B270,$F$2:F270),"")</f>
        <v/>
      </c>
      <c r="K270" s="26" t="str">
        <f t="shared" si="8"/>
        <v/>
      </c>
      <c r="M270" s="27" t="str">
        <f t="shared" si="9"/>
        <v/>
      </c>
    </row>
    <row r="271" spans="1:13" x14ac:dyDescent="0.25">
      <c r="A271" s="23" t="str">
        <f>IFERROR(INDEX(T_Boissons[Code],MATCH(B271,T_Boissons[Boissons],0)),"")</f>
        <v/>
      </c>
      <c r="H271" s="39" t="str">
        <f>IF($B271&lt;&gt;"",SUMIF($B$2:B271,$B271,$D$2:D271),"")</f>
        <v/>
      </c>
      <c r="I271" s="39" t="str">
        <f>IF($B271&lt;&gt;"",SUMIF($B$2:B271,$B271,$E$2:E271),"")</f>
        <v/>
      </c>
      <c r="J271" s="39" t="str">
        <f>IF($B271&lt;&gt;"",SUMIF($B$2:B271,$B271,$F$2:F271),"")</f>
        <v/>
      </c>
      <c r="K271" s="26" t="str">
        <f t="shared" si="8"/>
        <v/>
      </c>
      <c r="M271" s="27" t="str">
        <f t="shared" si="9"/>
        <v/>
      </c>
    </row>
    <row r="272" spans="1:13" x14ac:dyDescent="0.25">
      <c r="A272" s="23" t="str">
        <f>IFERROR(INDEX(T_Boissons[Code],MATCH(B272,T_Boissons[Boissons],0)),"")</f>
        <v/>
      </c>
      <c r="H272" s="39" t="str">
        <f>IF($B272&lt;&gt;"",SUMIF($B$2:B272,$B272,$D$2:D272),"")</f>
        <v/>
      </c>
      <c r="I272" s="39" t="str">
        <f>IF($B272&lt;&gt;"",SUMIF($B$2:B272,$B272,$E$2:E272),"")</f>
        <v/>
      </c>
      <c r="J272" s="39" t="str">
        <f>IF($B272&lt;&gt;"",SUMIF($B$2:B272,$B272,$F$2:F272),"")</f>
        <v/>
      </c>
      <c r="K272" s="26" t="str">
        <f t="shared" si="8"/>
        <v/>
      </c>
      <c r="M272" s="27" t="str">
        <f t="shared" si="9"/>
        <v/>
      </c>
    </row>
    <row r="273" spans="1:13" x14ac:dyDescent="0.25">
      <c r="A273" s="23" t="str">
        <f>IFERROR(INDEX(T_Boissons[Code],MATCH(B273,T_Boissons[Boissons],0)),"")</f>
        <v/>
      </c>
      <c r="H273" s="39" t="str">
        <f>IF($B273&lt;&gt;"",SUMIF($B$2:B273,$B273,$D$2:D273),"")</f>
        <v/>
      </c>
      <c r="I273" s="39" t="str">
        <f>IF($B273&lt;&gt;"",SUMIF($B$2:B273,$B273,$E$2:E273),"")</f>
        <v/>
      </c>
      <c r="J273" s="39" t="str">
        <f>IF($B273&lt;&gt;"",SUMIF($B$2:B273,$B273,$F$2:F273),"")</f>
        <v/>
      </c>
      <c r="K273" s="26" t="str">
        <f t="shared" si="8"/>
        <v/>
      </c>
      <c r="M273" s="27" t="str">
        <f t="shared" si="9"/>
        <v/>
      </c>
    </row>
    <row r="274" spans="1:13" x14ac:dyDescent="0.25">
      <c r="A274" s="23" t="str">
        <f>IFERROR(INDEX(T_Boissons[Code],MATCH(B274,T_Boissons[Boissons],0)),"")</f>
        <v/>
      </c>
      <c r="H274" s="39" t="str">
        <f>IF($B274&lt;&gt;"",SUMIF($B$2:B274,$B274,$D$2:D274),"")</f>
        <v/>
      </c>
      <c r="I274" s="39" t="str">
        <f>IF($B274&lt;&gt;"",SUMIF($B$2:B274,$B274,$E$2:E274),"")</f>
        <v/>
      </c>
      <c r="J274" s="39" t="str">
        <f>IF($B274&lt;&gt;"",SUMIF($B$2:B274,$B274,$F$2:F274),"")</f>
        <v/>
      </c>
      <c r="K274" s="26" t="str">
        <f t="shared" si="8"/>
        <v/>
      </c>
      <c r="M274" s="27" t="str">
        <f t="shared" si="9"/>
        <v/>
      </c>
    </row>
    <row r="275" spans="1:13" x14ac:dyDescent="0.25">
      <c r="A275" s="23" t="str">
        <f>IFERROR(INDEX(T_Boissons[Code],MATCH(B275,T_Boissons[Boissons],0)),"")</f>
        <v/>
      </c>
      <c r="H275" s="39" t="str">
        <f>IF($B275&lt;&gt;"",SUMIF($B$2:B275,$B275,$D$2:D275),"")</f>
        <v/>
      </c>
      <c r="I275" s="39" t="str">
        <f>IF($B275&lt;&gt;"",SUMIF($B$2:B275,$B275,$E$2:E275),"")</f>
        <v/>
      </c>
      <c r="J275" s="39" t="str">
        <f>IF($B275&lt;&gt;"",SUMIF($B$2:B275,$B275,$F$2:F275),"")</f>
        <v/>
      </c>
      <c r="K275" s="26" t="str">
        <f t="shared" si="8"/>
        <v/>
      </c>
      <c r="M275" s="27" t="str">
        <f t="shared" si="9"/>
        <v/>
      </c>
    </row>
    <row r="276" spans="1:13" x14ac:dyDescent="0.25">
      <c r="A276" s="23" t="str">
        <f>IFERROR(INDEX(T_Boissons[Code],MATCH(B276,T_Boissons[Boissons],0)),"")</f>
        <v/>
      </c>
      <c r="H276" s="39" t="str">
        <f>IF($B276&lt;&gt;"",SUMIF($B$2:B276,$B276,$D$2:D276),"")</f>
        <v/>
      </c>
      <c r="I276" s="39" t="str">
        <f>IF($B276&lt;&gt;"",SUMIF($B$2:B276,$B276,$E$2:E276),"")</f>
        <v/>
      </c>
      <c r="J276" s="39" t="str">
        <f>IF($B276&lt;&gt;"",SUMIF($B$2:B276,$B276,$F$2:F276),"")</f>
        <v/>
      </c>
      <c r="K276" s="26" t="str">
        <f t="shared" si="8"/>
        <v/>
      </c>
      <c r="M276" s="27" t="str">
        <f t="shared" si="9"/>
        <v/>
      </c>
    </row>
    <row r="277" spans="1:13" x14ac:dyDescent="0.25">
      <c r="A277" s="23" t="str">
        <f>IFERROR(INDEX(T_Boissons[Code],MATCH(B277,T_Boissons[Boissons],0)),"")</f>
        <v/>
      </c>
      <c r="H277" s="39" t="str">
        <f>IF($B277&lt;&gt;"",SUMIF($B$2:B277,$B277,$D$2:D277),"")</f>
        <v/>
      </c>
      <c r="I277" s="39" t="str">
        <f>IF($B277&lt;&gt;"",SUMIF($B$2:B277,$B277,$E$2:E277),"")</f>
        <v/>
      </c>
      <c r="J277" s="39" t="str">
        <f>IF($B277&lt;&gt;"",SUMIF($B$2:B277,$B277,$F$2:F277),"")</f>
        <v/>
      </c>
      <c r="K277" s="26" t="str">
        <f t="shared" si="8"/>
        <v/>
      </c>
      <c r="M277" s="27" t="str">
        <f t="shared" si="9"/>
        <v/>
      </c>
    </row>
    <row r="278" spans="1:13" x14ac:dyDescent="0.25">
      <c r="A278" s="23" t="str">
        <f>IFERROR(INDEX(T_Boissons[Code],MATCH(B278,T_Boissons[Boissons],0)),"")</f>
        <v/>
      </c>
      <c r="H278" s="39" t="str">
        <f>IF($B278&lt;&gt;"",SUMIF($B$2:B278,$B278,$D$2:D278),"")</f>
        <v/>
      </c>
      <c r="I278" s="39" t="str">
        <f>IF($B278&lt;&gt;"",SUMIF($B$2:B278,$B278,$E$2:E278),"")</f>
        <v/>
      </c>
      <c r="J278" s="39" t="str">
        <f>IF($B278&lt;&gt;"",SUMIF($B$2:B278,$B278,$F$2:F278),"")</f>
        <v/>
      </c>
      <c r="K278" s="26" t="str">
        <f t="shared" si="8"/>
        <v/>
      </c>
      <c r="M278" s="27" t="str">
        <f t="shared" si="9"/>
        <v/>
      </c>
    </row>
    <row r="279" spans="1:13" x14ac:dyDescent="0.25">
      <c r="A279" s="23" t="str">
        <f>IFERROR(INDEX(T_Boissons[Code],MATCH(B279,T_Boissons[Boissons],0)),"")</f>
        <v/>
      </c>
      <c r="H279" s="39" t="str">
        <f>IF($B279&lt;&gt;"",SUMIF($B$2:B279,$B279,$D$2:D279),"")</f>
        <v/>
      </c>
      <c r="I279" s="39" t="str">
        <f>IF($B279&lt;&gt;"",SUMIF($B$2:B279,$B279,$E$2:E279),"")</f>
        <v/>
      </c>
      <c r="J279" s="39" t="str">
        <f>IF($B279&lt;&gt;"",SUMIF($B$2:B279,$B279,$F$2:F279),"")</f>
        <v/>
      </c>
      <c r="K279" s="26" t="str">
        <f t="shared" si="8"/>
        <v/>
      </c>
      <c r="M279" s="27" t="str">
        <f t="shared" si="9"/>
        <v/>
      </c>
    </row>
    <row r="280" spans="1:13" x14ac:dyDescent="0.25">
      <c r="A280" s="23" t="str">
        <f>IFERROR(INDEX(T_Boissons[Code],MATCH(B280,T_Boissons[Boissons],0)),"")</f>
        <v/>
      </c>
      <c r="H280" s="39" t="str">
        <f>IF($B280&lt;&gt;"",SUMIF($B$2:B280,$B280,$D$2:D280),"")</f>
        <v/>
      </c>
      <c r="I280" s="39" t="str">
        <f>IF($B280&lt;&gt;"",SUMIF($B$2:B280,$B280,$E$2:E280),"")</f>
        <v/>
      </c>
      <c r="J280" s="39" t="str">
        <f>IF($B280&lt;&gt;"",SUMIF($B$2:B280,$B280,$F$2:F280),"")</f>
        <v/>
      </c>
      <c r="K280" s="26" t="str">
        <f t="shared" si="8"/>
        <v/>
      </c>
      <c r="M280" s="27" t="str">
        <f t="shared" si="9"/>
        <v/>
      </c>
    </row>
    <row r="281" spans="1:13" x14ac:dyDescent="0.25">
      <c r="A281" s="23" t="str">
        <f>IFERROR(INDEX(T_Boissons[Code],MATCH(B281,T_Boissons[Boissons],0)),"")</f>
        <v/>
      </c>
      <c r="H281" s="39" t="str">
        <f>IF($B281&lt;&gt;"",SUMIF($B$2:B281,$B281,$D$2:D281),"")</f>
        <v/>
      </c>
      <c r="I281" s="39" t="str">
        <f>IF($B281&lt;&gt;"",SUMIF($B$2:B281,$B281,$E$2:E281),"")</f>
        <v/>
      </c>
      <c r="J281" s="39" t="str">
        <f>IF($B281&lt;&gt;"",SUMIF($B$2:B281,$B281,$F$2:F281),"")</f>
        <v/>
      </c>
      <c r="K281" s="26" t="str">
        <f t="shared" si="8"/>
        <v/>
      </c>
      <c r="M281" s="27" t="str">
        <f t="shared" si="9"/>
        <v/>
      </c>
    </row>
    <row r="282" spans="1:13" x14ac:dyDescent="0.25">
      <c r="A282" s="23" t="str">
        <f>IFERROR(INDEX(T_Boissons[Code],MATCH(B282,T_Boissons[Boissons],0)),"")</f>
        <v/>
      </c>
      <c r="H282" s="39" t="str">
        <f>IF($B282&lt;&gt;"",SUMIF($B$2:B282,$B282,$D$2:D282),"")</f>
        <v/>
      </c>
      <c r="I282" s="39" t="str">
        <f>IF($B282&lt;&gt;"",SUMIF($B$2:B282,$B282,$E$2:E282),"")</f>
        <v/>
      </c>
      <c r="J282" s="39" t="str">
        <f>IF($B282&lt;&gt;"",SUMIF($B$2:B282,$B282,$F$2:F282),"")</f>
        <v/>
      </c>
      <c r="K282" s="26" t="str">
        <f t="shared" si="8"/>
        <v/>
      </c>
      <c r="M282" s="27" t="str">
        <f t="shared" si="9"/>
        <v/>
      </c>
    </row>
    <row r="283" spans="1:13" x14ac:dyDescent="0.25">
      <c r="A283" s="23" t="str">
        <f>IFERROR(INDEX(T_Boissons[Code],MATCH(B283,T_Boissons[Boissons],0)),"")</f>
        <v/>
      </c>
      <c r="H283" s="39" t="str">
        <f>IF($B283&lt;&gt;"",SUMIF($B$2:B283,$B283,$D$2:D283),"")</f>
        <v/>
      </c>
      <c r="I283" s="39" t="str">
        <f>IF($B283&lt;&gt;"",SUMIF($B$2:B283,$B283,$E$2:E283),"")</f>
        <v/>
      </c>
      <c r="J283" s="39" t="str">
        <f>IF($B283&lt;&gt;"",SUMIF($B$2:B283,$B283,$F$2:F283),"")</f>
        <v/>
      </c>
      <c r="K283" s="26" t="str">
        <f t="shared" si="8"/>
        <v/>
      </c>
      <c r="M283" s="27" t="str">
        <f t="shared" si="9"/>
        <v/>
      </c>
    </row>
    <row r="284" spans="1:13" x14ac:dyDescent="0.25">
      <c r="A284" s="23" t="str">
        <f>IFERROR(INDEX(T_Boissons[Code],MATCH(B284,T_Boissons[Boissons],0)),"")</f>
        <v/>
      </c>
      <c r="H284" s="39" t="str">
        <f>IF($B284&lt;&gt;"",SUMIF($B$2:B284,$B284,$D$2:D284),"")</f>
        <v/>
      </c>
      <c r="I284" s="39" t="str">
        <f>IF($B284&lt;&gt;"",SUMIF($B$2:B284,$B284,$E$2:E284),"")</f>
        <v/>
      </c>
      <c r="J284" s="39" t="str">
        <f>IF($B284&lt;&gt;"",SUMIF($B$2:B284,$B284,$F$2:F284),"")</f>
        <v/>
      </c>
      <c r="K284" s="26" t="str">
        <f t="shared" si="8"/>
        <v/>
      </c>
      <c r="M284" s="27" t="str">
        <f t="shared" si="9"/>
        <v/>
      </c>
    </row>
    <row r="285" spans="1:13" x14ac:dyDescent="0.25">
      <c r="A285" s="23" t="str">
        <f>IFERROR(INDEX(T_Boissons[Code],MATCH(B285,T_Boissons[Boissons],0)),"")</f>
        <v/>
      </c>
      <c r="H285" s="39" t="str">
        <f>IF($B285&lt;&gt;"",SUMIF($B$2:B285,$B285,$D$2:D285),"")</f>
        <v/>
      </c>
      <c r="I285" s="39" t="str">
        <f>IF($B285&lt;&gt;"",SUMIF($B$2:B285,$B285,$E$2:E285),"")</f>
        <v/>
      </c>
      <c r="J285" s="39" t="str">
        <f>IF($B285&lt;&gt;"",SUMIF($B$2:B285,$B285,$F$2:F285),"")</f>
        <v/>
      </c>
      <c r="K285" s="26" t="str">
        <f t="shared" si="8"/>
        <v/>
      </c>
      <c r="M285" s="27" t="str">
        <f t="shared" si="9"/>
        <v/>
      </c>
    </row>
    <row r="286" spans="1:13" x14ac:dyDescent="0.25">
      <c r="A286" s="23" t="str">
        <f>IFERROR(INDEX(T_Boissons[Code],MATCH(B286,T_Boissons[Boissons],0)),"")</f>
        <v/>
      </c>
      <c r="H286" s="39" t="str">
        <f>IF($B286&lt;&gt;"",SUMIF($B$2:B286,$B286,$D$2:D286),"")</f>
        <v/>
      </c>
      <c r="I286" s="39" t="str">
        <f>IF($B286&lt;&gt;"",SUMIF($B$2:B286,$B286,$E$2:E286),"")</f>
        <v/>
      </c>
      <c r="J286" s="39" t="str">
        <f>IF($B286&lt;&gt;"",SUMIF($B$2:B286,$B286,$F$2:F286),"")</f>
        <v/>
      </c>
      <c r="K286" s="26" t="str">
        <f t="shared" si="8"/>
        <v/>
      </c>
      <c r="M286" s="27" t="str">
        <f t="shared" si="9"/>
        <v/>
      </c>
    </row>
    <row r="287" spans="1:13" x14ac:dyDescent="0.25">
      <c r="A287" s="23" t="str">
        <f>IFERROR(INDEX(T_Boissons[Code],MATCH(B287,T_Boissons[Boissons],0)),"")</f>
        <v/>
      </c>
      <c r="H287" s="39" t="str">
        <f>IF($B287&lt;&gt;"",SUMIF($B$2:B287,$B287,$D$2:D287),"")</f>
        <v/>
      </c>
      <c r="I287" s="39" t="str">
        <f>IF($B287&lt;&gt;"",SUMIF($B$2:B287,$B287,$E$2:E287),"")</f>
        <v/>
      </c>
      <c r="J287" s="39" t="str">
        <f>IF($B287&lt;&gt;"",SUMIF($B$2:B287,$B287,$F$2:F287),"")</f>
        <v/>
      </c>
      <c r="K287" s="26" t="str">
        <f t="shared" si="8"/>
        <v/>
      </c>
      <c r="M287" s="27" t="str">
        <f t="shared" si="9"/>
        <v/>
      </c>
    </row>
    <row r="288" spans="1:13" x14ac:dyDescent="0.25">
      <c r="A288" s="23" t="str">
        <f>IFERROR(INDEX(T_Boissons[Code],MATCH(B288,T_Boissons[Boissons],0)),"")</f>
        <v/>
      </c>
      <c r="H288" s="39" t="str">
        <f>IF($B288&lt;&gt;"",SUMIF($B$2:B288,$B288,$D$2:D288),"")</f>
        <v/>
      </c>
      <c r="I288" s="39" t="str">
        <f>IF($B288&lt;&gt;"",SUMIF($B$2:B288,$B288,$E$2:E288),"")</f>
        <v/>
      </c>
      <c r="J288" s="39" t="str">
        <f>IF($B288&lt;&gt;"",SUMIF($B$2:B288,$B288,$F$2:F288),"")</f>
        <v/>
      </c>
      <c r="K288" s="26" t="str">
        <f>IF($B288&lt;&gt;"",H288+I288-J288,"")</f>
        <v/>
      </c>
      <c r="M288" s="27" t="str">
        <f t="shared" si="9"/>
        <v/>
      </c>
    </row>
    <row r="289" spans="13:13" x14ac:dyDescent="0.25">
      <c r="M289" s="27" t="str">
        <f t="shared" si="9"/>
        <v/>
      </c>
    </row>
    <row r="290" spans="13:13" x14ac:dyDescent="0.25">
      <c r="M290" s="27" t="str">
        <f t="shared" si="9"/>
        <v/>
      </c>
    </row>
    <row r="291" spans="13:13" x14ac:dyDescent="0.25">
      <c r="M291" s="27" t="str">
        <f t="shared" si="9"/>
        <v/>
      </c>
    </row>
    <row r="292" spans="13:13" x14ac:dyDescent="0.25">
      <c r="M292" s="27" t="str">
        <f t="shared" si="9"/>
        <v/>
      </c>
    </row>
    <row r="293" spans="13:13" x14ac:dyDescent="0.25">
      <c r="M293" s="27" t="str">
        <f t="shared" si="9"/>
        <v/>
      </c>
    </row>
    <row r="294" spans="13:13" x14ac:dyDescent="0.25">
      <c r="M294" s="27" t="str">
        <f t="shared" si="9"/>
        <v/>
      </c>
    </row>
    <row r="295" spans="13:13" x14ac:dyDescent="0.25">
      <c r="M295" s="27" t="str">
        <f t="shared" si="9"/>
        <v/>
      </c>
    </row>
    <row r="296" spans="13:13" x14ac:dyDescent="0.25">
      <c r="M296" s="27" t="str">
        <f t="shared" si="9"/>
        <v/>
      </c>
    </row>
    <row r="297" spans="13:13" x14ac:dyDescent="0.25">
      <c r="M297" s="27" t="str">
        <f t="shared" si="9"/>
        <v/>
      </c>
    </row>
    <row r="298" spans="13:13" x14ac:dyDescent="0.25">
      <c r="M298" s="27" t="str">
        <f t="shared" si="9"/>
        <v/>
      </c>
    </row>
    <row r="299" spans="13:13" x14ac:dyDescent="0.25">
      <c r="M299" s="27" t="str">
        <f t="shared" si="9"/>
        <v/>
      </c>
    </row>
    <row r="300" spans="13:13" x14ac:dyDescent="0.25">
      <c r="M300" s="27" t="str">
        <f t="shared" si="9"/>
        <v/>
      </c>
    </row>
    <row r="301" spans="13:13" x14ac:dyDescent="0.25">
      <c r="M301" s="27" t="str">
        <f t="shared" si="9"/>
        <v/>
      </c>
    </row>
    <row r="302" spans="13:13" x14ac:dyDescent="0.25">
      <c r="M302" s="27" t="str">
        <f t="shared" si="9"/>
        <v/>
      </c>
    </row>
    <row r="303" spans="13:13" x14ac:dyDescent="0.25">
      <c r="M303" s="27" t="str">
        <f t="shared" si="9"/>
        <v/>
      </c>
    </row>
    <row r="304" spans="13:13" x14ac:dyDescent="0.25">
      <c r="M304" s="27" t="str">
        <f t="shared" si="9"/>
        <v/>
      </c>
    </row>
    <row r="305" spans="13:13" x14ac:dyDescent="0.25">
      <c r="M305" s="27" t="str">
        <f t="shared" si="9"/>
        <v/>
      </c>
    </row>
    <row r="306" spans="13:13" x14ac:dyDescent="0.25">
      <c r="M306" s="27" t="str">
        <f t="shared" si="9"/>
        <v/>
      </c>
    </row>
    <row r="307" spans="13:13" x14ac:dyDescent="0.25">
      <c r="M307" s="27" t="str">
        <f t="shared" si="9"/>
        <v/>
      </c>
    </row>
    <row r="308" spans="13:13" x14ac:dyDescent="0.25">
      <c r="M308" s="27" t="str">
        <f t="shared" si="9"/>
        <v/>
      </c>
    </row>
    <row r="309" spans="13:13" x14ac:dyDescent="0.25">
      <c r="M309" s="27" t="str">
        <f t="shared" si="9"/>
        <v/>
      </c>
    </row>
    <row r="310" spans="13:13" x14ac:dyDescent="0.25">
      <c r="M310" s="27" t="str">
        <f t="shared" si="9"/>
        <v/>
      </c>
    </row>
    <row r="311" spans="13:13" x14ac:dyDescent="0.25">
      <c r="M311" s="27" t="str">
        <f t="shared" si="9"/>
        <v/>
      </c>
    </row>
    <row r="312" spans="13:13" x14ac:dyDescent="0.25">
      <c r="M312" s="27" t="str">
        <f t="shared" ref="M312:M375" si="10">IF(K312&lt;0,"ATTENTION IL DOIT Y AVOIR UNE ERREUR LE STOCK EST NEGATIF !","")</f>
        <v/>
      </c>
    </row>
    <row r="313" spans="13:13" x14ac:dyDescent="0.25">
      <c r="M313" s="27" t="str">
        <f t="shared" si="10"/>
        <v/>
      </c>
    </row>
    <row r="314" spans="13:13" x14ac:dyDescent="0.25">
      <c r="M314" s="27" t="str">
        <f t="shared" si="10"/>
        <v/>
      </c>
    </row>
    <row r="315" spans="13:13" x14ac:dyDescent="0.25">
      <c r="M315" s="27" t="str">
        <f t="shared" si="10"/>
        <v/>
      </c>
    </row>
    <row r="316" spans="13:13" x14ac:dyDescent="0.25">
      <c r="M316" s="27" t="str">
        <f t="shared" si="10"/>
        <v/>
      </c>
    </row>
    <row r="317" spans="13:13" x14ac:dyDescent="0.25">
      <c r="M317" s="27" t="str">
        <f t="shared" si="10"/>
        <v/>
      </c>
    </row>
    <row r="318" spans="13:13" x14ac:dyDescent="0.25">
      <c r="M318" s="27" t="str">
        <f t="shared" si="10"/>
        <v/>
      </c>
    </row>
    <row r="319" spans="13:13" x14ac:dyDescent="0.25">
      <c r="M319" s="27" t="str">
        <f t="shared" si="10"/>
        <v/>
      </c>
    </row>
    <row r="320" spans="13:13" x14ac:dyDescent="0.25">
      <c r="M320" s="27" t="str">
        <f t="shared" si="10"/>
        <v/>
      </c>
    </row>
    <row r="321" spans="13:13" x14ac:dyDescent="0.25">
      <c r="M321" s="27" t="str">
        <f t="shared" si="10"/>
        <v/>
      </c>
    </row>
    <row r="322" spans="13:13" x14ac:dyDescent="0.25">
      <c r="M322" s="27" t="str">
        <f t="shared" si="10"/>
        <v/>
      </c>
    </row>
    <row r="323" spans="13:13" x14ac:dyDescent="0.25">
      <c r="M323" s="27" t="str">
        <f t="shared" si="10"/>
        <v/>
      </c>
    </row>
    <row r="324" spans="13:13" x14ac:dyDescent="0.25">
      <c r="M324" s="27" t="str">
        <f t="shared" si="10"/>
        <v/>
      </c>
    </row>
    <row r="325" spans="13:13" x14ac:dyDescent="0.25">
      <c r="M325" s="27" t="str">
        <f t="shared" si="10"/>
        <v/>
      </c>
    </row>
    <row r="326" spans="13:13" x14ac:dyDescent="0.25">
      <c r="M326" s="27" t="str">
        <f t="shared" si="10"/>
        <v/>
      </c>
    </row>
    <row r="327" spans="13:13" x14ac:dyDescent="0.25">
      <c r="M327" s="27" t="str">
        <f t="shared" si="10"/>
        <v/>
      </c>
    </row>
    <row r="328" spans="13:13" x14ac:dyDescent="0.25">
      <c r="M328" s="27" t="str">
        <f t="shared" si="10"/>
        <v/>
      </c>
    </row>
    <row r="329" spans="13:13" x14ac:dyDescent="0.25">
      <c r="M329" s="27" t="str">
        <f t="shared" si="10"/>
        <v/>
      </c>
    </row>
    <row r="330" spans="13:13" x14ac:dyDescent="0.25">
      <c r="M330" s="27" t="str">
        <f t="shared" si="10"/>
        <v/>
      </c>
    </row>
    <row r="331" spans="13:13" x14ac:dyDescent="0.25">
      <c r="M331" s="27" t="str">
        <f t="shared" si="10"/>
        <v/>
      </c>
    </row>
    <row r="332" spans="13:13" x14ac:dyDescent="0.25">
      <c r="M332" s="27" t="str">
        <f t="shared" si="10"/>
        <v/>
      </c>
    </row>
    <row r="333" spans="13:13" x14ac:dyDescent="0.25">
      <c r="M333" s="27" t="str">
        <f t="shared" si="10"/>
        <v/>
      </c>
    </row>
    <row r="334" spans="13:13" x14ac:dyDescent="0.25">
      <c r="M334" s="27" t="str">
        <f t="shared" si="10"/>
        <v/>
      </c>
    </row>
    <row r="335" spans="13:13" x14ac:dyDescent="0.25">
      <c r="M335" s="27" t="str">
        <f t="shared" si="10"/>
        <v/>
      </c>
    </row>
    <row r="336" spans="13:13" x14ac:dyDescent="0.25">
      <c r="M336" s="27" t="str">
        <f t="shared" si="10"/>
        <v/>
      </c>
    </row>
    <row r="337" spans="13:13" x14ac:dyDescent="0.25">
      <c r="M337" s="27" t="str">
        <f t="shared" si="10"/>
        <v/>
      </c>
    </row>
    <row r="338" spans="13:13" x14ac:dyDescent="0.25">
      <c r="M338" s="27" t="str">
        <f t="shared" si="10"/>
        <v/>
      </c>
    </row>
    <row r="339" spans="13:13" x14ac:dyDescent="0.25">
      <c r="M339" s="27" t="str">
        <f t="shared" si="10"/>
        <v/>
      </c>
    </row>
    <row r="340" spans="13:13" x14ac:dyDescent="0.25">
      <c r="M340" s="27" t="str">
        <f t="shared" si="10"/>
        <v/>
      </c>
    </row>
    <row r="341" spans="13:13" x14ac:dyDescent="0.25">
      <c r="M341" s="27" t="str">
        <f t="shared" si="10"/>
        <v/>
      </c>
    </row>
    <row r="342" spans="13:13" x14ac:dyDescent="0.25">
      <c r="M342" s="27" t="str">
        <f t="shared" si="10"/>
        <v/>
      </c>
    </row>
    <row r="343" spans="13:13" x14ac:dyDescent="0.25">
      <c r="M343" s="27" t="str">
        <f t="shared" si="10"/>
        <v/>
      </c>
    </row>
    <row r="344" spans="13:13" x14ac:dyDescent="0.25">
      <c r="M344" s="27" t="str">
        <f t="shared" si="10"/>
        <v/>
      </c>
    </row>
    <row r="345" spans="13:13" x14ac:dyDescent="0.25">
      <c r="M345" s="27" t="str">
        <f t="shared" si="10"/>
        <v/>
      </c>
    </row>
    <row r="346" spans="13:13" x14ac:dyDescent="0.25">
      <c r="M346" s="27" t="str">
        <f t="shared" si="10"/>
        <v/>
      </c>
    </row>
    <row r="347" spans="13:13" x14ac:dyDescent="0.25">
      <c r="M347" s="27" t="str">
        <f t="shared" si="10"/>
        <v/>
      </c>
    </row>
    <row r="348" spans="13:13" x14ac:dyDescent="0.25">
      <c r="M348" s="27" t="str">
        <f t="shared" si="10"/>
        <v/>
      </c>
    </row>
    <row r="349" spans="13:13" x14ac:dyDescent="0.25">
      <c r="M349" s="27" t="str">
        <f t="shared" si="10"/>
        <v/>
      </c>
    </row>
    <row r="350" spans="13:13" x14ac:dyDescent="0.25">
      <c r="M350" s="27" t="str">
        <f t="shared" si="10"/>
        <v/>
      </c>
    </row>
    <row r="351" spans="13:13" x14ac:dyDescent="0.25">
      <c r="M351" s="27" t="str">
        <f t="shared" si="10"/>
        <v/>
      </c>
    </row>
    <row r="352" spans="13:13" x14ac:dyDescent="0.25">
      <c r="M352" s="27" t="str">
        <f t="shared" si="10"/>
        <v/>
      </c>
    </row>
    <row r="353" spans="13:13" x14ac:dyDescent="0.25">
      <c r="M353" s="27" t="str">
        <f t="shared" si="10"/>
        <v/>
      </c>
    </row>
    <row r="354" spans="13:13" x14ac:dyDescent="0.25">
      <c r="M354" s="27" t="str">
        <f t="shared" si="10"/>
        <v/>
      </c>
    </row>
    <row r="355" spans="13:13" x14ac:dyDescent="0.25">
      <c r="M355" s="27" t="str">
        <f t="shared" si="10"/>
        <v/>
      </c>
    </row>
    <row r="356" spans="13:13" x14ac:dyDescent="0.25">
      <c r="M356" s="27" t="str">
        <f t="shared" si="10"/>
        <v/>
      </c>
    </row>
    <row r="357" spans="13:13" x14ac:dyDescent="0.25">
      <c r="M357" s="27" t="str">
        <f t="shared" si="10"/>
        <v/>
      </c>
    </row>
    <row r="358" spans="13:13" x14ac:dyDescent="0.25">
      <c r="M358" s="27" t="str">
        <f t="shared" si="10"/>
        <v/>
      </c>
    </row>
    <row r="359" spans="13:13" x14ac:dyDescent="0.25">
      <c r="M359" s="27" t="str">
        <f t="shared" si="10"/>
        <v/>
      </c>
    </row>
    <row r="360" spans="13:13" x14ac:dyDescent="0.25">
      <c r="M360" s="27" t="str">
        <f t="shared" si="10"/>
        <v/>
      </c>
    </row>
    <row r="361" spans="13:13" x14ac:dyDescent="0.25">
      <c r="M361" s="27" t="str">
        <f t="shared" si="10"/>
        <v/>
      </c>
    </row>
    <row r="362" spans="13:13" x14ac:dyDescent="0.25">
      <c r="M362" s="27" t="str">
        <f t="shared" si="10"/>
        <v/>
      </c>
    </row>
    <row r="363" spans="13:13" x14ac:dyDescent="0.25">
      <c r="M363" s="27" t="str">
        <f t="shared" si="10"/>
        <v/>
      </c>
    </row>
    <row r="364" spans="13:13" x14ac:dyDescent="0.25">
      <c r="M364" s="27" t="str">
        <f t="shared" si="10"/>
        <v/>
      </c>
    </row>
    <row r="365" spans="13:13" x14ac:dyDescent="0.25">
      <c r="M365" s="27" t="str">
        <f t="shared" si="10"/>
        <v/>
      </c>
    </row>
    <row r="366" spans="13:13" x14ac:dyDescent="0.25">
      <c r="M366" s="27" t="str">
        <f t="shared" si="10"/>
        <v/>
      </c>
    </row>
    <row r="367" spans="13:13" x14ac:dyDescent="0.25">
      <c r="M367" s="27" t="str">
        <f t="shared" si="10"/>
        <v/>
      </c>
    </row>
    <row r="368" spans="13:13" x14ac:dyDescent="0.25">
      <c r="M368" s="27" t="str">
        <f t="shared" si="10"/>
        <v/>
      </c>
    </row>
    <row r="369" spans="13:13" x14ac:dyDescent="0.25">
      <c r="M369" s="27" t="str">
        <f t="shared" si="10"/>
        <v/>
      </c>
    </row>
    <row r="370" spans="13:13" x14ac:dyDescent="0.25">
      <c r="M370" s="27" t="str">
        <f t="shared" si="10"/>
        <v/>
      </c>
    </row>
    <row r="371" spans="13:13" x14ac:dyDescent="0.25">
      <c r="M371" s="27" t="str">
        <f t="shared" si="10"/>
        <v/>
      </c>
    </row>
    <row r="372" spans="13:13" x14ac:dyDescent="0.25">
      <c r="M372" s="27" t="str">
        <f t="shared" si="10"/>
        <v/>
      </c>
    </row>
    <row r="373" spans="13:13" x14ac:dyDescent="0.25">
      <c r="M373" s="27" t="str">
        <f t="shared" si="10"/>
        <v/>
      </c>
    </row>
    <row r="374" spans="13:13" x14ac:dyDescent="0.25">
      <c r="M374" s="27" t="str">
        <f t="shared" si="10"/>
        <v/>
      </c>
    </row>
    <row r="375" spans="13:13" x14ac:dyDescent="0.25">
      <c r="M375" s="27" t="str">
        <f t="shared" si="10"/>
        <v/>
      </c>
    </row>
    <row r="376" spans="13:13" x14ac:dyDescent="0.25">
      <c r="M376" s="27" t="str">
        <f t="shared" ref="M376:M439" si="11">IF(K376&lt;0,"ATTENTION IL DOIT Y AVOIR UNE ERREUR LE STOCK EST NEGATIF !","")</f>
        <v/>
      </c>
    </row>
    <row r="377" spans="13:13" x14ac:dyDescent="0.25">
      <c r="M377" s="27" t="str">
        <f t="shared" si="11"/>
        <v/>
      </c>
    </row>
    <row r="378" spans="13:13" x14ac:dyDescent="0.25">
      <c r="M378" s="27" t="str">
        <f t="shared" si="11"/>
        <v/>
      </c>
    </row>
    <row r="379" spans="13:13" x14ac:dyDescent="0.25">
      <c r="M379" s="27" t="str">
        <f t="shared" si="11"/>
        <v/>
      </c>
    </row>
    <row r="380" spans="13:13" x14ac:dyDescent="0.25">
      <c r="M380" s="27" t="str">
        <f t="shared" si="11"/>
        <v/>
      </c>
    </row>
    <row r="381" spans="13:13" x14ac:dyDescent="0.25">
      <c r="M381" s="27" t="str">
        <f t="shared" si="11"/>
        <v/>
      </c>
    </row>
    <row r="382" spans="13:13" x14ac:dyDescent="0.25">
      <c r="M382" s="27" t="str">
        <f t="shared" si="11"/>
        <v/>
      </c>
    </row>
    <row r="383" spans="13:13" x14ac:dyDescent="0.25">
      <c r="M383" s="27" t="str">
        <f t="shared" si="11"/>
        <v/>
      </c>
    </row>
    <row r="384" spans="13:13" x14ac:dyDescent="0.25">
      <c r="M384" s="27" t="str">
        <f t="shared" si="11"/>
        <v/>
      </c>
    </row>
    <row r="385" spans="13:13" x14ac:dyDescent="0.25">
      <c r="M385" s="27" t="str">
        <f t="shared" si="11"/>
        <v/>
      </c>
    </row>
    <row r="386" spans="13:13" x14ac:dyDescent="0.25">
      <c r="M386" s="27" t="str">
        <f t="shared" si="11"/>
        <v/>
      </c>
    </row>
    <row r="387" spans="13:13" x14ac:dyDescent="0.25">
      <c r="M387" s="27" t="str">
        <f t="shared" si="11"/>
        <v/>
      </c>
    </row>
    <row r="388" spans="13:13" x14ac:dyDescent="0.25">
      <c r="M388" s="27" t="str">
        <f t="shared" si="11"/>
        <v/>
      </c>
    </row>
    <row r="389" spans="13:13" x14ac:dyDescent="0.25">
      <c r="M389" s="27" t="str">
        <f t="shared" si="11"/>
        <v/>
      </c>
    </row>
    <row r="390" spans="13:13" x14ac:dyDescent="0.25">
      <c r="M390" s="27" t="str">
        <f t="shared" si="11"/>
        <v/>
      </c>
    </row>
    <row r="391" spans="13:13" x14ac:dyDescent="0.25">
      <c r="M391" s="27" t="str">
        <f t="shared" si="11"/>
        <v/>
      </c>
    </row>
    <row r="392" spans="13:13" x14ac:dyDescent="0.25">
      <c r="M392" s="27" t="str">
        <f t="shared" si="11"/>
        <v/>
      </c>
    </row>
    <row r="393" spans="13:13" x14ac:dyDescent="0.25">
      <c r="M393" s="27" t="str">
        <f t="shared" si="11"/>
        <v/>
      </c>
    </row>
    <row r="394" spans="13:13" x14ac:dyDescent="0.25">
      <c r="M394" s="27" t="str">
        <f t="shared" si="11"/>
        <v/>
      </c>
    </row>
    <row r="395" spans="13:13" x14ac:dyDescent="0.25">
      <c r="M395" s="27" t="str">
        <f t="shared" si="11"/>
        <v/>
      </c>
    </row>
    <row r="396" spans="13:13" x14ac:dyDescent="0.25">
      <c r="M396" s="27" t="str">
        <f t="shared" si="11"/>
        <v/>
      </c>
    </row>
    <row r="397" spans="13:13" x14ac:dyDescent="0.25">
      <c r="M397" s="27" t="str">
        <f t="shared" si="11"/>
        <v/>
      </c>
    </row>
    <row r="398" spans="13:13" x14ac:dyDescent="0.25">
      <c r="M398" s="27" t="str">
        <f t="shared" si="11"/>
        <v/>
      </c>
    </row>
    <row r="399" spans="13:13" x14ac:dyDescent="0.25">
      <c r="M399" s="27" t="str">
        <f t="shared" si="11"/>
        <v/>
      </c>
    </row>
    <row r="400" spans="13:13" x14ac:dyDescent="0.25">
      <c r="M400" s="27" t="str">
        <f t="shared" si="11"/>
        <v/>
      </c>
    </row>
    <row r="401" spans="13:13" x14ac:dyDescent="0.25">
      <c r="M401" s="27" t="str">
        <f t="shared" si="11"/>
        <v/>
      </c>
    </row>
    <row r="402" spans="13:13" x14ac:dyDescent="0.25">
      <c r="M402" s="27" t="str">
        <f t="shared" si="11"/>
        <v/>
      </c>
    </row>
    <row r="403" spans="13:13" x14ac:dyDescent="0.25">
      <c r="M403" s="27" t="str">
        <f t="shared" si="11"/>
        <v/>
      </c>
    </row>
    <row r="404" spans="13:13" x14ac:dyDescent="0.25">
      <c r="M404" s="27" t="str">
        <f t="shared" si="11"/>
        <v/>
      </c>
    </row>
    <row r="405" spans="13:13" x14ac:dyDescent="0.25">
      <c r="M405" s="27" t="str">
        <f t="shared" si="11"/>
        <v/>
      </c>
    </row>
    <row r="406" spans="13:13" x14ac:dyDescent="0.25">
      <c r="M406" s="27" t="str">
        <f t="shared" si="11"/>
        <v/>
      </c>
    </row>
    <row r="407" spans="13:13" x14ac:dyDescent="0.25">
      <c r="M407" s="27" t="str">
        <f t="shared" si="11"/>
        <v/>
      </c>
    </row>
    <row r="408" spans="13:13" x14ac:dyDescent="0.25">
      <c r="M408" s="27" t="str">
        <f t="shared" si="11"/>
        <v/>
      </c>
    </row>
    <row r="409" spans="13:13" x14ac:dyDescent="0.25">
      <c r="M409" s="27" t="str">
        <f t="shared" si="11"/>
        <v/>
      </c>
    </row>
    <row r="410" spans="13:13" x14ac:dyDescent="0.25">
      <c r="M410" s="27" t="str">
        <f t="shared" si="11"/>
        <v/>
      </c>
    </row>
    <row r="411" spans="13:13" x14ac:dyDescent="0.25">
      <c r="M411" s="27" t="str">
        <f t="shared" si="11"/>
        <v/>
      </c>
    </row>
    <row r="412" spans="13:13" x14ac:dyDescent="0.25">
      <c r="M412" s="27" t="str">
        <f t="shared" si="11"/>
        <v/>
      </c>
    </row>
    <row r="413" spans="13:13" x14ac:dyDescent="0.25">
      <c r="M413" s="27" t="str">
        <f t="shared" si="11"/>
        <v/>
      </c>
    </row>
    <row r="414" spans="13:13" x14ac:dyDescent="0.25">
      <c r="M414" s="27" t="str">
        <f t="shared" si="11"/>
        <v/>
      </c>
    </row>
    <row r="415" spans="13:13" x14ac:dyDescent="0.25">
      <c r="M415" s="27" t="str">
        <f t="shared" si="11"/>
        <v/>
      </c>
    </row>
    <row r="416" spans="13:13" x14ac:dyDescent="0.25">
      <c r="M416" s="27" t="str">
        <f t="shared" si="11"/>
        <v/>
      </c>
    </row>
    <row r="417" spans="13:13" x14ac:dyDescent="0.25">
      <c r="M417" s="27" t="str">
        <f t="shared" si="11"/>
        <v/>
      </c>
    </row>
    <row r="418" spans="13:13" x14ac:dyDescent="0.25">
      <c r="M418" s="27" t="str">
        <f t="shared" si="11"/>
        <v/>
      </c>
    </row>
    <row r="419" spans="13:13" x14ac:dyDescent="0.25">
      <c r="M419" s="27" t="str">
        <f t="shared" si="11"/>
        <v/>
      </c>
    </row>
    <row r="420" spans="13:13" x14ac:dyDescent="0.25">
      <c r="M420" s="27" t="str">
        <f t="shared" si="11"/>
        <v/>
      </c>
    </row>
    <row r="421" spans="13:13" x14ac:dyDescent="0.25">
      <c r="M421" s="27" t="str">
        <f t="shared" si="11"/>
        <v/>
      </c>
    </row>
    <row r="422" spans="13:13" x14ac:dyDescent="0.25">
      <c r="M422" s="27" t="str">
        <f t="shared" si="11"/>
        <v/>
      </c>
    </row>
    <row r="423" spans="13:13" x14ac:dyDescent="0.25">
      <c r="M423" s="27" t="str">
        <f t="shared" si="11"/>
        <v/>
      </c>
    </row>
    <row r="424" spans="13:13" x14ac:dyDescent="0.25">
      <c r="M424" s="27" t="str">
        <f t="shared" si="11"/>
        <v/>
      </c>
    </row>
    <row r="425" spans="13:13" x14ac:dyDescent="0.25">
      <c r="M425" s="27" t="str">
        <f t="shared" si="11"/>
        <v/>
      </c>
    </row>
    <row r="426" spans="13:13" x14ac:dyDescent="0.25">
      <c r="M426" s="27" t="str">
        <f t="shared" si="11"/>
        <v/>
      </c>
    </row>
    <row r="427" spans="13:13" x14ac:dyDescent="0.25">
      <c r="M427" s="27" t="str">
        <f t="shared" si="11"/>
        <v/>
      </c>
    </row>
    <row r="428" spans="13:13" x14ac:dyDescent="0.25">
      <c r="M428" s="27" t="str">
        <f t="shared" si="11"/>
        <v/>
      </c>
    </row>
    <row r="429" spans="13:13" x14ac:dyDescent="0.25">
      <c r="M429" s="27" t="str">
        <f t="shared" si="11"/>
        <v/>
      </c>
    </row>
    <row r="430" spans="13:13" x14ac:dyDescent="0.25">
      <c r="M430" s="27" t="str">
        <f t="shared" si="11"/>
        <v/>
      </c>
    </row>
    <row r="431" spans="13:13" x14ac:dyDescent="0.25">
      <c r="M431" s="27" t="str">
        <f t="shared" si="11"/>
        <v/>
      </c>
    </row>
    <row r="432" spans="13:13" x14ac:dyDescent="0.25">
      <c r="M432" s="27" t="str">
        <f t="shared" si="11"/>
        <v/>
      </c>
    </row>
    <row r="433" spans="13:13" x14ac:dyDescent="0.25">
      <c r="M433" s="27" t="str">
        <f t="shared" si="11"/>
        <v/>
      </c>
    </row>
    <row r="434" spans="13:13" x14ac:dyDescent="0.25">
      <c r="M434" s="27" t="str">
        <f t="shared" si="11"/>
        <v/>
      </c>
    </row>
    <row r="435" spans="13:13" x14ac:dyDescent="0.25">
      <c r="M435" s="27" t="str">
        <f t="shared" si="11"/>
        <v/>
      </c>
    </row>
    <row r="436" spans="13:13" x14ac:dyDescent="0.25">
      <c r="M436" s="27" t="str">
        <f t="shared" si="11"/>
        <v/>
      </c>
    </row>
    <row r="437" spans="13:13" x14ac:dyDescent="0.25">
      <c r="M437" s="27" t="str">
        <f t="shared" si="11"/>
        <v/>
      </c>
    </row>
    <row r="438" spans="13:13" x14ac:dyDescent="0.25">
      <c r="M438" s="27" t="str">
        <f t="shared" si="11"/>
        <v/>
      </c>
    </row>
    <row r="439" spans="13:13" x14ac:dyDescent="0.25">
      <c r="M439" s="27" t="str">
        <f t="shared" si="11"/>
        <v/>
      </c>
    </row>
    <row r="440" spans="13:13" x14ac:dyDescent="0.25">
      <c r="M440" s="27" t="str">
        <f t="shared" ref="M440:M503" si="12">IF(K440&lt;0,"ATTENTION IL DOIT Y AVOIR UNE ERREUR LE STOCK EST NEGATIF !","")</f>
        <v/>
      </c>
    </row>
    <row r="441" spans="13:13" x14ac:dyDescent="0.25">
      <c r="M441" s="27" t="str">
        <f t="shared" si="12"/>
        <v/>
      </c>
    </row>
    <row r="442" spans="13:13" x14ac:dyDescent="0.25">
      <c r="M442" s="27" t="str">
        <f t="shared" si="12"/>
        <v/>
      </c>
    </row>
    <row r="443" spans="13:13" x14ac:dyDescent="0.25">
      <c r="M443" s="27" t="str">
        <f t="shared" si="12"/>
        <v/>
      </c>
    </row>
    <row r="444" spans="13:13" x14ac:dyDescent="0.25">
      <c r="M444" s="27" t="str">
        <f t="shared" si="12"/>
        <v/>
      </c>
    </row>
    <row r="445" spans="13:13" x14ac:dyDescent="0.25">
      <c r="M445" s="27" t="str">
        <f t="shared" si="12"/>
        <v/>
      </c>
    </row>
    <row r="446" spans="13:13" x14ac:dyDescent="0.25">
      <c r="M446" s="27" t="str">
        <f t="shared" si="12"/>
        <v/>
      </c>
    </row>
    <row r="447" spans="13:13" x14ac:dyDescent="0.25">
      <c r="M447" s="27" t="str">
        <f t="shared" si="12"/>
        <v/>
      </c>
    </row>
    <row r="448" spans="13:13" x14ac:dyDescent="0.25">
      <c r="M448" s="27" t="str">
        <f t="shared" si="12"/>
        <v/>
      </c>
    </row>
    <row r="449" spans="13:13" x14ac:dyDescent="0.25">
      <c r="M449" s="27" t="str">
        <f t="shared" si="12"/>
        <v/>
      </c>
    </row>
    <row r="450" spans="13:13" x14ac:dyDescent="0.25">
      <c r="M450" s="27" t="str">
        <f t="shared" si="12"/>
        <v/>
      </c>
    </row>
    <row r="451" spans="13:13" x14ac:dyDescent="0.25">
      <c r="M451" s="27" t="str">
        <f t="shared" si="12"/>
        <v/>
      </c>
    </row>
    <row r="452" spans="13:13" x14ac:dyDescent="0.25">
      <c r="M452" s="27" t="str">
        <f t="shared" si="12"/>
        <v/>
      </c>
    </row>
    <row r="453" spans="13:13" x14ac:dyDescent="0.25">
      <c r="M453" s="27" t="str">
        <f t="shared" si="12"/>
        <v/>
      </c>
    </row>
    <row r="454" spans="13:13" x14ac:dyDescent="0.25">
      <c r="M454" s="27" t="str">
        <f t="shared" si="12"/>
        <v/>
      </c>
    </row>
    <row r="455" spans="13:13" x14ac:dyDescent="0.25">
      <c r="M455" s="27" t="str">
        <f t="shared" si="12"/>
        <v/>
      </c>
    </row>
    <row r="456" spans="13:13" x14ac:dyDescent="0.25">
      <c r="M456" s="27" t="str">
        <f t="shared" si="12"/>
        <v/>
      </c>
    </row>
    <row r="457" spans="13:13" x14ac:dyDescent="0.25">
      <c r="M457" s="27" t="str">
        <f t="shared" si="12"/>
        <v/>
      </c>
    </row>
    <row r="458" spans="13:13" x14ac:dyDescent="0.25">
      <c r="M458" s="27" t="str">
        <f t="shared" si="12"/>
        <v/>
      </c>
    </row>
    <row r="459" spans="13:13" x14ac:dyDescent="0.25">
      <c r="M459" s="27" t="str">
        <f t="shared" si="12"/>
        <v/>
      </c>
    </row>
    <row r="460" spans="13:13" x14ac:dyDescent="0.25">
      <c r="M460" s="27" t="str">
        <f t="shared" si="12"/>
        <v/>
      </c>
    </row>
    <row r="461" spans="13:13" x14ac:dyDescent="0.25">
      <c r="M461" s="27" t="str">
        <f t="shared" si="12"/>
        <v/>
      </c>
    </row>
    <row r="462" spans="13:13" x14ac:dyDescent="0.25">
      <c r="M462" s="27" t="str">
        <f t="shared" si="12"/>
        <v/>
      </c>
    </row>
    <row r="463" spans="13:13" x14ac:dyDescent="0.25">
      <c r="M463" s="27" t="str">
        <f t="shared" si="12"/>
        <v/>
      </c>
    </row>
    <row r="464" spans="13:13" x14ac:dyDescent="0.25">
      <c r="M464" s="27" t="str">
        <f t="shared" si="12"/>
        <v/>
      </c>
    </row>
    <row r="465" spans="13:13" x14ac:dyDescent="0.25">
      <c r="M465" s="27" t="str">
        <f t="shared" si="12"/>
        <v/>
      </c>
    </row>
    <row r="466" spans="13:13" x14ac:dyDescent="0.25">
      <c r="M466" s="27" t="str">
        <f t="shared" si="12"/>
        <v/>
      </c>
    </row>
    <row r="467" spans="13:13" x14ac:dyDescent="0.25">
      <c r="M467" s="27" t="str">
        <f t="shared" si="12"/>
        <v/>
      </c>
    </row>
    <row r="468" spans="13:13" x14ac:dyDescent="0.25">
      <c r="M468" s="27" t="str">
        <f t="shared" si="12"/>
        <v/>
      </c>
    </row>
    <row r="469" spans="13:13" x14ac:dyDescent="0.25">
      <c r="M469" s="27" t="str">
        <f t="shared" si="12"/>
        <v/>
      </c>
    </row>
    <row r="470" spans="13:13" x14ac:dyDescent="0.25">
      <c r="M470" s="27" t="str">
        <f t="shared" si="12"/>
        <v/>
      </c>
    </row>
    <row r="471" spans="13:13" x14ac:dyDescent="0.25">
      <c r="M471" s="27" t="str">
        <f t="shared" si="12"/>
        <v/>
      </c>
    </row>
    <row r="472" spans="13:13" x14ac:dyDescent="0.25">
      <c r="M472" s="27" t="str">
        <f t="shared" si="12"/>
        <v/>
      </c>
    </row>
    <row r="473" spans="13:13" x14ac:dyDescent="0.25">
      <c r="M473" s="27" t="str">
        <f t="shared" si="12"/>
        <v/>
      </c>
    </row>
    <row r="474" spans="13:13" x14ac:dyDescent="0.25">
      <c r="M474" s="27" t="str">
        <f t="shared" si="12"/>
        <v/>
      </c>
    </row>
    <row r="475" spans="13:13" x14ac:dyDescent="0.25">
      <c r="M475" s="27" t="str">
        <f t="shared" si="12"/>
        <v/>
      </c>
    </row>
    <row r="476" spans="13:13" x14ac:dyDescent="0.25">
      <c r="M476" s="27" t="str">
        <f t="shared" si="12"/>
        <v/>
      </c>
    </row>
    <row r="477" spans="13:13" x14ac:dyDescent="0.25">
      <c r="M477" s="27" t="str">
        <f t="shared" si="12"/>
        <v/>
      </c>
    </row>
    <row r="478" spans="13:13" x14ac:dyDescent="0.25">
      <c r="M478" s="27" t="str">
        <f t="shared" si="12"/>
        <v/>
      </c>
    </row>
    <row r="479" spans="13:13" x14ac:dyDescent="0.25">
      <c r="M479" s="27" t="str">
        <f t="shared" si="12"/>
        <v/>
      </c>
    </row>
    <row r="480" spans="13:13" x14ac:dyDescent="0.25">
      <c r="M480" s="27" t="str">
        <f t="shared" si="12"/>
        <v/>
      </c>
    </row>
    <row r="481" spans="13:13" x14ac:dyDescent="0.25">
      <c r="M481" s="27" t="str">
        <f t="shared" si="12"/>
        <v/>
      </c>
    </row>
    <row r="482" spans="13:13" x14ac:dyDescent="0.25">
      <c r="M482" s="27" t="str">
        <f t="shared" si="12"/>
        <v/>
      </c>
    </row>
    <row r="483" spans="13:13" x14ac:dyDescent="0.25">
      <c r="M483" s="27" t="str">
        <f t="shared" si="12"/>
        <v/>
      </c>
    </row>
    <row r="484" spans="13:13" x14ac:dyDescent="0.25">
      <c r="M484" s="27" t="str">
        <f t="shared" si="12"/>
        <v/>
      </c>
    </row>
    <row r="485" spans="13:13" x14ac:dyDescent="0.25">
      <c r="M485" s="27" t="str">
        <f t="shared" si="12"/>
        <v/>
      </c>
    </row>
    <row r="486" spans="13:13" x14ac:dyDescent="0.25">
      <c r="M486" s="27" t="str">
        <f t="shared" si="12"/>
        <v/>
      </c>
    </row>
    <row r="487" spans="13:13" x14ac:dyDescent="0.25">
      <c r="M487" s="27" t="str">
        <f t="shared" si="12"/>
        <v/>
      </c>
    </row>
    <row r="488" spans="13:13" x14ac:dyDescent="0.25">
      <c r="M488" s="27" t="str">
        <f t="shared" si="12"/>
        <v/>
      </c>
    </row>
    <row r="489" spans="13:13" x14ac:dyDescent="0.25">
      <c r="M489" s="27" t="str">
        <f t="shared" si="12"/>
        <v/>
      </c>
    </row>
    <row r="490" spans="13:13" x14ac:dyDescent="0.25">
      <c r="M490" s="27" t="str">
        <f t="shared" si="12"/>
        <v/>
      </c>
    </row>
    <row r="491" spans="13:13" x14ac:dyDescent="0.25">
      <c r="M491" s="27" t="str">
        <f t="shared" si="12"/>
        <v/>
      </c>
    </row>
    <row r="492" spans="13:13" x14ac:dyDescent="0.25">
      <c r="M492" s="27" t="str">
        <f t="shared" si="12"/>
        <v/>
      </c>
    </row>
    <row r="493" spans="13:13" x14ac:dyDescent="0.25">
      <c r="M493" s="27" t="str">
        <f t="shared" si="12"/>
        <v/>
      </c>
    </row>
    <row r="494" spans="13:13" x14ac:dyDescent="0.25">
      <c r="M494" s="27" t="str">
        <f t="shared" si="12"/>
        <v/>
      </c>
    </row>
    <row r="495" spans="13:13" x14ac:dyDescent="0.25">
      <c r="M495" s="27" t="str">
        <f t="shared" si="12"/>
        <v/>
      </c>
    </row>
    <row r="496" spans="13:13" x14ac:dyDescent="0.25">
      <c r="M496" s="27" t="str">
        <f t="shared" si="12"/>
        <v/>
      </c>
    </row>
    <row r="497" spans="13:13" x14ac:dyDescent="0.25">
      <c r="M497" s="27" t="str">
        <f t="shared" si="12"/>
        <v/>
      </c>
    </row>
    <row r="498" spans="13:13" x14ac:dyDescent="0.25">
      <c r="M498" s="27" t="str">
        <f t="shared" si="12"/>
        <v/>
      </c>
    </row>
    <row r="499" spans="13:13" x14ac:dyDescent="0.25">
      <c r="M499" s="27" t="str">
        <f t="shared" si="12"/>
        <v/>
      </c>
    </row>
    <row r="500" spans="13:13" x14ac:dyDescent="0.25">
      <c r="M500" s="27" t="str">
        <f t="shared" si="12"/>
        <v/>
      </c>
    </row>
    <row r="501" spans="13:13" x14ac:dyDescent="0.25">
      <c r="M501" s="27" t="str">
        <f t="shared" si="12"/>
        <v/>
      </c>
    </row>
    <row r="502" spans="13:13" x14ac:dyDescent="0.25">
      <c r="M502" s="27" t="str">
        <f t="shared" si="12"/>
        <v/>
      </c>
    </row>
    <row r="503" spans="13:13" x14ac:dyDescent="0.25">
      <c r="M503" s="27" t="str">
        <f t="shared" si="12"/>
        <v/>
      </c>
    </row>
    <row r="504" spans="13:13" x14ac:dyDescent="0.25">
      <c r="M504" s="27" t="str">
        <f t="shared" ref="M504:M567" si="13">IF(K504&lt;0,"ATTENTION IL DOIT Y AVOIR UNE ERREUR LE STOCK EST NEGATIF !","")</f>
        <v/>
      </c>
    </row>
    <row r="505" spans="13:13" x14ac:dyDescent="0.25">
      <c r="M505" s="27" t="str">
        <f t="shared" si="13"/>
        <v/>
      </c>
    </row>
    <row r="506" spans="13:13" x14ac:dyDescent="0.25">
      <c r="M506" s="27" t="str">
        <f t="shared" si="13"/>
        <v/>
      </c>
    </row>
    <row r="507" spans="13:13" x14ac:dyDescent="0.25">
      <c r="M507" s="27" t="str">
        <f t="shared" si="13"/>
        <v/>
      </c>
    </row>
    <row r="508" spans="13:13" x14ac:dyDescent="0.25">
      <c r="M508" s="27" t="str">
        <f t="shared" si="13"/>
        <v/>
      </c>
    </row>
    <row r="509" spans="13:13" x14ac:dyDescent="0.25">
      <c r="M509" s="27" t="str">
        <f t="shared" si="13"/>
        <v/>
      </c>
    </row>
    <row r="510" spans="13:13" x14ac:dyDescent="0.25">
      <c r="M510" s="27" t="str">
        <f t="shared" si="13"/>
        <v/>
      </c>
    </row>
    <row r="511" spans="13:13" x14ac:dyDescent="0.25">
      <c r="M511" s="27" t="str">
        <f t="shared" si="13"/>
        <v/>
      </c>
    </row>
    <row r="512" spans="13:13" x14ac:dyDescent="0.25">
      <c r="M512" s="27" t="str">
        <f t="shared" si="13"/>
        <v/>
      </c>
    </row>
    <row r="513" spans="13:13" x14ac:dyDescent="0.25">
      <c r="M513" s="27" t="str">
        <f t="shared" si="13"/>
        <v/>
      </c>
    </row>
    <row r="514" spans="13:13" x14ac:dyDescent="0.25">
      <c r="M514" s="27" t="str">
        <f t="shared" si="13"/>
        <v/>
      </c>
    </row>
    <row r="515" spans="13:13" x14ac:dyDescent="0.25">
      <c r="M515" s="27" t="str">
        <f t="shared" si="13"/>
        <v/>
      </c>
    </row>
    <row r="516" spans="13:13" x14ac:dyDescent="0.25">
      <c r="M516" s="27" t="str">
        <f t="shared" si="13"/>
        <v/>
      </c>
    </row>
    <row r="517" spans="13:13" x14ac:dyDescent="0.25">
      <c r="M517" s="27" t="str">
        <f t="shared" si="13"/>
        <v/>
      </c>
    </row>
    <row r="518" spans="13:13" x14ac:dyDescent="0.25">
      <c r="M518" s="27" t="str">
        <f t="shared" si="13"/>
        <v/>
      </c>
    </row>
    <row r="519" spans="13:13" x14ac:dyDescent="0.25">
      <c r="M519" s="27" t="str">
        <f t="shared" si="13"/>
        <v/>
      </c>
    </row>
    <row r="520" spans="13:13" x14ac:dyDescent="0.25">
      <c r="M520" s="27" t="str">
        <f t="shared" si="13"/>
        <v/>
      </c>
    </row>
    <row r="521" spans="13:13" x14ac:dyDescent="0.25">
      <c r="M521" s="27" t="str">
        <f t="shared" si="13"/>
        <v/>
      </c>
    </row>
    <row r="522" spans="13:13" x14ac:dyDescent="0.25">
      <c r="M522" s="27" t="str">
        <f t="shared" si="13"/>
        <v/>
      </c>
    </row>
    <row r="523" spans="13:13" x14ac:dyDescent="0.25">
      <c r="M523" s="27" t="str">
        <f t="shared" si="13"/>
        <v/>
      </c>
    </row>
    <row r="524" spans="13:13" x14ac:dyDescent="0.25">
      <c r="M524" s="27" t="str">
        <f t="shared" si="13"/>
        <v/>
      </c>
    </row>
    <row r="525" spans="13:13" x14ac:dyDescent="0.25">
      <c r="M525" s="27" t="str">
        <f t="shared" si="13"/>
        <v/>
      </c>
    </row>
    <row r="526" spans="13:13" x14ac:dyDescent="0.25">
      <c r="M526" s="27" t="str">
        <f t="shared" si="13"/>
        <v/>
      </c>
    </row>
    <row r="527" spans="13:13" x14ac:dyDescent="0.25">
      <c r="M527" s="27" t="str">
        <f t="shared" si="13"/>
        <v/>
      </c>
    </row>
    <row r="528" spans="13:13" x14ac:dyDescent="0.25">
      <c r="M528" s="27" t="str">
        <f t="shared" si="13"/>
        <v/>
      </c>
    </row>
    <row r="529" spans="13:13" x14ac:dyDescent="0.25">
      <c r="M529" s="27" t="str">
        <f t="shared" si="13"/>
        <v/>
      </c>
    </row>
    <row r="530" spans="13:13" x14ac:dyDescent="0.25">
      <c r="M530" s="27" t="str">
        <f t="shared" si="13"/>
        <v/>
      </c>
    </row>
    <row r="531" spans="13:13" x14ac:dyDescent="0.25">
      <c r="M531" s="27" t="str">
        <f t="shared" si="13"/>
        <v/>
      </c>
    </row>
    <row r="532" spans="13:13" x14ac:dyDescent="0.25">
      <c r="M532" s="27" t="str">
        <f t="shared" si="13"/>
        <v/>
      </c>
    </row>
    <row r="533" spans="13:13" x14ac:dyDescent="0.25">
      <c r="M533" s="27" t="str">
        <f t="shared" si="13"/>
        <v/>
      </c>
    </row>
    <row r="534" spans="13:13" x14ac:dyDescent="0.25">
      <c r="M534" s="27" t="str">
        <f t="shared" si="13"/>
        <v/>
      </c>
    </row>
    <row r="535" spans="13:13" x14ac:dyDescent="0.25">
      <c r="M535" s="27" t="str">
        <f t="shared" si="13"/>
        <v/>
      </c>
    </row>
    <row r="536" spans="13:13" x14ac:dyDescent="0.25">
      <c r="M536" s="27" t="str">
        <f t="shared" si="13"/>
        <v/>
      </c>
    </row>
    <row r="537" spans="13:13" x14ac:dyDescent="0.25">
      <c r="M537" s="27" t="str">
        <f t="shared" si="13"/>
        <v/>
      </c>
    </row>
    <row r="538" spans="13:13" x14ac:dyDescent="0.25">
      <c r="M538" s="27" t="str">
        <f t="shared" si="13"/>
        <v/>
      </c>
    </row>
    <row r="539" spans="13:13" x14ac:dyDescent="0.25">
      <c r="M539" s="27" t="str">
        <f t="shared" si="13"/>
        <v/>
      </c>
    </row>
    <row r="540" spans="13:13" x14ac:dyDescent="0.25">
      <c r="M540" s="27" t="str">
        <f t="shared" si="13"/>
        <v/>
      </c>
    </row>
    <row r="541" spans="13:13" x14ac:dyDescent="0.25">
      <c r="M541" s="27" t="str">
        <f t="shared" si="13"/>
        <v/>
      </c>
    </row>
    <row r="542" spans="13:13" x14ac:dyDescent="0.25">
      <c r="M542" s="27" t="str">
        <f t="shared" si="13"/>
        <v/>
      </c>
    </row>
    <row r="543" spans="13:13" x14ac:dyDescent="0.25">
      <c r="M543" s="27" t="str">
        <f t="shared" si="13"/>
        <v/>
      </c>
    </row>
    <row r="544" spans="13:13" x14ac:dyDescent="0.25">
      <c r="M544" s="27" t="str">
        <f t="shared" si="13"/>
        <v/>
      </c>
    </row>
    <row r="545" spans="13:13" x14ac:dyDescent="0.25">
      <c r="M545" s="27" t="str">
        <f t="shared" si="13"/>
        <v/>
      </c>
    </row>
    <row r="546" spans="13:13" x14ac:dyDescent="0.25">
      <c r="M546" s="27" t="str">
        <f t="shared" si="13"/>
        <v/>
      </c>
    </row>
    <row r="547" spans="13:13" x14ac:dyDescent="0.25">
      <c r="M547" s="27" t="str">
        <f t="shared" si="13"/>
        <v/>
      </c>
    </row>
    <row r="548" spans="13:13" x14ac:dyDescent="0.25">
      <c r="M548" s="27" t="str">
        <f t="shared" si="13"/>
        <v/>
      </c>
    </row>
    <row r="549" spans="13:13" x14ac:dyDescent="0.25">
      <c r="M549" s="27" t="str">
        <f t="shared" si="13"/>
        <v/>
      </c>
    </row>
    <row r="550" spans="13:13" x14ac:dyDescent="0.25">
      <c r="M550" s="27" t="str">
        <f t="shared" si="13"/>
        <v/>
      </c>
    </row>
    <row r="551" spans="13:13" x14ac:dyDescent="0.25">
      <c r="M551" s="27" t="str">
        <f t="shared" si="13"/>
        <v/>
      </c>
    </row>
    <row r="552" spans="13:13" x14ac:dyDescent="0.25">
      <c r="M552" s="27" t="str">
        <f t="shared" si="13"/>
        <v/>
      </c>
    </row>
    <row r="553" spans="13:13" x14ac:dyDescent="0.25">
      <c r="M553" s="27" t="str">
        <f t="shared" si="13"/>
        <v/>
      </c>
    </row>
    <row r="554" spans="13:13" x14ac:dyDescent="0.25">
      <c r="M554" s="27" t="str">
        <f t="shared" si="13"/>
        <v/>
      </c>
    </row>
    <row r="555" spans="13:13" x14ac:dyDescent="0.25">
      <c r="M555" s="27" t="str">
        <f t="shared" si="13"/>
        <v/>
      </c>
    </row>
    <row r="556" spans="13:13" x14ac:dyDescent="0.25">
      <c r="M556" s="27" t="str">
        <f t="shared" si="13"/>
        <v/>
      </c>
    </row>
    <row r="557" spans="13:13" x14ac:dyDescent="0.25">
      <c r="M557" s="27" t="str">
        <f t="shared" si="13"/>
        <v/>
      </c>
    </row>
    <row r="558" spans="13:13" x14ac:dyDescent="0.25">
      <c r="M558" s="27" t="str">
        <f t="shared" si="13"/>
        <v/>
      </c>
    </row>
    <row r="559" spans="13:13" x14ac:dyDescent="0.25">
      <c r="M559" s="27" t="str">
        <f t="shared" si="13"/>
        <v/>
      </c>
    </row>
    <row r="560" spans="13:13" x14ac:dyDescent="0.25">
      <c r="M560" s="27" t="str">
        <f t="shared" si="13"/>
        <v/>
      </c>
    </row>
    <row r="561" spans="13:13" x14ac:dyDescent="0.25">
      <c r="M561" s="27" t="str">
        <f t="shared" si="13"/>
        <v/>
      </c>
    </row>
    <row r="562" spans="13:13" x14ac:dyDescent="0.25">
      <c r="M562" s="27" t="str">
        <f t="shared" si="13"/>
        <v/>
      </c>
    </row>
    <row r="563" spans="13:13" x14ac:dyDescent="0.25">
      <c r="M563" s="27" t="str">
        <f t="shared" si="13"/>
        <v/>
      </c>
    </row>
    <row r="564" spans="13:13" x14ac:dyDescent="0.25">
      <c r="M564" s="27" t="str">
        <f t="shared" si="13"/>
        <v/>
      </c>
    </row>
    <row r="565" spans="13:13" x14ac:dyDescent="0.25">
      <c r="M565" s="27" t="str">
        <f t="shared" si="13"/>
        <v/>
      </c>
    </row>
    <row r="566" spans="13:13" x14ac:dyDescent="0.25">
      <c r="M566" s="27" t="str">
        <f t="shared" si="13"/>
        <v/>
      </c>
    </row>
    <row r="567" spans="13:13" x14ac:dyDescent="0.25">
      <c r="M567" s="27" t="str">
        <f t="shared" si="13"/>
        <v/>
      </c>
    </row>
    <row r="568" spans="13:13" x14ac:dyDescent="0.25">
      <c r="M568" s="27" t="str">
        <f t="shared" ref="M568:M631" si="14">IF(K568&lt;0,"ATTENTION IL DOIT Y AVOIR UNE ERREUR LE STOCK EST NEGATIF !","")</f>
        <v/>
      </c>
    </row>
    <row r="569" spans="13:13" x14ac:dyDescent="0.25">
      <c r="M569" s="27" t="str">
        <f t="shared" si="14"/>
        <v/>
      </c>
    </row>
    <row r="570" spans="13:13" x14ac:dyDescent="0.25">
      <c r="M570" s="27" t="str">
        <f t="shared" si="14"/>
        <v/>
      </c>
    </row>
    <row r="571" spans="13:13" x14ac:dyDescent="0.25">
      <c r="M571" s="27" t="str">
        <f t="shared" si="14"/>
        <v/>
      </c>
    </row>
    <row r="572" spans="13:13" x14ac:dyDescent="0.25">
      <c r="M572" s="27" t="str">
        <f t="shared" si="14"/>
        <v/>
      </c>
    </row>
    <row r="573" spans="13:13" x14ac:dyDescent="0.25">
      <c r="M573" s="27" t="str">
        <f t="shared" si="14"/>
        <v/>
      </c>
    </row>
    <row r="574" spans="13:13" x14ac:dyDescent="0.25">
      <c r="M574" s="27" t="str">
        <f t="shared" si="14"/>
        <v/>
      </c>
    </row>
    <row r="575" spans="13:13" x14ac:dyDescent="0.25">
      <c r="M575" s="27" t="str">
        <f t="shared" si="14"/>
        <v/>
      </c>
    </row>
    <row r="576" spans="13:13" x14ac:dyDescent="0.25">
      <c r="M576" s="27" t="str">
        <f t="shared" si="14"/>
        <v/>
      </c>
    </row>
    <row r="577" spans="13:13" x14ac:dyDescent="0.25">
      <c r="M577" s="27" t="str">
        <f t="shared" si="14"/>
        <v/>
      </c>
    </row>
    <row r="578" spans="13:13" x14ac:dyDescent="0.25">
      <c r="M578" s="27" t="str">
        <f t="shared" si="14"/>
        <v/>
      </c>
    </row>
    <row r="579" spans="13:13" x14ac:dyDescent="0.25">
      <c r="M579" s="27" t="str">
        <f t="shared" si="14"/>
        <v/>
      </c>
    </row>
    <row r="580" spans="13:13" x14ac:dyDescent="0.25">
      <c r="M580" s="27" t="str">
        <f t="shared" si="14"/>
        <v/>
      </c>
    </row>
    <row r="581" spans="13:13" x14ac:dyDescent="0.25">
      <c r="M581" s="27" t="str">
        <f t="shared" si="14"/>
        <v/>
      </c>
    </row>
    <row r="582" spans="13:13" x14ac:dyDescent="0.25">
      <c r="M582" s="27" t="str">
        <f t="shared" si="14"/>
        <v/>
      </c>
    </row>
    <row r="583" spans="13:13" x14ac:dyDescent="0.25">
      <c r="M583" s="27" t="str">
        <f t="shared" si="14"/>
        <v/>
      </c>
    </row>
    <row r="584" spans="13:13" x14ac:dyDescent="0.25">
      <c r="M584" s="27" t="str">
        <f t="shared" si="14"/>
        <v/>
      </c>
    </row>
    <row r="585" spans="13:13" x14ac:dyDescent="0.25">
      <c r="M585" s="27" t="str">
        <f t="shared" si="14"/>
        <v/>
      </c>
    </row>
    <row r="586" spans="13:13" x14ac:dyDescent="0.25">
      <c r="M586" s="27" t="str">
        <f t="shared" si="14"/>
        <v/>
      </c>
    </row>
    <row r="587" spans="13:13" x14ac:dyDescent="0.25">
      <c r="M587" s="27" t="str">
        <f t="shared" si="14"/>
        <v/>
      </c>
    </row>
    <row r="588" spans="13:13" x14ac:dyDescent="0.25">
      <c r="M588" s="27" t="str">
        <f t="shared" si="14"/>
        <v/>
      </c>
    </row>
    <row r="589" spans="13:13" x14ac:dyDescent="0.25">
      <c r="M589" s="27" t="str">
        <f t="shared" si="14"/>
        <v/>
      </c>
    </row>
    <row r="590" spans="13:13" x14ac:dyDescent="0.25">
      <c r="M590" s="27" t="str">
        <f t="shared" si="14"/>
        <v/>
      </c>
    </row>
    <row r="591" spans="13:13" x14ac:dyDescent="0.25">
      <c r="M591" s="27" t="str">
        <f t="shared" si="14"/>
        <v/>
      </c>
    </row>
    <row r="592" spans="13:13" x14ac:dyDescent="0.25">
      <c r="M592" s="27" t="str">
        <f t="shared" si="14"/>
        <v/>
      </c>
    </row>
    <row r="593" spans="13:13" x14ac:dyDescent="0.25">
      <c r="M593" s="27" t="str">
        <f t="shared" si="14"/>
        <v/>
      </c>
    </row>
    <row r="594" spans="13:13" x14ac:dyDescent="0.25">
      <c r="M594" s="27" t="str">
        <f t="shared" si="14"/>
        <v/>
      </c>
    </row>
    <row r="595" spans="13:13" x14ac:dyDescent="0.25">
      <c r="M595" s="27" t="str">
        <f t="shared" si="14"/>
        <v/>
      </c>
    </row>
    <row r="596" spans="13:13" x14ac:dyDescent="0.25">
      <c r="M596" s="27" t="str">
        <f t="shared" si="14"/>
        <v/>
      </c>
    </row>
    <row r="597" spans="13:13" x14ac:dyDescent="0.25">
      <c r="M597" s="27" t="str">
        <f t="shared" si="14"/>
        <v/>
      </c>
    </row>
    <row r="598" spans="13:13" x14ac:dyDescent="0.25">
      <c r="M598" s="27" t="str">
        <f t="shared" si="14"/>
        <v/>
      </c>
    </row>
    <row r="599" spans="13:13" x14ac:dyDescent="0.25">
      <c r="M599" s="27" t="str">
        <f t="shared" si="14"/>
        <v/>
      </c>
    </row>
    <row r="600" spans="13:13" x14ac:dyDescent="0.25">
      <c r="M600" s="27" t="str">
        <f t="shared" si="14"/>
        <v/>
      </c>
    </row>
    <row r="601" spans="13:13" x14ac:dyDescent="0.25">
      <c r="M601" s="27" t="str">
        <f t="shared" si="14"/>
        <v/>
      </c>
    </row>
    <row r="602" spans="13:13" x14ac:dyDescent="0.25">
      <c r="M602" s="27" t="str">
        <f t="shared" si="14"/>
        <v/>
      </c>
    </row>
    <row r="603" spans="13:13" x14ac:dyDescent="0.25">
      <c r="M603" s="27" t="str">
        <f t="shared" si="14"/>
        <v/>
      </c>
    </row>
    <row r="604" spans="13:13" x14ac:dyDescent="0.25">
      <c r="M604" s="27" t="str">
        <f t="shared" si="14"/>
        <v/>
      </c>
    </row>
    <row r="605" spans="13:13" x14ac:dyDescent="0.25">
      <c r="M605" s="27" t="str">
        <f t="shared" si="14"/>
        <v/>
      </c>
    </row>
    <row r="606" spans="13:13" x14ac:dyDescent="0.25">
      <c r="M606" s="27" t="str">
        <f t="shared" si="14"/>
        <v/>
      </c>
    </row>
    <row r="607" spans="13:13" x14ac:dyDescent="0.25">
      <c r="M607" s="27" t="str">
        <f t="shared" si="14"/>
        <v/>
      </c>
    </row>
    <row r="608" spans="13:13" x14ac:dyDescent="0.25">
      <c r="M608" s="27" t="str">
        <f t="shared" si="14"/>
        <v/>
      </c>
    </row>
    <row r="609" spans="13:13" x14ac:dyDescent="0.25">
      <c r="M609" s="27" t="str">
        <f t="shared" si="14"/>
        <v/>
      </c>
    </row>
    <row r="610" spans="13:13" x14ac:dyDescent="0.25">
      <c r="M610" s="27" t="str">
        <f t="shared" si="14"/>
        <v/>
      </c>
    </row>
    <row r="611" spans="13:13" x14ac:dyDescent="0.25">
      <c r="M611" s="27" t="str">
        <f t="shared" si="14"/>
        <v/>
      </c>
    </row>
    <row r="612" spans="13:13" x14ac:dyDescent="0.25">
      <c r="M612" s="27" t="str">
        <f t="shared" si="14"/>
        <v/>
      </c>
    </row>
    <row r="613" spans="13:13" x14ac:dyDescent="0.25">
      <c r="M613" s="27" t="str">
        <f t="shared" si="14"/>
        <v/>
      </c>
    </row>
    <row r="614" spans="13:13" x14ac:dyDescent="0.25">
      <c r="M614" s="27" t="str">
        <f t="shared" si="14"/>
        <v/>
      </c>
    </row>
    <row r="615" spans="13:13" x14ac:dyDescent="0.25">
      <c r="M615" s="27" t="str">
        <f t="shared" si="14"/>
        <v/>
      </c>
    </row>
    <row r="616" spans="13:13" x14ac:dyDescent="0.25">
      <c r="M616" s="27" t="str">
        <f t="shared" si="14"/>
        <v/>
      </c>
    </row>
    <row r="617" spans="13:13" x14ac:dyDescent="0.25">
      <c r="M617" s="27" t="str">
        <f t="shared" si="14"/>
        <v/>
      </c>
    </row>
    <row r="618" spans="13:13" x14ac:dyDescent="0.25">
      <c r="M618" s="27" t="str">
        <f t="shared" si="14"/>
        <v/>
      </c>
    </row>
    <row r="619" spans="13:13" x14ac:dyDescent="0.25">
      <c r="M619" s="27" t="str">
        <f t="shared" si="14"/>
        <v/>
      </c>
    </row>
    <row r="620" spans="13:13" x14ac:dyDescent="0.25">
      <c r="M620" s="27" t="str">
        <f t="shared" si="14"/>
        <v/>
      </c>
    </row>
    <row r="621" spans="13:13" x14ac:dyDescent="0.25">
      <c r="M621" s="27" t="str">
        <f t="shared" si="14"/>
        <v/>
      </c>
    </row>
    <row r="622" spans="13:13" x14ac:dyDescent="0.25">
      <c r="M622" s="27" t="str">
        <f t="shared" si="14"/>
        <v/>
      </c>
    </row>
    <row r="623" spans="13:13" x14ac:dyDescent="0.25">
      <c r="M623" s="27" t="str">
        <f t="shared" si="14"/>
        <v/>
      </c>
    </row>
    <row r="624" spans="13:13" x14ac:dyDescent="0.25">
      <c r="M624" s="27" t="str">
        <f t="shared" si="14"/>
        <v/>
      </c>
    </row>
    <row r="625" spans="13:13" x14ac:dyDescent="0.25">
      <c r="M625" s="27" t="str">
        <f t="shared" si="14"/>
        <v/>
      </c>
    </row>
    <row r="626" spans="13:13" x14ac:dyDescent="0.25">
      <c r="M626" s="27" t="str">
        <f t="shared" si="14"/>
        <v/>
      </c>
    </row>
    <row r="627" spans="13:13" x14ac:dyDescent="0.25">
      <c r="M627" s="27" t="str">
        <f t="shared" si="14"/>
        <v/>
      </c>
    </row>
    <row r="628" spans="13:13" x14ac:dyDescent="0.25">
      <c r="M628" s="27" t="str">
        <f t="shared" si="14"/>
        <v/>
      </c>
    </row>
    <row r="629" spans="13:13" x14ac:dyDescent="0.25">
      <c r="M629" s="27" t="str">
        <f t="shared" si="14"/>
        <v/>
      </c>
    </row>
    <row r="630" spans="13:13" x14ac:dyDescent="0.25">
      <c r="M630" s="27" t="str">
        <f t="shared" si="14"/>
        <v/>
      </c>
    </row>
    <row r="631" spans="13:13" x14ac:dyDescent="0.25">
      <c r="M631" s="27" t="str">
        <f t="shared" si="14"/>
        <v/>
      </c>
    </row>
    <row r="632" spans="13:13" x14ac:dyDescent="0.25">
      <c r="M632" s="27" t="str">
        <f t="shared" ref="M632:M695" si="15">IF(K632&lt;0,"ATTENTION IL DOIT Y AVOIR UNE ERREUR LE STOCK EST NEGATIF !","")</f>
        <v/>
      </c>
    </row>
    <row r="633" spans="13:13" x14ac:dyDescent="0.25">
      <c r="M633" s="27" t="str">
        <f t="shared" si="15"/>
        <v/>
      </c>
    </row>
    <row r="634" spans="13:13" x14ac:dyDescent="0.25">
      <c r="M634" s="27" t="str">
        <f t="shared" si="15"/>
        <v/>
      </c>
    </row>
    <row r="635" spans="13:13" x14ac:dyDescent="0.25">
      <c r="M635" s="27" t="str">
        <f t="shared" si="15"/>
        <v/>
      </c>
    </row>
    <row r="636" spans="13:13" x14ac:dyDescent="0.25">
      <c r="M636" s="27" t="str">
        <f t="shared" si="15"/>
        <v/>
      </c>
    </row>
    <row r="637" spans="13:13" x14ac:dyDescent="0.25">
      <c r="M637" s="27" t="str">
        <f t="shared" si="15"/>
        <v/>
      </c>
    </row>
    <row r="638" spans="13:13" x14ac:dyDescent="0.25">
      <c r="M638" s="27" t="str">
        <f t="shared" si="15"/>
        <v/>
      </c>
    </row>
    <row r="639" spans="13:13" x14ac:dyDescent="0.25">
      <c r="M639" s="27" t="str">
        <f t="shared" si="15"/>
        <v/>
      </c>
    </row>
    <row r="640" spans="13:13" x14ac:dyDescent="0.25">
      <c r="M640" s="27" t="str">
        <f t="shared" si="15"/>
        <v/>
      </c>
    </row>
    <row r="641" spans="13:13" x14ac:dyDescent="0.25">
      <c r="M641" s="27" t="str">
        <f t="shared" si="15"/>
        <v/>
      </c>
    </row>
    <row r="642" spans="13:13" x14ac:dyDescent="0.25">
      <c r="M642" s="27" t="str">
        <f t="shared" si="15"/>
        <v/>
      </c>
    </row>
    <row r="643" spans="13:13" x14ac:dyDescent="0.25">
      <c r="M643" s="27" t="str">
        <f t="shared" si="15"/>
        <v/>
      </c>
    </row>
    <row r="644" spans="13:13" x14ac:dyDescent="0.25">
      <c r="M644" s="27" t="str">
        <f t="shared" si="15"/>
        <v/>
      </c>
    </row>
    <row r="645" spans="13:13" x14ac:dyDescent="0.25">
      <c r="M645" s="27" t="str">
        <f t="shared" si="15"/>
        <v/>
      </c>
    </row>
    <row r="646" spans="13:13" x14ac:dyDescent="0.25">
      <c r="M646" s="27" t="str">
        <f t="shared" si="15"/>
        <v/>
      </c>
    </row>
    <row r="647" spans="13:13" x14ac:dyDescent="0.25">
      <c r="M647" s="27" t="str">
        <f t="shared" si="15"/>
        <v/>
      </c>
    </row>
    <row r="648" spans="13:13" x14ac:dyDescent="0.25">
      <c r="M648" s="27" t="str">
        <f t="shared" si="15"/>
        <v/>
      </c>
    </row>
    <row r="649" spans="13:13" x14ac:dyDescent="0.25">
      <c r="M649" s="27" t="str">
        <f t="shared" si="15"/>
        <v/>
      </c>
    </row>
    <row r="650" spans="13:13" x14ac:dyDescent="0.25">
      <c r="M650" s="27" t="str">
        <f t="shared" si="15"/>
        <v/>
      </c>
    </row>
    <row r="651" spans="13:13" x14ac:dyDescent="0.25">
      <c r="M651" s="27" t="str">
        <f t="shared" si="15"/>
        <v/>
      </c>
    </row>
    <row r="652" spans="13:13" x14ac:dyDescent="0.25">
      <c r="M652" s="27" t="str">
        <f t="shared" si="15"/>
        <v/>
      </c>
    </row>
    <row r="653" spans="13:13" x14ac:dyDescent="0.25">
      <c r="M653" s="27" t="str">
        <f t="shared" si="15"/>
        <v/>
      </c>
    </row>
    <row r="654" spans="13:13" x14ac:dyDescent="0.25">
      <c r="M654" s="27" t="str">
        <f t="shared" si="15"/>
        <v/>
      </c>
    </row>
    <row r="655" spans="13:13" x14ac:dyDescent="0.25">
      <c r="M655" s="27" t="str">
        <f t="shared" si="15"/>
        <v/>
      </c>
    </row>
    <row r="656" spans="13:13" x14ac:dyDescent="0.25">
      <c r="M656" s="27" t="str">
        <f t="shared" si="15"/>
        <v/>
      </c>
    </row>
    <row r="657" spans="13:13" x14ac:dyDescent="0.25">
      <c r="M657" s="27" t="str">
        <f t="shared" si="15"/>
        <v/>
      </c>
    </row>
    <row r="658" spans="13:13" x14ac:dyDescent="0.25">
      <c r="M658" s="27" t="str">
        <f t="shared" si="15"/>
        <v/>
      </c>
    </row>
    <row r="659" spans="13:13" x14ac:dyDescent="0.25">
      <c r="M659" s="27" t="str">
        <f t="shared" si="15"/>
        <v/>
      </c>
    </row>
    <row r="660" spans="13:13" x14ac:dyDescent="0.25">
      <c r="M660" s="27" t="str">
        <f t="shared" si="15"/>
        <v/>
      </c>
    </row>
    <row r="661" spans="13:13" x14ac:dyDescent="0.25">
      <c r="M661" s="27" t="str">
        <f t="shared" si="15"/>
        <v/>
      </c>
    </row>
    <row r="662" spans="13:13" x14ac:dyDescent="0.25">
      <c r="M662" s="27" t="str">
        <f t="shared" si="15"/>
        <v/>
      </c>
    </row>
    <row r="663" spans="13:13" x14ac:dyDescent="0.25">
      <c r="M663" s="27" t="str">
        <f t="shared" si="15"/>
        <v/>
      </c>
    </row>
    <row r="664" spans="13:13" x14ac:dyDescent="0.25">
      <c r="M664" s="27" t="str">
        <f t="shared" si="15"/>
        <v/>
      </c>
    </row>
    <row r="665" spans="13:13" x14ac:dyDescent="0.25">
      <c r="M665" s="27" t="str">
        <f t="shared" si="15"/>
        <v/>
      </c>
    </row>
    <row r="666" spans="13:13" x14ac:dyDescent="0.25">
      <c r="M666" s="27" t="str">
        <f t="shared" si="15"/>
        <v/>
      </c>
    </row>
    <row r="667" spans="13:13" x14ac:dyDescent="0.25">
      <c r="M667" s="27" t="str">
        <f t="shared" si="15"/>
        <v/>
      </c>
    </row>
    <row r="668" spans="13:13" x14ac:dyDescent="0.25">
      <c r="M668" s="27" t="str">
        <f t="shared" si="15"/>
        <v/>
      </c>
    </row>
    <row r="669" spans="13:13" x14ac:dyDescent="0.25">
      <c r="M669" s="27" t="str">
        <f t="shared" si="15"/>
        <v/>
      </c>
    </row>
    <row r="670" spans="13:13" x14ac:dyDescent="0.25">
      <c r="M670" s="27" t="str">
        <f t="shared" si="15"/>
        <v/>
      </c>
    </row>
    <row r="671" spans="13:13" x14ac:dyDescent="0.25">
      <c r="M671" s="27" t="str">
        <f t="shared" si="15"/>
        <v/>
      </c>
    </row>
    <row r="672" spans="13:13" x14ac:dyDescent="0.25">
      <c r="M672" s="27" t="str">
        <f t="shared" si="15"/>
        <v/>
      </c>
    </row>
    <row r="673" spans="13:13" x14ac:dyDescent="0.25">
      <c r="M673" s="27" t="str">
        <f t="shared" si="15"/>
        <v/>
      </c>
    </row>
    <row r="674" spans="13:13" x14ac:dyDescent="0.25">
      <c r="M674" s="27" t="str">
        <f t="shared" si="15"/>
        <v/>
      </c>
    </row>
    <row r="675" spans="13:13" x14ac:dyDescent="0.25">
      <c r="M675" s="27" t="str">
        <f t="shared" si="15"/>
        <v/>
      </c>
    </row>
    <row r="676" spans="13:13" x14ac:dyDescent="0.25">
      <c r="M676" s="27" t="str">
        <f t="shared" si="15"/>
        <v/>
      </c>
    </row>
    <row r="677" spans="13:13" x14ac:dyDescent="0.25">
      <c r="M677" s="27" t="str">
        <f t="shared" si="15"/>
        <v/>
      </c>
    </row>
    <row r="678" spans="13:13" x14ac:dyDescent="0.25">
      <c r="M678" s="27" t="str">
        <f t="shared" si="15"/>
        <v/>
      </c>
    </row>
    <row r="679" spans="13:13" x14ac:dyDescent="0.25">
      <c r="M679" s="27" t="str">
        <f t="shared" si="15"/>
        <v/>
      </c>
    </row>
    <row r="680" spans="13:13" x14ac:dyDescent="0.25">
      <c r="M680" s="27" t="str">
        <f t="shared" si="15"/>
        <v/>
      </c>
    </row>
    <row r="681" spans="13:13" x14ac:dyDescent="0.25">
      <c r="M681" s="27" t="str">
        <f t="shared" si="15"/>
        <v/>
      </c>
    </row>
    <row r="682" spans="13:13" x14ac:dyDescent="0.25">
      <c r="M682" s="27" t="str">
        <f t="shared" si="15"/>
        <v/>
      </c>
    </row>
    <row r="683" spans="13:13" x14ac:dyDescent="0.25">
      <c r="M683" s="27" t="str">
        <f t="shared" si="15"/>
        <v/>
      </c>
    </row>
    <row r="684" spans="13:13" x14ac:dyDescent="0.25">
      <c r="M684" s="27" t="str">
        <f t="shared" si="15"/>
        <v/>
      </c>
    </row>
    <row r="685" spans="13:13" x14ac:dyDescent="0.25">
      <c r="M685" s="27" t="str">
        <f t="shared" si="15"/>
        <v/>
      </c>
    </row>
    <row r="686" spans="13:13" x14ac:dyDescent="0.25">
      <c r="M686" s="27" t="str">
        <f t="shared" si="15"/>
        <v/>
      </c>
    </row>
    <row r="687" spans="13:13" x14ac:dyDescent="0.25">
      <c r="M687" s="27" t="str">
        <f t="shared" si="15"/>
        <v/>
      </c>
    </row>
    <row r="688" spans="13:13" x14ac:dyDescent="0.25">
      <c r="M688" s="27" t="str">
        <f t="shared" si="15"/>
        <v/>
      </c>
    </row>
    <row r="689" spans="13:13" x14ac:dyDescent="0.25">
      <c r="M689" s="27" t="str">
        <f t="shared" si="15"/>
        <v/>
      </c>
    </row>
    <row r="690" spans="13:13" x14ac:dyDescent="0.25">
      <c r="M690" s="27" t="str">
        <f t="shared" si="15"/>
        <v/>
      </c>
    </row>
    <row r="691" spans="13:13" x14ac:dyDescent="0.25">
      <c r="M691" s="27" t="str">
        <f t="shared" si="15"/>
        <v/>
      </c>
    </row>
    <row r="692" spans="13:13" x14ac:dyDescent="0.25">
      <c r="M692" s="27" t="str">
        <f t="shared" si="15"/>
        <v/>
      </c>
    </row>
    <row r="693" spans="13:13" x14ac:dyDescent="0.25">
      <c r="M693" s="27" t="str">
        <f t="shared" si="15"/>
        <v/>
      </c>
    </row>
    <row r="694" spans="13:13" x14ac:dyDescent="0.25">
      <c r="M694" s="27" t="str">
        <f t="shared" si="15"/>
        <v/>
      </c>
    </row>
    <row r="695" spans="13:13" x14ac:dyDescent="0.25">
      <c r="M695" s="27" t="str">
        <f t="shared" si="15"/>
        <v/>
      </c>
    </row>
    <row r="696" spans="13:13" x14ac:dyDescent="0.25">
      <c r="M696" s="27" t="str">
        <f t="shared" ref="M696:M759" si="16">IF(K696&lt;0,"ATTENTION IL DOIT Y AVOIR UNE ERREUR LE STOCK EST NEGATIF !","")</f>
        <v/>
      </c>
    </row>
    <row r="697" spans="13:13" x14ac:dyDescent="0.25">
      <c r="M697" s="27" t="str">
        <f t="shared" si="16"/>
        <v/>
      </c>
    </row>
    <row r="698" spans="13:13" x14ac:dyDescent="0.25">
      <c r="M698" s="27" t="str">
        <f t="shared" si="16"/>
        <v/>
      </c>
    </row>
    <row r="699" spans="13:13" x14ac:dyDescent="0.25">
      <c r="M699" s="27" t="str">
        <f t="shared" si="16"/>
        <v/>
      </c>
    </row>
    <row r="700" spans="13:13" x14ac:dyDescent="0.25">
      <c r="M700" s="27" t="str">
        <f t="shared" si="16"/>
        <v/>
      </c>
    </row>
    <row r="701" spans="13:13" x14ac:dyDescent="0.25">
      <c r="M701" s="27" t="str">
        <f t="shared" si="16"/>
        <v/>
      </c>
    </row>
    <row r="702" spans="13:13" x14ac:dyDescent="0.25">
      <c r="M702" s="27" t="str">
        <f t="shared" si="16"/>
        <v/>
      </c>
    </row>
    <row r="703" spans="13:13" x14ac:dyDescent="0.25">
      <c r="M703" s="27" t="str">
        <f t="shared" si="16"/>
        <v/>
      </c>
    </row>
    <row r="704" spans="13:13" x14ac:dyDescent="0.25">
      <c r="M704" s="27" t="str">
        <f t="shared" si="16"/>
        <v/>
      </c>
    </row>
    <row r="705" spans="13:13" x14ac:dyDescent="0.25">
      <c r="M705" s="27" t="str">
        <f t="shared" si="16"/>
        <v/>
      </c>
    </row>
    <row r="706" spans="13:13" x14ac:dyDescent="0.25">
      <c r="M706" s="27" t="str">
        <f t="shared" si="16"/>
        <v/>
      </c>
    </row>
    <row r="707" spans="13:13" x14ac:dyDescent="0.25">
      <c r="M707" s="27" t="str">
        <f t="shared" si="16"/>
        <v/>
      </c>
    </row>
    <row r="708" spans="13:13" x14ac:dyDescent="0.25">
      <c r="M708" s="27" t="str">
        <f t="shared" si="16"/>
        <v/>
      </c>
    </row>
    <row r="709" spans="13:13" x14ac:dyDescent="0.25">
      <c r="M709" s="27" t="str">
        <f t="shared" si="16"/>
        <v/>
      </c>
    </row>
    <row r="710" spans="13:13" x14ac:dyDescent="0.25">
      <c r="M710" s="27" t="str">
        <f t="shared" si="16"/>
        <v/>
      </c>
    </row>
    <row r="711" spans="13:13" x14ac:dyDescent="0.25">
      <c r="M711" s="27" t="str">
        <f t="shared" si="16"/>
        <v/>
      </c>
    </row>
    <row r="712" spans="13:13" x14ac:dyDescent="0.25">
      <c r="M712" s="27" t="str">
        <f t="shared" si="16"/>
        <v/>
      </c>
    </row>
    <row r="713" spans="13:13" x14ac:dyDescent="0.25">
      <c r="M713" s="27" t="str">
        <f t="shared" si="16"/>
        <v/>
      </c>
    </row>
    <row r="714" spans="13:13" x14ac:dyDescent="0.25">
      <c r="M714" s="27" t="str">
        <f t="shared" si="16"/>
        <v/>
      </c>
    </row>
    <row r="715" spans="13:13" x14ac:dyDescent="0.25">
      <c r="M715" s="27" t="str">
        <f t="shared" si="16"/>
        <v/>
      </c>
    </row>
    <row r="716" spans="13:13" x14ac:dyDescent="0.25">
      <c r="M716" s="27" t="str">
        <f t="shared" si="16"/>
        <v/>
      </c>
    </row>
    <row r="717" spans="13:13" x14ac:dyDescent="0.25">
      <c r="M717" s="27" t="str">
        <f t="shared" si="16"/>
        <v/>
      </c>
    </row>
    <row r="718" spans="13:13" x14ac:dyDescent="0.25">
      <c r="M718" s="27" t="str">
        <f t="shared" si="16"/>
        <v/>
      </c>
    </row>
    <row r="719" spans="13:13" x14ac:dyDescent="0.25">
      <c r="M719" s="27" t="str">
        <f t="shared" si="16"/>
        <v/>
      </c>
    </row>
    <row r="720" spans="13:13" x14ac:dyDescent="0.25">
      <c r="M720" s="27" t="str">
        <f t="shared" si="16"/>
        <v/>
      </c>
    </row>
    <row r="721" spans="13:13" x14ac:dyDescent="0.25">
      <c r="M721" s="27" t="str">
        <f t="shared" si="16"/>
        <v/>
      </c>
    </row>
    <row r="722" spans="13:13" x14ac:dyDescent="0.25">
      <c r="M722" s="27" t="str">
        <f t="shared" si="16"/>
        <v/>
      </c>
    </row>
    <row r="723" spans="13:13" x14ac:dyDescent="0.25">
      <c r="M723" s="27" t="str">
        <f t="shared" si="16"/>
        <v/>
      </c>
    </row>
    <row r="724" spans="13:13" x14ac:dyDescent="0.25">
      <c r="M724" s="27" t="str">
        <f t="shared" si="16"/>
        <v/>
      </c>
    </row>
    <row r="725" spans="13:13" x14ac:dyDescent="0.25">
      <c r="M725" s="27" t="str">
        <f t="shared" si="16"/>
        <v/>
      </c>
    </row>
    <row r="726" spans="13:13" x14ac:dyDescent="0.25">
      <c r="M726" s="27" t="str">
        <f t="shared" si="16"/>
        <v/>
      </c>
    </row>
    <row r="727" spans="13:13" x14ac:dyDescent="0.25">
      <c r="M727" s="27" t="str">
        <f t="shared" si="16"/>
        <v/>
      </c>
    </row>
    <row r="728" spans="13:13" x14ac:dyDescent="0.25">
      <c r="M728" s="27" t="str">
        <f t="shared" si="16"/>
        <v/>
      </c>
    </row>
    <row r="729" spans="13:13" x14ac:dyDescent="0.25">
      <c r="M729" s="27" t="str">
        <f t="shared" si="16"/>
        <v/>
      </c>
    </row>
    <row r="730" spans="13:13" x14ac:dyDescent="0.25">
      <c r="M730" s="27" t="str">
        <f t="shared" si="16"/>
        <v/>
      </c>
    </row>
    <row r="731" spans="13:13" x14ac:dyDescent="0.25">
      <c r="M731" s="27" t="str">
        <f t="shared" si="16"/>
        <v/>
      </c>
    </row>
    <row r="732" spans="13:13" x14ac:dyDescent="0.25">
      <c r="M732" s="27" t="str">
        <f t="shared" si="16"/>
        <v/>
      </c>
    </row>
    <row r="733" spans="13:13" x14ac:dyDescent="0.25">
      <c r="M733" s="27" t="str">
        <f t="shared" si="16"/>
        <v/>
      </c>
    </row>
    <row r="734" spans="13:13" x14ac:dyDescent="0.25">
      <c r="M734" s="27" t="str">
        <f t="shared" si="16"/>
        <v/>
      </c>
    </row>
    <row r="735" spans="13:13" x14ac:dyDescent="0.25">
      <c r="M735" s="27" t="str">
        <f t="shared" si="16"/>
        <v/>
      </c>
    </row>
    <row r="736" spans="13:13" x14ac:dyDescent="0.25">
      <c r="M736" s="27" t="str">
        <f t="shared" si="16"/>
        <v/>
      </c>
    </row>
    <row r="737" spans="13:13" x14ac:dyDescent="0.25">
      <c r="M737" s="27" t="str">
        <f t="shared" si="16"/>
        <v/>
      </c>
    </row>
    <row r="738" spans="13:13" x14ac:dyDescent="0.25">
      <c r="M738" s="27" t="str">
        <f t="shared" si="16"/>
        <v/>
      </c>
    </row>
    <row r="739" spans="13:13" x14ac:dyDescent="0.25">
      <c r="M739" s="27" t="str">
        <f t="shared" si="16"/>
        <v/>
      </c>
    </row>
    <row r="740" spans="13:13" x14ac:dyDescent="0.25">
      <c r="M740" s="27" t="str">
        <f t="shared" si="16"/>
        <v/>
      </c>
    </row>
    <row r="741" spans="13:13" x14ac:dyDescent="0.25">
      <c r="M741" s="27" t="str">
        <f t="shared" si="16"/>
        <v/>
      </c>
    </row>
    <row r="742" spans="13:13" x14ac:dyDescent="0.25">
      <c r="M742" s="27" t="str">
        <f t="shared" si="16"/>
        <v/>
      </c>
    </row>
    <row r="743" spans="13:13" x14ac:dyDescent="0.25">
      <c r="M743" s="27" t="str">
        <f t="shared" si="16"/>
        <v/>
      </c>
    </row>
    <row r="744" spans="13:13" x14ac:dyDescent="0.25">
      <c r="M744" s="27" t="str">
        <f t="shared" si="16"/>
        <v/>
      </c>
    </row>
    <row r="745" spans="13:13" x14ac:dyDescent="0.25">
      <c r="M745" s="27" t="str">
        <f t="shared" si="16"/>
        <v/>
      </c>
    </row>
    <row r="746" spans="13:13" x14ac:dyDescent="0.25">
      <c r="M746" s="27" t="str">
        <f t="shared" si="16"/>
        <v/>
      </c>
    </row>
    <row r="747" spans="13:13" x14ac:dyDescent="0.25">
      <c r="M747" s="27" t="str">
        <f t="shared" si="16"/>
        <v/>
      </c>
    </row>
    <row r="748" spans="13:13" x14ac:dyDescent="0.25">
      <c r="M748" s="27" t="str">
        <f t="shared" si="16"/>
        <v/>
      </c>
    </row>
    <row r="749" spans="13:13" x14ac:dyDescent="0.25">
      <c r="M749" s="27" t="str">
        <f t="shared" si="16"/>
        <v/>
      </c>
    </row>
    <row r="750" spans="13:13" x14ac:dyDescent="0.25">
      <c r="M750" s="27" t="str">
        <f t="shared" si="16"/>
        <v/>
      </c>
    </row>
    <row r="751" spans="13:13" x14ac:dyDescent="0.25">
      <c r="M751" s="27" t="str">
        <f t="shared" si="16"/>
        <v/>
      </c>
    </row>
    <row r="752" spans="13:13" x14ac:dyDescent="0.25">
      <c r="M752" s="27" t="str">
        <f t="shared" si="16"/>
        <v/>
      </c>
    </row>
    <row r="753" spans="13:13" x14ac:dyDescent="0.25">
      <c r="M753" s="27" t="str">
        <f t="shared" si="16"/>
        <v/>
      </c>
    </row>
    <row r="754" spans="13:13" x14ac:dyDescent="0.25">
      <c r="M754" s="27" t="str">
        <f t="shared" si="16"/>
        <v/>
      </c>
    </row>
    <row r="755" spans="13:13" x14ac:dyDescent="0.25">
      <c r="M755" s="27" t="str">
        <f t="shared" si="16"/>
        <v/>
      </c>
    </row>
    <row r="756" spans="13:13" x14ac:dyDescent="0.25">
      <c r="M756" s="27" t="str">
        <f t="shared" si="16"/>
        <v/>
      </c>
    </row>
    <row r="757" spans="13:13" x14ac:dyDescent="0.25">
      <c r="M757" s="27" t="str">
        <f t="shared" si="16"/>
        <v/>
      </c>
    </row>
    <row r="758" spans="13:13" x14ac:dyDescent="0.25">
      <c r="M758" s="27" t="str">
        <f t="shared" si="16"/>
        <v/>
      </c>
    </row>
    <row r="759" spans="13:13" x14ac:dyDescent="0.25">
      <c r="M759" s="27" t="str">
        <f t="shared" si="16"/>
        <v/>
      </c>
    </row>
    <row r="760" spans="13:13" x14ac:dyDescent="0.25">
      <c r="M760" s="27" t="str">
        <f t="shared" ref="M760:M823" si="17">IF(K760&lt;0,"ATTENTION IL DOIT Y AVOIR UNE ERREUR LE STOCK EST NEGATIF !","")</f>
        <v/>
      </c>
    </row>
    <row r="761" spans="13:13" x14ac:dyDescent="0.25">
      <c r="M761" s="27" t="str">
        <f t="shared" si="17"/>
        <v/>
      </c>
    </row>
    <row r="762" spans="13:13" x14ac:dyDescent="0.25">
      <c r="M762" s="27" t="str">
        <f t="shared" si="17"/>
        <v/>
      </c>
    </row>
    <row r="763" spans="13:13" x14ac:dyDescent="0.25">
      <c r="M763" s="27" t="str">
        <f t="shared" si="17"/>
        <v/>
      </c>
    </row>
    <row r="764" spans="13:13" x14ac:dyDescent="0.25">
      <c r="M764" s="27" t="str">
        <f t="shared" si="17"/>
        <v/>
      </c>
    </row>
    <row r="765" spans="13:13" x14ac:dyDescent="0.25">
      <c r="M765" s="27" t="str">
        <f t="shared" si="17"/>
        <v/>
      </c>
    </row>
    <row r="766" spans="13:13" x14ac:dyDescent="0.25">
      <c r="M766" s="27" t="str">
        <f t="shared" si="17"/>
        <v/>
      </c>
    </row>
    <row r="767" spans="13:13" x14ac:dyDescent="0.25">
      <c r="M767" s="27" t="str">
        <f t="shared" si="17"/>
        <v/>
      </c>
    </row>
    <row r="768" spans="13:13" x14ac:dyDescent="0.25">
      <c r="M768" s="27" t="str">
        <f t="shared" si="17"/>
        <v/>
      </c>
    </row>
    <row r="769" spans="13:13" x14ac:dyDescent="0.25">
      <c r="M769" s="27" t="str">
        <f t="shared" si="17"/>
        <v/>
      </c>
    </row>
    <row r="770" spans="13:13" x14ac:dyDescent="0.25">
      <c r="M770" s="27" t="str">
        <f t="shared" si="17"/>
        <v/>
      </c>
    </row>
    <row r="771" spans="13:13" x14ac:dyDescent="0.25">
      <c r="M771" s="27" t="str">
        <f t="shared" si="17"/>
        <v/>
      </c>
    </row>
    <row r="772" spans="13:13" x14ac:dyDescent="0.25">
      <c r="M772" s="27" t="str">
        <f t="shared" si="17"/>
        <v/>
      </c>
    </row>
    <row r="773" spans="13:13" x14ac:dyDescent="0.25">
      <c r="M773" s="27" t="str">
        <f t="shared" si="17"/>
        <v/>
      </c>
    </row>
    <row r="774" spans="13:13" x14ac:dyDescent="0.25">
      <c r="M774" s="27" t="str">
        <f t="shared" si="17"/>
        <v/>
      </c>
    </row>
    <row r="775" spans="13:13" x14ac:dyDescent="0.25">
      <c r="M775" s="27" t="str">
        <f t="shared" si="17"/>
        <v/>
      </c>
    </row>
    <row r="776" spans="13:13" x14ac:dyDescent="0.25">
      <c r="M776" s="27" t="str">
        <f t="shared" si="17"/>
        <v/>
      </c>
    </row>
    <row r="777" spans="13:13" x14ac:dyDescent="0.25">
      <c r="M777" s="27" t="str">
        <f t="shared" si="17"/>
        <v/>
      </c>
    </row>
    <row r="778" spans="13:13" x14ac:dyDescent="0.25">
      <c r="M778" s="27" t="str">
        <f t="shared" si="17"/>
        <v/>
      </c>
    </row>
    <row r="779" spans="13:13" x14ac:dyDescent="0.25">
      <c r="M779" s="27" t="str">
        <f t="shared" si="17"/>
        <v/>
      </c>
    </row>
    <row r="780" spans="13:13" x14ac:dyDescent="0.25">
      <c r="M780" s="27" t="str">
        <f t="shared" si="17"/>
        <v/>
      </c>
    </row>
    <row r="781" spans="13:13" x14ac:dyDescent="0.25">
      <c r="M781" s="27" t="str">
        <f t="shared" si="17"/>
        <v/>
      </c>
    </row>
    <row r="782" spans="13:13" x14ac:dyDescent="0.25">
      <c r="M782" s="27" t="str">
        <f t="shared" si="17"/>
        <v/>
      </c>
    </row>
    <row r="783" spans="13:13" x14ac:dyDescent="0.25">
      <c r="M783" s="27" t="str">
        <f t="shared" si="17"/>
        <v/>
      </c>
    </row>
    <row r="784" spans="13:13" x14ac:dyDescent="0.25">
      <c r="M784" s="27" t="str">
        <f t="shared" si="17"/>
        <v/>
      </c>
    </row>
    <row r="785" spans="13:13" x14ac:dyDescent="0.25">
      <c r="M785" s="27" t="str">
        <f t="shared" si="17"/>
        <v/>
      </c>
    </row>
    <row r="786" spans="13:13" x14ac:dyDescent="0.25">
      <c r="M786" s="27" t="str">
        <f t="shared" si="17"/>
        <v/>
      </c>
    </row>
    <row r="787" spans="13:13" x14ac:dyDescent="0.25">
      <c r="M787" s="27" t="str">
        <f t="shared" si="17"/>
        <v/>
      </c>
    </row>
    <row r="788" spans="13:13" x14ac:dyDescent="0.25">
      <c r="M788" s="27" t="str">
        <f t="shared" si="17"/>
        <v/>
      </c>
    </row>
    <row r="789" spans="13:13" x14ac:dyDescent="0.25">
      <c r="M789" s="27" t="str">
        <f t="shared" si="17"/>
        <v/>
      </c>
    </row>
    <row r="790" spans="13:13" x14ac:dyDescent="0.25">
      <c r="M790" s="27" t="str">
        <f t="shared" si="17"/>
        <v/>
      </c>
    </row>
    <row r="791" spans="13:13" x14ac:dyDescent="0.25">
      <c r="M791" s="27" t="str">
        <f t="shared" si="17"/>
        <v/>
      </c>
    </row>
    <row r="792" spans="13:13" x14ac:dyDescent="0.25">
      <c r="M792" s="27" t="str">
        <f t="shared" si="17"/>
        <v/>
      </c>
    </row>
    <row r="793" spans="13:13" x14ac:dyDescent="0.25">
      <c r="M793" s="27" t="str">
        <f t="shared" si="17"/>
        <v/>
      </c>
    </row>
    <row r="794" spans="13:13" x14ac:dyDescent="0.25">
      <c r="M794" s="27" t="str">
        <f t="shared" si="17"/>
        <v/>
      </c>
    </row>
    <row r="795" spans="13:13" x14ac:dyDescent="0.25">
      <c r="M795" s="27" t="str">
        <f t="shared" si="17"/>
        <v/>
      </c>
    </row>
    <row r="796" spans="13:13" x14ac:dyDescent="0.25">
      <c r="M796" s="27" t="str">
        <f t="shared" si="17"/>
        <v/>
      </c>
    </row>
    <row r="797" spans="13:13" x14ac:dyDescent="0.25">
      <c r="M797" s="27" t="str">
        <f t="shared" si="17"/>
        <v/>
      </c>
    </row>
    <row r="798" spans="13:13" x14ac:dyDescent="0.25">
      <c r="M798" s="27" t="str">
        <f t="shared" si="17"/>
        <v/>
      </c>
    </row>
    <row r="799" spans="13:13" x14ac:dyDescent="0.25">
      <c r="M799" s="27" t="str">
        <f t="shared" si="17"/>
        <v/>
      </c>
    </row>
    <row r="800" spans="13:13" x14ac:dyDescent="0.25">
      <c r="M800" s="27" t="str">
        <f t="shared" si="17"/>
        <v/>
      </c>
    </row>
    <row r="801" spans="13:13" x14ac:dyDescent="0.25">
      <c r="M801" s="27" t="str">
        <f t="shared" si="17"/>
        <v/>
      </c>
    </row>
    <row r="802" spans="13:13" x14ac:dyDescent="0.25">
      <c r="M802" s="27" t="str">
        <f t="shared" si="17"/>
        <v/>
      </c>
    </row>
    <row r="803" spans="13:13" x14ac:dyDescent="0.25">
      <c r="M803" s="27" t="str">
        <f t="shared" si="17"/>
        <v/>
      </c>
    </row>
    <row r="804" spans="13:13" x14ac:dyDescent="0.25">
      <c r="M804" s="27" t="str">
        <f t="shared" si="17"/>
        <v/>
      </c>
    </row>
    <row r="805" spans="13:13" x14ac:dyDescent="0.25">
      <c r="M805" s="27" t="str">
        <f t="shared" si="17"/>
        <v/>
      </c>
    </row>
    <row r="806" spans="13:13" x14ac:dyDescent="0.25">
      <c r="M806" s="27" t="str">
        <f t="shared" si="17"/>
        <v/>
      </c>
    </row>
    <row r="807" spans="13:13" x14ac:dyDescent="0.25">
      <c r="M807" s="27" t="str">
        <f t="shared" si="17"/>
        <v/>
      </c>
    </row>
    <row r="808" spans="13:13" x14ac:dyDescent="0.25">
      <c r="M808" s="27" t="str">
        <f t="shared" si="17"/>
        <v/>
      </c>
    </row>
    <row r="809" spans="13:13" x14ac:dyDescent="0.25">
      <c r="M809" s="27" t="str">
        <f t="shared" si="17"/>
        <v/>
      </c>
    </row>
    <row r="810" spans="13:13" x14ac:dyDescent="0.25">
      <c r="M810" s="27" t="str">
        <f t="shared" si="17"/>
        <v/>
      </c>
    </row>
    <row r="811" spans="13:13" x14ac:dyDescent="0.25">
      <c r="M811" s="27" t="str">
        <f t="shared" si="17"/>
        <v/>
      </c>
    </row>
    <row r="812" spans="13:13" x14ac:dyDescent="0.25">
      <c r="M812" s="27" t="str">
        <f t="shared" si="17"/>
        <v/>
      </c>
    </row>
    <row r="813" spans="13:13" x14ac:dyDescent="0.25">
      <c r="M813" s="27" t="str">
        <f t="shared" si="17"/>
        <v/>
      </c>
    </row>
    <row r="814" spans="13:13" x14ac:dyDescent="0.25">
      <c r="M814" s="27" t="str">
        <f t="shared" si="17"/>
        <v/>
      </c>
    </row>
    <row r="815" spans="13:13" x14ac:dyDescent="0.25">
      <c r="M815" s="27" t="str">
        <f t="shared" si="17"/>
        <v/>
      </c>
    </row>
    <row r="816" spans="13:13" x14ac:dyDescent="0.25">
      <c r="M816" s="27" t="str">
        <f t="shared" si="17"/>
        <v/>
      </c>
    </row>
    <row r="817" spans="13:13" x14ac:dyDescent="0.25">
      <c r="M817" s="27" t="str">
        <f t="shared" si="17"/>
        <v/>
      </c>
    </row>
    <row r="818" spans="13:13" x14ac:dyDescent="0.25">
      <c r="M818" s="27" t="str">
        <f t="shared" si="17"/>
        <v/>
      </c>
    </row>
    <row r="819" spans="13:13" x14ac:dyDescent="0.25">
      <c r="M819" s="27" t="str">
        <f t="shared" si="17"/>
        <v/>
      </c>
    </row>
    <row r="820" spans="13:13" x14ac:dyDescent="0.25">
      <c r="M820" s="27" t="str">
        <f t="shared" si="17"/>
        <v/>
      </c>
    </row>
    <row r="821" spans="13:13" x14ac:dyDescent="0.25">
      <c r="M821" s="27" t="str">
        <f t="shared" si="17"/>
        <v/>
      </c>
    </row>
    <row r="822" spans="13:13" x14ac:dyDescent="0.25">
      <c r="M822" s="27" t="str">
        <f t="shared" si="17"/>
        <v/>
      </c>
    </row>
    <row r="823" spans="13:13" x14ac:dyDescent="0.25">
      <c r="M823" s="27" t="str">
        <f t="shared" si="17"/>
        <v/>
      </c>
    </row>
    <row r="824" spans="13:13" x14ac:dyDescent="0.25">
      <c r="M824" s="27" t="str">
        <f t="shared" ref="M824:M887" si="18">IF(K824&lt;0,"ATTENTION IL DOIT Y AVOIR UNE ERREUR LE STOCK EST NEGATIF !","")</f>
        <v/>
      </c>
    </row>
    <row r="825" spans="13:13" x14ac:dyDescent="0.25">
      <c r="M825" s="27" t="str">
        <f t="shared" si="18"/>
        <v/>
      </c>
    </row>
    <row r="826" spans="13:13" x14ac:dyDescent="0.25">
      <c r="M826" s="27" t="str">
        <f t="shared" si="18"/>
        <v/>
      </c>
    </row>
    <row r="827" spans="13:13" x14ac:dyDescent="0.25">
      <c r="M827" s="27" t="str">
        <f t="shared" si="18"/>
        <v/>
      </c>
    </row>
    <row r="828" spans="13:13" x14ac:dyDescent="0.25">
      <c r="M828" s="27" t="str">
        <f t="shared" si="18"/>
        <v/>
      </c>
    </row>
    <row r="829" spans="13:13" x14ac:dyDescent="0.25">
      <c r="M829" s="27" t="str">
        <f t="shared" si="18"/>
        <v/>
      </c>
    </row>
    <row r="830" spans="13:13" x14ac:dyDescent="0.25">
      <c r="M830" s="27" t="str">
        <f t="shared" si="18"/>
        <v/>
      </c>
    </row>
    <row r="831" spans="13:13" x14ac:dyDescent="0.25">
      <c r="M831" s="27" t="str">
        <f t="shared" si="18"/>
        <v/>
      </c>
    </row>
    <row r="832" spans="13:13" x14ac:dyDescent="0.25">
      <c r="M832" s="27" t="str">
        <f t="shared" si="18"/>
        <v/>
      </c>
    </row>
    <row r="833" spans="13:13" x14ac:dyDescent="0.25">
      <c r="M833" s="27" t="str">
        <f t="shared" si="18"/>
        <v/>
      </c>
    </row>
    <row r="834" spans="13:13" x14ac:dyDescent="0.25">
      <c r="M834" s="27" t="str">
        <f t="shared" si="18"/>
        <v/>
      </c>
    </row>
    <row r="835" spans="13:13" x14ac:dyDescent="0.25">
      <c r="M835" s="27" t="str">
        <f t="shared" si="18"/>
        <v/>
      </c>
    </row>
    <row r="836" spans="13:13" x14ac:dyDescent="0.25">
      <c r="M836" s="27" t="str">
        <f t="shared" si="18"/>
        <v/>
      </c>
    </row>
    <row r="837" spans="13:13" x14ac:dyDescent="0.25">
      <c r="M837" s="27" t="str">
        <f t="shared" si="18"/>
        <v/>
      </c>
    </row>
    <row r="838" spans="13:13" x14ac:dyDescent="0.25">
      <c r="M838" s="27" t="str">
        <f t="shared" si="18"/>
        <v/>
      </c>
    </row>
    <row r="839" spans="13:13" x14ac:dyDescent="0.25">
      <c r="M839" s="27" t="str">
        <f t="shared" si="18"/>
        <v/>
      </c>
    </row>
    <row r="840" spans="13:13" x14ac:dyDescent="0.25">
      <c r="M840" s="27" t="str">
        <f t="shared" si="18"/>
        <v/>
      </c>
    </row>
    <row r="841" spans="13:13" x14ac:dyDescent="0.25">
      <c r="M841" s="27" t="str">
        <f t="shared" si="18"/>
        <v/>
      </c>
    </row>
    <row r="842" spans="13:13" x14ac:dyDescent="0.25">
      <c r="M842" s="27" t="str">
        <f t="shared" si="18"/>
        <v/>
      </c>
    </row>
    <row r="843" spans="13:13" x14ac:dyDescent="0.25">
      <c r="M843" s="27" t="str">
        <f t="shared" si="18"/>
        <v/>
      </c>
    </row>
    <row r="844" spans="13:13" x14ac:dyDescent="0.25">
      <c r="M844" s="27" t="str">
        <f t="shared" si="18"/>
        <v/>
      </c>
    </row>
    <row r="845" spans="13:13" x14ac:dyDescent="0.25">
      <c r="M845" s="27" t="str">
        <f t="shared" si="18"/>
        <v/>
      </c>
    </row>
    <row r="846" spans="13:13" x14ac:dyDescent="0.25">
      <c r="M846" s="27" t="str">
        <f t="shared" si="18"/>
        <v/>
      </c>
    </row>
    <row r="847" spans="13:13" x14ac:dyDescent="0.25">
      <c r="M847" s="27" t="str">
        <f t="shared" si="18"/>
        <v/>
      </c>
    </row>
    <row r="848" spans="13:13" x14ac:dyDescent="0.25">
      <c r="M848" s="27" t="str">
        <f t="shared" si="18"/>
        <v/>
      </c>
    </row>
    <row r="849" spans="13:13" x14ac:dyDescent="0.25">
      <c r="M849" s="27" t="str">
        <f t="shared" si="18"/>
        <v/>
      </c>
    </row>
    <row r="850" spans="13:13" x14ac:dyDescent="0.25">
      <c r="M850" s="27" t="str">
        <f t="shared" si="18"/>
        <v/>
      </c>
    </row>
    <row r="851" spans="13:13" x14ac:dyDescent="0.25">
      <c r="M851" s="27" t="str">
        <f t="shared" si="18"/>
        <v/>
      </c>
    </row>
    <row r="852" spans="13:13" x14ac:dyDescent="0.25">
      <c r="M852" s="27" t="str">
        <f t="shared" si="18"/>
        <v/>
      </c>
    </row>
    <row r="853" spans="13:13" x14ac:dyDescent="0.25">
      <c r="M853" s="27" t="str">
        <f t="shared" si="18"/>
        <v/>
      </c>
    </row>
    <row r="854" spans="13:13" x14ac:dyDescent="0.25">
      <c r="M854" s="27" t="str">
        <f t="shared" si="18"/>
        <v/>
      </c>
    </row>
    <row r="855" spans="13:13" x14ac:dyDescent="0.25">
      <c r="M855" s="27" t="str">
        <f t="shared" si="18"/>
        <v/>
      </c>
    </row>
    <row r="856" spans="13:13" x14ac:dyDescent="0.25">
      <c r="M856" s="27" t="str">
        <f t="shared" si="18"/>
        <v/>
      </c>
    </row>
    <row r="857" spans="13:13" x14ac:dyDescent="0.25">
      <c r="M857" s="27" t="str">
        <f t="shared" si="18"/>
        <v/>
      </c>
    </row>
    <row r="858" spans="13:13" x14ac:dyDescent="0.25">
      <c r="M858" s="27" t="str">
        <f t="shared" si="18"/>
        <v/>
      </c>
    </row>
    <row r="859" spans="13:13" x14ac:dyDescent="0.25">
      <c r="M859" s="27" t="str">
        <f t="shared" si="18"/>
        <v/>
      </c>
    </row>
    <row r="860" spans="13:13" x14ac:dyDescent="0.25">
      <c r="M860" s="27" t="str">
        <f t="shared" si="18"/>
        <v/>
      </c>
    </row>
    <row r="861" spans="13:13" x14ac:dyDescent="0.25">
      <c r="M861" s="27" t="str">
        <f t="shared" si="18"/>
        <v/>
      </c>
    </row>
    <row r="862" spans="13:13" x14ac:dyDescent="0.25">
      <c r="M862" s="27" t="str">
        <f t="shared" si="18"/>
        <v/>
      </c>
    </row>
    <row r="863" spans="13:13" x14ac:dyDescent="0.25">
      <c r="M863" s="27" t="str">
        <f t="shared" si="18"/>
        <v/>
      </c>
    </row>
    <row r="864" spans="13:13" x14ac:dyDescent="0.25">
      <c r="M864" s="27" t="str">
        <f t="shared" si="18"/>
        <v/>
      </c>
    </row>
    <row r="865" spans="13:13" x14ac:dyDescent="0.25">
      <c r="M865" s="27" t="str">
        <f t="shared" si="18"/>
        <v/>
      </c>
    </row>
    <row r="866" spans="13:13" x14ac:dyDescent="0.25">
      <c r="M866" s="27" t="str">
        <f t="shared" si="18"/>
        <v/>
      </c>
    </row>
    <row r="867" spans="13:13" x14ac:dyDescent="0.25">
      <c r="M867" s="27" t="str">
        <f t="shared" si="18"/>
        <v/>
      </c>
    </row>
    <row r="868" spans="13:13" x14ac:dyDescent="0.25">
      <c r="M868" s="27" t="str">
        <f t="shared" si="18"/>
        <v/>
      </c>
    </row>
    <row r="869" spans="13:13" x14ac:dyDescent="0.25">
      <c r="M869" s="27" t="str">
        <f t="shared" si="18"/>
        <v/>
      </c>
    </row>
    <row r="870" spans="13:13" x14ac:dyDescent="0.25">
      <c r="M870" s="27" t="str">
        <f t="shared" si="18"/>
        <v/>
      </c>
    </row>
    <row r="871" spans="13:13" x14ac:dyDescent="0.25">
      <c r="M871" s="27" t="str">
        <f t="shared" si="18"/>
        <v/>
      </c>
    </row>
    <row r="872" spans="13:13" x14ac:dyDescent="0.25">
      <c r="M872" s="27" t="str">
        <f t="shared" si="18"/>
        <v/>
      </c>
    </row>
    <row r="873" spans="13:13" x14ac:dyDescent="0.25">
      <c r="M873" s="27" t="str">
        <f t="shared" si="18"/>
        <v/>
      </c>
    </row>
    <row r="874" spans="13:13" x14ac:dyDescent="0.25">
      <c r="M874" s="27" t="str">
        <f t="shared" si="18"/>
        <v/>
      </c>
    </row>
    <row r="875" spans="13:13" x14ac:dyDescent="0.25">
      <c r="M875" s="27" t="str">
        <f t="shared" si="18"/>
        <v/>
      </c>
    </row>
    <row r="876" spans="13:13" x14ac:dyDescent="0.25">
      <c r="M876" s="27" t="str">
        <f t="shared" si="18"/>
        <v/>
      </c>
    </row>
    <row r="877" spans="13:13" x14ac:dyDescent="0.25">
      <c r="M877" s="27" t="str">
        <f t="shared" si="18"/>
        <v/>
      </c>
    </row>
    <row r="878" spans="13:13" x14ac:dyDescent="0.25">
      <c r="M878" s="27" t="str">
        <f t="shared" si="18"/>
        <v/>
      </c>
    </row>
    <row r="879" spans="13:13" x14ac:dyDescent="0.25">
      <c r="M879" s="27" t="str">
        <f t="shared" si="18"/>
        <v/>
      </c>
    </row>
    <row r="880" spans="13:13" x14ac:dyDescent="0.25">
      <c r="M880" s="27" t="str">
        <f t="shared" si="18"/>
        <v/>
      </c>
    </row>
    <row r="881" spans="13:13" x14ac:dyDescent="0.25">
      <c r="M881" s="27" t="str">
        <f t="shared" si="18"/>
        <v/>
      </c>
    </row>
    <row r="882" spans="13:13" x14ac:dyDescent="0.25">
      <c r="M882" s="27" t="str">
        <f t="shared" si="18"/>
        <v/>
      </c>
    </row>
    <row r="883" spans="13:13" x14ac:dyDescent="0.25">
      <c r="M883" s="27" t="str">
        <f t="shared" si="18"/>
        <v/>
      </c>
    </row>
    <row r="884" spans="13:13" x14ac:dyDescent="0.25">
      <c r="M884" s="27" t="str">
        <f t="shared" si="18"/>
        <v/>
      </c>
    </row>
    <row r="885" spans="13:13" x14ac:dyDescent="0.25">
      <c r="M885" s="27" t="str">
        <f t="shared" si="18"/>
        <v/>
      </c>
    </row>
    <row r="886" spans="13:13" x14ac:dyDescent="0.25">
      <c r="M886" s="27" t="str">
        <f t="shared" si="18"/>
        <v/>
      </c>
    </row>
    <row r="887" spans="13:13" x14ac:dyDescent="0.25">
      <c r="M887" s="27" t="str">
        <f t="shared" si="18"/>
        <v/>
      </c>
    </row>
    <row r="888" spans="13:13" x14ac:dyDescent="0.25">
      <c r="M888" s="27" t="str">
        <f t="shared" ref="M888:M951" si="19">IF(K888&lt;0,"ATTENTION IL DOIT Y AVOIR UNE ERREUR LE STOCK EST NEGATIF !","")</f>
        <v/>
      </c>
    </row>
    <row r="889" spans="13:13" x14ac:dyDescent="0.25">
      <c r="M889" s="27" t="str">
        <f t="shared" si="19"/>
        <v/>
      </c>
    </row>
    <row r="890" spans="13:13" x14ac:dyDescent="0.25">
      <c r="M890" s="27" t="str">
        <f t="shared" si="19"/>
        <v/>
      </c>
    </row>
    <row r="891" spans="13:13" x14ac:dyDescent="0.25">
      <c r="M891" s="27" t="str">
        <f t="shared" si="19"/>
        <v/>
      </c>
    </row>
    <row r="892" spans="13:13" x14ac:dyDescent="0.25">
      <c r="M892" s="27" t="str">
        <f t="shared" si="19"/>
        <v/>
      </c>
    </row>
    <row r="893" spans="13:13" x14ac:dyDescent="0.25">
      <c r="M893" s="27" t="str">
        <f t="shared" si="19"/>
        <v/>
      </c>
    </row>
    <row r="894" spans="13:13" x14ac:dyDescent="0.25">
      <c r="M894" s="27" t="str">
        <f t="shared" si="19"/>
        <v/>
      </c>
    </row>
    <row r="895" spans="13:13" x14ac:dyDescent="0.25">
      <c r="M895" s="27" t="str">
        <f t="shared" si="19"/>
        <v/>
      </c>
    </row>
    <row r="896" spans="13:13" x14ac:dyDescent="0.25">
      <c r="M896" s="27" t="str">
        <f t="shared" si="19"/>
        <v/>
      </c>
    </row>
    <row r="897" spans="13:13" x14ac:dyDescent="0.25">
      <c r="M897" s="27" t="str">
        <f t="shared" si="19"/>
        <v/>
      </c>
    </row>
    <row r="898" spans="13:13" x14ac:dyDescent="0.25">
      <c r="M898" s="27" t="str">
        <f t="shared" si="19"/>
        <v/>
      </c>
    </row>
    <row r="899" spans="13:13" x14ac:dyDescent="0.25">
      <c r="M899" s="27" t="str">
        <f t="shared" si="19"/>
        <v/>
      </c>
    </row>
    <row r="900" spans="13:13" x14ac:dyDescent="0.25">
      <c r="M900" s="27" t="str">
        <f t="shared" si="19"/>
        <v/>
      </c>
    </row>
    <row r="901" spans="13:13" x14ac:dyDescent="0.25">
      <c r="M901" s="27" t="str">
        <f t="shared" si="19"/>
        <v/>
      </c>
    </row>
    <row r="902" spans="13:13" x14ac:dyDescent="0.25">
      <c r="M902" s="27" t="str">
        <f t="shared" si="19"/>
        <v/>
      </c>
    </row>
    <row r="903" spans="13:13" x14ac:dyDescent="0.25">
      <c r="M903" s="27" t="str">
        <f t="shared" si="19"/>
        <v/>
      </c>
    </row>
    <row r="904" spans="13:13" x14ac:dyDescent="0.25">
      <c r="M904" s="27" t="str">
        <f t="shared" si="19"/>
        <v/>
      </c>
    </row>
    <row r="905" spans="13:13" x14ac:dyDescent="0.25">
      <c r="M905" s="27" t="str">
        <f t="shared" si="19"/>
        <v/>
      </c>
    </row>
    <row r="906" spans="13:13" x14ac:dyDescent="0.25">
      <c r="M906" s="27" t="str">
        <f t="shared" si="19"/>
        <v/>
      </c>
    </row>
    <row r="907" spans="13:13" x14ac:dyDescent="0.25">
      <c r="M907" s="27" t="str">
        <f t="shared" si="19"/>
        <v/>
      </c>
    </row>
    <row r="908" spans="13:13" x14ac:dyDescent="0.25">
      <c r="M908" s="27" t="str">
        <f t="shared" si="19"/>
        <v/>
      </c>
    </row>
    <row r="909" spans="13:13" x14ac:dyDescent="0.25">
      <c r="M909" s="27" t="str">
        <f t="shared" si="19"/>
        <v/>
      </c>
    </row>
    <row r="910" spans="13:13" x14ac:dyDescent="0.25">
      <c r="M910" s="27" t="str">
        <f t="shared" si="19"/>
        <v/>
      </c>
    </row>
    <row r="911" spans="13:13" x14ac:dyDescent="0.25">
      <c r="M911" s="27" t="str">
        <f t="shared" si="19"/>
        <v/>
      </c>
    </row>
    <row r="912" spans="13:13" x14ac:dyDescent="0.25">
      <c r="M912" s="27" t="str">
        <f t="shared" si="19"/>
        <v/>
      </c>
    </row>
    <row r="913" spans="13:13" x14ac:dyDescent="0.25">
      <c r="M913" s="27" t="str">
        <f t="shared" si="19"/>
        <v/>
      </c>
    </row>
    <row r="914" spans="13:13" x14ac:dyDescent="0.25">
      <c r="M914" s="27" t="str">
        <f t="shared" si="19"/>
        <v/>
      </c>
    </row>
    <row r="915" spans="13:13" x14ac:dyDescent="0.25">
      <c r="M915" s="27" t="str">
        <f t="shared" si="19"/>
        <v/>
      </c>
    </row>
    <row r="916" spans="13:13" x14ac:dyDescent="0.25">
      <c r="M916" s="27" t="str">
        <f t="shared" si="19"/>
        <v/>
      </c>
    </row>
    <row r="917" spans="13:13" x14ac:dyDescent="0.25">
      <c r="M917" s="27" t="str">
        <f t="shared" si="19"/>
        <v/>
      </c>
    </row>
    <row r="918" spans="13:13" x14ac:dyDescent="0.25">
      <c r="M918" s="27" t="str">
        <f t="shared" si="19"/>
        <v/>
      </c>
    </row>
    <row r="919" spans="13:13" x14ac:dyDescent="0.25">
      <c r="M919" s="27" t="str">
        <f t="shared" si="19"/>
        <v/>
      </c>
    </row>
    <row r="920" spans="13:13" x14ac:dyDescent="0.25">
      <c r="M920" s="27" t="str">
        <f t="shared" si="19"/>
        <v/>
      </c>
    </row>
    <row r="921" spans="13:13" x14ac:dyDescent="0.25">
      <c r="M921" s="27" t="str">
        <f t="shared" si="19"/>
        <v/>
      </c>
    </row>
    <row r="922" spans="13:13" x14ac:dyDescent="0.25">
      <c r="M922" s="27" t="str">
        <f t="shared" si="19"/>
        <v/>
      </c>
    </row>
    <row r="923" spans="13:13" x14ac:dyDescent="0.25">
      <c r="M923" s="27" t="str">
        <f t="shared" si="19"/>
        <v/>
      </c>
    </row>
    <row r="924" spans="13:13" x14ac:dyDescent="0.25">
      <c r="M924" s="27" t="str">
        <f t="shared" si="19"/>
        <v/>
      </c>
    </row>
    <row r="925" spans="13:13" x14ac:dyDescent="0.25">
      <c r="M925" s="27" t="str">
        <f t="shared" si="19"/>
        <v/>
      </c>
    </row>
    <row r="926" spans="13:13" x14ac:dyDescent="0.25">
      <c r="M926" s="27" t="str">
        <f t="shared" si="19"/>
        <v/>
      </c>
    </row>
    <row r="927" spans="13:13" x14ac:dyDescent="0.25">
      <c r="M927" s="27" t="str">
        <f t="shared" si="19"/>
        <v/>
      </c>
    </row>
    <row r="928" spans="13:13" x14ac:dyDescent="0.25">
      <c r="M928" s="27" t="str">
        <f t="shared" si="19"/>
        <v/>
      </c>
    </row>
    <row r="929" spans="13:13" x14ac:dyDescent="0.25">
      <c r="M929" s="27" t="str">
        <f t="shared" si="19"/>
        <v/>
      </c>
    </row>
    <row r="930" spans="13:13" x14ac:dyDescent="0.25">
      <c r="M930" s="27" t="str">
        <f t="shared" si="19"/>
        <v/>
      </c>
    </row>
    <row r="931" spans="13:13" x14ac:dyDescent="0.25">
      <c r="M931" s="27" t="str">
        <f t="shared" si="19"/>
        <v/>
      </c>
    </row>
    <row r="932" spans="13:13" x14ac:dyDescent="0.25">
      <c r="M932" s="27" t="str">
        <f t="shared" si="19"/>
        <v/>
      </c>
    </row>
    <row r="933" spans="13:13" x14ac:dyDescent="0.25">
      <c r="M933" s="27" t="str">
        <f t="shared" si="19"/>
        <v/>
      </c>
    </row>
    <row r="934" spans="13:13" x14ac:dyDescent="0.25">
      <c r="M934" s="27" t="str">
        <f t="shared" si="19"/>
        <v/>
      </c>
    </row>
    <row r="935" spans="13:13" x14ac:dyDescent="0.25">
      <c r="M935" s="27" t="str">
        <f t="shared" si="19"/>
        <v/>
      </c>
    </row>
    <row r="936" spans="13:13" x14ac:dyDescent="0.25">
      <c r="M936" s="27" t="str">
        <f t="shared" si="19"/>
        <v/>
      </c>
    </row>
    <row r="937" spans="13:13" x14ac:dyDescent="0.25">
      <c r="M937" s="27" t="str">
        <f t="shared" si="19"/>
        <v/>
      </c>
    </row>
    <row r="938" spans="13:13" x14ac:dyDescent="0.25">
      <c r="M938" s="27" t="str">
        <f t="shared" si="19"/>
        <v/>
      </c>
    </row>
    <row r="939" spans="13:13" x14ac:dyDescent="0.25">
      <c r="M939" s="27" t="str">
        <f t="shared" si="19"/>
        <v/>
      </c>
    </row>
    <row r="940" spans="13:13" x14ac:dyDescent="0.25">
      <c r="M940" s="27" t="str">
        <f t="shared" si="19"/>
        <v/>
      </c>
    </row>
    <row r="941" spans="13:13" x14ac:dyDescent="0.25">
      <c r="M941" s="27" t="str">
        <f t="shared" si="19"/>
        <v/>
      </c>
    </row>
    <row r="942" spans="13:13" x14ac:dyDescent="0.25">
      <c r="M942" s="27" t="str">
        <f t="shared" si="19"/>
        <v/>
      </c>
    </row>
    <row r="943" spans="13:13" x14ac:dyDescent="0.25">
      <c r="M943" s="27" t="str">
        <f t="shared" si="19"/>
        <v/>
      </c>
    </row>
    <row r="944" spans="13:13" x14ac:dyDescent="0.25">
      <c r="M944" s="27" t="str">
        <f t="shared" si="19"/>
        <v/>
      </c>
    </row>
    <row r="945" spans="13:13" x14ac:dyDescent="0.25">
      <c r="M945" s="27" t="str">
        <f t="shared" si="19"/>
        <v/>
      </c>
    </row>
    <row r="946" spans="13:13" x14ac:dyDescent="0.25">
      <c r="M946" s="27" t="str">
        <f t="shared" si="19"/>
        <v/>
      </c>
    </row>
    <row r="947" spans="13:13" x14ac:dyDescent="0.25">
      <c r="M947" s="27" t="str">
        <f t="shared" si="19"/>
        <v/>
      </c>
    </row>
    <row r="948" spans="13:13" x14ac:dyDescent="0.25">
      <c r="M948" s="27" t="str">
        <f t="shared" si="19"/>
        <v/>
      </c>
    </row>
    <row r="949" spans="13:13" x14ac:dyDescent="0.25">
      <c r="M949" s="27" t="str">
        <f t="shared" si="19"/>
        <v/>
      </c>
    </row>
    <row r="950" spans="13:13" x14ac:dyDescent="0.25">
      <c r="M950" s="27" t="str">
        <f t="shared" si="19"/>
        <v/>
      </c>
    </row>
    <row r="951" spans="13:13" x14ac:dyDescent="0.25">
      <c r="M951" s="27" t="str">
        <f t="shared" si="19"/>
        <v/>
      </c>
    </row>
    <row r="952" spans="13:13" x14ac:dyDescent="0.25">
      <c r="M952" s="27" t="str">
        <f t="shared" ref="M952:M1015" si="20">IF(K952&lt;0,"ATTENTION IL DOIT Y AVOIR UNE ERREUR LE STOCK EST NEGATIF !","")</f>
        <v/>
      </c>
    </row>
    <row r="953" spans="13:13" x14ac:dyDescent="0.25">
      <c r="M953" s="27" t="str">
        <f t="shared" si="20"/>
        <v/>
      </c>
    </row>
    <row r="954" spans="13:13" x14ac:dyDescent="0.25">
      <c r="M954" s="27" t="str">
        <f t="shared" si="20"/>
        <v/>
      </c>
    </row>
    <row r="955" spans="13:13" x14ac:dyDescent="0.25">
      <c r="M955" s="27" t="str">
        <f t="shared" si="20"/>
        <v/>
      </c>
    </row>
    <row r="956" spans="13:13" x14ac:dyDescent="0.25">
      <c r="M956" s="27" t="str">
        <f t="shared" si="20"/>
        <v/>
      </c>
    </row>
    <row r="957" spans="13:13" x14ac:dyDescent="0.25">
      <c r="M957" s="27" t="str">
        <f t="shared" si="20"/>
        <v/>
      </c>
    </row>
    <row r="958" spans="13:13" x14ac:dyDescent="0.25">
      <c r="M958" s="27" t="str">
        <f t="shared" si="20"/>
        <v/>
      </c>
    </row>
    <row r="959" spans="13:13" x14ac:dyDescent="0.25">
      <c r="M959" s="27" t="str">
        <f t="shared" si="20"/>
        <v/>
      </c>
    </row>
    <row r="960" spans="13:13" x14ac:dyDescent="0.25">
      <c r="M960" s="27" t="str">
        <f t="shared" si="20"/>
        <v/>
      </c>
    </row>
    <row r="961" spans="13:13" x14ac:dyDescent="0.25">
      <c r="M961" s="27" t="str">
        <f t="shared" si="20"/>
        <v/>
      </c>
    </row>
    <row r="962" spans="13:13" x14ac:dyDescent="0.25">
      <c r="M962" s="27" t="str">
        <f t="shared" si="20"/>
        <v/>
      </c>
    </row>
    <row r="963" spans="13:13" x14ac:dyDescent="0.25">
      <c r="M963" s="27" t="str">
        <f t="shared" si="20"/>
        <v/>
      </c>
    </row>
    <row r="964" spans="13:13" x14ac:dyDescent="0.25">
      <c r="M964" s="27" t="str">
        <f t="shared" si="20"/>
        <v/>
      </c>
    </row>
    <row r="965" spans="13:13" x14ac:dyDescent="0.25">
      <c r="M965" s="27" t="str">
        <f t="shared" si="20"/>
        <v/>
      </c>
    </row>
    <row r="966" spans="13:13" x14ac:dyDescent="0.25">
      <c r="M966" s="27" t="str">
        <f t="shared" si="20"/>
        <v/>
      </c>
    </row>
    <row r="967" spans="13:13" x14ac:dyDescent="0.25">
      <c r="M967" s="27" t="str">
        <f t="shared" si="20"/>
        <v/>
      </c>
    </row>
    <row r="968" spans="13:13" x14ac:dyDescent="0.25">
      <c r="M968" s="27" t="str">
        <f t="shared" si="20"/>
        <v/>
      </c>
    </row>
    <row r="969" spans="13:13" x14ac:dyDescent="0.25">
      <c r="M969" s="27" t="str">
        <f t="shared" si="20"/>
        <v/>
      </c>
    </row>
    <row r="970" spans="13:13" x14ac:dyDescent="0.25">
      <c r="M970" s="27" t="str">
        <f t="shared" si="20"/>
        <v/>
      </c>
    </row>
    <row r="971" spans="13:13" x14ac:dyDescent="0.25">
      <c r="M971" s="27" t="str">
        <f t="shared" si="20"/>
        <v/>
      </c>
    </row>
    <row r="972" spans="13:13" x14ac:dyDescent="0.25">
      <c r="M972" s="27" t="str">
        <f t="shared" si="20"/>
        <v/>
      </c>
    </row>
    <row r="973" spans="13:13" x14ac:dyDescent="0.25">
      <c r="M973" s="27" t="str">
        <f t="shared" si="20"/>
        <v/>
      </c>
    </row>
    <row r="974" spans="13:13" x14ac:dyDescent="0.25">
      <c r="M974" s="27" t="str">
        <f t="shared" si="20"/>
        <v/>
      </c>
    </row>
    <row r="975" spans="13:13" x14ac:dyDescent="0.25">
      <c r="M975" s="27" t="str">
        <f t="shared" si="20"/>
        <v/>
      </c>
    </row>
    <row r="976" spans="13:13" x14ac:dyDescent="0.25">
      <c r="M976" s="27" t="str">
        <f t="shared" si="20"/>
        <v/>
      </c>
    </row>
    <row r="977" spans="13:13" x14ac:dyDescent="0.25">
      <c r="M977" s="27" t="str">
        <f t="shared" si="20"/>
        <v/>
      </c>
    </row>
    <row r="978" spans="13:13" x14ac:dyDescent="0.25">
      <c r="M978" s="27" t="str">
        <f t="shared" si="20"/>
        <v/>
      </c>
    </row>
    <row r="979" spans="13:13" x14ac:dyDescent="0.25">
      <c r="M979" s="27" t="str">
        <f t="shared" si="20"/>
        <v/>
      </c>
    </row>
    <row r="980" spans="13:13" x14ac:dyDescent="0.25">
      <c r="M980" s="27" t="str">
        <f t="shared" si="20"/>
        <v/>
      </c>
    </row>
    <row r="981" spans="13:13" x14ac:dyDescent="0.25">
      <c r="M981" s="27" t="str">
        <f t="shared" si="20"/>
        <v/>
      </c>
    </row>
    <row r="982" spans="13:13" x14ac:dyDescent="0.25">
      <c r="M982" s="27" t="str">
        <f t="shared" si="20"/>
        <v/>
      </c>
    </row>
    <row r="983" spans="13:13" x14ac:dyDescent="0.25">
      <c r="M983" s="27" t="str">
        <f t="shared" si="20"/>
        <v/>
      </c>
    </row>
    <row r="984" spans="13:13" x14ac:dyDescent="0.25">
      <c r="M984" s="27" t="str">
        <f t="shared" si="20"/>
        <v/>
      </c>
    </row>
    <row r="985" spans="13:13" x14ac:dyDescent="0.25">
      <c r="M985" s="27" t="str">
        <f t="shared" si="20"/>
        <v/>
      </c>
    </row>
    <row r="986" spans="13:13" x14ac:dyDescent="0.25">
      <c r="M986" s="27" t="str">
        <f t="shared" si="20"/>
        <v/>
      </c>
    </row>
    <row r="987" spans="13:13" x14ac:dyDescent="0.25">
      <c r="M987" s="27" t="str">
        <f t="shared" si="20"/>
        <v/>
      </c>
    </row>
    <row r="988" spans="13:13" x14ac:dyDescent="0.25">
      <c r="M988" s="27" t="str">
        <f t="shared" si="20"/>
        <v/>
      </c>
    </row>
    <row r="989" spans="13:13" x14ac:dyDescent="0.25">
      <c r="M989" s="27" t="str">
        <f t="shared" si="20"/>
        <v/>
      </c>
    </row>
    <row r="990" spans="13:13" x14ac:dyDescent="0.25">
      <c r="M990" s="27" t="str">
        <f t="shared" si="20"/>
        <v/>
      </c>
    </row>
    <row r="991" spans="13:13" x14ac:dyDescent="0.25">
      <c r="M991" s="27" t="str">
        <f t="shared" si="20"/>
        <v/>
      </c>
    </row>
    <row r="992" spans="13:13" x14ac:dyDescent="0.25">
      <c r="M992" s="27" t="str">
        <f t="shared" si="20"/>
        <v/>
      </c>
    </row>
    <row r="993" spans="13:13" x14ac:dyDescent="0.25">
      <c r="M993" s="27" t="str">
        <f t="shared" si="20"/>
        <v/>
      </c>
    </row>
    <row r="994" spans="13:13" x14ac:dyDescent="0.25">
      <c r="M994" s="27" t="str">
        <f t="shared" si="20"/>
        <v/>
      </c>
    </row>
    <row r="995" spans="13:13" x14ac:dyDescent="0.25">
      <c r="M995" s="27" t="str">
        <f t="shared" si="20"/>
        <v/>
      </c>
    </row>
    <row r="996" spans="13:13" x14ac:dyDescent="0.25">
      <c r="M996" s="27" t="str">
        <f t="shared" si="20"/>
        <v/>
      </c>
    </row>
    <row r="997" spans="13:13" x14ac:dyDescent="0.25">
      <c r="M997" s="27" t="str">
        <f t="shared" si="20"/>
        <v/>
      </c>
    </row>
    <row r="998" spans="13:13" x14ac:dyDescent="0.25">
      <c r="M998" s="27" t="str">
        <f t="shared" si="20"/>
        <v/>
      </c>
    </row>
    <row r="999" spans="13:13" x14ac:dyDescent="0.25">
      <c r="M999" s="27" t="str">
        <f t="shared" si="20"/>
        <v/>
      </c>
    </row>
    <row r="1000" spans="13:13" x14ac:dyDescent="0.25">
      <c r="M1000" s="27" t="str">
        <f t="shared" si="20"/>
        <v/>
      </c>
    </row>
    <row r="1001" spans="13:13" x14ac:dyDescent="0.25">
      <c r="M1001" s="27" t="str">
        <f t="shared" si="20"/>
        <v/>
      </c>
    </row>
    <row r="1002" spans="13:13" x14ac:dyDescent="0.25">
      <c r="M1002" s="27" t="str">
        <f t="shared" si="20"/>
        <v/>
      </c>
    </row>
    <row r="1003" spans="13:13" x14ac:dyDescent="0.25">
      <c r="M1003" s="27" t="str">
        <f t="shared" si="20"/>
        <v/>
      </c>
    </row>
    <row r="1004" spans="13:13" x14ac:dyDescent="0.25">
      <c r="M1004" s="27" t="str">
        <f t="shared" si="20"/>
        <v/>
      </c>
    </row>
    <row r="1005" spans="13:13" x14ac:dyDescent="0.25">
      <c r="M1005" s="27" t="str">
        <f t="shared" si="20"/>
        <v/>
      </c>
    </row>
    <row r="1006" spans="13:13" x14ac:dyDescent="0.25">
      <c r="M1006" s="27" t="str">
        <f t="shared" si="20"/>
        <v/>
      </c>
    </row>
    <row r="1007" spans="13:13" x14ac:dyDescent="0.25">
      <c r="M1007" s="27" t="str">
        <f t="shared" si="20"/>
        <v/>
      </c>
    </row>
    <row r="1008" spans="13:13" x14ac:dyDescent="0.25">
      <c r="M1008" s="27" t="str">
        <f t="shared" si="20"/>
        <v/>
      </c>
    </row>
    <row r="1009" spans="13:13" x14ac:dyDescent="0.25">
      <c r="M1009" s="27" t="str">
        <f t="shared" si="20"/>
        <v/>
      </c>
    </row>
    <row r="1010" spans="13:13" x14ac:dyDescent="0.25">
      <c r="M1010" s="27" t="str">
        <f t="shared" si="20"/>
        <v/>
      </c>
    </row>
    <row r="1011" spans="13:13" x14ac:dyDescent="0.25">
      <c r="M1011" s="27" t="str">
        <f t="shared" si="20"/>
        <v/>
      </c>
    </row>
    <row r="1012" spans="13:13" x14ac:dyDescent="0.25">
      <c r="M1012" s="27" t="str">
        <f t="shared" si="20"/>
        <v/>
      </c>
    </row>
    <row r="1013" spans="13:13" x14ac:dyDescent="0.25">
      <c r="M1013" s="27" t="str">
        <f t="shared" si="20"/>
        <v/>
      </c>
    </row>
    <row r="1014" spans="13:13" x14ac:dyDescent="0.25">
      <c r="M1014" s="27" t="str">
        <f t="shared" si="20"/>
        <v/>
      </c>
    </row>
    <row r="1015" spans="13:13" x14ac:dyDescent="0.25">
      <c r="M1015" s="27" t="str">
        <f t="shared" si="20"/>
        <v/>
      </c>
    </row>
    <row r="1016" spans="13:13" x14ac:dyDescent="0.25">
      <c r="M1016" s="27" t="str">
        <f t="shared" ref="M1016:M1079" si="21">IF(K1016&lt;0,"ATTENTION IL DOIT Y AVOIR UNE ERREUR LE STOCK EST NEGATIF !","")</f>
        <v/>
      </c>
    </row>
    <row r="1017" spans="13:13" x14ac:dyDescent="0.25">
      <c r="M1017" s="27" t="str">
        <f t="shared" si="21"/>
        <v/>
      </c>
    </row>
    <row r="1018" spans="13:13" x14ac:dyDescent="0.25">
      <c r="M1018" s="27" t="str">
        <f t="shared" si="21"/>
        <v/>
      </c>
    </row>
    <row r="1019" spans="13:13" x14ac:dyDescent="0.25">
      <c r="M1019" s="27" t="str">
        <f t="shared" si="21"/>
        <v/>
      </c>
    </row>
    <row r="1020" spans="13:13" x14ac:dyDescent="0.25">
      <c r="M1020" s="27" t="str">
        <f t="shared" si="21"/>
        <v/>
      </c>
    </row>
    <row r="1021" spans="13:13" x14ac:dyDescent="0.25">
      <c r="M1021" s="27" t="str">
        <f t="shared" si="21"/>
        <v/>
      </c>
    </row>
    <row r="1022" spans="13:13" x14ac:dyDescent="0.25">
      <c r="M1022" s="27" t="str">
        <f t="shared" si="21"/>
        <v/>
      </c>
    </row>
    <row r="1023" spans="13:13" x14ac:dyDescent="0.25">
      <c r="M1023" s="27" t="str">
        <f t="shared" si="21"/>
        <v/>
      </c>
    </row>
    <row r="1024" spans="13:13" x14ac:dyDescent="0.25">
      <c r="M1024" s="27" t="str">
        <f t="shared" si="21"/>
        <v/>
      </c>
    </row>
    <row r="1025" spans="13:13" x14ac:dyDescent="0.25">
      <c r="M1025" s="27" t="str">
        <f t="shared" si="21"/>
        <v/>
      </c>
    </row>
    <row r="1026" spans="13:13" x14ac:dyDescent="0.25">
      <c r="M1026" s="27" t="str">
        <f t="shared" si="21"/>
        <v/>
      </c>
    </row>
    <row r="1027" spans="13:13" x14ac:dyDescent="0.25">
      <c r="M1027" s="27" t="str">
        <f t="shared" si="21"/>
        <v/>
      </c>
    </row>
    <row r="1028" spans="13:13" x14ac:dyDescent="0.25">
      <c r="M1028" s="27" t="str">
        <f t="shared" si="21"/>
        <v/>
      </c>
    </row>
    <row r="1029" spans="13:13" x14ac:dyDescent="0.25">
      <c r="M1029" s="27" t="str">
        <f t="shared" si="21"/>
        <v/>
      </c>
    </row>
    <row r="1030" spans="13:13" x14ac:dyDescent="0.25">
      <c r="M1030" s="27" t="str">
        <f t="shared" si="21"/>
        <v/>
      </c>
    </row>
    <row r="1031" spans="13:13" x14ac:dyDescent="0.25">
      <c r="M1031" s="27" t="str">
        <f t="shared" si="21"/>
        <v/>
      </c>
    </row>
    <row r="1032" spans="13:13" x14ac:dyDescent="0.25">
      <c r="M1032" s="27" t="str">
        <f t="shared" si="21"/>
        <v/>
      </c>
    </row>
    <row r="1033" spans="13:13" x14ac:dyDescent="0.25">
      <c r="M1033" s="27" t="str">
        <f t="shared" si="21"/>
        <v/>
      </c>
    </row>
    <row r="1034" spans="13:13" x14ac:dyDescent="0.25">
      <c r="M1034" s="27" t="str">
        <f t="shared" si="21"/>
        <v/>
      </c>
    </row>
    <row r="1035" spans="13:13" x14ac:dyDescent="0.25">
      <c r="M1035" s="27" t="str">
        <f t="shared" si="21"/>
        <v/>
      </c>
    </row>
    <row r="1036" spans="13:13" x14ac:dyDescent="0.25">
      <c r="M1036" s="27" t="str">
        <f t="shared" si="21"/>
        <v/>
      </c>
    </row>
    <row r="1037" spans="13:13" x14ac:dyDescent="0.25">
      <c r="M1037" s="27" t="str">
        <f t="shared" si="21"/>
        <v/>
      </c>
    </row>
    <row r="1038" spans="13:13" x14ac:dyDescent="0.25">
      <c r="M1038" s="27" t="str">
        <f t="shared" si="21"/>
        <v/>
      </c>
    </row>
    <row r="1039" spans="13:13" x14ac:dyDescent="0.25">
      <c r="M1039" s="27" t="str">
        <f t="shared" si="21"/>
        <v/>
      </c>
    </row>
    <row r="1040" spans="13:13" x14ac:dyDescent="0.25">
      <c r="M1040" s="27" t="str">
        <f t="shared" si="21"/>
        <v/>
      </c>
    </row>
    <row r="1041" spans="13:13" x14ac:dyDescent="0.25">
      <c r="M1041" s="27" t="str">
        <f t="shared" si="21"/>
        <v/>
      </c>
    </row>
    <row r="1042" spans="13:13" x14ac:dyDescent="0.25">
      <c r="M1042" s="27" t="str">
        <f t="shared" si="21"/>
        <v/>
      </c>
    </row>
    <row r="1043" spans="13:13" x14ac:dyDescent="0.25">
      <c r="M1043" s="27" t="str">
        <f t="shared" si="21"/>
        <v/>
      </c>
    </row>
    <row r="1044" spans="13:13" x14ac:dyDescent="0.25">
      <c r="M1044" s="27" t="str">
        <f t="shared" si="21"/>
        <v/>
      </c>
    </row>
    <row r="1045" spans="13:13" x14ac:dyDescent="0.25">
      <c r="M1045" s="27" t="str">
        <f t="shared" si="21"/>
        <v/>
      </c>
    </row>
    <row r="1046" spans="13:13" x14ac:dyDescent="0.25">
      <c r="M1046" s="27" t="str">
        <f t="shared" si="21"/>
        <v/>
      </c>
    </row>
    <row r="1047" spans="13:13" x14ac:dyDescent="0.25">
      <c r="M1047" s="27" t="str">
        <f t="shared" si="21"/>
        <v/>
      </c>
    </row>
    <row r="1048" spans="13:13" x14ac:dyDescent="0.25">
      <c r="M1048" s="27" t="str">
        <f t="shared" si="21"/>
        <v/>
      </c>
    </row>
    <row r="1049" spans="13:13" x14ac:dyDescent="0.25">
      <c r="M1049" s="27" t="str">
        <f t="shared" si="21"/>
        <v/>
      </c>
    </row>
    <row r="1050" spans="13:13" x14ac:dyDescent="0.25">
      <c r="M1050" s="27" t="str">
        <f t="shared" si="21"/>
        <v/>
      </c>
    </row>
    <row r="1051" spans="13:13" x14ac:dyDescent="0.25">
      <c r="M1051" s="27" t="str">
        <f t="shared" si="21"/>
        <v/>
      </c>
    </row>
    <row r="1052" spans="13:13" x14ac:dyDescent="0.25">
      <c r="M1052" s="27" t="str">
        <f t="shared" si="21"/>
        <v/>
      </c>
    </row>
    <row r="1053" spans="13:13" x14ac:dyDescent="0.25">
      <c r="M1053" s="27" t="str">
        <f t="shared" si="21"/>
        <v/>
      </c>
    </row>
    <row r="1054" spans="13:13" x14ac:dyDescent="0.25">
      <c r="M1054" s="27" t="str">
        <f t="shared" si="21"/>
        <v/>
      </c>
    </row>
    <row r="1055" spans="13:13" x14ac:dyDescent="0.25">
      <c r="M1055" s="27" t="str">
        <f t="shared" si="21"/>
        <v/>
      </c>
    </row>
    <row r="1056" spans="13:13" x14ac:dyDescent="0.25">
      <c r="M1056" s="27" t="str">
        <f t="shared" si="21"/>
        <v/>
      </c>
    </row>
    <row r="1057" spans="13:13" x14ac:dyDescent="0.25">
      <c r="M1057" s="27" t="str">
        <f t="shared" si="21"/>
        <v/>
      </c>
    </row>
    <row r="1058" spans="13:13" x14ac:dyDescent="0.25">
      <c r="M1058" s="27" t="str">
        <f t="shared" si="21"/>
        <v/>
      </c>
    </row>
    <row r="1059" spans="13:13" x14ac:dyDescent="0.25">
      <c r="M1059" s="27" t="str">
        <f t="shared" si="21"/>
        <v/>
      </c>
    </row>
    <row r="1060" spans="13:13" x14ac:dyDescent="0.25">
      <c r="M1060" s="27" t="str">
        <f t="shared" si="21"/>
        <v/>
      </c>
    </row>
    <row r="1061" spans="13:13" x14ac:dyDescent="0.25">
      <c r="M1061" s="27" t="str">
        <f t="shared" si="21"/>
        <v/>
      </c>
    </row>
    <row r="1062" spans="13:13" x14ac:dyDescent="0.25">
      <c r="M1062" s="27" t="str">
        <f t="shared" si="21"/>
        <v/>
      </c>
    </row>
    <row r="1063" spans="13:13" x14ac:dyDescent="0.25">
      <c r="M1063" s="27" t="str">
        <f t="shared" si="21"/>
        <v/>
      </c>
    </row>
    <row r="1064" spans="13:13" x14ac:dyDescent="0.25">
      <c r="M1064" s="27" t="str">
        <f t="shared" si="21"/>
        <v/>
      </c>
    </row>
    <row r="1065" spans="13:13" x14ac:dyDescent="0.25">
      <c r="M1065" s="27" t="str">
        <f t="shared" si="21"/>
        <v/>
      </c>
    </row>
    <row r="1066" spans="13:13" x14ac:dyDescent="0.25">
      <c r="M1066" s="27" t="str">
        <f t="shared" si="21"/>
        <v/>
      </c>
    </row>
    <row r="1067" spans="13:13" x14ac:dyDescent="0.25">
      <c r="M1067" s="27" t="str">
        <f t="shared" si="21"/>
        <v/>
      </c>
    </row>
    <row r="1068" spans="13:13" x14ac:dyDescent="0.25">
      <c r="M1068" s="27" t="str">
        <f t="shared" si="21"/>
        <v/>
      </c>
    </row>
    <row r="1069" spans="13:13" x14ac:dyDescent="0.25">
      <c r="M1069" s="27" t="str">
        <f t="shared" si="21"/>
        <v/>
      </c>
    </row>
    <row r="1070" spans="13:13" x14ac:dyDescent="0.25">
      <c r="M1070" s="27" t="str">
        <f t="shared" si="21"/>
        <v/>
      </c>
    </row>
    <row r="1071" spans="13:13" x14ac:dyDescent="0.25">
      <c r="M1071" s="27" t="str">
        <f t="shared" si="21"/>
        <v/>
      </c>
    </row>
    <row r="1072" spans="13:13" x14ac:dyDescent="0.25">
      <c r="M1072" s="27" t="str">
        <f t="shared" si="21"/>
        <v/>
      </c>
    </row>
    <row r="1073" spans="13:13" x14ac:dyDescent="0.25">
      <c r="M1073" s="27" t="str">
        <f t="shared" si="21"/>
        <v/>
      </c>
    </row>
    <row r="1074" spans="13:13" x14ac:dyDescent="0.25">
      <c r="M1074" s="27" t="str">
        <f t="shared" si="21"/>
        <v/>
      </c>
    </row>
    <row r="1075" spans="13:13" x14ac:dyDescent="0.25">
      <c r="M1075" s="27" t="str">
        <f t="shared" si="21"/>
        <v/>
      </c>
    </row>
    <row r="1076" spans="13:13" x14ac:dyDescent="0.25">
      <c r="M1076" s="27" t="str">
        <f t="shared" si="21"/>
        <v/>
      </c>
    </row>
    <row r="1077" spans="13:13" x14ac:dyDescent="0.25">
      <c r="M1077" s="27" t="str">
        <f t="shared" si="21"/>
        <v/>
      </c>
    </row>
    <row r="1078" spans="13:13" x14ac:dyDescent="0.25">
      <c r="M1078" s="27" t="str">
        <f t="shared" si="21"/>
        <v/>
      </c>
    </row>
    <row r="1079" spans="13:13" x14ac:dyDescent="0.25">
      <c r="M1079" s="27" t="str">
        <f t="shared" si="21"/>
        <v/>
      </c>
    </row>
    <row r="1080" spans="13:13" x14ac:dyDescent="0.25">
      <c r="M1080" s="27" t="str">
        <f t="shared" ref="M1080:M1143" si="22">IF(K1080&lt;0,"ATTENTION IL DOIT Y AVOIR UNE ERREUR LE STOCK EST NEGATIF !","")</f>
        <v/>
      </c>
    </row>
    <row r="1081" spans="13:13" x14ac:dyDescent="0.25">
      <c r="M1081" s="27" t="str">
        <f t="shared" si="22"/>
        <v/>
      </c>
    </row>
    <row r="1082" spans="13:13" x14ac:dyDescent="0.25">
      <c r="M1082" s="27" t="str">
        <f t="shared" si="22"/>
        <v/>
      </c>
    </row>
    <row r="1083" spans="13:13" x14ac:dyDescent="0.25">
      <c r="M1083" s="27" t="str">
        <f t="shared" si="22"/>
        <v/>
      </c>
    </row>
    <row r="1084" spans="13:13" x14ac:dyDescent="0.25">
      <c r="M1084" s="27" t="str">
        <f t="shared" si="22"/>
        <v/>
      </c>
    </row>
    <row r="1085" spans="13:13" x14ac:dyDescent="0.25">
      <c r="M1085" s="27" t="str">
        <f t="shared" si="22"/>
        <v/>
      </c>
    </row>
    <row r="1086" spans="13:13" x14ac:dyDescent="0.25">
      <c r="M1086" s="27" t="str">
        <f t="shared" si="22"/>
        <v/>
      </c>
    </row>
    <row r="1087" spans="13:13" x14ac:dyDescent="0.25">
      <c r="M1087" s="27" t="str">
        <f t="shared" si="22"/>
        <v/>
      </c>
    </row>
    <row r="1088" spans="13:13" x14ac:dyDescent="0.25">
      <c r="M1088" s="27" t="str">
        <f t="shared" si="22"/>
        <v/>
      </c>
    </row>
    <row r="1089" spans="13:13" x14ac:dyDescent="0.25">
      <c r="M1089" s="27" t="str">
        <f t="shared" si="22"/>
        <v/>
      </c>
    </row>
    <row r="1090" spans="13:13" x14ac:dyDescent="0.25">
      <c r="M1090" s="27" t="str">
        <f t="shared" si="22"/>
        <v/>
      </c>
    </row>
    <row r="1091" spans="13:13" x14ac:dyDescent="0.25">
      <c r="M1091" s="27" t="str">
        <f t="shared" si="22"/>
        <v/>
      </c>
    </row>
    <row r="1092" spans="13:13" x14ac:dyDescent="0.25">
      <c r="M1092" s="27" t="str">
        <f t="shared" si="22"/>
        <v/>
      </c>
    </row>
    <row r="1093" spans="13:13" x14ac:dyDescent="0.25">
      <c r="M1093" s="27" t="str">
        <f t="shared" si="22"/>
        <v/>
      </c>
    </row>
    <row r="1094" spans="13:13" x14ac:dyDescent="0.25">
      <c r="M1094" s="27" t="str">
        <f t="shared" si="22"/>
        <v/>
      </c>
    </row>
    <row r="1095" spans="13:13" x14ac:dyDescent="0.25">
      <c r="M1095" s="27" t="str">
        <f t="shared" si="22"/>
        <v/>
      </c>
    </row>
    <row r="1096" spans="13:13" x14ac:dyDescent="0.25">
      <c r="M1096" s="27" t="str">
        <f t="shared" si="22"/>
        <v/>
      </c>
    </row>
    <row r="1097" spans="13:13" x14ac:dyDescent="0.25">
      <c r="M1097" s="27" t="str">
        <f t="shared" si="22"/>
        <v/>
      </c>
    </row>
    <row r="1098" spans="13:13" x14ac:dyDescent="0.25">
      <c r="M1098" s="27" t="str">
        <f t="shared" si="22"/>
        <v/>
      </c>
    </row>
    <row r="1099" spans="13:13" x14ac:dyDescent="0.25">
      <c r="M1099" s="27" t="str">
        <f t="shared" si="22"/>
        <v/>
      </c>
    </row>
    <row r="1100" spans="13:13" x14ac:dyDescent="0.25">
      <c r="M1100" s="27" t="str">
        <f t="shared" si="22"/>
        <v/>
      </c>
    </row>
    <row r="1101" spans="13:13" x14ac:dyDescent="0.25">
      <c r="M1101" s="27" t="str">
        <f t="shared" si="22"/>
        <v/>
      </c>
    </row>
    <row r="1102" spans="13:13" x14ac:dyDescent="0.25">
      <c r="M1102" s="27" t="str">
        <f t="shared" si="22"/>
        <v/>
      </c>
    </row>
    <row r="1103" spans="13:13" x14ac:dyDescent="0.25">
      <c r="M1103" s="27" t="str">
        <f t="shared" si="22"/>
        <v/>
      </c>
    </row>
    <row r="1104" spans="13:13" x14ac:dyDescent="0.25">
      <c r="M1104" s="27" t="str">
        <f t="shared" si="22"/>
        <v/>
      </c>
    </row>
    <row r="1105" spans="13:13" x14ac:dyDescent="0.25">
      <c r="M1105" s="27" t="str">
        <f t="shared" si="22"/>
        <v/>
      </c>
    </row>
    <row r="1106" spans="13:13" x14ac:dyDescent="0.25">
      <c r="M1106" s="27" t="str">
        <f t="shared" si="22"/>
        <v/>
      </c>
    </row>
    <row r="1107" spans="13:13" x14ac:dyDescent="0.25">
      <c r="M1107" s="27" t="str">
        <f t="shared" si="22"/>
        <v/>
      </c>
    </row>
    <row r="1108" spans="13:13" x14ac:dyDescent="0.25">
      <c r="M1108" s="27" t="str">
        <f t="shared" si="22"/>
        <v/>
      </c>
    </row>
    <row r="1109" spans="13:13" x14ac:dyDescent="0.25">
      <c r="M1109" s="27" t="str">
        <f t="shared" si="22"/>
        <v/>
      </c>
    </row>
    <row r="1110" spans="13:13" x14ac:dyDescent="0.25">
      <c r="M1110" s="27" t="str">
        <f t="shared" si="22"/>
        <v/>
      </c>
    </row>
    <row r="1111" spans="13:13" x14ac:dyDescent="0.25">
      <c r="M1111" s="27" t="str">
        <f t="shared" si="22"/>
        <v/>
      </c>
    </row>
    <row r="1112" spans="13:13" x14ac:dyDescent="0.25">
      <c r="M1112" s="27" t="str">
        <f t="shared" si="22"/>
        <v/>
      </c>
    </row>
    <row r="1113" spans="13:13" x14ac:dyDescent="0.25">
      <c r="M1113" s="27" t="str">
        <f t="shared" si="22"/>
        <v/>
      </c>
    </row>
    <row r="1114" spans="13:13" x14ac:dyDescent="0.25">
      <c r="M1114" s="27" t="str">
        <f t="shared" si="22"/>
        <v/>
      </c>
    </row>
    <row r="1115" spans="13:13" x14ac:dyDescent="0.25">
      <c r="M1115" s="27" t="str">
        <f t="shared" si="22"/>
        <v/>
      </c>
    </row>
    <row r="1116" spans="13:13" x14ac:dyDescent="0.25">
      <c r="M1116" s="27" t="str">
        <f t="shared" si="22"/>
        <v/>
      </c>
    </row>
    <row r="1117" spans="13:13" x14ac:dyDescent="0.25">
      <c r="M1117" s="27" t="str">
        <f t="shared" si="22"/>
        <v/>
      </c>
    </row>
    <row r="1118" spans="13:13" x14ac:dyDescent="0.25">
      <c r="M1118" s="27" t="str">
        <f t="shared" si="22"/>
        <v/>
      </c>
    </row>
    <row r="1119" spans="13:13" x14ac:dyDescent="0.25">
      <c r="M1119" s="27" t="str">
        <f t="shared" si="22"/>
        <v/>
      </c>
    </row>
    <row r="1120" spans="13:13" x14ac:dyDescent="0.25">
      <c r="M1120" s="27" t="str">
        <f t="shared" si="22"/>
        <v/>
      </c>
    </row>
    <row r="1121" spans="13:13" x14ac:dyDescent="0.25">
      <c r="M1121" s="27" t="str">
        <f t="shared" si="22"/>
        <v/>
      </c>
    </row>
    <row r="1122" spans="13:13" x14ac:dyDescent="0.25">
      <c r="M1122" s="27" t="str">
        <f t="shared" si="22"/>
        <v/>
      </c>
    </row>
    <row r="1123" spans="13:13" x14ac:dyDescent="0.25">
      <c r="M1123" s="27" t="str">
        <f t="shared" si="22"/>
        <v/>
      </c>
    </row>
    <row r="1124" spans="13:13" x14ac:dyDescent="0.25">
      <c r="M1124" s="27" t="str">
        <f t="shared" si="22"/>
        <v/>
      </c>
    </row>
    <row r="1125" spans="13:13" x14ac:dyDescent="0.25">
      <c r="M1125" s="27" t="str">
        <f t="shared" si="22"/>
        <v/>
      </c>
    </row>
    <row r="1126" spans="13:13" x14ac:dyDescent="0.25">
      <c r="M1126" s="27" t="str">
        <f t="shared" si="22"/>
        <v/>
      </c>
    </row>
    <row r="1127" spans="13:13" x14ac:dyDescent="0.25">
      <c r="M1127" s="27" t="str">
        <f t="shared" si="22"/>
        <v/>
      </c>
    </row>
    <row r="1128" spans="13:13" x14ac:dyDescent="0.25">
      <c r="M1128" s="27" t="str">
        <f t="shared" si="22"/>
        <v/>
      </c>
    </row>
    <row r="1129" spans="13:13" x14ac:dyDescent="0.25">
      <c r="M1129" s="27" t="str">
        <f t="shared" si="22"/>
        <v/>
      </c>
    </row>
    <row r="1130" spans="13:13" x14ac:dyDescent="0.25">
      <c r="M1130" s="27" t="str">
        <f t="shared" si="22"/>
        <v/>
      </c>
    </row>
    <row r="1131" spans="13:13" x14ac:dyDescent="0.25">
      <c r="M1131" s="27" t="str">
        <f t="shared" si="22"/>
        <v/>
      </c>
    </row>
    <row r="1132" spans="13:13" x14ac:dyDescent="0.25">
      <c r="M1132" s="27" t="str">
        <f t="shared" si="22"/>
        <v/>
      </c>
    </row>
    <row r="1133" spans="13:13" x14ac:dyDescent="0.25">
      <c r="M1133" s="27" t="str">
        <f t="shared" si="22"/>
        <v/>
      </c>
    </row>
    <row r="1134" spans="13:13" x14ac:dyDescent="0.25">
      <c r="M1134" s="27" t="str">
        <f t="shared" si="22"/>
        <v/>
      </c>
    </row>
    <row r="1135" spans="13:13" x14ac:dyDescent="0.25">
      <c r="M1135" s="27" t="str">
        <f t="shared" si="22"/>
        <v/>
      </c>
    </row>
    <row r="1136" spans="13:13" x14ac:dyDescent="0.25">
      <c r="M1136" s="27" t="str">
        <f t="shared" si="22"/>
        <v/>
      </c>
    </row>
    <row r="1137" spans="13:13" x14ac:dyDescent="0.25">
      <c r="M1137" s="27" t="str">
        <f t="shared" si="22"/>
        <v/>
      </c>
    </row>
    <row r="1138" spans="13:13" x14ac:dyDescent="0.25">
      <c r="M1138" s="27" t="str">
        <f t="shared" si="22"/>
        <v/>
      </c>
    </row>
    <row r="1139" spans="13:13" x14ac:dyDescent="0.25">
      <c r="M1139" s="27" t="str">
        <f t="shared" si="22"/>
        <v/>
      </c>
    </row>
    <row r="1140" spans="13:13" x14ac:dyDescent="0.25">
      <c r="M1140" s="27" t="str">
        <f t="shared" si="22"/>
        <v/>
      </c>
    </row>
    <row r="1141" spans="13:13" x14ac:dyDescent="0.25">
      <c r="M1141" s="27" t="str">
        <f t="shared" si="22"/>
        <v/>
      </c>
    </row>
    <row r="1142" spans="13:13" x14ac:dyDescent="0.25">
      <c r="M1142" s="27" t="str">
        <f t="shared" si="22"/>
        <v/>
      </c>
    </row>
    <row r="1143" spans="13:13" x14ac:dyDescent="0.25">
      <c r="M1143" s="27" t="str">
        <f t="shared" si="22"/>
        <v/>
      </c>
    </row>
    <row r="1144" spans="13:13" x14ac:dyDescent="0.25">
      <c r="M1144" s="27" t="str">
        <f t="shared" ref="M1144:M1207" si="23">IF(K1144&lt;0,"ATTENTION IL DOIT Y AVOIR UNE ERREUR LE STOCK EST NEGATIF !","")</f>
        <v/>
      </c>
    </row>
    <row r="1145" spans="13:13" x14ac:dyDescent="0.25">
      <c r="M1145" s="27" t="str">
        <f t="shared" si="23"/>
        <v/>
      </c>
    </row>
    <row r="1146" spans="13:13" x14ac:dyDescent="0.25">
      <c r="M1146" s="27" t="str">
        <f t="shared" si="23"/>
        <v/>
      </c>
    </row>
    <row r="1147" spans="13:13" x14ac:dyDescent="0.25">
      <c r="M1147" s="27" t="str">
        <f t="shared" si="23"/>
        <v/>
      </c>
    </row>
    <row r="1148" spans="13:13" x14ac:dyDescent="0.25">
      <c r="M1148" s="27" t="str">
        <f t="shared" si="23"/>
        <v/>
      </c>
    </row>
    <row r="1149" spans="13:13" x14ac:dyDescent="0.25">
      <c r="M1149" s="27" t="str">
        <f t="shared" si="23"/>
        <v/>
      </c>
    </row>
    <row r="1150" spans="13:13" x14ac:dyDescent="0.25">
      <c r="M1150" s="27" t="str">
        <f t="shared" si="23"/>
        <v/>
      </c>
    </row>
    <row r="1151" spans="13:13" x14ac:dyDescent="0.25">
      <c r="M1151" s="27" t="str">
        <f t="shared" si="23"/>
        <v/>
      </c>
    </row>
    <row r="1152" spans="13:13" x14ac:dyDescent="0.25">
      <c r="M1152" s="27" t="str">
        <f t="shared" si="23"/>
        <v/>
      </c>
    </row>
    <row r="1153" spans="13:13" x14ac:dyDescent="0.25">
      <c r="M1153" s="27" t="str">
        <f t="shared" si="23"/>
        <v/>
      </c>
    </row>
    <row r="1154" spans="13:13" x14ac:dyDescent="0.25">
      <c r="M1154" s="27" t="str">
        <f t="shared" si="23"/>
        <v/>
      </c>
    </row>
    <row r="1155" spans="13:13" x14ac:dyDescent="0.25">
      <c r="M1155" s="27" t="str">
        <f t="shared" si="23"/>
        <v/>
      </c>
    </row>
    <row r="1156" spans="13:13" x14ac:dyDescent="0.25">
      <c r="M1156" s="27" t="str">
        <f t="shared" si="23"/>
        <v/>
      </c>
    </row>
    <row r="1157" spans="13:13" x14ac:dyDescent="0.25">
      <c r="M1157" s="27" t="str">
        <f t="shared" si="23"/>
        <v/>
      </c>
    </row>
    <row r="1158" spans="13:13" x14ac:dyDescent="0.25">
      <c r="M1158" s="27" t="str">
        <f t="shared" si="23"/>
        <v/>
      </c>
    </row>
    <row r="1159" spans="13:13" x14ac:dyDescent="0.25">
      <c r="M1159" s="27" t="str">
        <f t="shared" si="23"/>
        <v/>
      </c>
    </row>
    <row r="1160" spans="13:13" x14ac:dyDescent="0.25">
      <c r="M1160" s="27" t="str">
        <f t="shared" si="23"/>
        <v/>
      </c>
    </row>
    <row r="1161" spans="13:13" x14ac:dyDescent="0.25">
      <c r="M1161" s="27" t="str">
        <f t="shared" si="23"/>
        <v/>
      </c>
    </row>
    <row r="1162" spans="13:13" x14ac:dyDescent="0.25">
      <c r="M1162" s="27" t="str">
        <f t="shared" si="23"/>
        <v/>
      </c>
    </row>
    <row r="1163" spans="13:13" x14ac:dyDescent="0.25">
      <c r="M1163" s="27" t="str">
        <f t="shared" si="23"/>
        <v/>
      </c>
    </row>
    <row r="1164" spans="13:13" x14ac:dyDescent="0.25">
      <c r="M1164" s="27" t="str">
        <f t="shared" si="23"/>
        <v/>
      </c>
    </row>
    <row r="1165" spans="13:13" x14ac:dyDescent="0.25">
      <c r="M1165" s="27" t="str">
        <f t="shared" si="23"/>
        <v/>
      </c>
    </row>
    <row r="1166" spans="13:13" x14ac:dyDescent="0.25">
      <c r="M1166" s="27" t="str">
        <f t="shared" si="23"/>
        <v/>
      </c>
    </row>
    <row r="1167" spans="13:13" x14ac:dyDescent="0.25">
      <c r="M1167" s="27" t="str">
        <f t="shared" si="23"/>
        <v/>
      </c>
    </row>
    <row r="1168" spans="13:13" x14ac:dyDescent="0.25">
      <c r="M1168" s="27" t="str">
        <f t="shared" si="23"/>
        <v/>
      </c>
    </row>
    <row r="1169" spans="13:13" x14ac:dyDescent="0.25">
      <c r="M1169" s="27" t="str">
        <f t="shared" si="23"/>
        <v/>
      </c>
    </row>
    <row r="1170" spans="13:13" x14ac:dyDescent="0.25">
      <c r="M1170" s="27" t="str">
        <f t="shared" si="23"/>
        <v/>
      </c>
    </row>
    <row r="1171" spans="13:13" x14ac:dyDescent="0.25">
      <c r="M1171" s="27" t="str">
        <f t="shared" si="23"/>
        <v/>
      </c>
    </row>
    <row r="1172" spans="13:13" x14ac:dyDescent="0.25">
      <c r="M1172" s="27" t="str">
        <f t="shared" si="23"/>
        <v/>
      </c>
    </row>
    <row r="1173" spans="13:13" x14ac:dyDescent="0.25">
      <c r="M1173" s="27" t="str">
        <f t="shared" si="23"/>
        <v/>
      </c>
    </row>
    <row r="1174" spans="13:13" x14ac:dyDescent="0.25">
      <c r="M1174" s="27" t="str">
        <f t="shared" si="23"/>
        <v/>
      </c>
    </row>
    <row r="1175" spans="13:13" x14ac:dyDescent="0.25">
      <c r="M1175" s="27" t="str">
        <f t="shared" si="23"/>
        <v/>
      </c>
    </row>
    <row r="1176" spans="13:13" x14ac:dyDescent="0.25">
      <c r="M1176" s="27" t="str">
        <f t="shared" si="23"/>
        <v/>
      </c>
    </row>
    <row r="1177" spans="13:13" x14ac:dyDescent="0.25">
      <c r="M1177" s="27" t="str">
        <f t="shared" si="23"/>
        <v/>
      </c>
    </row>
    <row r="1178" spans="13:13" x14ac:dyDescent="0.25">
      <c r="M1178" s="27" t="str">
        <f t="shared" si="23"/>
        <v/>
      </c>
    </row>
    <row r="1179" spans="13:13" x14ac:dyDescent="0.25">
      <c r="M1179" s="27" t="str">
        <f t="shared" si="23"/>
        <v/>
      </c>
    </row>
    <row r="1180" spans="13:13" x14ac:dyDescent="0.25">
      <c r="M1180" s="27" t="str">
        <f t="shared" si="23"/>
        <v/>
      </c>
    </row>
    <row r="1181" spans="13:13" x14ac:dyDescent="0.25">
      <c r="M1181" s="27" t="str">
        <f t="shared" si="23"/>
        <v/>
      </c>
    </row>
    <row r="1182" spans="13:13" x14ac:dyDescent="0.25">
      <c r="M1182" s="27" t="str">
        <f t="shared" si="23"/>
        <v/>
      </c>
    </row>
    <row r="1183" spans="13:13" x14ac:dyDescent="0.25">
      <c r="M1183" s="27" t="str">
        <f t="shared" si="23"/>
        <v/>
      </c>
    </row>
    <row r="1184" spans="13:13" x14ac:dyDescent="0.25">
      <c r="M1184" s="27" t="str">
        <f t="shared" si="23"/>
        <v/>
      </c>
    </row>
    <row r="1185" spans="13:13" x14ac:dyDescent="0.25">
      <c r="M1185" s="27" t="str">
        <f t="shared" si="23"/>
        <v/>
      </c>
    </row>
    <row r="1186" spans="13:13" x14ac:dyDescent="0.25">
      <c r="M1186" s="27" t="str">
        <f t="shared" si="23"/>
        <v/>
      </c>
    </row>
    <row r="1187" spans="13:13" x14ac:dyDescent="0.25">
      <c r="M1187" s="27" t="str">
        <f t="shared" si="23"/>
        <v/>
      </c>
    </row>
    <row r="1188" spans="13:13" x14ac:dyDescent="0.25">
      <c r="M1188" s="27" t="str">
        <f t="shared" si="23"/>
        <v/>
      </c>
    </row>
    <row r="1189" spans="13:13" x14ac:dyDescent="0.25">
      <c r="M1189" s="27" t="str">
        <f t="shared" si="23"/>
        <v/>
      </c>
    </row>
    <row r="1190" spans="13:13" x14ac:dyDescent="0.25">
      <c r="M1190" s="27" t="str">
        <f t="shared" si="23"/>
        <v/>
      </c>
    </row>
    <row r="1191" spans="13:13" x14ac:dyDescent="0.25">
      <c r="M1191" s="27" t="str">
        <f t="shared" si="23"/>
        <v/>
      </c>
    </row>
    <row r="1192" spans="13:13" x14ac:dyDescent="0.25">
      <c r="M1192" s="27" t="str">
        <f t="shared" si="23"/>
        <v/>
      </c>
    </row>
    <row r="1193" spans="13:13" x14ac:dyDescent="0.25">
      <c r="M1193" s="27" t="str">
        <f t="shared" si="23"/>
        <v/>
      </c>
    </row>
    <row r="1194" spans="13:13" x14ac:dyDescent="0.25">
      <c r="M1194" s="27" t="str">
        <f t="shared" si="23"/>
        <v/>
      </c>
    </row>
    <row r="1195" spans="13:13" x14ac:dyDescent="0.25">
      <c r="M1195" s="27" t="str">
        <f t="shared" si="23"/>
        <v/>
      </c>
    </row>
    <row r="1196" spans="13:13" x14ac:dyDescent="0.25">
      <c r="M1196" s="27" t="str">
        <f t="shared" si="23"/>
        <v/>
      </c>
    </row>
    <row r="1197" spans="13:13" x14ac:dyDescent="0.25">
      <c r="M1197" s="27" t="str">
        <f t="shared" si="23"/>
        <v/>
      </c>
    </row>
    <row r="1198" spans="13:13" x14ac:dyDescent="0.25">
      <c r="M1198" s="27" t="str">
        <f t="shared" si="23"/>
        <v/>
      </c>
    </row>
    <row r="1199" spans="13:13" x14ac:dyDescent="0.25">
      <c r="M1199" s="27" t="str">
        <f t="shared" si="23"/>
        <v/>
      </c>
    </row>
    <row r="1200" spans="13:13" x14ac:dyDescent="0.25">
      <c r="M1200" s="27" t="str">
        <f t="shared" si="23"/>
        <v/>
      </c>
    </row>
    <row r="1201" spans="13:13" x14ac:dyDescent="0.25">
      <c r="M1201" s="27" t="str">
        <f t="shared" si="23"/>
        <v/>
      </c>
    </row>
    <row r="1202" spans="13:13" x14ac:dyDescent="0.25">
      <c r="M1202" s="27" t="str">
        <f t="shared" si="23"/>
        <v/>
      </c>
    </row>
    <row r="1203" spans="13:13" x14ac:dyDescent="0.25">
      <c r="M1203" s="27" t="str">
        <f t="shared" si="23"/>
        <v/>
      </c>
    </row>
    <row r="1204" spans="13:13" x14ac:dyDescent="0.25">
      <c r="M1204" s="27" t="str">
        <f t="shared" si="23"/>
        <v/>
      </c>
    </row>
    <row r="1205" spans="13:13" x14ac:dyDescent="0.25">
      <c r="M1205" s="27" t="str">
        <f t="shared" si="23"/>
        <v/>
      </c>
    </row>
    <row r="1206" spans="13:13" x14ac:dyDescent="0.25">
      <c r="M1206" s="27" t="str">
        <f t="shared" si="23"/>
        <v/>
      </c>
    </row>
    <row r="1207" spans="13:13" x14ac:dyDescent="0.25">
      <c r="M1207" s="27" t="str">
        <f t="shared" si="23"/>
        <v/>
      </c>
    </row>
    <row r="1208" spans="13:13" x14ac:dyDescent="0.25">
      <c r="M1208" s="27" t="str">
        <f t="shared" ref="M1208:M1271" si="24">IF(K1208&lt;0,"ATTENTION IL DOIT Y AVOIR UNE ERREUR LE STOCK EST NEGATIF !","")</f>
        <v/>
      </c>
    </row>
    <row r="1209" spans="13:13" x14ac:dyDescent="0.25">
      <c r="M1209" s="27" t="str">
        <f t="shared" si="24"/>
        <v/>
      </c>
    </row>
    <row r="1210" spans="13:13" x14ac:dyDescent="0.25">
      <c r="M1210" s="27" t="str">
        <f t="shared" si="24"/>
        <v/>
      </c>
    </row>
    <row r="1211" spans="13:13" x14ac:dyDescent="0.25">
      <c r="M1211" s="27" t="str">
        <f t="shared" si="24"/>
        <v/>
      </c>
    </row>
    <row r="1212" spans="13:13" x14ac:dyDescent="0.25">
      <c r="M1212" s="27" t="str">
        <f t="shared" si="24"/>
        <v/>
      </c>
    </row>
    <row r="1213" spans="13:13" x14ac:dyDescent="0.25">
      <c r="M1213" s="27" t="str">
        <f t="shared" si="24"/>
        <v/>
      </c>
    </row>
    <row r="1214" spans="13:13" x14ac:dyDescent="0.25">
      <c r="M1214" s="27" t="str">
        <f t="shared" si="24"/>
        <v/>
      </c>
    </row>
    <row r="1215" spans="13:13" x14ac:dyDescent="0.25">
      <c r="M1215" s="27" t="str">
        <f t="shared" si="24"/>
        <v/>
      </c>
    </row>
    <row r="1216" spans="13:13" x14ac:dyDescent="0.25">
      <c r="M1216" s="27" t="str">
        <f t="shared" si="24"/>
        <v/>
      </c>
    </row>
    <row r="1217" spans="13:13" x14ac:dyDescent="0.25">
      <c r="M1217" s="27" t="str">
        <f t="shared" si="24"/>
        <v/>
      </c>
    </row>
    <row r="1218" spans="13:13" x14ac:dyDescent="0.25">
      <c r="M1218" s="27" t="str">
        <f t="shared" si="24"/>
        <v/>
      </c>
    </row>
    <row r="1219" spans="13:13" x14ac:dyDescent="0.25">
      <c r="M1219" s="27" t="str">
        <f t="shared" si="24"/>
        <v/>
      </c>
    </row>
    <row r="1220" spans="13:13" x14ac:dyDescent="0.25">
      <c r="M1220" s="27" t="str">
        <f t="shared" si="24"/>
        <v/>
      </c>
    </row>
    <row r="1221" spans="13:13" x14ac:dyDescent="0.25">
      <c r="M1221" s="27" t="str">
        <f t="shared" si="24"/>
        <v/>
      </c>
    </row>
    <row r="1222" spans="13:13" x14ac:dyDescent="0.25">
      <c r="M1222" s="27" t="str">
        <f t="shared" si="24"/>
        <v/>
      </c>
    </row>
    <row r="1223" spans="13:13" x14ac:dyDescent="0.25">
      <c r="M1223" s="27" t="str">
        <f t="shared" si="24"/>
        <v/>
      </c>
    </row>
    <row r="1224" spans="13:13" x14ac:dyDescent="0.25">
      <c r="M1224" s="27" t="str">
        <f t="shared" si="24"/>
        <v/>
      </c>
    </row>
    <row r="1225" spans="13:13" x14ac:dyDescent="0.25">
      <c r="M1225" s="27" t="str">
        <f t="shared" si="24"/>
        <v/>
      </c>
    </row>
    <row r="1226" spans="13:13" x14ac:dyDescent="0.25">
      <c r="M1226" s="27" t="str">
        <f t="shared" si="24"/>
        <v/>
      </c>
    </row>
    <row r="1227" spans="13:13" x14ac:dyDescent="0.25">
      <c r="M1227" s="27" t="str">
        <f t="shared" si="24"/>
        <v/>
      </c>
    </row>
    <row r="1228" spans="13:13" x14ac:dyDescent="0.25">
      <c r="M1228" s="27" t="str">
        <f t="shared" si="24"/>
        <v/>
      </c>
    </row>
    <row r="1229" spans="13:13" x14ac:dyDescent="0.25">
      <c r="M1229" s="27" t="str">
        <f t="shared" si="24"/>
        <v/>
      </c>
    </row>
    <row r="1230" spans="13:13" x14ac:dyDescent="0.25">
      <c r="M1230" s="27" t="str">
        <f t="shared" si="24"/>
        <v/>
      </c>
    </row>
    <row r="1231" spans="13:13" x14ac:dyDescent="0.25">
      <c r="M1231" s="27" t="str">
        <f t="shared" si="24"/>
        <v/>
      </c>
    </row>
    <row r="1232" spans="13:13" x14ac:dyDescent="0.25">
      <c r="M1232" s="27" t="str">
        <f t="shared" si="24"/>
        <v/>
      </c>
    </row>
    <row r="1233" spans="13:13" x14ac:dyDescent="0.25">
      <c r="M1233" s="27" t="str">
        <f t="shared" si="24"/>
        <v/>
      </c>
    </row>
    <row r="1234" spans="13:13" x14ac:dyDescent="0.25">
      <c r="M1234" s="27" t="str">
        <f t="shared" si="24"/>
        <v/>
      </c>
    </row>
    <row r="1235" spans="13:13" x14ac:dyDescent="0.25">
      <c r="M1235" s="27" t="str">
        <f t="shared" si="24"/>
        <v/>
      </c>
    </row>
    <row r="1236" spans="13:13" x14ac:dyDescent="0.25">
      <c r="M1236" s="27" t="str">
        <f t="shared" si="24"/>
        <v/>
      </c>
    </row>
    <row r="1237" spans="13:13" x14ac:dyDescent="0.25">
      <c r="M1237" s="27" t="str">
        <f t="shared" si="24"/>
        <v/>
      </c>
    </row>
    <row r="1238" spans="13:13" x14ac:dyDescent="0.25">
      <c r="M1238" s="27" t="str">
        <f t="shared" si="24"/>
        <v/>
      </c>
    </row>
    <row r="1239" spans="13:13" x14ac:dyDescent="0.25">
      <c r="M1239" s="27" t="str">
        <f t="shared" si="24"/>
        <v/>
      </c>
    </row>
    <row r="1240" spans="13:13" x14ac:dyDescent="0.25">
      <c r="M1240" s="27" t="str">
        <f t="shared" si="24"/>
        <v/>
      </c>
    </row>
    <row r="1241" spans="13:13" x14ac:dyDescent="0.25">
      <c r="M1241" s="27" t="str">
        <f t="shared" si="24"/>
        <v/>
      </c>
    </row>
    <row r="1242" spans="13:13" x14ac:dyDescent="0.25">
      <c r="M1242" s="27" t="str">
        <f t="shared" si="24"/>
        <v/>
      </c>
    </row>
    <row r="1243" spans="13:13" x14ac:dyDescent="0.25">
      <c r="M1243" s="27" t="str">
        <f t="shared" si="24"/>
        <v/>
      </c>
    </row>
    <row r="1244" spans="13:13" x14ac:dyDescent="0.25">
      <c r="M1244" s="27" t="str">
        <f t="shared" si="24"/>
        <v/>
      </c>
    </row>
    <row r="1245" spans="13:13" x14ac:dyDescent="0.25">
      <c r="M1245" s="27" t="str">
        <f t="shared" si="24"/>
        <v/>
      </c>
    </row>
    <row r="1246" spans="13:13" x14ac:dyDescent="0.25">
      <c r="M1246" s="27" t="str">
        <f t="shared" si="24"/>
        <v/>
      </c>
    </row>
    <row r="1247" spans="13:13" x14ac:dyDescent="0.25">
      <c r="M1247" s="27" t="str">
        <f t="shared" si="24"/>
        <v/>
      </c>
    </row>
    <row r="1248" spans="13:13" x14ac:dyDescent="0.25">
      <c r="M1248" s="27" t="str">
        <f t="shared" si="24"/>
        <v/>
      </c>
    </row>
    <row r="1249" spans="13:13" x14ac:dyDescent="0.25">
      <c r="M1249" s="27" t="str">
        <f t="shared" si="24"/>
        <v/>
      </c>
    </row>
    <row r="1250" spans="13:13" x14ac:dyDescent="0.25">
      <c r="M1250" s="27" t="str">
        <f t="shared" si="24"/>
        <v/>
      </c>
    </row>
    <row r="1251" spans="13:13" x14ac:dyDescent="0.25">
      <c r="M1251" s="27" t="str">
        <f t="shared" si="24"/>
        <v/>
      </c>
    </row>
    <row r="1252" spans="13:13" x14ac:dyDescent="0.25">
      <c r="M1252" s="27" t="str">
        <f t="shared" si="24"/>
        <v/>
      </c>
    </row>
    <row r="1253" spans="13:13" x14ac:dyDescent="0.25">
      <c r="M1253" s="27" t="str">
        <f t="shared" si="24"/>
        <v/>
      </c>
    </row>
    <row r="1254" spans="13:13" x14ac:dyDescent="0.25">
      <c r="M1254" s="27" t="str">
        <f t="shared" si="24"/>
        <v/>
      </c>
    </row>
    <row r="1255" spans="13:13" x14ac:dyDescent="0.25">
      <c r="M1255" s="27" t="str">
        <f t="shared" si="24"/>
        <v/>
      </c>
    </row>
    <row r="1256" spans="13:13" x14ac:dyDescent="0.25">
      <c r="M1256" s="27" t="str">
        <f t="shared" si="24"/>
        <v/>
      </c>
    </row>
    <row r="1257" spans="13:13" x14ac:dyDescent="0.25">
      <c r="M1257" s="27" t="str">
        <f t="shared" si="24"/>
        <v/>
      </c>
    </row>
    <row r="1258" spans="13:13" x14ac:dyDescent="0.25">
      <c r="M1258" s="27" t="str">
        <f t="shared" si="24"/>
        <v/>
      </c>
    </row>
    <row r="1259" spans="13:13" x14ac:dyDescent="0.25">
      <c r="M1259" s="27" t="str">
        <f t="shared" si="24"/>
        <v/>
      </c>
    </row>
    <row r="1260" spans="13:13" x14ac:dyDescent="0.25">
      <c r="M1260" s="27" t="str">
        <f t="shared" si="24"/>
        <v/>
      </c>
    </row>
    <row r="1261" spans="13:13" x14ac:dyDescent="0.25">
      <c r="M1261" s="27" t="str">
        <f t="shared" si="24"/>
        <v/>
      </c>
    </row>
    <row r="1262" spans="13:13" x14ac:dyDescent="0.25">
      <c r="M1262" s="27" t="str">
        <f t="shared" si="24"/>
        <v/>
      </c>
    </row>
    <row r="1263" spans="13:13" x14ac:dyDescent="0.25">
      <c r="M1263" s="27" t="str">
        <f t="shared" si="24"/>
        <v/>
      </c>
    </row>
    <row r="1264" spans="13:13" x14ac:dyDescent="0.25">
      <c r="M1264" s="27" t="str">
        <f t="shared" si="24"/>
        <v/>
      </c>
    </row>
    <row r="1265" spans="13:13" x14ac:dyDescent="0.25">
      <c r="M1265" s="27" t="str">
        <f t="shared" si="24"/>
        <v/>
      </c>
    </row>
    <row r="1266" spans="13:13" x14ac:dyDescent="0.25">
      <c r="M1266" s="27" t="str">
        <f t="shared" si="24"/>
        <v/>
      </c>
    </row>
    <row r="1267" spans="13:13" x14ac:dyDescent="0.25">
      <c r="M1267" s="27" t="str">
        <f t="shared" si="24"/>
        <v/>
      </c>
    </row>
    <row r="1268" spans="13:13" x14ac:dyDescent="0.25">
      <c r="M1268" s="27" t="str">
        <f t="shared" si="24"/>
        <v/>
      </c>
    </row>
    <row r="1269" spans="13:13" x14ac:dyDescent="0.25">
      <c r="M1269" s="27" t="str">
        <f t="shared" si="24"/>
        <v/>
      </c>
    </row>
    <row r="1270" spans="13:13" x14ac:dyDescent="0.25">
      <c r="M1270" s="27" t="str">
        <f t="shared" si="24"/>
        <v/>
      </c>
    </row>
    <row r="1271" spans="13:13" x14ac:dyDescent="0.25">
      <c r="M1271" s="27" t="str">
        <f t="shared" si="24"/>
        <v/>
      </c>
    </row>
    <row r="1272" spans="13:13" x14ac:dyDescent="0.25">
      <c r="M1272" s="27" t="str">
        <f t="shared" ref="M1272:M1335" si="25">IF(K1272&lt;0,"ATTENTION IL DOIT Y AVOIR UNE ERREUR LE STOCK EST NEGATIF !","")</f>
        <v/>
      </c>
    </row>
    <row r="1273" spans="13:13" x14ac:dyDescent="0.25">
      <c r="M1273" s="27" t="str">
        <f t="shared" si="25"/>
        <v/>
      </c>
    </row>
    <row r="1274" spans="13:13" x14ac:dyDescent="0.25">
      <c r="M1274" s="27" t="str">
        <f t="shared" si="25"/>
        <v/>
      </c>
    </row>
    <row r="1275" spans="13:13" x14ac:dyDescent="0.25">
      <c r="M1275" s="27" t="str">
        <f t="shared" si="25"/>
        <v/>
      </c>
    </row>
    <row r="1276" spans="13:13" x14ac:dyDescent="0.25">
      <c r="M1276" s="27" t="str">
        <f t="shared" si="25"/>
        <v/>
      </c>
    </row>
    <row r="1277" spans="13:13" x14ac:dyDescent="0.25">
      <c r="M1277" s="27" t="str">
        <f t="shared" si="25"/>
        <v/>
      </c>
    </row>
    <row r="1278" spans="13:13" x14ac:dyDescent="0.25">
      <c r="M1278" s="27" t="str">
        <f t="shared" si="25"/>
        <v/>
      </c>
    </row>
    <row r="1279" spans="13:13" x14ac:dyDescent="0.25">
      <c r="M1279" s="27" t="str">
        <f t="shared" si="25"/>
        <v/>
      </c>
    </row>
    <row r="1280" spans="13:13" x14ac:dyDescent="0.25">
      <c r="M1280" s="27" t="str">
        <f t="shared" si="25"/>
        <v/>
      </c>
    </row>
    <row r="1281" spans="13:13" x14ac:dyDescent="0.25">
      <c r="M1281" s="27" t="str">
        <f t="shared" si="25"/>
        <v/>
      </c>
    </row>
    <row r="1282" spans="13:13" x14ac:dyDescent="0.25">
      <c r="M1282" s="27" t="str">
        <f t="shared" si="25"/>
        <v/>
      </c>
    </row>
    <row r="1283" spans="13:13" x14ac:dyDescent="0.25">
      <c r="M1283" s="27" t="str">
        <f t="shared" si="25"/>
        <v/>
      </c>
    </row>
    <row r="1284" spans="13:13" x14ac:dyDescent="0.25">
      <c r="M1284" s="27" t="str">
        <f t="shared" si="25"/>
        <v/>
      </c>
    </row>
    <row r="1285" spans="13:13" x14ac:dyDescent="0.25">
      <c r="M1285" s="27" t="str">
        <f t="shared" si="25"/>
        <v/>
      </c>
    </row>
    <row r="1286" spans="13:13" x14ac:dyDescent="0.25">
      <c r="M1286" s="27" t="str">
        <f t="shared" si="25"/>
        <v/>
      </c>
    </row>
    <row r="1287" spans="13:13" x14ac:dyDescent="0.25">
      <c r="M1287" s="27" t="str">
        <f t="shared" si="25"/>
        <v/>
      </c>
    </row>
    <row r="1288" spans="13:13" x14ac:dyDescent="0.25">
      <c r="M1288" s="27" t="str">
        <f t="shared" si="25"/>
        <v/>
      </c>
    </row>
    <row r="1289" spans="13:13" x14ac:dyDescent="0.25">
      <c r="M1289" s="27" t="str">
        <f t="shared" si="25"/>
        <v/>
      </c>
    </row>
    <row r="1290" spans="13:13" x14ac:dyDescent="0.25">
      <c r="M1290" s="27" t="str">
        <f t="shared" si="25"/>
        <v/>
      </c>
    </row>
    <row r="1291" spans="13:13" x14ac:dyDescent="0.25">
      <c r="M1291" s="27" t="str">
        <f t="shared" si="25"/>
        <v/>
      </c>
    </row>
    <row r="1292" spans="13:13" x14ac:dyDescent="0.25">
      <c r="M1292" s="27" t="str">
        <f t="shared" si="25"/>
        <v/>
      </c>
    </row>
    <row r="1293" spans="13:13" x14ac:dyDescent="0.25">
      <c r="M1293" s="27" t="str">
        <f t="shared" si="25"/>
        <v/>
      </c>
    </row>
    <row r="1294" spans="13:13" x14ac:dyDescent="0.25">
      <c r="M1294" s="27" t="str">
        <f t="shared" si="25"/>
        <v/>
      </c>
    </row>
    <row r="1295" spans="13:13" x14ac:dyDescent="0.25">
      <c r="M1295" s="27" t="str">
        <f t="shared" si="25"/>
        <v/>
      </c>
    </row>
    <row r="1296" spans="13:13" x14ac:dyDescent="0.25">
      <c r="M1296" s="27" t="str">
        <f t="shared" si="25"/>
        <v/>
      </c>
    </row>
    <row r="1297" spans="13:13" x14ac:dyDescent="0.25">
      <c r="M1297" s="27" t="str">
        <f t="shared" si="25"/>
        <v/>
      </c>
    </row>
    <row r="1298" spans="13:13" x14ac:dyDescent="0.25">
      <c r="M1298" s="27" t="str">
        <f t="shared" si="25"/>
        <v/>
      </c>
    </row>
    <row r="1299" spans="13:13" x14ac:dyDescent="0.25">
      <c r="M1299" s="27" t="str">
        <f t="shared" si="25"/>
        <v/>
      </c>
    </row>
    <row r="1300" spans="13:13" x14ac:dyDescent="0.25">
      <c r="M1300" s="27" t="str">
        <f t="shared" si="25"/>
        <v/>
      </c>
    </row>
    <row r="1301" spans="13:13" x14ac:dyDescent="0.25">
      <c r="M1301" s="27" t="str">
        <f t="shared" si="25"/>
        <v/>
      </c>
    </row>
    <row r="1302" spans="13:13" x14ac:dyDescent="0.25">
      <c r="M1302" s="27" t="str">
        <f t="shared" si="25"/>
        <v/>
      </c>
    </row>
    <row r="1303" spans="13:13" x14ac:dyDescent="0.25">
      <c r="M1303" s="27" t="str">
        <f t="shared" si="25"/>
        <v/>
      </c>
    </row>
    <row r="1304" spans="13:13" x14ac:dyDescent="0.25">
      <c r="M1304" s="27" t="str">
        <f t="shared" si="25"/>
        <v/>
      </c>
    </row>
    <row r="1305" spans="13:13" x14ac:dyDescent="0.25">
      <c r="M1305" s="27" t="str">
        <f t="shared" si="25"/>
        <v/>
      </c>
    </row>
    <row r="1306" spans="13:13" x14ac:dyDescent="0.25">
      <c r="M1306" s="27" t="str">
        <f t="shared" si="25"/>
        <v/>
      </c>
    </row>
    <row r="1307" spans="13:13" x14ac:dyDescent="0.25">
      <c r="M1307" s="27" t="str">
        <f t="shared" si="25"/>
        <v/>
      </c>
    </row>
    <row r="1308" spans="13:13" x14ac:dyDescent="0.25">
      <c r="M1308" s="27" t="str">
        <f t="shared" si="25"/>
        <v/>
      </c>
    </row>
    <row r="1309" spans="13:13" x14ac:dyDescent="0.25">
      <c r="M1309" s="27" t="str">
        <f t="shared" si="25"/>
        <v/>
      </c>
    </row>
    <row r="1310" spans="13:13" x14ac:dyDescent="0.25">
      <c r="M1310" s="27" t="str">
        <f t="shared" si="25"/>
        <v/>
      </c>
    </row>
    <row r="1311" spans="13:13" x14ac:dyDescent="0.25">
      <c r="M1311" s="27" t="str">
        <f t="shared" si="25"/>
        <v/>
      </c>
    </row>
    <row r="1312" spans="13:13" x14ac:dyDescent="0.25">
      <c r="M1312" s="27" t="str">
        <f t="shared" si="25"/>
        <v/>
      </c>
    </row>
    <row r="1313" spans="13:13" x14ac:dyDescent="0.25">
      <c r="M1313" s="27" t="str">
        <f t="shared" si="25"/>
        <v/>
      </c>
    </row>
    <row r="1314" spans="13:13" x14ac:dyDescent="0.25">
      <c r="M1314" s="27" t="str">
        <f t="shared" si="25"/>
        <v/>
      </c>
    </row>
    <row r="1315" spans="13:13" x14ac:dyDescent="0.25">
      <c r="M1315" s="27" t="str">
        <f t="shared" si="25"/>
        <v/>
      </c>
    </row>
    <row r="1316" spans="13:13" x14ac:dyDescent="0.25">
      <c r="M1316" s="27" t="str">
        <f t="shared" si="25"/>
        <v/>
      </c>
    </row>
    <row r="1317" spans="13:13" x14ac:dyDescent="0.25">
      <c r="M1317" s="27" t="str">
        <f t="shared" si="25"/>
        <v/>
      </c>
    </row>
    <row r="1318" spans="13:13" x14ac:dyDescent="0.25">
      <c r="M1318" s="27" t="str">
        <f t="shared" si="25"/>
        <v/>
      </c>
    </row>
    <row r="1319" spans="13:13" x14ac:dyDescent="0.25">
      <c r="M1319" s="27" t="str">
        <f t="shared" si="25"/>
        <v/>
      </c>
    </row>
    <row r="1320" spans="13:13" x14ac:dyDescent="0.25">
      <c r="M1320" s="27" t="str">
        <f t="shared" si="25"/>
        <v/>
      </c>
    </row>
    <row r="1321" spans="13:13" x14ac:dyDescent="0.25">
      <c r="M1321" s="27" t="str">
        <f t="shared" si="25"/>
        <v/>
      </c>
    </row>
    <row r="1322" spans="13:13" x14ac:dyDescent="0.25">
      <c r="M1322" s="27" t="str">
        <f t="shared" si="25"/>
        <v/>
      </c>
    </row>
    <row r="1323" spans="13:13" x14ac:dyDescent="0.25">
      <c r="M1323" s="27" t="str">
        <f t="shared" si="25"/>
        <v/>
      </c>
    </row>
    <row r="1324" spans="13:13" x14ac:dyDescent="0.25">
      <c r="M1324" s="27" t="str">
        <f t="shared" si="25"/>
        <v/>
      </c>
    </row>
    <row r="1325" spans="13:13" x14ac:dyDescent="0.25">
      <c r="M1325" s="27" t="str">
        <f t="shared" si="25"/>
        <v/>
      </c>
    </row>
    <row r="1326" spans="13:13" x14ac:dyDescent="0.25">
      <c r="M1326" s="27" t="str">
        <f t="shared" si="25"/>
        <v/>
      </c>
    </row>
    <row r="1327" spans="13:13" x14ac:dyDescent="0.25">
      <c r="M1327" s="27" t="str">
        <f t="shared" si="25"/>
        <v/>
      </c>
    </row>
    <row r="1328" spans="13:13" x14ac:dyDescent="0.25">
      <c r="M1328" s="27" t="str">
        <f t="shared" si="25"/>
        <v/>
      </c>
    </row>
    <row r="1329" spans="13:13" x14ac:dyDescent="0.25">
      <c r="M1329" s="27" t="str">
        <f t="shared" si="25"/>
        <v/>
      </c>
    </row>
    <row r="1330" spans="13:13" x14ac:dyDescent="0.25">
      <c r="M1330" s="27" t="str">
        <f t="shared" si="25"/>
        <v/>
      </c>
    </row>
    <row r="1331" spans="13:13" x14ac:dyDescent="0.25">
      <c r="M1331" s="27" t="str">
        <f t="shared" si="25"/>
        <v/>
      </c>
    </row>
    <row r="1332" spans="13:13" x14ac:dyDescent="0.25">
      <c r="M1332" s="27" t="str">
        <f t="shared" si="25"/>
        <v/>
      </c>
    </row>
    <row r="1333" spans="13:13" x14ac:dyDescent="0.25">
      <c r="M1333" s="27" t="str">
        <f t="shared" si="25"/>
        <v/>
      </c>
    </row>
    <row r="1334" spans="13:13" x14ac:dyDescent="0.25">
      <c r="M1334" s="27" t="str">
        <f t="shared" si="25"/>
        <v/>
      </c>
    </row>
    <row r="1335" spans="13:13" x14ac:dyDescent="0.25">
      <c r="M1335" s="27" t="str">
        <f t="shared" si="25"/>
        <v/>
      </c>
    </row>
    <row r="1336" spans="13:13" x14ac:dyDescent="0.25">
      <c r="M1336" s="27" t="str">
        <f t="shared" ref="M1336:M1399" si="26">IF(K1336&lt;0,"ATTENTION IL DOIT Y AVOIR UNE ERREUR LE STOCK EST NEGATIF !","")</f>
        <v/>
      </c>
    </row>
    <row r="1337" spans="13:13" x14ac:dyDescent="0.25">
      <c r="M1337" s="27" t="str">
        <f t="shared" si="26"/>
        <v/>
      </c>
    </row>
    <row r="1338" spans="13:13" x14ac:dyDescent="0.25">
      <c r="M1338" s="27" t="str">
        <f t="shared" si="26"/>
        <v/>
      </c>
    </row>
    <row r="1339" spans="13:13" x14ac:dyDescent="0.25">
      <c r="M1339" s="27" t="str">
        <f t="shared" si="26"/>
        <v/>
      </c>
    </row>
    <row r="1340" spans="13:13" x14ac:dyDescent="0.25">
      <c r="M1340" s="27" t="str">
        <f t="shared" si="26"/>
        <v/>
      </c>
    </row>
    <row r="1341" spans="13:13" x14ac:dyDescent="0.25">
      <c r="M1341" s="27" t="str">
        <f t="shared" si="26"/>
        <v/>
      </c>
    </row>
    <row r="1342" spans="13:13" x14ac:dyDescent="0.25">
      <c r="M1342" s="27" t="str">
        <f t="shared" si="26"/>
        <v/>
      </c>
    </row>
    <row r="1343" spans="13:13" x14ac:dyDescent="0.25">
      <c r="M1343" s="27" t="str">
        <f t="shared" si="26"/>
        <v/>
      </c>
    </row>
    <row r="1344" spans="13:13" x14ac:dyDescent="0.25">
      <c r="M1344" s="27" t="str">
        <f t="shared" si="26"/>
        <v/>
      </c>
    </row>
    <row r="1345" spans="13:13" x14ac:dyDescent="0.25">
      <c r="M1345" s="27" t="str">
        <f t="shared" si="26"/>
        <v/>
      </c>
    </row>
    <row r="1346" spans="13:13" x14ac:dyDescent="0.25">
      <c r="M1346" s="27" t="str">
        <f t="shared" si="26"/>
        <v/>
      </c>
    </row>
    <row r="1347" spans="13:13" x14ac:dyDescent="0.25">
      <c r="M1347" s="27" t="str">
        <f t="shared" si="26"/>
        <v/>
      </c>
    </row>
    <row r="1348" spans="13:13" x14ac:dyDescent="0.25">
      <c r="M1348" s="27" t="str">
        <f t="shared" si="26"/>
        <v/>
      </c>
    </row>
    <row r="1349" spans="13:13" x14ac:dyDescent="0.25">
      <c r="M1349" s="27" t="str">
        <f t="shared" si="26"/>
        <v/>
      </c>
    </row>
    <row r="1350" spans="13:13" x14ac:dyDescent="0.25">
      <c r="M1350" s="27" t="str">
        <f t="shared" si="26"/>
        <v/>
      </c>
    </row>
    <row r="1351" spans="13:13" x14ac:dyDescent="0.25">
      <c r="M1351" s="27" t="str">
        <f t="shared" si="26"/>
        <v/>
      </c>
    </row>
    <row r="1352" spans="13:13" x14ac:dyDescent="0.25">
      <c r="M1352" s="27" t="str">
        <f t="shared" si="26"/>
        <v/>
      </c>
    </row>
    <row r="1353" spans="13:13" x14ac:dyDescent="0.25">
      <c r="M1353" s="27" t="str">
        <f t="shared" si="26"/>
        <v/>
      </c>
    </row>
    <row r="1354" spans="13:13" x14ac:dyDescent="0.25">
      <c r="M1354" s="27" t="str">
        <f t="shared" si="26"/>
        <v/>
      </c>
    </row>
    <row r="1355" spans="13:13" x14ac:dyDescent="0.25">
      <c r="M1355" s="27" t="str">
        <f t="shared" si="26"/>
        <v/>
      </c>
    </row>
    <row r="1356" spans="13:13" x14ac:dyDescent="0.25">
      <c r="M1356" s="27" t="str">
        <f t="shared" si="26"/>
        <v/>
      </c>
    </row>
    <row r="1357" spans="13:13" x14ac:dyDescent="0.25">
      <c r="M1357" s="27" t="str">
        <f t="shared" si="26"/>
        <v/>
      </c>
    </row>
    <row r="1358" spans="13:13" x14ac:dyDescent="0.25">
      <c r="M1358" s="27" t="str">
        <f t="shared" si="26"/>
        <v/>
      </c>
    </row>
    <row r="1359" spans="13:13" x14ac:dyDescent="0.25">
      <c r="M1359" s="27" t="str">
        <f t="shared" si="26"/>
        <v/>
      </c>
    </row>
    <row r="1360" spans="13:13" x14ac:dyDescent="0.25">
      <c r="M1360" s="27" t="str">
        <f t="shared" si="26"/>
        <v/>
      </c>
    </row>
    <row r="1361" spans="13:13" x14ac:dyDescent="0.25">
      <c r="M1361" s="27" t="str">
        <f t="shared" si="26"/>
        <v/>
      </c>
    </row>
    <row r="1362" spans="13:13" x14ac:dyDescent="0.25">
      <c r="M1362" s="27" t="str">
        <f t="shared" si="26"/>
        <v/>
      </c>
    </row>
    <row r="1363" spans="13:13" x14ac:dyDescent="0.25">
      <c r="M1363" s="27" t="str">
        <f t="shared" si="26"/>
        <v/>
      </c>
    </row>
    <row r="1364" spans="13:13" x14ac:dyDescent="0.25">
      <c r="M1364" s="27" t="str">
        <f t="shared" si="26"/>
        <v/>
      </c>
    </row>
    <row r="1365" spans="13:13" x14ac:dyDescent="0.25">
      <c r="M1365" s="27" t="str">
        <f t="shared" si="26"/>
        <v/>
      </c>
    </row>
    <row r="1366" spans="13:13" x14ac:dyDescent="0.25">
      <c r="M1366" s="27" t="str">
        <f t="shared" si="26"/>
        <v/>
      </c>
    </row>
    <row r="1367" spans="13:13" x14ac:dyDescent="0.25">
      <c r="M1367" s="27" t="str">
        <f t="shared" si="26"/>
        <v/>
      </c>
    </row>
    <row r="1368" spans="13:13" x14ac:dyDescent="0.25">
      <c r="M1368" s="27" t="str">
        <f t="shared" si="26"/>
        <v/>
      </c>
    </row>
    <row r="1369" spans="13:13" x14ac:dyDescent="0.25">
      <c r="M1369" s="27" t="str">
        <f t="shared" si="26"/>
        <v/>
      </c>
    </row>
    <row r="1370" spans="13:13" x14ac:dyDescent="0.25">
      <c r="M1370" s="27" t="str">
        <f t="shared" si="26"/>
        <v/>
      </c>
    </row>
    <row r="1371" spans="13:13" x14ac:dyDescent="0.25">
      <c r="M1371" s="27" t="str">
        <f t="shared" si="26"/>
        <v/>
      </c>
    </row>
    <row r="1372" spans="13:13" x14ac:dyDescent="0.25">
      <c r="M1372" s="27" t="str">
        <f t="shared" si="26"/>
        <v/>
      </c>
    </row>
    <row r="1373" spans="13:13" x14ac:dyDescent="0.25">
      <c r="M1373" s="27" t="str">
        <f t="shared" si="26"/>
        <v/>
      </c>
    </row>
    <row r="1374" spans="13:13" x14ac:dyDescent="0.25">
      <c r="M1374" s="27" t="str">
        <f t="shared" si="26"/>
        <v/>
      </c>
    </row>
    <row r="1375" spans="13:13" x14ac:dyDescent="0.25">
      <c r="M1375" s="27" t="str">
        <f t="shared" si="26"/>
        <v/>
      </c>
    </row>
    <row r="1376" spans="13:13" x14ac:dyDescent="0.25">
      <c r="M1376" s="27" t="str">
        <f t="shared" si="26"/>
        <v/>
      </c>
    </row>
    <row r="1377" spans="13:13" x14ac:dyDescent="0.25">
      <c r="M1377" s="27" t="str">
        <f t="shared" si="26"/>
        <v/>
      </c>
    </row>
    <row r="1378" spans="13:13" x14ac:dyDescent="0.25">
      <c r="M1378" s="27" t="str">
        <f t="shared" si="26"/>
        <v/>
      </c>
    </row>
    <row r="1379" spans="13:13" x14ac:dyDescent="0.25">
      <c r="M1379" s="27" t="str">
        <f t="shared" si="26"/>
        <v/>
      </c>
    </row>
    <row r="1380" spans="13:13" x14ac:dyDescent="0.25">
      <c r="M1380" s="27" t="str">
        <f t="shared" si="26"/>
        <v/>
      </c>
    </row>
    <row r="1381" spans="13:13" x14ac:dyDescent="0.25">
      <c r="M1381" s="27" t="str">
        <f t="shared" si="26"/>
        <v/>
      </c>
    </row>
    <row r="1382" spans="13:13" x14ac:dyDescent="0.25">
      <c r="M1382" s="27" t="str">
        <f t="shared" si="26"/>
        <v/>
      </c>
    </row>
    <row r="1383" spans="13:13" x14ac:dyDescent="0.25">
      <c r="M1383" s="27" t="str">
        <f t="shared" si="26"/>
        <v/>
      </c>
    </row>
    <row r="1384" spans="13:13" x14ac:dyDescent="0.25">
      <c r="M1384" s="27" t="str">
        <f t="shared" si="26"/>
        <v/>
      </c>
    </row>
    <row r="1385" spans="13:13" x14ac:dyDescent="0.25">
      <c r="M1385" s="27" t="str">
        <f t="shared" si="26"/>
        <v/>
      </c>
    </row>
    <row r="1386" spans="13:13" x14ac:dyDescent="0.25">
      <c r="M1386" s="27" t="str">
        <f t="shared" si="26"/>
        <v/>
      </c>
    </row>
    <row r="1387" spans="13:13" x14ac:dyDescent="0.25">
      <c r="M1387" s="27" t="str">
        <f t="shared" si="26"/>
        <v/>
      </c>
    </row>
    <row r="1388" spans="13:13" x14ac:dyDescent="0.25">
      <c r="M1388" s="27" t="str">
        <f t="shared" si="26"/>
        <v/>
      </c>
    </row>
    <row r="1389" spans="13:13" x14ac:dyDescent="0.25">
      <c r="M1389" s="27" t="str">
        <f t="shared" si="26"/>
        <v/>
      </c>
    </row>
    <row r="1390" spans="13:13" x14ac:dyDescent="0.25">
      <c r="M1390" s="27" t="str">
        <f t="shared" si="26"/>
        <v/>
      </c>
    </row>
    <row r="1391" spans="13:13" x14ac:dyDescent="0.25">
      <c r="M1391" s="27" t="str">
        <f t="shared" si="26"/>
        <v/>
      </c>
    </row>
    <row r="1392" spans="13:13" x14ac:dyDescent="0.25">
      <c r="M1392" s="27" t="str">
        <f t="shared" si="26"/>
        <v/>
      </c>
    </row>
    <row r="1393" spans="13:13" x14ac:dyDescent="0.25">
      <c r="M1393" s="27" t="str">
        <f t="shared" si="26"/>
        <v/>
      </c>
    </row>
    <row r="1394" spans="13:13" x14ac:dyDescent="0.25">
      <c r="M1394" s="27" t="str">
        <f t="shared" si="26"/>
        <v/>
      </c>
    </row>
    <row r="1395" spans="13:13" x14ac:dyDescent="0.25">
      <c r="M1395" s="27" t="str">
        <f t="shared" si="26"/>
        <v/>
      </c>
    </row>
    <row r="1396" spans="13:13" x14ac:dyDescent="0.25">
      <c r="M1396" s="27" t="str">
        <f t="shared" si="26"/>
        <v/>
      </c>
    </row>
    <row r="1397" spans="13:13" x14ac:dyDescent="0.25">
      <c r="M1397" s="27" t="str">
        <f t="shared" si="26"/>
        <v/>
      </c>
    </row>
    <row r="1398" spans="13:13" x14ac:dyDescent="0.25">
      <c r="M1398" s="27" t="str">
        <f t="shared" si="26"/>
        <v/>
      </c>
    </row>
    <row r="1399" spans="13:13" x14ac:dyDescent="0.25">
      <c r="M1399" s="27" t="str">
        <f t="shared" si="26"/>
        <v/>
      </c>
    </row>
    <row r="1400" spans="13:13" x14ac:dyDescent="0.25">
      <c r="M1400" s="27" t="str">
        <f t="shared" ref="M1400:M1463" si="27">IF(K1400&lt;0,"ATTENTION IL DOIT Y AVOIR UNE ERREUR LE STOCK EST NEGATIF !","")</f>
        <v/>
      </c>
    </row>
    <row r="1401" spans="13:13" x14ac:dyDescent="0.25">
      <c r="M1401" s="27" t="str">
        <f t="shared" si="27"/>
        <v/>
      </c>
    </row>
    <row r="1402" spans="13:13" x14ac:dyDescent="0.25">
      <c r="M1402" s="27" t="str">
        <f t="shared" si="27"/>
        <v/>
      </c>
    </row>
    <row r="1403" spans="13:13" x14ac:dyDescent="0.25">
      <c r="M1403" s="27" t="str">
        <f t="shared" si="27"/>
        <v/>
      </c>
    </row>
    <row r="1404" spans="13:13" x14ac:dyDescent="0.25">
      <c r="M1404" s="27" t="str">
        <f t="shared" si="27"/>
        <v/>
      </c>
    </row>
    <row r="1405" spans="13:13" x14ac:dyDescent="0.25">
      <c r="M1405" s="27" t="str">
        <f t="shared" si="27"/>
        <v/>
      </c>
    </row>
    <row r="1406" spans="13:13" x14ac:dyDescent="0.25">
      <c r="M1406" s="27" t="str">
        <f t="shared" si="27"/>
        <v/>
      </c>
    </row>
    <row r="1407" spans="13:13" x14ac:dyDescent="0.25">
      <c r="M1407" s="27" t="str">
        <f t="shared" si="27"/>
        <v/>
      </c>
    </row>
    <row r="1408" spans="13:13" x14ac:dyDescent="0.25">
      <c r="M1408" s="27" t="str">
        <f t="shared" si="27"/>
        <v/>
      </c>
    </row>
    <row r="1409" spans="13:13" x14ac:dyDescent="0.25">
      <c r="M1409" s="27" t="str">
        <f t="shared" si="27"/>
        <v/>
      </c>
    </row>
    <row r="1410" spans="13:13" x14ac:dyDescent="0.25">
      <c r="M1410" s="27" t="str">
        <f t="shared" si="27"/>
        <v/>
      </c>
    </row>
    <row r="1411" spans="13:13" x14ac:dyDescent="0.25">
      <c r="M1411" s="27" t="str">
        <f t="shared" si="27"/>
        <v/>
      </c>
    </row>
    <row r="1412" spans="13:13" x14ac:dyDescent="0.25">
      <c r="M1412" s="27" t="str">
        <f t="shared" si="27"/>
        <v/>
      </c>
    </row>
    <row r="1413" spans="13:13" x14ac:dyDescent="0.25">
      <c r="M1413" s="27" t="str">
        <f t="shared" si="27"/>
        <v/>
      </c>
    </row>
    <row r="1414" spans="13:13" x14ac:dyDescent="0.25">
      <c r="M1414" s="27" t="str">
        <f t="shared" si="27"/>
        <v/>
      </c>
    </row>
    <row r="1415" spans="13:13" x14ac:dyDescent="0.25">
      <c r="M1415" s="27" t="str">
        <f t="shared" si="27"/>
        <v/>
      </c>
    </row>
    <row r="1416" spans="13:13" x14ac:dyDescent="0.25">
      <c r="M1416" s="27" t="str">
        <f t="shared" si="27"/>
        <v/>
      </c>
    </row>
    <row r="1417" spans="13:13" x14ac:dyDescent="0.25">
      <c r="M1417" s="27" t="str">
        <f t="shared" si="27"/>
        <v/>
      </c>
    </row>
    <row r="1418" spans="13:13" x14ac:dyDescent="0.25">
      <c r="M1418" s="27" t="str">
        <f t="shared" si="27"/>
        <v/>
      </c>
    </row>
    <row r="1419" spans="13:13" x14ac:dyDescent="0.25">
      <c r="M1419" s="27" t="str">
        <f t="shared" si="27"/>
        <v/>
      </c>
    </row>
    <row r="1420" spans="13:13" x14ac:dyDescent="0.25">
      <c r="M1420" s="27" t="str">
        <f t="shared" si="27"/>
        <v/>
      </c>
    </row>
    <row r="1421" spans="13:13" x14ac:dyDescent="0.25">
      <c r="M1421" s="27" t="str">
        <f t="shared" si="27"/>
        <v/>
      </c>
    </row>
    <row r="1422" spans="13:13" x14ac:dyDescent="0.25">
      <c r="M1422" s="27" t="str">
        <f t="shared" si="27"/>
        <v/>
      </c>
    </row>
    <row r="1423" spans="13:13" x14ac:dyDescent="0.25">
      <c r="M1423" s="27" t="str">
        <f t="shared" si="27"/>
        <v/>
      </c>
    </row>
    <row r="1424" spans="13:13" x14ac:dyDescent="0.25">
      <c r="M1424" s="27" t="str">
        <f t="shared" si="27"/>
        <v/>
      </c>
    </row>
    <row r="1425" spans="13:13" x14ac:dyDescent="0.25">
      <c r="M1425" s="27" t="str">
        <f t="shared" si="27"/>
        <v/>
      </c>
    </row>
    <row r="1426" spans="13:13" x14ac:dyDescent="0.25">
      <c r="M1426" s="27" t="str">
        <f t="shared" si="27"/>
        <v/>
      </c>
    </row>
    <row r="1427" spans="13:13" x14ac:dyDescent="0.25">
      <c r="M1427" s="27" t="str">
        <f t="shared" si="27"/>
        <v/>
      </c>
    </row>
    <row r="1428" spans="13:13" x14ac:dyDescent="0.25">
      <c r="M1428" s="27" t="str">
        <f t="shared" si="27"/>
        <v/>
      </c>
    </row>
    <row r="1429" spans="13:13" x14ac:dyDescent="0.25">
      <c r="M1429" s="27" t="str">
        <f t="shared" si="27"/>
        <v/>
      </c>
    </row>
    <row r="1430" spans="13:13" x14ac:dyDescent="0.25">
      <c r="M1430" s="27" t="str">
        <f t="shared" si="27"/>
        <v/>
      </c>
    </row>
    <row r="1431" spans="13:13" x14ac:dyDescent="0.25">
      <c r="M1431" s="27" t="str">
        <f t="shared" si="27"/>
        <v/>
      </c>
    </row>
    <row r="1432" spans="13:13" x14ac:dyDescent="0.25">
      <c r="M1432" s="27" t="str">
        <f t="shared" si="27"/>
        <v/>
      </c>
    </row>
    <row r="1433" spans="13:13" x14ac:dyDescent="0.25">
      <c r="M1433" s="27" t="str">
        <f t="shared" si="27"/>
        <v/>
      </c>
    </row>
    <row r="1434" spans="13:13" x14ac:dyDescent="0.25">
      <c r="M1434" s="27" t="str">
        <f t="shared" si="27"/>
        <v/>
      </c>
    </row>
    <row r="1435" spans="13:13" x14ac:dyDescent="0.25">
      <c r="M1435" s="27" t="str">
        <f t="shared" si="27"/>
        <v/>
      </c>
    </row>
    <row r="1436" spans="13:13" x14ac:dyDescent="0.25">
      <c r="M1436" s="27" t="str">
        <f t="shared" si="27"/>
        <v/>
      </c>
    </row>
    <row r="1437" spans="13:13" x14ac:dyDescent="0.25">
      <c r="M1437" s="27" t="str">
        <f t="shared" si="27"/>
        <v/>
      </c>
    </row>
    <row r="1438" spans="13:13" x14ac:dyDescent="0.25">
      <c r="M1438" s="27" t="str">
        <f t="shared" si="27"/>
        <v/>
      </c>
    </row>
    <row r="1439" spans="13:13" x14ac:dyDescent="0.25">
      <c r="M1439" s="27" t="str">
        <f t="shared" si="27"/>
        <v/>
      </c>
    </row>
    <row r="1440" spans="13:13" x14ac:dyDescent="0.25">
      <c r="M1440" s="27" t="str">
        <f t="shared" si="27"/>
        <v/>
      </c>
    </row>
    <row r="1441" spans="13:13" x14ac:dyDescent="0.25">
      <c r="M1441" s="27" t="str">
        <f t="shared" si="27"/>
        <v/>
      </c>
    </row>
    <row r="1442" spans="13:13" x14ac:dyDescent="0.25">
      <c r="M1442" s="27" t="str">
        <f t="shared" si="27"/>
        <v/>
      </c>
    </row>
    <row r="1443" spans="13:13" x14ac:dyDescent="0.25">
      <c r="M1443" s="27" t="str">
        <f t="shared" si="27"/>
        <v/>
      </c>
    </row>
    <row r="1444" spans="13:13" x14ac:dyDescent="0.25">
      <c r="M1444" s="27" t="str">
        <f t="shared" si="27"/>
        <v/>
      </c>
    </row>
    <row r="1445" spans="13:13" x14ac:dyDescent="0.25">
      <c r="M1445" s="27" t="str">
        <f t="shared" si="27"/>
        <v/>
      </c>
    </row>
    <row r="1446" spans="13:13" x14ac:dyDescent="0.25">
      <c r="M1446" s="27" t="str">
        <f t="shared" si="27"/>
        <v/>
      </c>
    </row>
    <row r="1447" spans="13:13" x14ac:dyDescent="0.25">
      <c r="M1447" s="27" t="str">
        <f t="shared" si="27"/>
        <v/>
      </c>
    </row>
    <row r="1448" spans="13:13" x14ac:dyDescent="0.25">
      <c r="M1448" s="27" t="str">
        <f t="shared" si="27"/>
        <v/>
      </c>
    </row>
    <row r="1449" spans="13:13" x14ac:dyDescent="0.25">
      <c r="M1449" s="27" t="str">
        <f t="shared" si="27"/>
        <v/>
      </c>
    </row>
    <row r="1450" spans="13:13" x14ac:dyDescent="0.25">
      <c r="M1450" s="27" t="str">
        <f t="shared" si="27"/>
        <v/>
      </c>
    </row>
    <row r="1451" spans="13:13" x14ac:dyDescent="0.25">
      <c r="M1451" s="27" t="str">
        <f t="shared" si="27"/>
        <v/>
      </c>
    </row>
    <row r="1452" spans="13:13" x14ac:dyDescent="0.25">
      <c r="M1452" s="27" t="str">
        <f t="shared" si="27"/>
        <v/>
      </c>
    </row>
    <row r="1453" spans="13:13" x14ac:dyDescent="0.25">
      <c r="M1453" s="27" t="str">
        <f t="shared" si="27"/>
        <v/>
      </c>
    </row>
    <row r="1454" spans="13:13" x14ac:dyDescent="0.25">
      <c r="M1454" s="27" t="str">
        <f t="shared" si="27"/>
        <v/>
      </c>
    </row>
    <row r="1455" spans="13:13" x14ac:dyDescent="0.25">
      <c r="M1455" s="27" t="str">
        <f t="shared" si="27"/>
        <v/>
      </c>
    </row>
    <row r="1456" spans="13:13" x14ac:dyDescent="0.25">
      <c r="M1456" s="27" t="str">
        <f t="shared" si="27"/>
        <v/>
      </c>
    </row>
    <row r="1457" spans="13:13" x14ac:dyDescent="0.25">
      <c r="M1457" s="27" t="str">
        <f t="shared" si="27"/>
        <v/>
      </c>
    </row>
    <row r="1458" spans="13:13" x14ac:dyDescent="0.25">
      <c r="M1458" s="27" t="str">
        <f t="shared" si="27"/>
        <v/>
      </c>
    </row>
    <row r="1459" spans="13:13" x14ac:dyDescent="0.25">
      <c r="M1459" s="27" t="str">
        <f t="shared" si="27"/>
        <v/>
      </c>
    </row>
    <row r="1460" spans="13:13" x14ac:dyDescent="0.25">
      <c r="M1460" s="27" t="str">
        <f t="shared" si="27"/>
        <v/>
      </c>
    </row>
    <row r="1461" spans="13:13" x14ac:dyDescent="0.25">
      <c r="M1461" s="27" t="str">
        <f t="shared" si="27"/>
        <v/>
      </c>
    </row>
    <row r="1462" spans="13:13" x14ac:dyDescent="0.25">
      <c r="M1462" s="27" t="str">
        <f t="shared" si="27"/>
        <v/>
      </c>
    </row>
    <row r="1463" spans="13:13" x14ac:dyDescent="0.25">
      <c r="M1463" s="27" t="str">
        <f t="shared" si="27"/>
        <v/>
      </c>
    </row>
    <row r="1464" spans="13:13" x14ac:dyDescent="0.25">
      <c r="M1464" s="27" t="str">
        <f t="shared" ref="M1464:M1527" si="28">IF(K1464&lt;0,"ATTENTION IL DOIT Y AVOIR UNE ERREUR LE STOCK EST NEGATIF !","")</f>
        <v/>
      </c>
    </row>
    <row r="1465" spans="13:13" x14ac:dyDescent="0.25">
      <c r="M1465" s="27" t="str">
        <f t="shared" si="28"/>
        <v/>
      </c>
    </row>
    <row r="1466" spans="13:13" x14ac:dyDescent="0.25">
      <c r="M1466" s="27" t="str">
        <f t="shared" si="28"/>
        <v/>
      </c>
    </row>
    <row r="1467" spans="13:13" x14ac:dyDescent="0.25">
      <c r="M1467" s="27" t="str">
        <f t="shared" si="28"/>
        <v/>
      </c>
    </row>
    <row r="1468" spans="13:13" x14ac:dyDescent="0.25">
      <c r="M1468" s="27" t="str">
        <f t="shared" si="28"/>
        <v/>
      </c>
    </row>
    <row r="1469" spans="13:13" x14ac:dyDescent="0.25">
      <c r="M1469" s="27" t="str">
        <f t="shared" si="28"/>
        <v/>
      </c>
    </row>
    <row r="1470" spans="13:13" x14ac:dyDescent="0.25">
      <c r="M1470" s="27" t="str">
        <f t="shared" si="28"/>
        <v/>
      </c>
    </row>
    <row r="1471" spans="13:13" x14ac:dyDescent="0.25">
      <c r="M1471" s="27" t="str">
        <f t="shared" si="28"/>
        <v/>
      </c>
    </row>
    <row r="1472" spans="13:13" x14ac:dyDescent="0.25">
      <c r="M1472" s="27" t="str">
        <f t="shared" si="28"/>
        <v/>
      </c>
    </row>
    <row r="1473" spans="13:13" x14ac:dyDescent="0.25">
      <c r="M1473" s="27" t="str">
        <f t="shared" si="28"/>
        <v/>
      </c>
    </row>
    <row r="1474" spans="13:13" x14ac:dyDescent="0.25">
      <c r="M1474" s="27" t="str">
        <f t="shared" si="28"/>
        <v/>
      </c>
    </row>
    <row r="1475" spans="13:13" x14ac:dyDescent="0.25">
      <c r="M1475" s="27" t="str">
        <f t="shared" si="28"/>
        <v/>
      </c>
    </row>
    <row r="1476" spans="13:13" x14ac:dyDescent="0.25">
      <c r="M1476" s="27" t="str">
        <f t="shared" si="28"/>
        <v/>
      </c>
    </row>
    <row r="1477" spans="13:13" x14ac:dyDescent="0.25">
      <c r="M1477" s="27" t="str">
        <f t="shared" si="28"/>
        <v/>
      </c>
    </row>
    <row r="1478" spans="13:13" x14ac:dyDescent="0.25">
      <c r="M1478" s="27" t="str">
        <f t="shared" si="28"/>
        <v/>
      </c>
    </row>
    <row r="1479" spans="13:13" x14ac:dyDescent="0.25">
      <c r="M1479" s="27" t="str">
        <f t="shared" si="28"/>
        <v/>
      </c>
    </row>
    <row r="1480" spans="13:13" x14ac:dyDescent="0.25">
      <c r="M1480" s="27" t="str">
        <f t="shared" si="28"/>
        <v/>
      </c>
    </row>
    <row r="1481" spans="13:13" x14ac:dyDescent="0.25">
      <c r="M1481" s="27" t="str">
        <f t="shared" si="28"/>
        <v/>
      </c>
    </row>
    <row r="1482" spans="13:13" x14ac:dyDescent="0.25">
      <c r="M1482" s="27" t="str">
        <f t="shared" si="28"/>
        <v/>
      </c>
    </row>
    <row r="1483" spans="13:13" x14ac:dyDescent="0.25">
      <c r="M1483" s="27" t="str">
        <f t="shared" si="28"/>
        <v/>
      </c>
    </row>
    <row r="1484" spans="13:13" x14ac:dyDescent="0.25">
      <c r="M1484" s="27" t="str">
        <f t="shared" si="28"/>
        <v/>
      </c>
    </row>
    <row r="1485" spans="13:13" x14ac:dyDescent="0.25">
      <c r="M1485" s="27" t="str">
        <f t="shared" si="28"/>
        <v/>
      </c>
    </row>
    <row r="1486" spans="13:13" x14ac:dyDescent="0.25">
      <c r="M1486" s="27" t="str">
        <f t="shared" si="28"/>
        <v/>
      </c>
    </row>
    <row r="1487" spans="13:13" x14ac:dyDescent="0.25">
      <c r="M1487" s="27" t="str">
        <f t="shared" si="28"/>
        <v/>
      </c>
    </row>
    <row r="1488" spans="13:13" x14ac:dyDescent="0.25">
      <c r="M1488" s="27" t="str">
        <f t="shared" si="28"/>
        <v/>
      </c>
    </row>
    <row r="1489" spans="13:13" x14ac:dyDescent="0.25">
      <c r="M1489" s="27" t="str">
        <f t="shared" si="28"/>
        <v/>
      </c>
    </row>
    <row r="1490" spans="13:13" x14ac:dyDescent="0.25">
      <c r="M1490" s="27" t="str">
        <f t="shared" si="28"/>
        <v/>
      </c>
    </row>
    <row r="1491" spans="13:13" x14ac:dyDescent="0.25">
      <c r="M1491" s="27" t="str">
        <f t="shared" si="28"/>
        <v/>
      </c>
    </row>
    <row r="1492" spans="13:13" x14ac:dyDescent="0.25">
      <c r="M1492" s="27" t="str">
        <f t="shared" si="28"/>
        <v/>
      </c>
    </row>
    <row r="1493" spans="13:13" x14ac:dyDescent="0.25">
      <c r="M1493" s="27" t="str">
        <f t="shared" si="28"/>
        <v/>
      </c>
    </row>
    <row r="1494" spans="13:13" x14ac:dyDescent="0.25">
      <c r="M1494" s="27" t="str">
        <f t="shared" si="28"/>
        <v/>
      </c>
    </row>
    <row r="1495" spans="13:13" x14ac:dyDescent="0.25">
      <c r="M1495" s="27" t="str">
        <f t="shared" si="28"/>
        <v/>
      </c>
    </row>
    <row r="1496" spans="13:13" x14ac:dyDescent="0.25">
      <c r="M1496" s="27" t="str">
        <f t="shared" si="28"/>
        <v/>
      </c>
    </row>
    <row r="1497" spans="13:13" x14ac:dyDescent="0.25">
      <c r="M1497" s="27" t="str">
        <f t="shared" si="28"/>
        <v/>
      </c>
    </row>
    <row r="1498" spans="13:13" x14ac:dyDescent="0.25">
      <c r="M1498" s="27" t="str">
        <f t="shared" si="28"/>
        <v/>
      </c>
    </row>
    <row r="1499" spans="13:13" x14ac:dyDescent="0.25">
      <c r="M1499" s="27" t="str">
        <f t="shared" si="28"/>
        <v/>
      </c>
    </row>
    <row r="1500" spans="13:13" x14ac:dyDescent="0.25">
      <c r="M1500" s="27" t="str">
        <f t="shared" si="28"/>
        <v/>
      </c>
    </row>
    <row r="1501" spans="13:13" x14ac:dyDescent="0.25">
      <c r="M1501" s="27" t="str">
        <f t="shared" si="28"/>
        <v/>
      </c>
    </row>
    <row r="1502" spans="13:13" x14ac:dyDescent="0.25">
      <c r="M1502" s="27" t="str">
        <f t="shared" si="28"/>
        <v/>
      </c>
    </row>
    <row r="1503" spans="13:13" x14ac:dyDescent="0.25">
      <c r="M1503" s="27" t="str">
        <f t="shared" si="28"/>
        <v/>
      </c>
    </row>
    <row r="1504" spans="13:13" x14ac:dyDescent="0.25">
      <c r="M1504" s="27" t="str">
        <f t="shared" si="28"/>
        <v/>
      </c>
    </row>
    <row r="1505" spans="13:13" x14ac:dyDescent="0.25">
      <c r="M1505" s="27" t="str">
        <f t="shared" si="28"/>
        <v/>
      </c>
    </row>
    <row r="1506" spans="13:13" x14ac:dyDescent="0.25">
      <c r="M1506" s="27" t="str">
        <f t="shared" si="28"/>
        <v/>
      </c>
    </row>
    <row r="1507" spans="13:13" x14ac:dyDescent="0.25">
      <c r="M1507" s="27" t="str">
        <f t="shared" si="28"/>
        <v/>
      </c>
    </row>
    <row r="1508" spans="13:13" x14ac:dyDescent="0.25">
      <c r="M1508" s="27" t="str">
        <f t="shared" si="28"/>
        <v/>
      </c>
    </row>
    <row r="1509" spans="13:13" x14ac:dyDescent="0.25">
      <c r="M1509" s="27" t="str">
        <f t="shared" si="28"/>
        <v/>
      </c>
    </row>
    <row r="1510" spans="13:13" x14ac:dyDescent="0.25">
      <c r="M1510" s="27" t="str">
        <f t="shared" si="28"/>
        <v/>
      </c>
    </row>
    <row r="1511" spans="13:13" x14ac:dyDescent="0.25">
      <c r="M1511" s="27" t="str">
        <f t="shared" si="28"/>
        <v/>
      </c>
    </row>
    <row r="1512" spans="13:13" x14ac:dyDescent="0.25">
      <c r="M1512" s="27" t="str">
        <f t="shared" si="28"/>
        <v/>
      </c>
    </row>
    <row r="1513" spans="13:13" x14ac:dyDescent="0.25">
      <c r="M1513" s="27" t="str">
        <f t="shared" si="28"/>
        <v/>
      </c>
    </row>
    <row r="1514" spans="13:13" x14ac:dyDescent="0.25">
      <c r="M1514" s="27" t="str">
        <f t="shared" si="28"/>
        <v/>
      </c>
    </row>
    <row r="1515" spans="13:13" x14ac:dyDescent="0.25">
      <c r="M1515" s="27" t="str">
        <f t="shared" si="28"/>
        <v/>
      </c>
    </row>
    <row r="1516" spans="13:13" x14ac:dyDescent="0.25">
      <c r="M1516" s="27" t="str">
        <f t="shared" si="28"/>
        <v/>
      </c>
    </row>
    <row r="1517" spans="13:13" x14ac:dyDescent="0.25">
      <c r="M1517" s="27" t="str">
        <f t="shared" si="28"/>
        <v/>
      </c>
    </row>
    <row r="1518" spans="13:13" x14ac:dyDescent="0.25">
      <c r="M1518" s="27" t="str">
        <f t="shared" si="28"/>
        <v/>
      </c>
    </row>
    <row r="1519" spans="13:13" x14ac:dyDescent="0.25">
      <c r="M1519" s="27" t="str">
        <f t="shared" si="28"/>
        <v/>
      </c>
    </row>
    <row r="1520" spans="13:13" x14ac:dyDescent="0.25">
      <c r="M1520" s="27" t="str">
        <f t="shared" si="28"/>
        <v/>
      </c>
    </row>
    <row r="1521" spans="13:13" x14ac:dyDescent="0.25">
      <c r="M1521" s="27" t="str">
        <f t="shared" si="28"/>
        <v/>
      </c>
    </row>
    <row r="1522" spans="13:13" x14ac:dyDescent="0.25">
      <c r="M1522" s="27" t="str">
        <f t="shared" si="28"/>
        <v/>
      </c>
    </row>
    <row r="1523" spans="13:13" x14ac:dyDescent="0.25">
      <c r="M1523" s="27" t="str">
        <f t="shared" si="28"/>
        <v/>
      </c>
    </row>
    <row r="1524" spans="13:13" x14ac:dyDescent="0.25">
      <c r="M1524" s="27" t="str">
        <f t="shared" si="28"/>
        <v/>
      </c>
    </row>
    <row r="1525" spans="13:13" x14ac:dyDescent="0.25">
      <c r="M1525" s="27" t="str">
        <f t="shared" si="28"/>
        <v/>
      </c>
    </row>
    <row r="1526" spans="13:13" x14ac:dyDescent="0.25">
      <c r="M1526" s="27" t="str">
        <f t="shared" si="28"/>
        <v/>
      </c>
    </row>
    <row r="1527" spans="13:13" x14ac:dyDescent="0.25">
      <c r="M1527" s="27" t="str">
        <f t="shared" si="28"/>
        <v/>
      </c>
    </row>
    <row r="1528" spans="13:13" x14ac:dyDescent="0.25">
      <c r="M1528" s="27" t="str">
        <f t="shared" ref="M1528:M1591" si="29">IF(K1528&lt;0,"ATTENTION IL DOIT Y AVOIR UNE ERREUR LE STOCK EST NEGATIF !","")</f>
        <v/>
      </c>
    </row>
    <row r="1529" spans="13:13" x14ac:dyDescent="0.25">
      <c r="M1529" s="27" t="str">
        <f t="shared" si="29"/>
        <v/>
      </c>
    </row>
    <row r="1530" spans="13:13" x14ac:dyDescent="0.25">
      <c r="M1530" s="27" t="str">
        <f t="shared" si="29"/>
        <v/>
      </c>
    </row>
    <row r="1531" spans="13:13" x14ac:dyDescent="0.25">
      <c r="M1531" s="27" t="str">
        <f t="shared" si="29"/>
        <v/>
      </c>
    </row>
    <row r="1532" spans="13:13" x14ac:dyDescent="0.25">
      <c r="M1532" s="27" t="str">
        <f t="shared" si="29"/>
        <v/>
      </c>
    </row>
    <row r="1533" spans="13:13" x14ac:dyDescent="0.25">
      <c r="M1533" s="27" t="str">
        <f t="shared" si="29"/>
        <v/>
      </c>
    </row>
    <row r="1534" spans="13:13" x14ac:dyDescent="0.25">
      <c r="M1534" s="27" t="str">
        <f t="shared" si="29"/>
        <v/>
      </c>
    </row>
    <row r="1535" spans="13:13" x14ac:dyDescent="0.25">
      <c r="M1535" s="27" t="str">
        <f t="shared" si="29"/>
        <v/>
      </c>
    </row>
    <row r="1536" spans="13:13" x14ac:dyDescent="0.25">
      <c r="M1536" s="27" t="str">
        <f t="shared" si="29"/>
        <v/>
      </c>
    </row>
    <row r="1537" spans="13:13" x14ac:dyDescent="0.25">
      <c r="M1537" s="27" t="str">
        <f t="shared" si="29"/>
        <v/>
      </c>
    </row>
    <row r="1538" spans="13:13" x14ac:dyDescent="0.25">
      <c r="M1538" s="27" t="str">
        <f t="shared" si="29"/>
        <v/>
      </c>
    </row>
    <row r="1539" spans="13:13" x14ac:dyDescent="0.25">
      <c r="M1539" s="27" t="str">
        <f t="shared" si="29"/>
        <v/>
      </c>
    </row>
    <row r="1540" spans="13:13" x14ac:dyDescent="0.25">
      <c r="M1540" s="27" t="str">
        <f t="shared" si="29"/>
        <v/>
      </c>
    </row>
    <row r="1541" spans="13:13" x14ac:dyDescent="0.25">
      <c r="M1541" s="27" t="str">
        <f t="shared" si="29"/>
        <v/>
      </c>
    </row>
    <row r="1542" spans="13:13" x14ac:dyDescent="0.25">
      <c r="M1542" s="27" t="str">
        <f t="shared" si="29"/>
        <v/>
      </c>
    </row>
    <row r="1543" spans="13:13" x14ac:dyDescent="0.25">
      <c r="M1543" s="27" t="str">
        <f t="shared" si="29"/>
        <v/>
      </c>
    </row>
    <row r="1544" spans="13:13" x14ac:dyDescent="0.25">
      <c r="M1544" s="27" t="str">
        <f t="shared" si="29"/>
        <v/>
      </c>
    </row>
    <row r="1545" spans="13:13" x14ac:dyDescent="0.25">
      <c r="M1545" s="27" t="str">
        <f t="shared" si="29"/>
        <v/>
      </c>
    </row>
    <row r="1546" spans="13:13" x14ac:dyDescent="0.25">
      <c r="M1546" s="27" t="str">
        <f t="shared" si="29"/>
        <v/>
      </c>
    </row>
    <row r="1547" spans="13:13" x14ac:dyDescent="0.25">
      <c r="M1547" s="27" t="str">
        <f t="shared" si="29"/>
        <v/>
      </c>
    </row>
    <row r="1548" spans="13:13" x14ac:dyDescent="0.25">
      <c r="M1548" s="27" t="str">
        <f t="shared" si="29"/>
        <v/>
      </c>
    </row>
    <row r="1549" spans="13:13" x14ac:dyDescent="0.25">
      <c r="M1549" s="27" t="str">
        <f t="shared" si="29"/>
        <v/>
      </c>
    </row>
    <row r="1550" spans="13:13" x14ac:dyDescent="0.25">
      <c r="M1550" s="27" t="str">
        <f t="shared" si="29"/>
        <v/>
      </c>
    </row>
    <row r="1551" spans="13:13" x14ac:dyDescent="0.25">
      <c r="M1551" s="27" t="str">
        <f t="shared" si="29"/>
        <v/>
      </c>
    </row>
    <row r="1552" spans="13:13" x14ac:dyDescent="0.25">
      <c r="M1552" s="27" t="str">
        <f t="shared" si="29"/>
        <v/>
      </c>
    </row>
    <row r="1553" spans="13:13" x14ac:dyDescent="0.25">
      <c r="M1553" s="27" t="str">
        <f t="shared" si="29"/>
        <v/>
      </c>
    </row>
    <row r="1554" spans="13:13" x14ac:dyDescent="0.25">
      <c r="M1554" s="27" t="str">
        <f t="shared" si="29"/>
        <v/>
      </c>
    </row>
    <row r="1555" spans="13:13" x14ac:dyDescent="0.25">
      <c r="M1555" s="27" t="str">
        <f t="shared" si="29"/>
        <v/>
      </c>
    </row>
    <row r="1556" spans="13:13" x14ac:dyDescent="0.25">
      <c r="M1556" s="27" t="str">
        <f t="shared" si="29"/>
        <v/>
      </c>
    </row>
    <row r="1557" spans="13:13" x14ac:dyDescent="0.25">
      <c r="M1557" s="27" t="str">
        <f t="shared" si="29"/>
        <v/>
      </c>
    </row>
    <row r="1558" spans="13:13" x14ac:dyDescent="0.25">
      <c r="M1558" s="27" t="str">
        <f t="shared" si="29"/>
        <v/>
      </c>
    </row>
    <row r="1559" spans="13:13" x14ac:dyDescent="0.25">
      <c r="M1559" s="27" t="str">
        <f t="shared" si="29"/>
        <v/>
      </c>
    </row>
    <row r="1560" spans="13:13" x14ac:dyDescent="0.25">
      <c r="M1560" s="27" t="str">
        <f t="shared" si="29"/>
        <v/>
      </c>
    </row>
    <row r="1561" spans="13:13" x14ac:dyDescent="0.25">
      <c r="M1561" s="27" t="str">
        <f t="shared" si="29"/>
        <v/>
      </c>
    </row>
    <row r="1562" spans="13:13" x14ac:dyDescent="0.25">
      <c r="M1562" s="27" t="str">
        <f t="shared" si="29"/>
        <v/>
      </c>
    </row>
    <row r="1563" spans="13:13" x14ac:dyDescent="0.25">
      <c r="M1563" s="27" t="str">
        <f t="shared" si="29"/>
        <v/>
      </c>
    </row>
    <row r="1564" spans="13:13" x14ac:dyDescent="0.25">
      <c r="M1564" s="27" t="str">
        <f t="shared" si="29"/>
        <v/>
      </c>
    </row>
    <row r="1565" spans="13:13" x14ac:dyDescent="0.25">
      <c r="M1565" s="27" t="str">
        <f t="shared" si="29"/>
        <v/>
      </c>
    </row>
    <row r="1566" spans="13:13" x14ac:dyDescent="0.25">
      <c r="M1566" s="27" t="str">
        <f t="shared" si="29"/>
        <v/>
      </c>
    </row>
    <row r="1567" spans="13:13" x14ac:dyDescent="0.25">
      <c r="M1567" s="27" t="str">
        <f t="shared" si="29"/>
        <v/>
      </c>
    </row>
    <row r="1568" spans="13:13" x14ac:dyDescent="0.25">
      <c r="M1568" s="27" t="str">
        <f t="shared" si="29"/>
        <v/>
      </c>
    </row>
    <row r="1569" spans="13:13" x14ac:dyDescent="0.25">
      <c r="M1569" s="27" t="str">
        <f t="shared" si="29"/>
        <v/>
      </c>
    </row>
    <row r="1570" spans="13:13" x14ac:dyDescent="0.25">
      <c r="M1570" s="27" t="str">
        <f t="shared" si="29"/>
        <v/>
      </c>
    </row>
    <row r="1571" spans="13:13" x14ac:dyDescent="0.25">
      <c r="M1571" s="27" t="str">
        <f t="shared" si="29"/>
        <v/>
      </c>
    </row>
    <row r="1572" spans="13:13" x14ac:dyDescent="0.25">
      <c r="M1572" s="27" t="str">
        <f t="shared" si="29"/>
        <v/>
      </c>
    </row>
    <row r="1573" spans="13:13" x14ac:dyDescent="0.25">
      <c r="M1573" s="27" t="str">
        <f t="shared" si="29"/>
        <v/>
      </c>
    </row>
    <row r="1574" spans="13:13" x14ac:dyDescent="0.25">
      <c r="M1574" s="27" t="str">
        <f t="shared" si="29"/>
        <v/>
      </c>
    </row>
    <row r="1575" spans="13:13" x14ac:dyDescent="0.25">
      <c r="M1575" s="27" t="str">
        <f t="shared" si="29"/>
        <v/>
      </c>
    </row>
    <row r="1576" spans="13:13" x14ac:dyDescent="0.25">
      <c r="M1576" s="27" t="str">
        <f t="shared" si="29"/>
        <v/>
      </c>
    </row>
    <row r="1577" spans="13:13" x14ac:dyDescent="0.25">
      <c r="M1577" s="27" t="str">
        <f t="shared" si="29"/>
        <v/>
      </c>
    </row>
    <row r="1578" spans="13:13" x14ac:dyDescent="0.25">
      <c r="M1578" s="27" t="str">
        <f t="shared" si="29"/>
        <v/>
      </c>
    </row>
    <row r="1579" spans="13:13" x14ac:dyDescent="0.25">
      <c r="M1579" s="27" t="str">
        <f t="shared" si="29"/>
        <v/>
      </c>
    </row>
    <row r="1580" spans="13:13" x14ac:dyDescent="0.25">
      <c r="M1580" s="27" t="str">
        <f t="shared" si="29"/>
        <v/>
      </c>
    </row>
    <row r="1581" spans="13:13" x14ac:dyDescent="0.25">
      <c r="M1581" s="27" t="str">
        <f t="shared" si="29"/>
        <v/>
      </c>
    </row>
    <row r="1582" spans="13:13" x14ac:dyDescent="0.25">
      <c r="M1582" s="27" t="str">
        <f t="shared" si="29"/>
        <v/>
      </c>
    </row>
    <row r="1583" spans="13:13" x14ac:dyDescent="0.25">
      <c r="M1583" s="27" t="str">
        <f t="shared" si="29"/>
        <v/>
      </c>
    </row>
    <row r="1584" spans="13:13" x14ac:dyDescent="0.25">
      <c r="M1584" s="27" t="str">
        <f t="shared" si="29"/>
        <v/>
      </c>
    </row>
    <row r="1585" spans="13:13" x14ac:dyDescent="0.25">
      <c r="M1585" s="27" t="str">
        <f t="shared" si="29"/>
        <v/>
      </c>
    </row>
    <row r="1586" spans="13:13" x14ac:dyDescent="0.25">
      <c r="M1586" s="27" t="str">
        <f t="shared" si="29"/>
        <v/>
      </c>
    </row>
    <row r="1587" spans="13:13" x14ac:dyDescent="0.25">
      <c r="M1587" s="27" t="str">
        <f t="shared" si="29"/>
        <v/>
      </c>
    </row>
    <row r="1588" spans="13:13" x14ac:dyDescent="0.25">
      <c r="M1588" s="27" t="str">
        <f t="shared" si="29"/>
        <v/>
      </c>
    </row>
    <row r="1589" spans="13:13" x14ac:dyDescent="0.25">
      <c r="M1589" s="27" t="str">
        <f t="shared" si="29"/>
        <v/>
      </c>
    </row>
    <row r="1590" spans="13:13" x14ac:dyDescent="0.25">
      <c r="M1590" s="27" t="str">
        <f t="shared" si="29"/>
        <v/>
      </c>
    </row>
    <row r="1591" spans="13:13" x14ac:dyDescent="0.25">
      <c r="M1591" s="27" t="str">
        <f t="shared" si="29"/>
        <v/>
      </c>
    </row>
    <row r="1592" spans="13:13" x14ac:dyDescent="0.25">
      <c r="M1592" s="27" t="str">
        <f t="shared" ref="M1592:M1655" si="30">IF(K1592&lt;0,"ATTENTION IL DOIT Y AVOIR UNE ERREUR LE STOCK EST NEGATIF !","")</f>
        <v/>
      </c>
    </row>
    <row r="1593" spans="13:13" x14ac:dyDescent="0.25">
      <c r="M1593" s="27" t="str">
        <f t="shared" si="30"/>
        <v/>
      </c>
    </row>
    <row r="1594" spans="13:13" x14ac:dyDescent="0.25">
      <c r="M1594" s="27" t="str">
        <f t="shared" si="30"/>
        <v/>
      </c>
    </row>
    <row r="1595" spans="13:13" x14ac:dyDescent="0.25">
      <c r="M1595" s="27" t="str">
        <f t="shared" si="30"/>
        <v/>
      </c>
    </row>
    <row r="1596" spans="13:13" x14ac:dyDescent="0.25">
      <c r="M1596" s="27" t="str">
        <f t="shared" si="30"/>
        <v/>
      </c>
    </row>
    <row r="1597" spans="13:13" x14ac:dyDescent="0.25">
      <c r="M1597" s="27" t="str">
        <f t="shared" si="30"/>
        <v/>
      </c>
    </row>
    <row r="1598" spans="13:13" x14ac:dyDescent="0.25">
      <c r="M1598" s="27" t="str">
        <f t="shared" si="30"/>
        <v/>
      </c>
    </row>
    <row r="1599" spans="13:13" x14ac:dyDescent="0.25">
      <c r="M1599" s="27" t="str">
        <f t="shared" si="30"/>
        <v/>
      </c>
    </row>
    <row r="1600" spans="13:13" x14ac:dyDescent="0.25">
      <c r="M1600" s="27" t="str">
        <f t="shared" si="30"/>
        <v/>
      </c>
    </row>
    <row r="1601" spans="13:13" x14ac:dyDescent="0.25">
      <c r="M1601" s="27" t="str">
        <f t="shared" si="30"/>
        <v/>
      </c>
    </row>
    <row r="1602" spans="13:13" x14ac:dyDescent="0.25">
      <c r="M1602" s="27" t="str">
        <f t="shared" si="30"/>
        <v/>
      </c>
    </row>
    <row r="1603" spans="13:13" x14ac:dyDescent="0.25">
      <c r="M1603" s="27" t="str">
        <f t="shared" si="30"/>
        <v/>
      </c>
    </row>
    <row r="1604" spans="13:13" x14ac:dyDescent="0.25">
      <c r="M1604" s="27" t="str">
        <f t="shared" si="30"/>
        <v/>
      </c>
    </row>
    <row r="1605" spans="13:13" x14ac:dyDescent="0.25">
      <c r="M1605" s="27" t="str">
        <f t="shared" si="30"/>
        <v/>
      </c>
    </row>
    <row r="1606" spans="13:13" x14ac:dyDescent="0.25">
      <c r="M1606" s="27" t="str">
        <f t="shared" si="30"/>
        <v/>
      </c>
    </row>
    <row r="1607" spans="13:13" x14ac:dyDescent="0.25">
      <c r="M1607" s="27" t="str">
        <f t="shared" si="30"/>
        <v/>
      </c>
    </row>
    <row r="1608" spans="13:13" x14ac:dyDescent="0.25">
      <c r="M1608" s="27" t="str">
        <f t="shared" si="30"/>
        <v/>
      </c>
    </row>
    <row r="1609" spans="13:13" x14ac:dyDescent="0.25">
      <c r="M1609" s="27" t="str">
        <f t="shared" si="30"/>
        <v/>
      </c>
    </row>
    <row r="1610" spans="13:13" x14ac:dyDescent="0.25">
      <c r="M1610" s="27" t="str">
        <f t="shared" si="30"/>
        <v/>
      </c>
    </row>
    <row r="1611" spans="13:13" x14ac:dyDescent="0.25">
      <c r="M1611" s="27" t="str">
        <f t="shared" si="30"/>
        <v/>
      </c>
    </row>
    <row r="1612" spans="13:13" x14ac:dyDescent="0.25">
      <c r="M1612" s="27" t="str">
        <f t="shared" si="30"/>
        <v/>
      </c>
    </row>
    <row r="1613" spans="13:13" x14ac:dyDescent="0.25">
      <c r="M1613" s="27" t="str">
        <f t="shared" si="30"/>
        <v/>
      </c>
    </row>
    <row r="1614" spans="13:13" x14ac:dyDescent="0.25">
      <c r="M1614" s="27" t="str">
        <f t="shared" si="30"/>
        <v/>
      </c>
    </row>
    <row r="1615" spans="13:13" x14ac:dyDescent="0.25">
      <c r="M1615" s="27" t="str">
        <f t="shared" si="30"/>
        <v/>
      </c>
    </row>
    <row r="1616" spans="13:13" x14ac:dyDescent="0.25">
      <c r="M1616" s="27" t="str">
        <f t="shared" si="30"/>
        <v/>
      </c>
    </row>
    <row r="1617" spans="13:13" x14ac:dyDescent="0.25">
      <c r="M1617" s="27" t="str">
        <f t="shared" si="30"/>
        <v/>
      </c>
    </row>
    <row r="1618" spans="13:13" x14ac:dyDescent="0.25">
      <c r="M1618" s="27" t="str">
        <f t="shared" si="30"/>
        <v/>
      </c>
    </row>
    <row r="1619" spans="13:13" x14ac:dyDescent="0.25">
      <c r="M1619" s="27" t="str">
        <f t="shared" si="30"/>
        <v/>
      </c>
    </row>
    <row r="1620" spans="13:13" x14ac:dyDescent="0.25">
      <c r="M1620" s="27" t="str">
        <f t="shared" si="30"/>
        <v/>
      </c>
    </row>
    <row r="1621" spans="13:13" x14ac:dyDescent="0.25">
      <c r="M1621" s="27" t="str">
        <f t="shared" si="30"/>
        <v/>
      </c>
    </row>
    <row r="1622" spans="13:13" x14ac:dyDescent="0.25">
      <c r="M1622" s="27" t="str">
        <f t="shared" si="30"/>
        <v/>
      </c>
    </row>
    <row r="1623" spans="13:13" x14ac:dyDescent="0.25">
      <c r="M1623" s="27" t="str">
        <f t="shared" si="30"/>
        <v/>
      </c>
    </row>
    <row r="1624" spans="13:13" x14ac:dyDescent="0.25">
      <c r="M1624" s="27" t="str">
        <f t="shared" si="30"/>
        <v/>
      </c>
    </row>
    <row r="1625" spans="13:13" x14ac:dyDescent="0.25">
      <c r="M1625" s="27" t="str">
        <f t="shared" si="30"/>
        <v/>
      </c>
    </row>
    <row r="1626" spans="13:13" x14ac:dyDescent="0.25">
      <c r="M1626" s="27" t="str">
        <f t="shared" si="30"/>
        <v/>
      </c>
    </row>
    <row r="1627" spans="13:13" x14ac:dyDescent="0.25">
      <c r="M1627" s="27" t="str">
        <f t="shared" si="30"/>
        <v/>
      </c>
    </row>
    <row r="1628" spans="13:13" x14ac:dyDescent="0.25">
      <c r="M1628" s="27" t="str">
        <f t="shared" si="30"/>
        <v/>
      </c>
    </row>
    <row r="1629" spans="13:13" x14ac:dyDescent="0.25">
      <c r="M1629" s="27" t="str">
        <f t="shared" si="30"/>
        <v/>
      </c>
    </row>
    <row r="1630" spans="13:13" x14ac:dyDescent="0.25">
      <c r="M1630" s="27" t="str">
        <f t="shared" si="30"/>
        <v/>
      </c>
    </row>
    <row r="1631" spans="13:13" x14ac:dyDescent="0.25">
      <c r="M1631" s="27" t="str">
        <f t="shared" si="30"/>
        <v/>
      </c>
    </row>
    <row r="1632" spans="13:13" x14ac:dyDescent="0.25">
      <c r="M1632" s="27" t="str">
        <f t="shared" si="30"/>
        <v/>
      </c>
    </row>
    <row r="1633" spans="13:13" x14ac:dyDescent="0.25">
      <c r="M1633" s="27" t="str">
        <f t="shared" si="30"/>
        <v/>
      </c>
    </row>
    <row r="1634" spans="13:13" x14ac:dyDescent="0.25">
      <c r="M1634" s="27" t="str">
        <f t="shared" si="30"/>
        <v/>
      </c>
    </row>
    <row r="1635" spans="13:13" x14ac:dyDescent="0.25">
      <c r="M1635" s="27" t="str">
        <f t="shared" si="30"/>
        <v/>
      </c>
    </row>
    <row r="1636" spans="13:13" x14ac:dyDescent="0.25">
      <c r="M1636" s="27" t="str">
        <f t="shared" si="30"/>
        <v/>
      </c>
    </row>
    <row r="1637" spans="13:13" x14ac:dyDescent="0.25">
      <c r="M1637" s="27" t="str">
        <f t="shared" si="30"/>
        <v/>
      </c>
    </row>
    <row r="1638" spans="13:13" x14ac:dyDescent="0.25">
      <c r="M1638" s="27" t="str">
        <f t="shared" si="30"/>
        <v/>
      </c>
    </row>
    <row r="1639" spans="13:13" x14ac:dyDescent="0.25">
      <c r="M1639" s="27" t="str">
        <f t="shared" si="30"/>
        <v/>
      </c>
    </row>
    <row r="1640" spans="13:13" x14ac:dyDescent="0.25">
      <c r="M1640" s="27" t="str">
        <f t="shared" si="30"/>
        <v/>
      </c>
    </row>
    <row r="1641" spans="13:13" x14ac:dyDescent="0.25">
      <c r="M1641" s="27" t="str">
        <f t="shared" si="30"/>
        <v/>
      </c>
    </row>
    <row r="1642" spans="13:13" x14ac:dyDescent="0.25">
      <c r="M1642" s="27" t="str">
        <f t="shared" si="30"/>
        <v/>
      </c>
    </row>
    <row r="1643" spans="13:13" x14ac:dyDescent="0.25">
      <c r="M1643" s="27" t="str">
        <f t="shared" si="30"/>
        <v/>
      </c>
    </row>
    <row r="1644" spans="13:13" x14ac:dyDescent="0.25">
      <c r="M1644" s="27" t="str">
        <f t="shared" si="30"/>
        <v/>
      </c>
    </row>
    <row r="1645" spans="13:13" x14ac:dyDescent="0.25">
      <c r="M1645" s="27" t="str">
        <f t="shared" si="30"/>
        <v/>
      </c>
    </row>
    <row r="1646" spans="13:13" x14ac:dyDescent="0.25">
      <c r="M1646" s="27" t="str">
        <f t="shared" si="30"/>
        <v/>
      </c>
    </row>
    <row r="1647" spans="13:13" x14ac:dyDescent="0.25">
      <c r="M1647" s="27" t="str">
        <f t="shared" si="30"/>
        <v/>
      </c>
    </row>
    <row r="1648" spans="13:13" x14ac:dyDescent="0.25">
      <c r="M1648" s="27" t="str">
        <f t="shared" si="30"/>
        <v/>
      </c>
    </row>
    <row r="1649" spans="13:13" x14ac:dyDescent="0.25">
      <c r="M1649" s="27" t="str">
        <f t="shared" si="30"/>
        <v/>
      </c>
    </row>
    <row r="1650" spans="13:13" x14ac:dyDescent="0.25">
      <c r="M1650" s="27" t="str">
        <f t="shared" si="30"/>
        <v/>
      </c>
    </row>
    <row r="1651" spans="13:13" x14ac:dyDescent="0.25">
      <c r="M1651" s="27" t="str">
        <f t="shared" si="30"/>
        <v/>
      </c>
    </row>
    <row r="1652" spans="13:13" x14ac:dyDescent="0.25">
      <c r="M1652" s="27" t="str">
        <f t="shared" si="30"/>
        <v/>
      </c>
    </row>
    <row r="1653" spans="13:13" x14ac:dyDescent="0.25">
      <c r="M1653" s="27" t="str">
        <f t="shared" si="30"/>
        <v/>
      </c>
    </row>
    <row r="1654" spans="13:13" x14ac:dyDescent="0.25">
      <c r="M1654" s="27" t="str">
        <f t="shared" si="30"/>
        <v/>
      </c>
    </row>
    <row r="1655" spans="13:13" x14ac:dyDescent="0.25">
      <c r="M1655" s="27" t="str">
        <f t="shared" si="30"/>
        <v/>
      </c>
    </row>
    <row r="1656" spans="13:13" x14ac:dyDescent="0.25">
      <c r="M1656" s="27" t="str">
        <f t="shared" ref="M1656:M1719" si="31">IF(K1656&lt;0,"ATTENTION IL DOIT Y AVOIR UNE ERREUR LE STOCK EST NEGATIF !","")</f>
        <v/>
      </c>
    </row>
    <row r="1657" spans="13:13" x14ac:dyDescent="0.25">
      <c r="M1657" s="27" t="str">
        <f t="shared" si="31"/>
        <v/>
      </c>
    </row>
    <row r="1658" spans="13:13" x14ac:dyDescent="0.25">
      <c r="M1658" s="27" t="str">
        <f t="shared" si="31"/>
        <v/>
      </c>
    </row>
    <row r="1659" spans="13:13" x14ac:dyDescent="0.25">
      <c r="M1659" s="27" t="str">
        <f t="shared" si="31"/>
        <v/>
      </c>
    </row>
    <row r="1660" spans="13:13" x14ac:dyDescent="0.25">
      <c r="M1660" s="27" t="str">
        <f t="shared" si="31"/>
        <v/>
      </c>
    </row>
    <row r="1661" spans="13:13" x14ac:dyDescent="0.25">
      <c r="M1661" s="27" t="str">
        <f t="shared" si="31"/>
        <v/>
      </c>
    </row>
    <row r="1662" spans="13:13" x14ac:dyDescent="0.25">
      <c r="M1662" s="27" t="str">
        <f t="shared" si="31"/>
        <v/>
      </c>
    </row>
    <row r="1663" spans="13:13" x14ac:dyDescent="0.25">
      <c r="M1663" s="27" t="str">
        <f t="shared" si="31"/>
        <v/>
      </c>
    </row>
    <row r="1664" spans="13:13" x14ac:dyDescent="0.25">
      <c r="M1664" s="27" t="str">
        <f t="shared" si="31"/>
        <v/>
      </c>
    </row>
    <row r="1665" spans="13:13" x14ac:dyDescent="0.25">
      <c r="M1665" s="27" t="str">
        <f t="shared" si="31"/>
        <v/>
      </c>
    </row>
    <row r="1666" spans="13:13" x14ac:dyDescent="0.25">
      <c r="M1666" s="27" t="str">
        <f t="shared" si="31"/>
        <v/>
      </c>
    </row>
    <row r="1667" spans="13:13" x14ac:dyDescent="0.25">
      <c r="M1667" s="27" t="str">
        <f t="shared" si="31"/>
        <v/>
      </c>
    </row>
    <row r="1668" spans="13:13" x14ac:dyDescent="0.25">
      <c r="M1668" s="27" t="str">
        <f t="shared" si="31"/>
        <v/>
      </c>
    </row>
    <row r="1669" spans="13:13" x14ac:dyDescent="0.25">
      <c r="M1669" s="27" t="str">
        <f t="shared" si="31"/>
        <v/>
      </c>
    </row>
    <row r="1670" spans="13:13" x14ac:dyDescent="0.25">
      <c r="M1670" s="27" t="str">
        <f t="shared" si="31"/>
        <v/>
      </c>
    </row>
    <row r="1671" spans="13:13" x14ac:dyDescent="0.25">
      <c r="M1671" s="27" t="str">
        <f t="shared" si="31"/>
        <v/>
      </c>
    </row>
    <row r="1672" spans="13:13" x14ac:dyDescent="0.25">
      <c r="M1672" s="27" t="str">
        <f t="shared" si="31"/>
        <v/>
      </c>
    </row>
    <row r="1673" spans="13:13" x14ac:dyDescent="0.25">
      <c r="M1673" s="27" t="str">
        <f t="shared" si="31"/>
        <v/>
      </c>
    </row>
    <row r="1674" spans="13:13" x14ac:dyDescent="0.25">
      <c r="M1674" s="27" t="str">
        <f t="shared" si="31"/>
        <v/>
      </c>
    </row>
    <row r="1675" spans="13:13" x14ac:dyDescent="0.25">
      <c r="M1675" s="27" t="str">
        <f t="shared" si="31"/>
        <v/>
      </c>
    </row>
    <row r="1676" spans="13:13" x14ac:dyDescent="0.25">
      <c r="M1676" s="27" t="str">
        <f t="shared" si="31"/>
        <v/>
      </c>
    </row>
    <row r="1677" spans="13:13" x14ac:dyDescent="0.25">
      <c r="M1677" s="27" t="str">
        <f t="shared" si="31"/>
        <v/>
      </c>
    </row>
    <row r="1678" spans="13:13" x14ac:dyDescent="0.25">
      <c r="M1678" s="27" t="str">
        <f t="shared" si="31"/>
        <v/>
      </c>
    </row>
    <row r="1679" spans="13:13" x14ac:dyDescent="0.25">
      <c r="M1679" s="27" t="str">
        <f t="shared" si="31"/>
        <v/>
      </c>
    </row>
    <row r="1680" spans="13:13" x14ac:dyDescent="0.25">
      <c r="M1680" s="27" t="str">
        <f t="shared" si="31"/>
        <v/>
      </c>
    </row>
    <row r="1681" spans="13:13" x14ac:dyDescent="0.25">
      <c r="M1681" s="27" t="str">
        <f t="shared" si="31"/>
        <v/>
      </c>
    </row>
    <row r="1682" spans="13:13" x14ac:dyDescent="0.25">
      <c r="M1682" s="27" t="str">
        <f t="shared" si="31"/>
        <v/>
      </c>
    </row>
    <row r="1683" spans="13:13" x14ac:dyDescent="0.25">
      <c r="M1683" s="27" t="str">
        <f t="shared" si="31"/>
        <v/>
      </c>
    </row>
    <row r="1684" spans="13:13" x14ac:dyDescent="0.25">
      <c r="M1684" s="27" t="str">
        <f t="shared" si="31"/>
        <v/>
      </c>
    </row>
    <row r="1685" spans="13:13" x14ac:dyDescent="0.25">
      <c r="M1685" s="27" t="str">
        <f t="shared" si="31"/>
        <v/>
      </c>
    </row>
    <row r="1686" spans="13:13" x14ac:dyDescent="0.25">
      <c r="M1686" s="27" t="str">
        <f t="shared" si="31"/>
        <v/>
      </c>
    </row>
    <row r="1687" spans="13:13" x14ac:dyDescent="0.25">
      <c r="M1687" s="27" t="str">
        <f t="shared" si="31"/>
        <v/>
      </c>
    </row>
    <row r="1688" spans="13:13" x14ac:dyDescent="0.25">
      <c r="M1688" s="27" t="str">
        <f t="shared" si="31"/>
        <v/>
      </c>
    </row>
    <row r="1689" spans="13:13" x14ac:dyDescent="0.25">
      <c r="M1689" s="27" t="str">
        <f t="shared" si="31"/>
        <v/>
      </c>
    </row>
    <row r="1690" spans="13:13" x14ac:dyDescent="0.25">
      <c r="M1690" s="27" t="str">
        <f t="shared" si="31"/>
        <v/>
      </c>
    </row>
    <row r="1691" spans="13:13" x14ac:dyDescent="0.25">
      <c r="M1691" s="27" t="str">
        <f t="shared" si="31"/>
        <v/>
      </c>
    </row>
    <row r="1692" spans="13:13" x14ac:dyDescent="0.25">
      <c r="M1692" s="27" t="str">
        <f t="shared" si="31"/>
        <v/>
      </c>
    </row>
    <row r="1693" spans="13:13" x14ac:dyDescent="0.25">
      <c r="M1693" s="27" t="str">
        <f t="shared" si="31"/>
        <v/>
      </c>
    </row>
    <row r="1694" spans="13:13" x14ac:dyDescent="0.25">
      <c r="M1694" s="27" t="str">
        <f t="shared" si="31"/>
        <v/>
      </c>
    </row>
    <row r="1695" spans="13:13" x14ac:dyDescent="0.25">
      <c r="M1695" s="27" t="str">
        <f t="shared" si="31"/>
        <v/>
      </c>
    </row>
    <row r="1696" spans="13:13" x14ac:dyDescent="0.25">
      <c r="M1696" s="27" t="str">
        <f t="shared" si="31"/>
        <v/>
      </c>
    </row>
    <row r="1697" spans="13:13" x14ac:dyDescent="0.25">
      <c r="M1697" s="27" t="str">
        <f t="shared" si="31"/>
        <v/>
      </c>
    </row>
    <row r="1698" spans="13:13" x14ac:dyDescent="0.25">
      <c r="M1698" s="27" t="str">
        <f t="shared" si="31"/>
        <v/>
      </c>
    </row>
    <row r="1699" spans="13:13" x14ac:dyDescent="0.25">
      <c r="M1699" s="27" t="str">
        <f t="shared" si="31"/>
        <v/>
      </c>
    </row>
    <row r="1700" spans="13:13" x14ac:dyDescent="0.25">
      <c r="M1700" s="27" t="str">
        <f t="shared" si="31"/>
        <v/>
      </c>
    </row>
    <row r="1701" spans="13:13" x14ac:dyDescent="0.25">
      <c r="M1701" s="27" t="str">
        <f t="shared" si="31"/>
        <v/>
      </c>
    </row>
    <row r="1702" spans="13:13" x14ac:dyDescent="0.25">
      <c r="M1702" s="27" t="str">
        <f t="shared" si="31"/>
        <v/>
      </c>
    </row>
    <row r="1703" spans="13:13" x14ac:dyDescent="0.25">
      <c r="M1703" s="27" t="str">
        <f t="shared" si="31"/>
        <v/>
      </c>
    </row>
    <row r="1704" spans="13:13" x14ac:dyDescent="0.25">
      <c r="M1704" s="27" t="str">
        <f t="shared" si="31"/>
        <v/>
      </c>
    </row>
    <row r="1705" spans="13:13" x14ac:dyDescent="0.25">
      <c r="M1705" s="27" t="str">
        <f t="shared" si="31"/>
        <v/>
      </c>
    </row>
    <row r="1706" spans="13:13" x14ac:dyDescent="0.25">
      <c r="M1706" s="27" t="str">
        <f t="shared" si="31"/>
        <v/>
      </c>
    </row>
    <row r="1707" spans="13:13" x14ac:dyDescent="0.25">
      <c r="M1707" s="27" t="str">
        <f t="shared" si="31"/>
        <v/>
      </c>
    </row>
    <row r="1708" spans="13:13" x14ac:dyDescent="0.25">
      <c r="M1708" s="27" t="str">
        <f t="shared" si="31"/>
        <v/>
      </c>
    </row>
    <row r="1709" spans="13:13" x14ac:dyDescent="0.25">
      <c r="M1709" s="27" t="str">
        <f t="shared" si="31"/>
        <v/>
      </c>
    </row>
    <row r="1710" spans="13:13" x14ac:dyDescent="0.25">
      <c r="M1710" s="27" t="str">
        <f t="shared" si="31"/>
        <v/>
      </c>
    </row>
    <row r="1711" spans="13:13" x14ac:dyDescent="0.25">
      <c r="M1711" s="27" t="str">
        <f t="shared" si="31"/>
        <v/>
      </c>
    </row>
    <row r="1712" spans="13:13" x14ac:dyDescent="0.25">
      <c r="M1712" s="27" t="str">
        <f t="shared" si="31"/>
        <v/>
      </c>
    </row>
    <row r="1713" spans="13:13" x14ac:dyDescent="0.25">
      <c r="M1713" s="27" t="str">
        <f t="shared" si="31"/>
        <v/>
      </c>
    </row>
    <row r="1714" spans="13:13" x14ac:dyDescent="0.25">
      <c r="M1714" s="27" t="str">
        <f t="shared" si="31"/>
        <v/>
      </c>
    </row>
    <row r="1715" spans="13:13" x14ac:dyDescent="0.25">
      <c r="M1715" s="27" t="str">
        <f t="shared" si="31"/>
        <v/>
      </c>
    </row>
    <row r="1716" spans="13:13" x14ac:dyDescent="0.25">
      <c r="M1716" s="27" t="str">
        <f t="shared" si="31"/>
        <v/>
      </c>
    </row>
    <row r="1717" spans="13:13" x14ac:dyDescent="0.25">
      <c r="M1717" s="27" t="str">
        <f t="shared" si="31"/>
        <v/>
      </c>
    </row>
    <row r="1718" spans="13:13" x14ac:dyDescent="0.25">
      <c r="M1718" s="27" t="str">
        <f t="shared" si="31"/>
        <v/>
      </c>
    </row>
    <row r="1719" spans="13:13" x14ac:dyDescent="0.25">
      <c r="M1719" s="27" t="str">
        <f t="shared" si="31"/>
        <v/>
      </c>
    </row>
    <row r="1720" spans="13:13" x14ac:dyDescent="0.25">
      <c r="M1720" s="27" t="str">
        <f t="shared" ref="M1720:M1783" si="32">IF(K1720&lt;0,"ATTENTION IL DOIT Y AVOIR UNE ERREUR LE STOCK EST NEGATIF !","")</f>
        <v/>
      </c>
    </row>
    <row r="1721" spans="13:13" x14ac:dyDescent="0.25">
      <c r="M1721" s="27" t="str">
        <f t="shared" si="32"/>
        <v/>
      </c>
    </row>
    <row r="1722" spans="13:13" x14ac:dyDescent="0.25">
      <c r="M1722" s="27" t="str">
        <f t="shared" si="32"/>
        <v/>
      </c>
    </row>
    <row r="1723" spans="13:13" x14ac:dyDescent="0.25">
      <c r="M1723" s="27" t="str">
        <f t="shared" si="32"/>
        <v/>
      </c>
    </row>
    <row r="1724" spans="13:13" x14ac:dyDescent="0.25">
      <c r="M1724" s="27" t="str">
        <f t="shared" si="32"/>
        <v/>
      </c>
    </row>
    <row r="1725" spans="13:13" x14ac:dyDescent="0.25">
      <c r="M1725" s="27" t="str">
        <f t="shared" si="32"/>
        <v/>
      </c>
    </row>
    <row r="1726" spans="13:13" x14ac:dyDescent="0.25">
      <c r="M1726" s="27" t="str">
        <f t="shared" si="32"/>
        <v/>
      </c>
    </row>
    <row r="1727" spans="13:13" x14ac:dyDescent="0.25">
      <c r="M1727" s="27" t="str">
        <f t="shared" si="32"/>
        <v/>
      </c>
    </row>
    <row r="1728" spans="13:13" x14ac:dyDescent="0.25">
      <c r="M1728" s="27" t="str">
        <f t="shared" si="32"/>
        <v/>
      </c>
    </row>
    <row r="1729" spans="13:13" x14ac:dyDescent="0.25">
      <c r="M1729" s="27" t="str">
        <f t="shared" si="32"/>
        <v/>
      </c>
    </row>
    <row r="1730" spans="13:13" x14ac:dyDescent="0.25">
      <c r="M1730" s="27" t="str">
        <f t="shared" si="32"/>
        <v/>
      </c>
    </row>
    <row r="1731" spans="13:13" x14ac:dyDescent="0.25">
      <c r="M1731" s="27" t="str">
        <f t="shared" si="32"/>
        <v/>
      </c>
    </row>
    <row r="1732" spans="13:13" x14ac:dyDescent="0.25">
      <c r="M1732" s="27" t="str">
        <f t="shared" si="32"/>
        <v/>
      </c>
    </row>
    <row r="1733" spans="13:13" x14ac:dyDescent="0.25">
      <c r="M1733" s="27" t="str">
        <f t="shared" si="32"/>
        <v/>
      </c>
    </row>
    <row r="1734" spans="13:13" x14ac:dyDescent="0.25">
      <c r="M1734" s="27" t="str">
        <f t="shared" si="32"/>
        <v/>
      </c>
    </row>
    <row r="1735" spans="13:13" x14ac:dyDescent="0.25">
      <c r="M1735" s="27" t="str">
        <f t="shared" si="32"/>
        <v/>
      </c>
    </row>
    <row r="1736" spans="13:13" x14ac:dyDescent="0.25">
      <c r="M1736" s="27" t="str">
        <f t="shared" si="32"/>
        <v/>
      </c>
    </row>
    <row r="1737" spans="13:13" x14ac:dyDescent="0.25">
      <c r="M1737" s="27" t="str">
        <f t="shared" si="32"/>
        <v/>
      </c>
    </row>
    <row r="1738" spans="13:13" x14ac:dyDescent="0.25">
      <c r="M1738" s="27" t="str">
        <f t="shared" si="32"/>
        <v/>
      </c>
    </row>
    <row r="1739" spans="13:13" x14ac:dyDescent="0.25">
      <c r="M1739" s="27" t="str">
        <f t="shared" si="32"/>
        <v/>
      </c>
    </row>
    <row r="1740" spans="13:13" x14ac:dyDescent="0.25">
      <c r="M1740" s="27" t="str">
        <f t="shared" si="32"/>
        <v/>
      </c>
    </row>
    <row r="1741" spans="13:13" x14ac:dyDescent="0.25">
      <c r="M1741" s="27" t="str">
        <f t="shared" si="32"/>
        <v/>
      </c>
    </row>
    <row r="1742" spans="13:13" x14ac:dyDescent="0.25">
      <c r="M1742" s="27" t="str">
        <f t="shared" si="32"/>
        <v/>
      </c>
    </row>
    <row r="1743" spans="13:13" x14ac:dyDescent="0.25">
      <c r="M1743" s="27" t="str">
        <f t="shared" si="32"/>
        <v/>
      </c>
    </row>
    <row r="1744" spans="13:13" x14ac:dyDescent="0.25">
      <c r="M1744" s="27" t="str">
        <f t="shared" si="32"/>
        <v/>
      </c>
    </row>
    <row r="1745" spans="13:13" x14ac:dyDescent="0.25">
      <c r="M1745" s="27" t="str">
        <f t="shared" si="32"/>
        <v/>
      </c>
    </row>
    <row r="1746" spans="13:13" x14ac:dyDescent="0.25">
      <c r="M1746" s="27" t="str">
        <f t="shared" si="32"/>
        <v/>
      </c>
    </row>
    <row r="1747" spans="13:13" x14ac:dyDescent="0.25">
      <c r="M1747" s="27" t="str">
        <f t="shared" si="32"/>
        <v/>
      </c>
    </row>
    <row r="1748" spans="13:13" x14ac:dyDescent="0.25">
      <c r="M1748" s="27" t="str">
        <f t="shared" si="32"/>
        <v/>
      </c>
    </row>
    <row r="1749" spans="13:13" x14ac:dyDescent="0.25">
      <c r="M1749" s="27" t="str">
        <f t="shared" si="32"/>
        <v/>
      </c>
    </row>
    <row r="1750" spans="13:13" x14ac:dyDescent="0.25">
      <c r="M1750" s="27" t="str">
        <f t="shared" si="32"/>
        <v/>
      </c>
    </row>
    <row r="1751" spans="13:13" x14ac:dyDescent="0.25">
      <c r="M1751" s="27" t="str">
        <f t="shared" si="32"/>
        <v/>
      </c>
    </row>
    <row r="1752" spans="13:13" x14ac:dyDescent="0.25">
      <c r="M1752" s="27" t="str">
        <f t="shared" si="32"/>
        <v/>
      </c>
    </row>
    <row r="1753" spans="13:13" x14ac:dyDescent="0.25">
      <c r="M1753" s="27" t="str">
        <f t="shared" si="32"/>
        <v/>
      </c>
    </row>
    <row r="1754" spans="13:13" x14ac:dyDescent="0.25">
      <c r="M1754" s="27" t="str">
        <f t="shared" si="32"/>
        <v/>
      </c>
    </row>
    <row r="1755" spans="13:13" x14ac:dyDescent="0.25">
      <c r="M1755" s="27" t="str">
        <f t="shared" si="32"/>
        <v/>
      </c>
    </row>
    <row r="1756" spans="13:13" x14ac:dyDescent="0.25">
      <c r="M1756" s="27" t="str">
        <f t="shared" si="32"/>
        <v/>
      </c>
    </row>
    <row r="1757" spans="13:13" x14ac:dyDescent="0.25">
      <c r="M1757" s="27" t="str">
        <f t="shared" si="32"/>
        <v/>
      </c>
    </row>
    <row r="1758" spans="13:13" x14ac:dyDescent="0.25">
      <c r="M1758" s="27" t="str">
        <f t="shared" si="32"/>
        <v/>
      </c>
    </row>
    <row r="1759" spans="13:13" x14ac:dyDescent="0.25">
      <c r="M1759" s="27" t="str">
        <f t="shared" si="32"/>
        <v/>
      </c>
    </row>
    <row r="1760" spans="13:13" x14ac:dyDescent="0.25">
      <c r="M1760" s="27" t="str">
        <f t="shared" si="32"/>
        <v/>
      </c>
    </row>
    <row r="1761" spans="13:13" x14ac:dyDescent="0.25">
      <c r="M1761" s="27" t="str">
        <f t="shared" si="32"/>
        <v/>
      </c>
    </row>
    <row r="1762" spans="13:13" x14ac:dyDescent="0.25">
      <c r="M1762" s="27" t="str">
        <f t="shared" si="32"/>
        <v/>
      </c>
    </row>
    <row r="1763" spans="13:13" x14ac:dyDescent="0.25">
      <c r="M1763" s="27" t="str">
        <f t="shared" si="32"/>
        <v/>
      </c>
    </row>
    <row r="1764" spans="13:13" x14ac:dyDescent="0.25">
      <c r="M1764" s="27" t="str">
        <f t="shared" si="32"/>
        <v/>
      </c>
    </row>
    <row r="1765" spans="13:13" x14ac:dyDescent="0.25">
      <c r="M1765" s="27" t="str">
        <f t="shared" si="32"/>
        <v/>
      </c>
    </row>
    <row r="1766" spans="13:13" x14ac:dyDescent="0.25">
      <c r="M1766" s="27" t="str">
        <f t="shared" si="32"/>
        <v/>
      </c>
    </row>
    <row r="1767" spans="13:13" x14ac:dyDescent="0.25">
      <c r="M1767" s="27" t="str">
        <f t="shared" si="32"/>
        <v/>
      </c>
    </row>
    <row r="1768" spans="13:13" x14ac:dyDescent="0.25">
      <c r="M1768" s="27" t="str">
        <f t="shared" si="32"/>
        <v/>
      </c>
    </row>
    <row r="1769" spans="13:13" x14ac:dyDescent="0.25">
      <c r="M1769" s="27" t="str">
        <f t="shared" si="32"/>
        <v/>
      </c>
    </row>
    <row r="1770" spans="13:13" x14ac:dyDescent="0.25">
      <c r="M1770" s="27" t="str">
        <f t="shared" si="32"/>
        <v/>
      </c>
    </row>
    <row r="1771" spans="13:13" x14ac:dyDescent="0.25">
      <c r="M1771" s="27" t="str">
        <f t="shared" si="32"/>
        <v/>
      </c>
    </row>
    <row r="1772" spans="13:13" x14ac:dyDescent="0.25">
      <c r="M1772" s="27" t="str">
        <f t="shared" si="32"/>
        <v/>
      </c>
    </row>
    <row r="1773" spans="13:13" x14ac:dyDescent="0.25">
      <c r="M1773" s="27" t="str">
        <f t="shared" si="32"/>
        <v/>
      </c>
    </row>
    <row r="1774" spans="13:13" x14ac:dyDescent="0.25">
      <c r="M1774" s="27" t="str">
        <f t="shared" si="32"/>
        <v/>
      </c>
    </row>
    <row r="1775" spans="13:13" x14ac:dyDescent="0.25">
      <c r="M1775" s="27" t="str">
        <f t="shared" si="32"/>
        <v/>
      </c>
    </row>
    <row r="1776" spans="13:13" x14ac:dyDescent="0.25">
      <c r="M1776" s="27" t="str">
        <f t="shared" si="32"/>
        <v/>
      </c>
    </row>
    <row r="1777" spans="13:13" x14ac:dyDescent="0.25">
      <c r="M1777" s="27" t="str">
        <f t="shared" si="32"/>
        <v/>
      </c>
    </row>
    <row r="1778" spans="13:13" x14ac:dyDescent="0.25">
      <c r="M1778" s="27" t="str">
        <f t="shared" si="32"/>
        <v/>
      </c>
    </row>
    <row r="1779" spans="13:13" x14ac:dyDescent="0.25">
      <c r="M1779" s="27" t="str">
        <f t="shared" si="32"/>
        <v/>
      </c>
    </row>
    <row r="1780" spans="13:13" x14ac:dyDescent="0.25">
      <c r="M1780" s="27" t="str">
        <f t="shared" si="32"/>
        <v/>
      </c>
    </row>
    <row r="1781" spans="13:13" x14ac:dyDescent="0.25">
      <c r="M1781" s="27" t="str">
        <f t="shared" si="32"/>
        <v/>
      </c>
    </row>
    <row r="1782" spans="13:13" x14ac:dyDescent="0.25">
      <c r="M1782" s="27" t="str">
        <f t="shared" si="32"/>
        <v/>
      </c>
    </row>
    <row r="1783" spans="13:13" x14ac:dyDescent="0.25">
      <c r="M1783" s="27" t="str">
        <f t="shared" si="32"/>
        <v/>
      </c>
    </row>
    <row r="1784" spans="13:13" x14ac:dyDescent="0.25">
      <c r="M1784" s="27" t="str">
        <f t="shared" ref="M1784:M1847" si="33">IF(K1784&lt;0,"ATTENTION IL DOIT Y AVOIR UNE ERREUR LE STOCK EST NEGATIF !","")</f>
        <v/>
      </c>
    </row>
    <row r="1785" spans="13:13" x14ac:dyDescent="0.25">
      <c r="M1785" s="27" t="str">
        <f t="shared" si="33"/>
        <v/>
      </c>
    </row>
    <row r="1786" spans="13:13" x14ac:dyDescent="0.25">
      <c r="M1786" s="27" t="str">
        <f t="shared" si="33"/>
        <v/>
      </c>
    </row>
    <row r="1787" spans="13:13" x14ac:dyDescent="0.25">
      <c r="M1787" s="27" t="str">
        <f t="shared" si="33"/>
        <v/>
      </c>
    </row>
    <row r="1788" spans="13:13" x14ac:dyDescent="0.25">
      <c r="M1788" s="27" t="str">
        <f t="shared" si="33"/>
        <v/>
      </c>
    </row>
    <row r="1789" spans="13:13" x14ac:dyDescent="0.25">
      <c r="M1789" s="27" t="str">
        <f t="shared" si="33"/>
        <v/>
      </c>
    </row>
    <row r="1790" spans="13:13" x14ac:dyDescent="0.25">
      <c r="M1790" s="27" t="str">
        <f t="shared" si="33"/>
        <v/>
      </c>
    </row>
    <row r="1791" spans="13:13" x14ac:dyDescent="0.25">
      <c r="M1791" s="27" t="str">
        <f t="shared" si="33"/>
        <v/>
      </c>
    </row>
    <row r="1792" spans="13:13" x14ac:dyDescent="0.25">
      <c r="M1792" s="27" t="str">
        <f t="shared" si="33"/>
        <v/>
      </c>
    </row>
    <row r="1793" spans="13:13" x14ac:dyDescent="0.25">
      <c r="M1793" s="27" t="str">
        <f t="shared" si="33"/>
        <v/>
      </c>
    </row>
    <row r="1794" spans="13:13" x14ac:dyDescent="0.25">
      <c r="M1794" s="27" t="str">
        <f t="shared" si="33"/>
        <v/>
      </c>
    </row>
    <row r="1795" spans="13:13" x14ac:dyDescent="0.25">
      <c r="M1795" s="27" t="str">
        <f t="shared" si="33"/>
        <v/>
      </c>
    </row>
    <row r="1796" spans="13:13" x14ac:dyDescent="0.25">
      <c r="M1796" s="27" t="str">
        <f t="shared" si="33"/>
        <v/>
      </c>
    </row>
    <row r="1797" spans="13:13" x14ac:dyDescent="0.25">
      <c r="M1797" s="27" t="str">
        <f t="shared" si="33"/>
        <v/>
      </c>
    </row>
    <row r="1798" spans="13:13" x14ac:dyDescent="0.25">
      <c r="M1798" s="27" t="str">
        <f t="shared" si="33"/>
        <v/>
      </c>
    </row>
    <row r="1799" spans="13:13" x14ac:dyDescent="0.25">
      <c r="M1799" s="27" t="str">
        <f t="shared" si="33"/>
        <v/>
      </c>
    </row>
    <row r="1800" spans="13:13" x14ac:dyDescent="0.25">
      <c r="M1800" s="27" t="str">
        <f t="shared" si="33"/>
        <v/>
      </c>
    </row>
    <row r="1801" spans="13:13" x14ac:dyDescent="0.25">
      <c r="M1801" s="27" t="str">
        <f t="shared" si="33"/>
        <v/>
      </c>
    </row>
    <row r="1802" spans="13:13" x14ac:dyDescent="0.25">
      <c r="M1802" s="27" t="str">
        <f t="shared" si="33"/>
        <v/>
      </c>
    </row>
    <row r="1803" spans="13:13" x14ac:dyDescent="0.25">
      <c r="M1803" s="27" t="str">
        <f t="shared" si="33"/>
        <v/>
      </c>
    </row>
    <row r="1804" spans="13:13" x14ac:dyDescent="0.25">
      <c r="M1804" s="27" t="str">
        <f t="shared" si="33"/>
        <v/>
      </c>
    </row>
    <row r="1805" spans="13:13" x14ac:dyDescent="0.25">
      <c r="M1805" s="27" t="str">
        <f t="shared" si="33"/>
        <v/>
      </c>
    </row>
    <row r="1806" spans="13:13" x14ac:dyDescent="0.25">
      <c r="M1806" s="27" t="str">
        <f t="shared" si="33"/>
        <v/>
      </c>
    </row>
    <row r="1807" spans="13:13" x14ac:dyDescent="0.25">
      <c r="M1807" s="27" t="str">
        <f t="shared" si="33"/>
        <v/>
      </c>
    </row>
    <row r="1808" spans="13:13" x14ac:dyDescent="0.25">
      <c r="M1808" s="27" t="str">
        <f t="shared" si="33"/>
        <v/>
      </c>
    </row>
    <row r="1809" spans="13:13" x14ac:dyDescent="0.25">
      <c r="M1809" s="27" t="str">
        <f t="shared" si="33"/>
        <v/>
      </c>
    </row>
    <row r="1810" spans="13:13" x14ac:dyDescent="0.25">
      <c r="M1810" s="27" t="str">
        <f t="shared" si="33"/>
        <v/>
      </c>
    </row>
    <row r="1811" spans="13:13" x14ac:dyDescent="0.25">
      <c r="M1811" s="27" t="str">
        <f t="shared" si="33"/>
        <v/>
      </c>
    </row>
    <row r="1812" spans="13:13" x14ac:dyDescent="0.25">
      <c r="M1812" s="27" t="str">
        <f t="shared" si="33"/>
        <v/>
      </c>
    </row>
    <row r="1813" spans="13:13" x14ac:dyDescent="0.25">
      <c r="M1813" s="27" t="str">
        <f t="shared" si="33"/>
        <v/>
      </c>
    </row>
    <row r="1814" spans="13:13" x14ac:dyDescent="0.25">
      <c r="M1814" s="27" t="str">
        <f t="shared" si="33"/>
        <v/>
      </c>
    </row>
    <row r="1815" spans="13:13" x14ac:dyDescent="0.25">
      <c r="M1815" s="27" t="str">
        <f t="shared" si="33"/>
        <v/>
      </c>
    </row>
    <row r="1816" spans="13:13" x14ac:dyDescent="0.25">
      <c r="M1816" s="27" t="str">
        <f t="shared" si="33"/>
        <v/>
      </c>
    </row>
    <row r="1817" spans="13:13" x14ac:dyDescent="0.25">
      <c r="M1817" s="27" t="str">
        <f t="shared" si="33"/>
        <v/>
      </c>
    </row>
    <row r="1818" spans="13:13" x14ac:dyDescent="0.25">
      <c r="M1818" s="27" t="str">
        <f t="shared" si="33"/>
        <v/>
      </c>
    </row>
    <row r="1819" spans="13:13" x14ac:dyDescent="0.25">
      <c r="M1819" s="27" t="str">
        <f t="shared" si="33"/>
        <v/>
      </c>
    </row>
    <row r="1820" spans="13:13" x14ac:dyDescent="0.25">
      <c r="M1820" s="27" t="str">
        <f t="shared" si="33"/>
        <v/>
      </c>
    </row>
    <row r="1821" spans="13:13" x14ac:dyDescent="0.25">
      <c r="M1821" s="27" t="str">
        <f t="shared" si="33"/>
        <v/>
      </c>
    </row>
    <row r="1822" spans="13:13" x14ac:dyDescent="0.25">
      <c r="M1822" s="27" t="str">
        <f t="shared" si="33"/>
        <v/>
      </c>
    </row>
    <row r="1823" spans="13:13" x14ac:dyDescent="0.25">
      <c r="M1823" s="27" t="str">
        <f t="shared" si="33"/>
        <v/>
      </c>
    </row>
    <row r="1824" spans="13:13" x14ac:dyDescent="0.25">
      <c r="M1824" s="27" t="str">
        <f t="shared" si="33"/>
        <v/>
      </c>
    </row>
    <row r="1825" spans="13:13" x14ac:dyDescent="0.25">
      <c r="M1825" s="27" t="str">
        <f t="shared" si="33"/>
        <v/>
      </c>
    </row>
    <row r="1826" spans="13:13" x14ac:dyDescent="0.25">
      <c r="M1826" s="27" t="str">
        <f t="shared" si="33"/>
        <v/>
      </c>
    </row>
    <row r="1827" spans="13:13" x14ac:dyDescent="0.25">
      <c r="M1827" s="27" t="str">
        <f t="shared" si="33"/>
        <v/>
      </c>
    </row>
    <row r="1828" spans="13:13" x14ac:dyDescent="0.25">
      <c r="M1828" s="27" t="str">
        <f t="shared" si="33"/>
        <v/>
      </c>
    </row>
    <row r="1829" spans="13:13" x14ac:dyDescent="0.25">
      <c r="M1829" s="27" t="str">
        <f t="shared" si="33"/>
        <v/>
      </c>
    </row>
    <row r="1830" spans="13:13" x14ac:dyDescent="0.25">
      <c r="M1830" s="27" t="str">
        <f t="shared" si="33"/>
        <v/>
      </c>
    </row>
    <row r="1831" spans="13:13" x14ac:dyDescent="0.25">
      <c r="M1831" s="27" t="str">
        <f t="shared" si="33"/>
        <v/>
      </c>
    </row>
    <row r="1832" spans="13:13" x14ac:dyDescent="0.25">
      <c r="M1832" s="27" t="str">
        <f t="shared" si="33"/>
        <v/>
      </c>
    </row>
    <row r="1833" spans="13:13" x14ac:dyDescent="0.25">
      <c r="M1833" s="27" t="str">
        <f t="shared" si="33"/>
        <v/>
      </c>
    </row>
    <row r="1834" spans="13:13" x14ac:dyDescent="0.25">
      <c r="M1834" s="27" t="str">
        <f t="shared" si="33"/>
        <v/>
      </c>
    </row>
    <row r="1835" spans="13:13" x14ac:dyDescent="0.25">
      <c r="M1835" s="27" t="str">
        <f t="shared" si="33"/>
        <v/>
      </c>
    </row>
    <row r="1836" spans="13:13" x14ac:dyDescent="0.25">
      <c r="M1836" s="27" t="str">
        <f t="shared" si="33"/>
        <v/>
      </c>
    </row>
    <row r="1837" spans="13:13" x14ac:dyDescent="0.25">
      <c r="M1837" s="27" t="str">
        <f t="shared" si="33"/>
        <v/>
      </c>
    </row>
    <row r="1838" spans="13:13" x14ac:dyDescent="0.25">
      <c r="M1838" s="27" t="str">
        <f t="shared" si="33"/>
        <v/>
      </c>
    </row>
    <row r="1839" spans="13:13" x14ac:dyDescent="0.25">
      <c r="M1839" s="27" t="str">
        <f t="shared" si="33"/>
        <v/>
      </c>
    </row>
    <row r="1840" spans="13:13" x14ac:dyDescent="0.25">
      <c r="M1840" s="27" t="str">
        <f t="shared" si="33"/>
        <v/>
      </c>
    </row>
    <row r="1841" spans="13:13" x14ac:dyDescent="0.25">
      <c r="M1841" s="27" t="str">
        <f t="shared" si="33"/>
        <v/>
      </c>
    </row>
    <row r="1842" spans="13:13" x14ac:dyDescent="0.25">
      <c r="M1842" s="27" t="str">
        <f t="shared" si="33"/>
        <v/>
      </c>
    </row>
    <row r="1843" spans="13:13" x14ac:dyDescent="0.25">
      <c r="M1843" s="27" t="str">
        <f t="shared" si="33"/>
        <v/>
      </c>
    </row>
    <row r="1844" spans="13:13" x14ac:dyDescent="0.25">
      <c r="M1844" s="27" t="str">
        <f t="shared" si="33"/>
        <v/>
      </c>
    </row>
    <row r="1845" spans="13:13" x14ac:dyDescent="0.25">
      <c r="M1845" s="27" t="str">
        <f t="shared" si="33"/>
        <v/>
      </c>
    </row>
    <row r="1846" spans="13:13" x14ac:dyDescent="0.25">
      <c r="M1846" s="27" t="str">
        <f t="shared" si="33"/>
        <v/>
      </c>
    </row>
    <row r="1847" spans="13:13" x14ac:dyDescent="0.25">
      <c r="M1847" s="27" t="str">
        <f t="shared" si="33"/>
        <v/>
      </c>
    </row>
    <row r="1848" spans="13:13" x14ac:dyDescent="0.25">
      <c r="M1848" s="27" t="str">
        <f t="shared" ref="M1848:M1911" si="34">IF(K1848&lt;0,"ATTENTION IL DOIT Y AVOIR UNE ERREUR LE STOCK EST NEGATIF !","")</f>
        <v/>
      </c>
    </row>
    <row r="1849" spans="13:13" x14ac:dyDescent="0.25">
      <c r="M1849" s="27" t="str">
        <f t="shared" si="34"/>
        <v/>
      </c>
    </row>
    <row r="1850" spans="13:13" x14ac:dyDescent="0.25">
      <c r="M1850" s="27" t="str">
        <f t="shared" si="34"/>
        <v/>
      </c>
    </row>
    <row r="1851" spans="13:13" x14ac:dyDescent="0.25">
      <c r="M1851" s="27" t="str">
        <f t="shared" si="34"/>
        <v/>
      </c>
    </row>
    <row r="1852" spans="13:13" x14ac:dyDescent="0.25">
      <c r="M1852" s="27" t="str">
        <f t="shared" si="34"/>
        <v/>
      </c>
    </row>
    <row r="1853" spans="13:13" x14ac:dyDescent="0.25">
      <c r="M1853" s="27" t="str">
        <f t="shared" si="34"/>
        <v/>
      </c>
    </row>
    <row r="1854" spans="13:13" x14ac:dyDescent="0.25">
      <c r="M1854" s="27" t="str">
        <f t="shared" si="34"/>
        <v/>
      </c>
    </row>
    <row r="1855" spans="13:13" x14ac:dyDescent="0.25">
      <c r="M1855" s="27" t="str">
        <f t="shared" si="34"/>
        <v/>
      </c>
    </row>
    <row r="1856" spans="13:13" x14ac:dyDescent="0.25">
      <c r="M1856" s="27" t="str">
        <f t="shared" si="34"/>
        <v/>
      </c>
    </row>
    <row r="1857" spans="13:13" x14ac:dyDescent="0.25">
      <c r="M1857" s="27" t="str">
        <f t="shared" si="34"/>
        <v/>
      </c>
    </row>
    <row r="1858" spans="13:13" x14ac:dyDescent="0.25">
      <c r="M1858" s="27" t="str">
        <f t="shared" si="34"/>
        <v/>
      </c>
    </row>
    <row r="1859" spans="13:13" x14ac:dyDescent="0.25">
      <c r="M1859" s="27" t="str">
        <f t="shared" si="34"/>
        <v/>
      </c>
    </row>
    <row r="1860" spans="13:13" x14ac:dyDescent="0.25">
      <c r="M1860" s="27" t="str">
        <f t="shared" si="34"/>
        <v/>
      </c>
    </row>
    <row r="1861" spans="13:13" x14ac:dyDescent="0.25">
      <c r="M1861" s="27" t="str">
        <f t="shared" si="34"/>
        <v/>
      </c>
    </row>
    <row r="1862" spans="13:13" x14ac:dyDescent="0.25">
      <c r="M1862" s="27" t="str">
        <f t="shared" si="34"/>
        <v/>
      </c>
    </row>
    <row r="1863" spans="13:13" x14ac:dyDescent="0.25">
      <c r="M1863" s="27" t="str">
        <f t="shared" si="34"/>
        <v/>
      </c>
    </row>
    <row r="1864" spans="13:13" x14ac:dyDescent="0.25">
      <c r="M1864" s="27" t="str">
        <f t="shared" si="34"/>
        <v/>
      </c>
    </row>
    <row r="1865" spans="13:13" x14ac:dyDescent="0.25">
      <c r="M1865" s="27" t="str">
        <f t="shared" si="34"/>
        <v/>
      </c>
    </row>
    <row r="1866" spans="13:13" x14ac:dyDescent="0.25">
      <c r="M1866" s="27" t="str">
        <f t="shared" si="34"/>
        <v/>
      </c>
    </row>
    <row r="1867" spans="13:13" x14ac:dyDescent="0.25">
      <c r="M1867" s="27" t="str">
        <f t="shared" si="34"/>
        <v/>
      </c>
    </row>
    <row r="1868" spans="13:13" x14ac:dyDescent="0.25">
      <c r="M1868" s="27" t="str">
        <f t="shared" si="34"/>
        <v/>
      </c>
    </row>
    <row r="1869" spans="13:13" x14ac:dyDescent="0.25">
      <c r="M1869" s="27" t="str">
        <f t="shared" si="34"/>
        <v/>
      </c>
    </row>
    <row r="1870" spans="13:13" x14ac:dyDescent="0.25">
      <c r="M1870" s="27" t="str">
        <f t="shared" si="34"/>
        <v/>
      </c>
    </row>
    <row r="1871" spans="13:13" x14ac:dyDescent="0.25">
      <c r="M1871" s="27" t="str">
        <f t="shared" si="34"/>
        <v/>
      </c>
    </row>
    <row r="1872" spans="13:13" x14ac:dyDescent="0.25">
      <c r="M1872" s="27" t="str">
        <f t="shared" si="34"/>
        <v/>
      </c>
    </row>
    <row r="1873" spans="13:13" x14ac:dyDescent="0.25">
      <c r="M1873" s="27" t="str">
        <f t="shared" si="34"/>
        <v/>
      </c>
    </row>
    <row r="1874" spans="13:13" x14ac:dyDescent="0.25">
      <c r="M1874" s="27" t="str">
        <f t="shared" si="34"/>
        <v/>
      </c>
    </row>
    <row r="1875" spans="13:13" x14ac:dyDescent="0.25">
      <c r="M1875" s="27" t="str">
        <f t="shared" si="34"/>
        <v/>
      </c>
    </row>
    <row r="1876" spans="13:13" x14ac:dyDescent="0.25">
      <c r="M1876" s="27" t="str">
        <f t="shared" si="34"/>
        <v/>
      </c>
    </row>
    <row r="1877" spans="13:13" x14ac:dyDescent="0.25">
      <c r="M1877" s="27" t="str">
        <f t="shared" si="34"/>
        <v/>
      </c>
    </row>
    <row r="1878" spans="13:13" x14ac:dyDescent="0.25">
      <c r="M1878" s="27" t="str">
        <f t="shared" si="34"/>
        <v/>
      </c>
    </row>
    <row r="1879" spans="13:13" x14ac:dyDescent="0.25">
      <c r="M1879" s="27" t="str">
        <f t="shared" si="34"/>
        <v/>
      </c>
    </row>
    <row r="1880" spans="13:13" x14ac:dyDescent="0.25">
      <c r="M1880" s="27" t="str">
        <f t="shared" si="34"/>
        <v/>
      </c>
    </row>
    <row r="1881" spans="13:13" x14ac:dyDescent="0.25">
      <c r="M1881" s="27" t="str">
        <f t="shared" si="34"/>
        <v/>
      </c>
    </row>
    <row r="1882" spans="13:13" x14ac:dyDescent="0.25">
      <c r="M1882" s="27" t="str">
        <f t="shared" si="34"/>
        <v/>
      </c>
    </row>
    <row r="1883" spans="13:13" x14ac:dyDescent="0.25">
      <c r="M1883" s="27" t="str">
        <f t="shared" si="34"/>
        <v/>
      </c>
    </row>
    <row r="1884" spans="13:13" x14ac:dyDescent="0.25">
      <c r="M1884" s="27" t="str">
        <f t="shared" si="34"/>
        <v/>
      </c>
    </row>
    <row r="1885" spans="13:13" x14ac:dyDescent="0.25">
      <c r="M1885" s="27" t="str">
        <f t="shared" si="34"/>
        <v/>
      </c>
    </row>
    <row r="1886" spans="13:13" x14ac:dyDescent="0.25">
      <c r="M1886" s="27" t="str">
        <f t="shared" si="34"/>
        <v/>
      </c>
    </row>
    <row r="1887" spans="13:13" x14ac:dyDescent="0.25">
      <c r="M1887" s="27" t="str">
        <f t="shared" si="34"/>
        <v/>
      </c>
    </row>
    <row r="1888" spans="13:13" x14ac:dyDescent="0.25">
      <c r="M1888" s="27" t="str">
        <f t="shared" si="34"/>
        <v/>
      </c>
    </row>
    <row r="1889" spans="13:13" x14ac:dyDescent="0.25">
      <c r="M1889" s="27" t="str">
        <f t="shared" si="34"/>
        <v/>
      </c>
    </row>
    <row r="1890" spans="13:13" x14ac:dyDescent="0.25">
      <c r="M1890" s="27" t="str">
        <f t="shared" si="34"/>
        <v/>
      </c>
    </row>
    <row r="1891" spans="13:13" x14ac:dyDescent="0.25">
      <c r="M1891" s="27" t="str">
        <f t="shared" si="34"/>
        <v/>
      </c>
    </row>
    <row r="1892" spans="13:13" x14ac:dyDescent="0.25">
      <c r="M1892" s="27" t="str">
        <f t="shared" si="34"/>
        <v/>
      </c>
    </row>
    <row r="1893" spans="13:13" x14ac:dyDescent="0.25">
      <c r="M1893" s="27" t="str">
        <f t="shared" si="34"/>
        <v/>
      </c>
    </row>
    <row r="1894" spans="13:13" x14ac:dyDescent="0.25">
      <c r="M1894" s="27" t="str">
        <f t="shared" si="34"/>
        <v/>
      </c>
    </row>
    <row r="1895" spans="13:13" x14ac:dyDescent="0.25">
      <c r="M1895" s="27" t="str">
        <f t="shared" si="34"/>
        <v/>
      </c>
    </row>
    <row r="1896" spans="13:13" x14ac:dyDescent="0.25">
      <c r="M1896" s="27" t="str">
        <f t="shared" si="34"/>
        <v/>
      </c>
    </row>
    <row r="1897" spans="13:13" x14ac:dyDescent="0.25">
      <c r="M1897" s="27" t="str">
        <f t="shared" si="34"/>
        <v/>
      </c>
    </row>
    <row r="1898" spans="13:13" x14ac:dyDescent="0.25">
      <c r="M1898" s="27" t="str">
        <f t="shared" si="34"/>
        <v/>
      </c>
    </row>
    <row r="1899" spans="13:13" x14ac:dyDescent="0.25">
      <c r="M1899" s="27" t="str">
        <f t="shared" si="34"/>
        <v/>
      </c>
    </row>
    <row r="1900" spans="13:13" x14ac:dyDescent="0.25">
      <c r="M1900" s="27" t="str">
        <f t="shared" si="34"/>
        <v/>
      </c>
    </row>
    <row r="1901" spans="13:13" x14ac:dyDescent="0.25">
      <c r="M1901" s="27" t="str">
        <f t="shared" si="34"/>
        <v/>
      </c>
    </row>
    <row r="1902" spans="13:13" x14ac:dyDescent="0.25">
      <c r="M1902" s="27" t="str">
        <f t="shared" si="34"/>
        <v/>
      </c>
    </row>
    <row r="1903" spans="13:13" x14ac:dyDescent="0.25">
      <c r="M1903" s="27" t="str">
        <f t="shared" si="34"/>
        <v/>
      </c>
    </row>
    <row r="1904" spans="13:13" x14ac:dyDescent="0.25">
      <c r="M1904" s="27" t="str">
        <f t="shared" si="34"/>
        <v/>
      </c>
    </row>
    <row r="1905" spans="13:13" x14ac:dyDescent="0.25">
      <c r="M1905" s="27" t="str">
        <f t="shared" si="34"/>
        <v/>
      </c>
    </row>
    <row r="1906" spans="13:13" x14ac:dyDescent="0.25">
      <c r="M1906" s="27" t="str">
        <f t="shared" si="34"/>
        <v/>
      </c>
    </row>
    <row r="1907" spans="13:13" x14ac:dyDescent="0.25">
      <c r="M1907" s="27" t="str">
        <f t="shared" si="34"/>
        <v/>
      </c>
    </row>
    <row r="1908" spans="13:13" x14ac:dyDescent="0.25">
      <c r="M1908" s="27" t="str">
        <f t="shared" si="34"/>
        <v/>
      </c>
    </row>
    <row r="1909" spans="13:13" x14ac:dyDescent="0.25">
      <c r="M1909" s="27" t="str">
        <f t="shared" si="34"/>
        <v/>
      </c>
    </row>
    <row r="1910" spans="13:13" x14ac:dyDescent="0.25">
      <c r="M1910" s="27" t="str">
        <f t="shared" si="34"/>
        <v/>
      </c>
    </row>
    <row r="1911" spans="13:13" x14ac:dyDescent="0.25">
      <c r="M1911" s="27" t="str">
        <f t="shared" si="34"/>
        <v/>
      </c>
    </row>
    <row r="1912" spans="13:13" x14ac:dyDescent="0.25">
      <c r="M1912" s="27" t="str">
        <f t="shared" ref="M1912:M1975" si="35">IF(K1912&lt;0,"ATTENTION IL DOIT Y AVOIR UNE ERREUR LE STOCK EST NEGATIF !","")</f>
        <v/>
      </c>
    </row>
    <row r="1913" spans="13:13" x14ac:dyDescent="0.25">
      <c r="M1913" s="27" t="str">
        <f t="shared" si="35"/>
        <v/>
      </c>
    </row>
    <row r="1914" spans="13:13" x14ac:dyDescent="0.25">
      <c r="M1914" s="27" t="str">
        <f t="shared" si="35"/>
        <v/>
      </c>
    </row>
    <row r="1915" spans="13:13" x14ac:dyDescent="0.25">
      <c r="M1915" s="27" t="str">
        <f t="shared" si="35"/>
        <v/>
      </c>
    </row>
    <row r="1916" spans="13:13" x14ac:dyDescent="0.25">
      <c r="M1916" s="27" t="str">
        <f t="shared" si="35"/>
        <v/>
      </c>
    </row>
    <row r="1917" spans="13:13" x14ac:dyDescent="0.25">
      <c r="M1917" s="27" t="str">
        <f t="shared" si="35"/>
        <v/>
      </c>
    </row>
    <row r="1918" spans="13:13" x14ac:dyDescent="0.25">
      <c r="M1918" s="27" t="str">
        <f t="shared" si="35"/>
        <v/>
      </c>
    </row>
    <row r="1919" spans="13:13" x14ac:dyDescent="0.25">
      <c r="M1919" s="27" t="str">
        <f t="shared" si="35"/>
        <v/>
      </c>
    </row>
    <row r="1920" spans="13:13" x14ac:dyDescent="0.25">
      <c r="M1920" s="27" t="str">
        <f t="shared" si="35"/>
        <v/>
      </c>
    </row>
    <row r="1921" spans="13:13" x14ac:dyDescent="0.25">
      <c r="M1921" s="27" t="str">
        <f t="shared" si="35"/>
        <v/>
      </c>
    </row>
    <row r="1922" spans="13:13" x14ac:dyDescent="0.25">
      <c r="M1922" s="27" t="str">
        <f t="shared" si="35"/>
        <v/>
      </c>
    </row>
    <row r="1923" spans="13:13" x14ac:dyDescent="0.25">
      <c r="M1923" s="27" t="str">
        <f t="shared" si="35"/>
        <v/>
      </c>
    </row>
    <row r="1924" spans="13:13" x14ac:dyDescent="0.25">
      <c r="M1924" s="27" t="str">
        <f t="shared" si="35"/>
        <v/>
      </c>
    </row>
    <row r="1925" spans="13:13" x14ac:dyDescent="0.25">
      <c r="M1925" s="27" t="str">
        <f t="shared" si="35"/>
        <v/>
      </c>
    </row>
    <row r="1926" spans="13:13" x14ac:dyDescent="0.25">
      <c r="M1926" s="27" t="str">
        <f t="shared" si="35"/>
        <v/>
      </c>
    </row>
    <row r="1927" spans="13:13" x14ac:dyDescent="0.25">
      <c r="M1927" s="27" t="str">
        <f t="shared" si="35"/>
        <v/>
      </c>
    </row>
    <row r="1928" spans="13:13" x14ac:dyDescent="0.25">
      <c r="M1928" s="27" t="str">
        <f t="shared" si="35"/>
        <v/>
      </c>
    </row>
    <row r="1929" spans="13:13" x14ac:dyDescent="0.25">
      <c r="M1929" s="27" t="str">
        <f t="shared" si="35"/>
        <v/>
      </c>
    </row>
    <row r="1930" spans="13:13" x14ac:dyDescent="0.25">
      <c r="M1930" s="27" t="str">
        <f t="shared" si="35"/>
        <v/>
      </c>
    </row>
    <row r="1931" spans="13:13" x14ac:dyDescent="0.25">
      <c r="M1931" s="27" t="str">
        <f t="shared" si="35"/>
        <v/>
      </c>
    </row>
    <row r="1932" spans="13:13" x14ac:dyDescent="0.25">
      <c r="M1932" s="27" t="str">
        <f t="shared" si="35"/>
        <v/>
      </c>
    </row>
    <row r="1933" spans="13:13" x14ac:dyDescent="0.25">
      <c r="M1933" s="27" t="str">
        <f t="shared" si="35"/>
        <v/>
      </c>
    </row>
    <row r="1934" spans="13:13" x14ac:dyDescent="0.25">
      <c r="M1934" s="27" t="str">
        <f t="shared" si="35"/>
        <v/>
      </c>
    </row>
    <row r="1935" spans="13:13" x14ac:dyDescent="0.25">
      <c r="M1935" s="27" t="str">
        <f t="shared" si="35"/>
        <v/>
      </c>
    </row>
    <row r="1936" spans="13:13" x14ac:dyDescent="0.25">
      <c r="M1936" s="27" t="str">
        <f t="shared" si="35"/>
        <v/>
      </c>
    </row>
    <row r="1937" spans="13:13" x14ac:dyDescent="0.25">
      <c r="M1937" s="27" t="str">
        <f t="shared" si="35"/>
        <v/>
      </c>
    </row>
    <row r="1938" spans="13:13" x14ac:dyDescent="0.25">
      <c r="M1938" s="27" t="str">
        <f t="shared" si="35"/>
        <v/>
      </c>
    </row>
    <row r="1939" spans="13:13" x14ac:dyDescent="0.25">
      <c r="M1939" s="27" t="str">
        <f t="shared" si="35"/>
        <v/>
      </c>
    </row>
    <row r="1940" spans="13:13" x14ac:dyDescent="0.25">
      <c r="M1940" s="27" t="str">
        <f t="shared" si="35"/>
        <v/>
      </c>
    </row>
    <row r="1941" spans="13:13" x14ac:dyDescent="0.25">
      <c r="M1941" s="27" t="str">
        <f t="shared" si="35"/>
        <v/>
      </c>
    </row>
    <row r="1942" spans="13:13" x14ac:dyDescent="0.25">
      <c r="M1942" s="27" t="str">
        <f t="shared" si="35"/>
        <v/>
      </c>
    </row>
    <row r="1943" spans="13:13" x14ac:dyDescent="0.25">
      <c r="M1943" s="27" t="str">
        <f t="shared" si="35"/>
        <v/>
      </c>
    </row>
    <row r="1944" spans="13:13" x14ac:dyDescent="0.25">
      <c r="M1944" s="27" t="str">
        <f t="shared" si="35"/>
        <v/>
      </c>
    </row>
    <row r="1945" spans="13:13" x14ac:dyDescent="0.25">
      <c r="M1945" s="27" t="str">
        <f t="shared" si="35"/>
        <v/>
      </c>
    </row>
    <row r="1946" spans="13:13" x14ac:dyDescent="0.25">
      <c r="M1946" s="27" t="str">
        <f t="shared" si="35"/>
        <v/>
      </c>
    </row>
    <row r="1947" spans="13:13" x14ac:dyDescent="0.25">
      <c r="M1947" s="27" t="str">
        <f t="shared" si="35"/>
        <v/>
      </c>
    </row>
    <row r="1948" spans="13:13" x14ac:dyDescent="0.25">
      <c r="M1948" s="27" t="str">
        <f t="shared" si="35"/>
        <v/>
      </c>
    </row>
    <row r="1949" spans="13:13" x14ac:dyDescent="0.25">
      <c r="M1949" s="27" t="str">
        <f t="shared" si="35"/>
        <v/>
      </c>
    </row>
    <row r="1950" spans="13:13" x14ac:dyDescent="0.25">
      <c r="M1950" s="27" t="str">
        <f t="shared" si="35"/>
        <v/>
      </c>
    </row>
    <row r="1951" spans="13:13" x14ac:dyDescent="0.25">
      <c r="M1951" s="27" t="str">
        <f t="shared" si="35"/>
        <v/>
      </c>
    </row>
    <row r="1952" spans="13:13" x14ac:dyDescent="0.25">
      <c r="M1952" s="27" t="str">
        <f t="shared" si="35"/>
        <v/>
      </c>
    </row>
    <row r="1953" spans="13:13" x14ac:dyDescent="0.25">
      <c r="M1953" s="27" t="str">
        <f t="shared" si="35"/>
        <v/>
      </c>
    </row>
    <row r="1954" spans="13:13" x14ac:dyDescent="0.25">
      <c r="M1954" s="27" t="str">
        <f t="shared" si="35"/>
        <v/>
      </c>
    </row>
    <row r="1955" spans="13:13" x14ac:dyDescent="0.25">
      <c r="M1955" s="27" t="str">
        <f t="shared" si="35"/>
        <v/>
      </c>
    </row>
    <row r="1956" spans="13:13" x14ac:dyDescent="0.25">
      <c r="M1956" s="27" t="str">
        <f t="shared" si="35"/>
        <v/>
      </c>
    </row>
    <row r="1957" spans="13:13" x14ac:dyDescent="0.25">
      <c r="M1957" s="27" t="str">
        <f t="shared" si="35"/>
        <v/>
      </c>
    </row>
    <row r="1958" spans="13:13" x14ac:dyDescent="0.25">
      <c r="M1958" s="27" t="str">
        <f t="shared" si="35"/>
        <v/>
      </c>
    </row>
    <row r="1959" spans="13:13" x14ac:dyDescent="0.25">
      <c r="M1959" s="27" t="str">
        <f t="shared" si="35"/>
        <v/>
      </c>
    </row>
    <row r="1960" spans="13:13" x14ac:dyDescent="0.25">
      <c r="M1960" s="27" t="str">
        <f t="shared" si="35"/>
        <v/>
      </c>
    </row>
    <row r="1961" spans="13:13" x14ac:dyDescent="0.25">
      <c r="M1961" s="27" t="str">
        <f t="shared" si="35"/>
        <v/>
      </c>
    </row>
    <row r="1962" spans="13:13" x14ac:dyDescent="0.25">
      <c r="M1962" s="27" t="str">
        <f t="shared" si="35"/>
        <v/>
      </c>
    </row>
    <row r="1963" spans="13:13" x14ac:dyDescent="0.25">
      <c r="M1963" s="27" t="str">
        <f t="shared" si="35"/>
        <v/>
      </c>
    </row>
    <row r="1964" spans="13:13" x14ac:dyDescent="0.25">
      <c r="M1964" s="27" t="str">
        <f t="shared" si="35"/>
        <v/>
      </c>
    </row>
    <row r="1965" spans="13:13" x14ac:dyDescent="0.25">
      <c r="M1965" s="27" t="str">
        <f t="shared" si="35"/>
        <v/>
      </c>
    </row>
    <row r="1966" spans="13:13" x14ac:dyDescent="0.25">
      <c r="M1966" s="27" t="str">
        <f t="shared" si="35"/>
        <v/>
      </c>
    </row>
    <row r="1967" spans="13:13" x14ac:dyDescent="0.25">
      <c r="M1967" s="27" t="str">
        <f t="shared" si="35"/>
        <v/>
      </c>
    </row>
    <row r="1968" spans="13:13" x14ac:dyDescent="0.25">
      <c r="M1968" s="27" t="str">
        <f t="shared" si="35"/>
        <v/>
      </c>
    </row>
    <row r="1969" spans="13:13" x14ac:dyDescent="0.25">
      <c r="M1969" s="27" t="str">
        <f t="shared" si="35"/>
        <v/>
      </c>
    </row>
    <row r="1970" spans="13:13" x14ac:dyDescent="0.25">
      <c r="M1970" s="27" t="str">
        <f t="shared" si="35"/>
        <v/>
      </c>
    </row>
    <row r="1971" spans="13:13" x14ac:dyDescent="0.25">
      <c r="M1971" s="27" t="str">
        <f t="shared" si="35"/>
        <v/>
      </c>
    </row>
    <row r="1972" spans="13:13" x14ac:dyDescent="0.25">
      <c r="M1972" s="27" t="str">
        <f t="shared" si="35"/>
        <v/>
      </c>
    </row>
    <row r="1973" spans="13:13" x14ac:dyDescent="0.25">
      <c r="M1973" s="27" t="str">
        <f t="shared" si="35"/>
        <v/>
      </c>
    </row>
    <row r="1974" spans="13:13" x14ac:dyDescent="0.25">
      <c r="M1974" s="27" t="str">
        <f t="shared" si="35"/>
        <v/>
      </c>
    </row>
    <row r="1975" spans="13:13" x14ac:dyDescent="0.25">
      <c r="M1975" s="27" t="str">
        <f t="shared" si="35"/>
        <v/>
      </c>
    </row>
    <row r="1976" spans="13:13" x14ac:dyDescent="0.25">
      <c r="M1976" s="27" t="str">
        <f t="shared" ref="M1976:M1981" si="36">IF(K1976&lt;0,"ATTENTION IL DOIT Y AVOIR UNE ERREUR LE STOCK EST NEGATIF !","")</f>
        <v/>
      </c>
    </row>
    <row r="1977" spans="13:13" x14ac:dyDescent="0.25">
      <c r="M1977" s="27" t="str">
        <f t="shared" si="36"/>
        <v/>
      </c>
    </row>
    <row r="1978" spans="13:13" x14ac:dyDescent="0.25">
      <c r="M1978" s="27" t="str">
        <f t="shared" si="36"/>
        <v/>
      </c>
    </row>
    <row r="1979" spans="13:13" x14ac:dyDescent="0.25">
      <c r="M1979" s="27" t="str">
        <f t="shared" si="36"/>
        <v/>
      </c>
    </row>
    <row r="1980" spans="13:13" x14ac:dyDescent="0.25">
      <c r="M1980" s="27" t="str">
        <f t="shared" si="36"/>
        <v/>
      </c>
    </row>
    <row r="1981" spans="13:13" x14ac:dyDescent="0.25">
      <c r="M1981" s="27" t="str">
        <f t="shared" si="36"/>
        <v/>
      </c>
    </row>
  </sheetData>
  <conditionalFormatting sqref="C2:C1981">
    <cfRule type="expression" dxfId="74" priority="7">
      <formula>$E2&gt;0</formula>
    </cfRule>
  </conditionalFormatting>
  <conditionalFormatting sqref="K2:K1981 A2:F1981">
    <cfRule type="expression" dxfId="73" priority="3">
      <formula>$A2&lt;&gt;""</formula>
    </cfRule>
  </conditionalFormatting>
  <conditionalFormatting sqref="K2:K1981">
    <cfRule type="expression" dxfId="72" priority="1">
      <formula>AND($A2&lt;&gt;"",$K2&lt;=5)</formula>
    </cfRule>
    <cfRule type="expression" dxfId="71" priority="2">
      <formula>AND($A2&lt;&gt;"",$K2&lt;=10)</formula>
    </cfRule>
  </conditionalFormatting>
  <dataValidations count="1">
    <dataValidation type="list" allowBlank="1" showInputMessage="1" showErrorMessage="1" sqref="B2:B288" xr:uid="{73B8F275-46D2-4924-ADDB-B0984B1ECAA9}">
      <formula1>L_Boissons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C8492C-8960-4882-A7AF-A9AA78A510E3}">
  <sheetPr codeName="Feuil24">
    <tabColor rgb="FF0070C0"/>
  </sheetPr>
  <dimension ref="A1:F26"/>
  <sheetViews>
    <sheetView showGridLines="0" workbookViewId="0">
      <selection activeCell="B27" sqref="B27"/>
    </sheetView>
  </sheetViews>
  <sheetFormatPr baseColWidth="10" defaultRowHeight="15" x14ac:dyDescent="0.25"/>
  <cols>
    <col min="1" max="1" width="11.7109375" style="20" customWidth="1"/>
    <col min="2" max="2" width="35.7109375" style="20" customWidth="1"/>
    <col min="3" max="3" width="11.7109375" style="20" customWidth="1"/>
    <col min="4" max="16384" width="11.42578125" style="20"/>
  </cols>
  <sheetData>
    <row r="1" spans="1:6" x14ac:dyDescent="0.25">
      <c r="A1" s="33" t="s">
        <v>88</v>
      </c>
      <c r="B1" s="33" t="s">
        <v>89</v>
      </c>
      <c r="C1" s="33" t="s">
        <v>87</v>
      </c>
    </row>
    <row r="2" spans="1:6" x14ac:dyDescent="0.25">
      <c r="A2" s="29">
        <v>380</v>
      </c>
      <c r="B2" s="20" t="s">
        <v>137</v>
      </c>
      <c r="C2" s="35">
        <f>SUMIF('Récap boissons'!$B$2:$B$288,T_Boissons[[#This Row],[Boissons]],'Récap boissons'!$D$2:$D$288)+SUMIF('Récap boissons'!$B$2:$B$288,T_Boissons[[#This Row],[Boissons]],'Récap boissons'!$E$2:$E$288)-SUMIF('Récap boissons'!$B$2:$B$288,T_Boissons[[#This Row],[Boissons]],'Récap boissons'!$F$2:$F$288)</f>
        <v>43.75</v>
      </c>
      <c r="F2" s="19" t="s">
        <v>93</v>
      </c>
    </row>
    <row r="3" spans="1:6" x14ac:dyDescent="0.25">
      <c r="A3" s="29">
        <v>363</v>
      </c>
      <c r="B3" s="20" t="s">
        <v>37</v>
      </c>
      <c r="C3" s="35">
        <f>SUMIF('Récap boissons'!$B$2:$B$288,T_Boissons[[#This Row],[Boissons]],'Récap boissons'!$D$2:$D$288)+SUMIF('Récap boissons'!$B$2:$B$288,T_Boissons[[#This Row],[Boissons]],'Récap boissons'!$E$2:$E$288)-SUMIF('Récap boissons'!$B$2:$B$288,T_Boissons[[#This Row],[Boissons]],'Récap boissons'!$F$2:$F$288)</f>
        <v>5</v>
      </c>
      <c r="F3" s="18" t="s">
        <v>94</v>
      </c>
    </row>
    <row r="4" spans="1:6" x14ac:dyDescent="0.25">
      <c r="A4" s="29">
        <v>360</v>
      </c>
      <c r="B4" s="20" t="s">
        <v>149</v>
      </c>
      <c r="C4" s="35">
        <f>SUMIF('Récap boissons'!$B$2:$B$288,T_Boissons[[#This Row],[Boissons]],'Récap boissons'!$D$2:$D$288)+SUMIF('Récap boissons'!$B$2:$B$288,T_Boissons[[#This Row],[Boissons]],'Récap boissons'!$E$2:$E$288)-SUMIF('Récap boissons'!$B$2:$B$288,T_Boissons[[#This Row],[Boissons]],'Récap boissons'!$F$2:$F$288)</f>
        <v>7</v>
      </c>
    </row>
    <row r="5" spans="1:6" x14ac:dyDescent="0.25">
      <c r="A5" s="29">
        <v>362</v>
      </c>
      <c r="B5" s="20" t="s">
        <v>150</v>
      </c>
      <c r="C5" s="35">
        <f>SUMIF('Récap boissons'!$B$2:$B$125,T_Boissons[[#This Row],[Boissons]],'Récap boissons'!$D$2:$D$125)+SUMIF('Récap boissons'!$B$2:$B$125,T_Boissons[[#This Row],[Boissons]],'Récap boissons'!$E$2:$E$125)-SUMIF('Récap boissons'!$B$2:$B$125,T_Boissons[[#This Row],[Boissons]],'Récap boissons'!$F$2:$F$125)</f>
        <v>0</v>
      </c>
    </row>
    <row r="6" spans="1:6" x14ac:dyDescent="0.25">
      <c r="A6" s="29">
        <v>306</v>
      </c>
      <c r="B6" s="20" t="s">
        <v>92</v>
      </c>
      <c r="C6" s="35">
        <f>SUMIF('Récap boissons'!$B$2:$B$288,T_Boissons[[#This Row],[Boissons]],'Récap boissons'!$D$2:$D$288)+SUMIF('Récap boissons'!$B$2:$B$288,T_Boissons[[#This Row],[Boissons]],'Récap boissons'!$E$2:$E$288)-SUMIF('Récap boissons'!$B$2:$B$288,T_Boissons[[#This Row],[Boissons]],'Récap boissons'!$F$2:$F$288)</f>
        <v>36</v>
      </c>
    </row>
    <row r="7" spans="1:6" x14ac:dyDescent="0.25">
      <c r="A7" s="29">
        <v>307</v>
      </c>
      <c r="B7" s="20" t="s">
        <v>133</v>
      </c>
      <c r="C7" s="35">
        <f>SUMIF('Récap boissons'!$B$2:$B$288,T_Boissons[[#This Row],[Boissons]],'Récap boissons'!$D$2:$D$288)+SUMIF('Récap boissons'!$B$2:$B$288,T_Boissons[[#This Row],[Boissons]],'Récap boissons'!$E$2:$E$288)-SUMIF('Récap boissons'!$B$2:$B$288,T_Boissons[[#This Row],[Boissons]],'Récap boissons'!$F$2:$F$288)</f>
        <v>42</v>
      </c>
    </row>
    <row r="8" spans="1:6" x14ac:dyDescent="0.25">
      <c r="A8" s="29">
        <v>309</v>
      </c>
      <c r="B8" s="20" t="s">
        <v>21</v>
      </c>
      <c r="C8" s="35">
        <f>SUMIF('Récap boissons'!$B$2:$B$288,T_Boissons[[#This Row],[Boissons]],'Récap boissons'!$D$2:$D$288)+SUMIF('Récap boissons'!$B$2:$B$288,T_Boissons[[#This Row],[Boissons]],'Récap boissons'!$E$2:$E$288)-SUMIF('Récap boissons'!$B$2:$B$288,T_Boissons[[#This Row],[Boissons]],'Récap boissons'!$F$2:$F$288)</f>
        <v>60</v>
      </c>
    </row>
    <row r="9" spans="1:6" x14ac:dyDescent="0.25">
      <c r="A9" s="29">
        <v>382</v>
      </c>
      <c r="B9" s="20" t="s">
        <v>136</v>
      </c>
      <c r="C9" s="35">
        <f>SUMIF('Récap boissons'!$B$2:$B$288,T_Boissons[[#This Row],[Boissons]],'Récap boissons'!$D$2:$D$288)+SUMIF('Récap boissons'!$B$2:$B$288,T_Boissons[[#This Row],[Boissons]],'Récap boissons'!$E$2:$E$288)-SUMIF('Récap boissons'!$B$2:$B$288,T_Boissons[[#This Row],[Boissons]],'Récap boissons'!$F$2:$F$288)</f>
        <v>44</v>
      </c>
    </row>
    <row r="10" spans="1:6" x14ac:dyDescent="0.25">
      <c r="A10" s="29">
        <v>321</v>
      </c>
      <c r="B10" s="20" t="s">
        <v>27</v>
      </c>
      <c r="C10" s="35">
        <f>SUMIF('Récap boissons'!$B$2:$B$288,T_Boissons[[#This Row],[Boissons]],'Récap boissons'!$D$2:$D$288)+SUMIF('Récap boissons'!$B$2:$B$288,T_Boissons[[#This Row],[Boissons]],'Récap boissons'!$E$2:$E$288)-SUMIF('Récap boissons'!$B$2:$B$288,T_Boissons[[#This Row],[Boissons]],'Récap boissons'!$F$2:$F$288)</f>
        <v>27</v>
      </c>
    </row>
    <row r="11" spans="1:6" x14ac:dyDescent="0.25">
      <c r="A11" s="29">
        <v>320</v>
      </c>
      <c r="B11" s="20" t="s">
        <v>26</v>
      </c>
      <c r="C11" s="35">
        <f>SUMIF('Récap boissons'!$B$2:$B$288,T_Boissons[[#This Row],[Boissons]],'Récap boissons'!$D$2:$D$288)+SUMIF('Récap boissons'!$B$2:$B$288,T_Boissons[[#This Row],[Boissons]],'Récap boissons'!$E$2:$E$288)-SUMIF('Récap boissons'!$B$2:$B$288,T_Boissons[[#This Row],[Boissons]],'Récap boissons'!$F$2:$F$288)</f>
        <v>29</v>
      </c>
    </row>
    <row r="12" spans="1:6" x14ac:dyDescent="0.25">
      <c r="A12" s="29">
        <v>322</v>
      </c>
      <c r="B12" s="20" t="s">
        <v>28</v>
      </c>
      <c r="C12" s="35">
        <f>SUMIF('Récap boissons'!$B$2:$B$288,T_Boissons[[#This Row],[Boissons]],'Récap boissons'!$D$2:$D$288)+SUMIF('Récap boissons'!$B$2:$B$288,T_Boissons[[#This Row],[Boissons]],'Récap boissons'!$E$2:$E$288)-SUMIF('Récap boissons'!$B$2:$B$288,T_Boissons[[#This Row],[Boissons]],'Récap boissons'!$F$2:$F$288)</f>
        <v>33</v>
      </c>
    </row>
    <row r="13" spans="1:6" x14ac:dyDescent="0.25">
      <c r="A13" s="29">
        <v>323</v>
      </c>
      <c r="B13" s="20" t="s">
        <v>29</v>
      </c>
      <c r="C13" s="35">
        <f>SUMIF('Récap boissons'!$B$2:$B$288,T_Boissons[[#This Row],[Boissons]],'Récap boissons'!$D$2:$D$288)+SUMIF('Récap boissons'!$B$2:$B$288,T_Boissons[[#This Row],[Boissons]],'Récap boissons'!$E$2:$E$288)-SUMIF('Récap boissons'!$B$2:$B$288,T_Boissons[[#This Row],[Boissons]],'Récap boissons'!$F$2:$F$288)</f>
        <v>27</v>
      </c>
    </row>
    <row r="14" spans="1:6" x14ac:dyDescent="0.25">
      <c r="A14" s="29">
        <v>324</v>
      </c>
      <c r="B14" s="20" t="s">
        <v>30</v>
      </c>
      <c r="C14" s="35">
        <f>SUMIF('Récap boissons'!$B$2:$B$288,T_Boissons[[#This Row],[Boissons]],'Récap boissons'!$D$2:$D$288)+SUMIF('Récap boissons'!$B$2:$B$288,T_Boissons[[#This Row],[Boissons]],'Récap boissons'!$E$2:$E$288)-SUMIF('Récap boissons'!$B$2:$B$288,T_Boissons[[#This Row],[Boissons]],'Récap boissons'!$F$2:$F$288)</f>
        <v>50</v>
      </c>
    </row>
    <row r="15" spans="1:6" x14ac:dyDescent="0.25">
      <c r="A15" s="29">
        <v>308</v>
      </c>
      <c r="B15" s="20" t="s">
        <v>20</v>
      </c>
      <c r="C15" s="35">
        <f>SUMIF('Récap boissons'!$B$2:$B$288,T_Boissons[[#This Row],[Boissons]],'Récap boissons'!$D$2:$D$288)+SUMIF('Récap boissons'!$B$2:$B$288,T_Boissons[[#This Row],[Boissons]],'Récap boissons'!$E$2:$E$288)-SUMIF('Récap boissons'!$B$2:$B$288,T_Boissons[[#This Row],[Boissons]],'Récap boissons'!$F$2:$F$288)</f>
        <v>29</v>
      </c>
    </row>
    <row r="16" spans="1:6" x14ac:dyDescent="0.25">
      <c r="A16" s="29">
        <v>305</v>
      </c>
      <c r="B16" s="20" t="s">
        <v>18</v>
      </c>
      <c r="C16" s="35">
        <f>SUMIF('Récap boissons'!$B$2:$B$288,T_Boissons[[#This Row],[Boissons]],'Récap boissons'!$D$2:$D$288)+SUMIF('Récap boissons'!$B$2:$B$288,T_Boissons[[#This Row],[Boissons]],'Récap boissons'!$E$2:$E$288)-SUMIF('Récap boissons'!$B$2:$B$288,T_Boissons[[#This Row],[Boissons]],'Récap boissons'!$F$2:$F$288)</f>
        <v>36</v>
      </c>
    </row>
    <row r="17" spans="1:3" x14ac:dyDescent="0.25">
      <c r="A17" s="29">
        <v>313</v>
      </c>
      <c r="B17" s="20" t="s">
        <v>23</v>
      </c>
      <c r="C17" s="35">
        <f>SUMIF('Récap boissons'!$B$2:$B$288,T_Boissons[[#This Row],[Boissons]],'Récap boissons'!$D$2:$D$288)+SUMIF('Récap boissons'!$B$2:$B$288,T_Boissons[[#This Row],[Boissons]],'Récap boissons'!$E$2:$E$288)-SUMIF('Récap boissons'!$B$2:$B$288,T_Boissons[[#This Row],[Boissons]],'Récap boissons'!$F$2:$F$288)</f>
        <v>36</v>
      </c>
    </row>
    <row r="18" spans="1:3" x14ac:dyDescent="0.25">
      <c r="A18" s="29">
        <v>312</v>
      </c>
      <c r="B18" s="20" t="s">
        <v>22</v>
      </c>
      <c r="C18" s="35">
        <f>SUMIF('Récap boissons'!$B$2:$B$288,T_Boissons[[#This Row],[Boissons]],'Récap boissons'!$D$2:$D$288)+SUMIF('Récap boissons'!$B$2:$B$288,T_Boissons[[#This Row],[Boissons]],'Récap boissons'!$E$2:$E$288)-SUMIF('Récap boissons'!$B$2:$B$288,T_Boissons[[#This Row],[Boissons]],'Récap boissons'!$F$2:$F$288)</f>
        <v>0</v>
      </c>
    </row>
    <row r="19" spans="1:3" x14ac:dyDescent="0.25">
      <c r="A19" s="29">
        <v>357</v>
      </c>
      <c r="B19" s="20" t="s">
        <v>34</v>
      </c>
      <c r="C19" s="35">
        <f>SUMIF('Récap boissons'!$B$2:$B$288,T_Boissons[[#This Row],[Boissons]],'Récap boissons'!$D$2:$D$288)+SUMIF('Récap boissons'!$B$2:$B$288,T_Boissons[[#This Row],[Boissons]],'Récap boissons'!$E$2:$E$288)-SUMIF('Récap boissons'!$B$2:$B$288,T_Boissons[[#This Row],[Boissons]],'Récap boissons'!$F$2:$F$288)</f>
        <v>11.01</v>
      </c>
    </row>
    <row r="20" spans="1:3" x14ac:dyDescent="0.25">
      <c r="A20" s="29">
        <v>359</v>
      </c>
      <c r="B20" s="20" t="s">
        <v>35</v>
      </c>
      <c r="C20" s="35">
        <f>SUMIF('Récap boissons'!$B$2:$B$288,T_Boissons[[#This Row],[Boissons]],'Récap boissons'!$D$2:$D$288)+SUMIF('Récap boissons'!$B$2:$B$288,T_Boissons[[#This Row],[Boissons]],'Récap boissons'!$E$2:$E$288)-SUMIF('Récap boissons'!$B$2:$B$288,T_Boissons[[#This Row],[Boissons]],'Récap boissons'!$F$2:$F$288)</f>
        <v>11.8</v>
      </c>
    </row>
    <row r="21" spans="1:3" x14ac:dyDescent="0.25">
      <c r="A21" s="29">
        <v>353</v>
      </c>
      <c r="B21" s="20" t="s">
        <v>32</v>
      </c>
      <c r="C21" s="35">
        <f>SUMIF('Récap boissons'!$B$2:$B$288,T_Boissons[[#This Row],[Boissons]],'Récap boissons'!$D$2:$D$288)+SUMIF('Récap boissons'!$B$2:$B$288,T_Boissons[[#This Row],[Boissons]],'Récap boissons'!$E$2:$E$288)-SUMIF('Récap boissons'!$B$2:$B$288,T_Boissons[[#This Row],[Boissons]],'Récap boissons'!$F$2:$F$288)</f>
        <v>0</v>
      </c>
    </row>
    <row r="22" spans="1:3" x14ac:dyDescent="0.25">
      <c r="A22" s="29">
        <v>351</v>
      </c>
      <c r="B22" s="20" t="s">
        <v>31</v>
      </c>
      <c r="C22" s="35">
        <f>SUMIF('Récap boissons'!$B$2:$B$288,T_Boissons[[#This Row],[Boissons]],'Récap boissons'!$D$2:$D$288)+SUMIF('Récap boissons'!$B$2:$B$288,T_Boissons[[#This Row],[Boissons]],'Récap boissons'!$E$2:$E$288)-SUMIF('Récap boissons'!$B$2:$B$288,T_Boissons[[#This Row],[Boissons]],'Récap boissons'!$F$2:$F$288)</f>
        <v>0</v>
      </c>
    </row>
    <row r="23" spans="1:3" x14ac:dyDescent="0.25">
      <c r="A23" s="29">
        <v>355</v>
      </c>
      <c r="B23" s="20" t="s">
        <v>33</v>
      </c>
      <c r="C23" s="35">
        <f>SUMIF('Récap boissons'!$B$2:$B$288,T_Boissons[[#This Row],[Boissons]],'Récap boissons'!$D$2:$D$288)+SUMIF('Récap boissons'!$B$2:$B$288,T_Boissons[[#This Row],[Boissons]],'Récap boissons'!$E$2:$E$288)-SUMIF('Récap boissons'!$B$2:$B$288,T_Boissons[[#This Row],[Boissons]],'Récap boissons'!$F$2:$F$288)</f>
        <v>0</v>
      </c>
    </row>
    <row r="24" spans="1:3" x14ac:dyDescent="0.25">
      <c r="A24" s="29">
        <v>311</v>
      </c>
      <c r="B24" s="20" t="s">
        <v>25</v>
      </c>
      <c r="C24" s="35">
        <f>SUMIF('Récap boissons'!$B$2:$B$288,T_Boissons[[#This Row],[Boissons]],'Récap boissons'!$D$2:$D$288)+SUMIF('Récap boissons'!$B$2:$B$288,T_Boissons[[#This Row],[Boissons]],'Récap boissons'!$E$2:$E$288)-SUMIF('Récap boissons'!$B$2:$B$288,T_Boissons[[#This Row],[Boissons]],'Récap boissons'!$F$2:$F$288)</f>
        <v>36</v>
      </c>
    </row>
    <row r="25" spans="1:3" x14ac:dyDescent="0.25">
      <c r="A25" s="29">
        <v>310</v>
      </c>
      <c r="B25" s="20" t="s">
        <v>24</v>
      </c>
      <c r="C25" s="35">
        <f>SUMIF('Récap boissons'!$B$2:$B$288,T_Boissons[[#This Row],[Boissons]],'Récap boissons'!$D$2:$D$288)+SUMIF('Récap boissons'!$B$2:$B$288,T_Boissons[[#This Row],[Boissons]],'Récap boissons'!$E$2:$E$288)-SUMIF('Récap boissons'!$B$2:$B$288,T_Boissons[[#This Row],[Boissons]],'Récap boissons'!$F$2:$F$288)</f>
        <v>106</v>
      </c>
    </row>
    <row r="26" spans="1:3" x14ac:dyDescent="0.25">
      <c r="A26" s="29">
        <v>374</v>
      </c>
      <c r="B26" s="20" t="s">
        <v>151</v>
      </c>
      <c r="C26" s="35">
        <f>SUMIF('Récap boissons'!$B$2:$B$125,T_Boissons[[#This Row],[Boissons]],'Récap boissons'!$D$2:$D$125)+SUMIF('Récap boissons'!$B$2:$B$125,T_Boissons[[#This Row],[Boissons]],'Récap boissons'!$E$2:$E$125)-SUMIF('Récap boissons'!$B$2:$B$125,T_Boissons[[#This Row],[Boissons]],'Récap boissons'!$F$2:$F$125)</f>
        <v>0</v>
      </c>
    </row>
  </sheetData>
  <conditionalFormatting sqref="A2:C26">
    <cfRule type="expression" dxfId="70" priority="1">
      <formula>$C2&lt;=5</formula>
    </cfRule>
    <cfRule type="expression" dxfId="69" priority="2">
      <formula>$C2&lt;=10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3C229C-0F2C-4D96-A454-5E0164BBEBAA}">
  <sheetPr>
    <tabColor rgb="FF0070C0"/>
  </sheetPr>
  <dimension ref="B3:D116"/>
  <sheetViews>
    <sheetView showGridLines="0" workbookViewId="0">
      <selection activeCell="H33" sqref="H33"/>
    </sheetView>
  </sheetViews>
  <sheetFormatPr baseColWidth="10" defaultRowHeight="15" x14ac:dyDescent="0.25"/>
  <cols>
    <col min="1" max="1" width="5.7109375" style="48" customWidth="1"/>
    <col min="2" max="2" width="30.85546875" style="48" bestFit="1" customWidth="1"/>
    <col min="3" max="3" width="15.28515625" style="49" customWidth="1"/>
    <col min="4" max="4" width="6.140625" style="49" bestFit="1" customWidth="1"/>
    <col min="5" max="6" width="6.140625" style="48" bestFit="1" customWidth="1"/>
    <col min="7" max="7" width="23.85546875" style="48" bestFit="1" customWidth="1"/>
    <col min="8" max="8" width="21.42578125" style="48" bestFit="1" customWidth="1"/>
    <col min="9" max="9" width="25.140625" style="48" bestFit="1" customWidth="1"/>
    <col min="10" max="10" width="23.85546875" style="48" bestFit="1" customWidth="1"/>
    <col min="11" max="11" width="21.42578125" style="48" bestFit="1" customWidth="1"/>
    <col min="12" max="12" width="25.140625" style="48" bestFit="1" customWidth="1"/>
    <col min="13" max="13" width="23.85546875" style="48" bestFit="1" customWidth="1"/>
    <col min="14" max="14" width="21.42578125" style="48" bestFit="1" customWidth="1"/>
    <col min="15" max="16" width="22.28515625" style="48" bestFit="1" customWidth="1"/>
    <col min="17" max="17" width="22.85546875" style="48" bestFit="1" customWidth="1"/>
    <col min="18" max="18" width="23.42578125" style="48" bestFit="1" customWidth="1"/>
    <col min="19" max="19" width="26.5703125" style="48" bestFit="1" customWidth="1"/>
    <col min="20" max="20" width="32.85546875" style="48" bestFit="1" customWidth="1"/>
    <col min="21" max="21" width="36" style="48" bestFit="1" customWidth="1"/>
    <col min="22" max="25" width="22.28515625" style="48" bestFit="1" customWidth="1"/>
    <col min="26" max="26" width="17.140625" style="48" bestFit="1" customWidth="1"/>
    <col min="27" max="30" width="22.28515625" style="48" bestFit="1" customWidth="1"/>
    <col min="31" max="31" width="19" style="48" bestFit="1" customWidth="1"/>
    <col min="32" max="33" width="22.28515625" style="48" bestFit="1" customWidth="1"/>
    <col min="34" max="34" width="12.42578125" style="48" bestFit="1" customWidth="1"/>
    <col min="35" max="36" width="22.28515625" style="48" bestFit="1" customWidth="1"/>
    <col min="37" max="37" width="17.28515625" style="48" bestFit="1" customWidth="1"/>
    <col min="38" max="39" width="22.28515625" style="48" bestFit="1" customWidth="1"/>
    <col min="40" max="40" width="15.42578125" style="48" bestFit="1" customWidth="1"/>
    <col min="41" max="41" width="22.28515625" style="48" bestFit="1" customWidth="1"/>
    <col min="42" max="42" width="15.85546875" style="48" bestFit="1" customWidth="1"/>
    <col min="43" max="43" width="22.28515625" style="48" bestFit="1" customWidth="1"/>
    <col min="44" max="44" width="15.7109375" style="48" bestFit="1" customWidth="1"/>
    <col min="45" max="46" width="22.28515625" style="48" bestFit="1" customWidth="1"/>
    <col min="47" max="47" width="17.85546875" style="48" bestFit="1" customWidth="1"/>
    <col min="48" max="52" width="22.28515625" style="48" bestFit="1" customWidth="1"/>
    <col min="53" max="53" width="12" style="48" bestFit="1" customWidth="1"/>
    <col min="54" max="57" width="22.28515625" style="48" bestFit="1" customWidth="1"/>
    <col min="58" max="58" width="21" style="48" bestFit="1" customWidth="1"/>
    <col min="59" max="62" width="22.28515625" style="48" bestFit="1" customWidth="1"/>
    <col min="63" max="63" width="22.7109375" style="48" bestFit="1" customWidth="1"/>
    <col min="64" max="66" width="22.28515625" style="48" bestFit="1" customWidth="1"/>
    <col min="67" max="67" width="22.7109375" style="48" bestFit="1" customWidth="1"/>
    <col min="68" max="68" width="22.28515625" style="48" bestFit="1" customWidth="1"/>
    <col min="69" max="69" width="20.85546875" style="48" bestFit="1" customWidth="1"/>
    <col min="70" max="70" width="23.5703125" style="48" bestFit="1" customWidth="1"/>
    <col min="71" max="71" width="26.7109375" style="48" bestFit="1" customWidth="1"/>
    <col min="72" max="75" width="22.28515625" style="48" bestFit="1" customWidth="1"/>
    <col min="76" max="76" width="13.140625" style="48" bestFit="1" customWidth="1"/>
    <col min="77" max="80" width="22.28515625" style="48" bestFit="1" customWidth="1"/>
    <col min="81" max="81" width="14.7109375" style="48" bestFit="1" customWidth="1"/>
    <col min="82" max="82" width="12.5703125" style="48" bestFit="1" customWidth="1"/>
    <col min="83" max="16384" width="11.42578125" style="48"/>
  </cols>
  <sheetData>
    <row r="3" spans="2:4" x14ac:dyDescent="0.25">
      <c r="B3" s="55" t="s">
        <v>98</v>
      </c>
      <c r="C3" s="49" t="s">
        <v>97</v>
      </c>
      <c r="D3"/>
    </row>
    <row r="4" spans="2:4" x14ac:dyDescent="0.25">
      <c r="B4" s="54" t="s">
        <v>99</v>
      </c>
      <c r="C4" s="56" t="s">
        <v>96</v>
      </c>
      <c r="D4"/>
    </row>
    <row r="5" spans="2:4" x14ac:dyDescent="0.25">
      <c r="B5" s="51" t="s">
        <v>24</v>
      </c>
      <c r="C5" s="53">
        <v>22</v>
      </c>
      <c r="D5"/>
    </row>
    <row r="6" spans="2:4" x14ac:dyDescent="0.25">
      <c r="B6" s="51" t="s">
        <v>25</v>
      </c>
      <c r="C6" s="53">
        <v>16</v>
      </c>
      <c r="D6"/>
    </row>
    <row r="7" spans="2:4" x14ac:dyDescent="0.25">
      <c r="B7" s="51" t="s">
        <v>31</v>
      </c>
      <c r="C7" s="53">
        <v>5</v>
      </c>
      <c r="D7"/>
    </row>
    <row r="8" spans="2:4" x14ac:dyDescent="0.25">
      <c r="B8" s="51" t="s">
        <v>22</v>
      </c>
      <c r="C8" s="53">
        <v>15</v>
      </c>
      <c r="D8"/>
    </row>
    <row r="9" spans="2:4" x14ac:dyDescent="0.25">
      <c r="B9" s="51" t="s">
        <v>23</v>
      </c>
      <c r="C9" s="53">
        <v>27</v>
      </c>
      <c r="D9"/>
    </row>
    <row r="10" spans="2:4" x14ac:dyDescent="0.25">
      <c r="B10" s="51" t="s">
        <v>18</v>
      </c>
      <c r="C10" s="53">
        <v>4</v>
      </c>
      <c r="D10"/>
    </row>
    <row r="11" spans="2:4" x14ac:dyDescent="0.25">
      <c r="B11" s="51" t="s">
        <v>20</v>
      </c>
      <c r="C11" s="53">
        <v>7</v>
      </c>
      <c r="D11"/>
    </row>
    <row r="12" spans="2:4" x14ac:dyDescent="0.25">
      <c r="B12" s="51" t="s">
        <v>30</v>
      </c>
      <c r="C12" s="53">
        <v>1</v>
      </c>
      <c r="D12"/>
    </row>
    <row r="13" spans="2:4" x14ac:dyDescent="0.25">
      <c r="B13" s="51" t="s">
        <v>29</v>
      </c>
      <c r="C13" s="53">
        <v>1</v>
      </c>
      <c r="D13"/>
    </row>
    <row r="14" spans="2:4" x14ac:dyDescent="0.25">
      <c r="B14" s="51" t="s">
        <v>28</v>
      </c>
      <c r="C14" s="53">
        <v>3</v>
      </c>
      <c r="D14"/>
    </row>
    <row r="15" spans="2:4" x14ac:dyDescent="0.25">
      <c r="B15" s="51" t="s">
        <v>26</v>
      </c>
      <c r="C15" s="53">
        <v>11</v>
      </c>
      <c r="D15"/>
    </row>
    <row r="16" spans="2:4" x14ac:dyDescent="0.25">
      <c r="B16" s="51" t="s">
        <v>27</v>
      </c>
      <c r="C16" s="53">
        <v>2</v>
      </c>
      <c r="D16"/>
    </row>
    <row r="17" spans="2:4" x14ac:dyDescent="0.25">
      <c r="B17" s="51" t="s">
        <v>136</v>
      </c>
      <c r="C17" s="53">
        <v>24</v>
      </c>
      <c r="D17"/>
    </row>
    <row r="18" spans="2:4" x14ac:dyDescent="0.25">
      <c r="B18" s="51" t="s">
        <v>21</v>
      </c>
      <c r="C18" s="53">
        <v>6</v>
      </c>
      <c r="D18"/>
    </row>
    <row r="19" spans="2:4" x14ac:dyDescent="0.25">
      <c r="B19" s="51" t="s">
        <v>134</v>
      </c>
      <c r="C19" s="53">
        <v>8</v>
      </c>
      <c r="D19"/>
    </row>
    <row r="20" spans="2:4" x14ac:dyDescent="0.25">
      <c r="B20" s="51" t="s">
        <v>133</v>
      </c>
      <c r="C20" s="53">
        <v>9</v>
      </c>
      <c r="D20"/>
    </row>
    <row r="21" spans="2:4" x14ac:dyDescent="0.25">
      <c r="B21" s="51" t="s">
        <v>92</v>
      </c>
      <c r="C21" s="53">
        <v>33</v>
      </c>
      <c r="D21"/>
    </row>
    <row r="22" spans="2:4" x14ac:dyDescent="0.25">
      <c r="B22" s="51" t="s">
        <v>137</v>
      </c>
      <c r="C22" s="53">
        <v>8.25</v>
      </c>
      <c r="D22"/>
    </row>
    <row r="23" spans="2:4" x14ac:dyDescent="0.25">
      <c r="B23" s="47" t="s">
        <v>95</v>
      </c>
      <c r="C23" s="50">
        <v>202.25</v>
      </c>
      <c r="D23"/>
    </row>
    <row r="24" spans="2:4" x14ac:dyDescent="0.25">
      <c r="C24" s="48"/>
      <c r="D24" s="48"/>
    </row>
    <row r="25" spans="2:4" x14ac:dyDescent="0.25">
      <c r="C25" s="48"/>
      <c r="D25" s="48"/>
    </row>
    <row r="26" spans="2:4" x14ac:dyDescent="0.25">
      <c r="C26" s="48"/>
      <c r="D26" s="48"/>
    </row>
    <row r="27" spans="2:4" x14ac:dyDescent="0.25">
      <c r="C27" s="48"/>
      <c r="D27" s="48"/>
    </row>
    <row r="28" spans="2:4" x14ac:dyDescent="0.25">
      <c r="C28" s="48"/>
      <c r="D28" s="48"/>
    </row>
    <row r="29" spans="2:4" x14ac:dyDescent="0.25">
      <c r="C29" s="48"/>
      <c r="D29" s="48"/>
    </row>
    <row r="30" spans="2:4" x14ac:dyDescent="0.25">
      <c r="C30" s="48"/>
    </row>
    <row r="31" spans="2:4" x14ac:dyDescent="0.25">
      <c r="C31" s="48"/>
    </row>
    <row r="32" spans="2:4" x14ac:dyDescent="0.25">
      <c r="C32" s="48"/>
    </row>
    <row r="33" spans="2:4" x14ac:dyDescent="0.25">
      <c r="C33" s="48"/>
    </row>
    <row r="34" spans="2:4" x14ac:dyDescent="0.25">
      <c r="C34" s="48"/>
    </row>
    <row r="35" spans="2:4" x14ac:dyDescent="0.25">
      <c r="C35" s="48"/>
      <c r="D35" s="48"/>
    </row>
    <row r="36" spans="2:4" x14ac:dyDescent="0.25">
      <c r="C36" s="48"/>
      <c r="D36" s="48"/>
    </row>
    <row r="37" spans="2:4" x14ac:dyDescent="0.25">
      <c r="C37" s="48"/>
      <c r="D37" s="48"/>
    </row>
    <row r="38" spans="2:4" x14ac:dyDescent="0.25">
      <c r="C38" s="48"/>
      <c r="D38" s="48"/>
    </row>
    <row r="39" spans="2:4" x14ac:dyDescent="0.25">
      <c r="C39" s="48"/>
      <c r="D39" s="48"/>
    </row>
    <row r="40" spans="2:4" x14ac:dyDescent="0.25">
      <c r="B40" s="48" t="s">
        <v>89</v>
      </c>
      <c r="C40" s="48" t="s">
        <v>100</v>
      </c>
      <c r="D40" s="48"/>
    </row>
    <row r="41" spans="2:4" x14ac:dyDescent="0.25">
      <c r="B41" s="51" t="s">
        <v>92</v>
      </c>
      <c r="C41" s="52">
        <v>61</v>
      </c>
      <c r="D41" s="48"/>
    </row>
    <row r="42" spans="2:4" x14ac:dyDescent="0.25">
      <c r="B42" s="51" t="s">
        <v>21</v>
      </c>
      <c r="C42" s="52">
        <v>102</v>
      </c>
      <c r="D42" s="48"/>
    </row>
    <row r="43" spans="2:4" x14ac:dyDescent="0.25">
      <c r="B43" s="51" t="s">
        <v>27</v>
      </c>
      <c r="C43" s="52">
        <v>7</v>
      </c>
      <c r="D43" s="48"/>
    </row>
    <row r="44" spans="2:4" x14ac:dyDescent="0.25">
      <c r="B44" s="51" t="s">
        <v>26</v>
      </c>
      <c r="C44" s="52">
        <v>21</v>
      </c>
      <c r="D44" s="48"/>
    </row>
    <row r="45" spans="2:4" x14ac:dyDescent="0.25">
      <c r="B45" s="51" t="s">
        <v>28</v>
      </c>
      <c r="C45" s="52">
        <v>52</v>
      </c>
      <c r="D45" s="48"/>
    </row>
    <row r="46" spans="2:4" x14ac:dyDescent="0.25">
      <c r="B46" s="51" t="s">
        <v>29</v>
      </c>
      <c r="C46" s="52">
        <v>31</v>
      </c>
      <c r="D46" s="48"/>
    </row>
    <row r="47" spans="2:4" x14ac:dyDescent="0.25">
      <c r="B47" s="51" t="s">
        <v>30</v>
      </c>
      <c r="C47" s="52">
        <v>34</v>
      </c>
      <c r="D47" s="48"/>
    </row>
    <row r="48" spans="2:4" x14ac:dyDescent="0.25">
      <c r="B48" s="51" t="s">
        <v>20</v>
      </c>
      <c r="C48" s="52">
        <v>53</v>
      </c>
      <c r="D48" s="48"/>
    </row>
    <row r="49" spans="2:3" s="48" customFormat="1" x14ac:dyDescent="0.25">
      <c r="B49" s="51" t="s">
        <v>18</v>
      </c>
      <c r="C49" s="52">
        <v>40</v>
      </c>
    </row>
    <row r="50" spans="2:3" s="48" customFormat="1" x14ac:dyDescent="0.25">
      <c r="B50" s="51" t="s">
        <v>23</v>
      </c>
      <c r="C50" s="52">
        <v>33</v>
      </c>
    </row>
    <row r="51" spans="2:3" s="48" customFormat="1" x14ac:dyDescent="0.25">
      <c r="B51" s="51" t="s">
        <v>22</v>
      </c>
      <c r="C51" s="52">
        <v>83</v>
      </c>
    </row>
    <row r="52" spans="2:3" s="48" customFormat="1" x14ac:dyDescent="0.25">
      <c r="B52" s="51" t="s">
        <v>34</v>
      </c>
      <c r="C52" s="52">
        <v>33</v>
      </c>
    </row>
    <row r="53" spans="2:3" s="48" customFormat="1" x14ac:dyDescent="0.25">
      <c r="B53" s="51" t="s">
        <v>35</v>
      </c>
      <c r="C53" s="52">
        <v>33</v>
      </c>
    </row>
    <row r="54" spans="2:3" s="48" customFormat="1" x14ac:dyDescent="0.25">
      <c r="B54" s="51" t="s">
        <v>32</v>
      </c>
      <c r="C54" s="52">
        <v>33</v>
      </c>
    </row>
    <row r="55" spans="2:3" s="48" customFormat="1" x14ac:dyDescent="0.25">
      <c r="B55" s="51" t="s">
        <v>25</v>
      </c>
      <c r="C55" s="52">
        <v>75</v>
      </c>
    </row>
    <row r="56" spans="2:3" s="48" customFormat="1" x14ac:dyDescent="0.25">
      <c r="B56" s="51" t="s">
        <v>24</v>
      </c>
      <c r="C56" s="52">
        <v>106</v>
      </c>
    </row>
    <row r="57" spans="2:3" s="48" customFormat="1" x14ac:dyDescent="0.25">
      <c r="B57" s="51" t="s">
        <v>133</v>
      </c>
      <c r="C57" s="52">
        <v>73</v>
      </c>
    </row>
    <row r="58" spans="2:3" s="48" customFormat="1" x14ac:dyDescent="0.25">
      <c r="B58" s="51" t="s">
        <v>134</v>
      </c>
      <c r="C58" s="52">
        <v>412</v>
      </c>
    </row>
    <row r="59" spans="2:3" s="48" customFormat="1" x14ac:dyDescent="0.25">
      <c r="B59" s="51" t="s">
        <v>135</v>
      </c>
      <c r="C59" s="52">
        <v>105</v>
      </c>
    </row>
    <row r="60" spans="2:3" s="48" customFormat="1" x14ac:dyDescent="0.25">
      <c r="B60" s="51" t="s">
        <v>136</v>
      </c>
      <c r="C60" s="52">
        <v>114</v>
      </c>
    </row>
    <row r="61" spans="2:3" s="48" customFormat="1" x14ac:dyDescent="0.25">
      <c r="B61" s="51" t="s">
        <v>137</v>
      </c>
      <c r="C61" s="52">
        <v>15.25</v>
      </c>
    </row>
    <row r="62" spans="2:3" s="48" customFormat="1" x14ac:dyDescent="0.25">
      <c r="B62" s="51" t="s">
        <v>95</v>
      </c>
      <c r="C62" s="52">
        <v>1516.25</v>
      </c>
    </row>
    <row r="63" spans="2:3" s="48" customFormat="1" x14ac:dyDescent="0.25"/>
    <row r="64" spans="2:3" s="48" customFormat="1" x14ac:dyDescent="0.25"/>
    <row r="65" spans="4:4" s="48" customFormat="1" x14ac:dyDescent="0.25"/>
    <row r="66" spans="4:4" s="48" customFormat="1" x14ac:dyDescent="0.25"/>
    <row r="67" spans="4:4" s="48" customFormat="1" x14ac:dyDescent="0.25">
      <c r="D67" s="49"/>
    </row>
    <row r="68" spans="4:4" s="48" customFormat="1" x14ac:dyDescent="0.25">
      <c r="D68" s="49"/>
    </row>
    <row r="69" spans="4:4" s="48" customFormat="1" x14ac:dyDescent="0.25">
      <c r="D69" s="49"/>
    </row>
    <row r="70" spans="4:4" s="48" customFormat="1" x14ac:dyDescent="0.25">
      <c r="D70" s="49"/>
    </row>
    <row r="71" spans="4:4" s="48" customFormat="1" x14ac:dyDescent="0.25">
      <c r="D71" s="49"/>
    </row>
    <row r="72" spans="4:4" s="48" customFormat="1" x14ac:dyDescent="0.25">
      <c r="D72" s="49"/>
    </row>
    <row r="73" spans="4:4" s="48" customFormat="1" x14ac:dyDescent="0.25">
      <c r="D73" s="49"/>
    </row>
    <row r="74" spans="4:4" s="48" customFormat="1" x14ac:dyDescent="0.25">
      <c r="D74" s="49"/>
    </row>
    <row r="75" spans="4:4" s="48" customFormat="1" x14ac:dyDescent="0.25">
      <c r="D75" s="49"/>
    </row>
    <row r="76" spans="4:4" s="48" customFormat="1" x14ac:dyDescent="0.25">
      <c r="D76" s="49"/>
    </row>
    <row r="77" spans="4:4" s="48" customFormat="1" x14ac:dyDescent="0.25">
      <c r="D77" s="49"/>
    </row>
    <row r="78" spans="4:4" s="48" customFormat="1" x14ac:dyDescent="0.25">
      <c r="D78" s="49"/>
    </row>
    <row r="79" spans="4:4" s="48" customFormat="1" x14ac:dyDescent="0.25">
      <c r="D79" s="49"/>
    </row>
    <row r="80" spans="4:4" s="48" customFormat="1" x14ac:dyDescent="0.25">
      <c r="D80" s="49"/>
    </row>
    <row r="81" spans="4:4" s="48" customFormat="1" x14ac:dyDescent="0.25">
      <c r="D81" s="49"/>
    </row>
    <row r="82" spans="4:4" s="48" customFormat="1" x14ac:dyDescent="0.25">
      <c r="D82" s="49"/>
    </row>
    <row r="83" spans="4:4" s="48" customFormat="1" x14ac:dyDescent="0.25">
      <c r="D83" s="49"/>
    </row>
    <row r="84" spans="4:4" s="48" customFormat="1" x14ac:dyDescent="0.25">
      <c r="D84" s="49"/>
    </row>
    <row r="85" spans="4:4" s="48" customFormat="1" x14ac:dyDescent="0.25">
      <c r="D85" s="49"/>
    </row>
    <row r="86" spans="4:4" s="48" customFormat="1" x14ac:dyDescent="0.25">
      <c r="D86" s="49"/>
    </row>
    <row r="87" spans="4:4" s="48" customFormat="1" x14ac:dyDescent="0.25">
      <c r="D87" s="49"/>
    </row>
    <row r="88" spans="4:4" s="48" customFormat="1" x14ac:dyDescent="0.25">
      <c r="D88" s="49"/>
    </row>
    <row r="89" spans="4:4" s="48" customFormat="1" x14ac:dyDescent="0.25">
      <c r="D89" s="49"/>
    </row>
    <row r="90" spans="4:4" s="48" customFormat="1" x14ac:dyDescent="0.25">
      <c r="D90" s="49"/>
    </row>
    <row r="91" spans="4:4" s="48" customFormat="1" x14ac:dyDescent="0.25">
      <c r="D91" s="49"/>
    </row>
    <row r="92" spans="4:4" s="48" customFormat="1" x14ac:dyDescent="0.25">
      <c r="D92" s="49"/>
    </row>
    <row r="93" spans="4:4" s="48" customFormat="1" x14ac:dyDescent="0.25">
      <c r="D93" s="49"/>
    </row>
    <row r="94" spans="4:4" s="48" customFormat="1" x14ac:dyDescent="0.25">
      <c r="D94" s="49"/>
    </row>
    <row r="95" spans="4:4" s="48" customFormat="1" x14ac:dyDescent="0.25">
      <c r="D95" s="49"/>
    </row>
    <row r="96" spans="4:4" s="48" customFormat="1" x14ac:dyDescent="0.25">
      <c r="D96" s="49"/>
    </row>
    <row r="97" spans="4:4" s="48" customFormat="1" x14ac:dyDescent="0.25">
      <c r="D97" s="49"/>
    </row>
    <row r="98" spans="4:4" s="48" customFormat="1" x14ac:dyDescent="0.25">
      <c r="D98" s="49"/>
    </row>
    <row r="99" spans="4:4" s="48" customFormat="1" x14ac:dyDescent="0.25">
      <c r="D99" s="49"/>
    </row>
    <row r="100" spans="4:4" s="48" customFormat="1" x14ac:dyDescent="0.25">
      <c r="D100" s="49"/>
    </row>
    <row r="101" spans="4:4" s="48" customFormat="1" x14ac:dyDescent="0.25">
      <c r="D101" s="49"/>
    </row>
    <row r="102" spans="4:4" s="48" customFormat="1" x14ac:dyDescent="0.25">
      <c r="D102" s="49"/>
    </row>
    <row r="103" spans="4:4" s="48" customFormat="1" x14ac:dyDescent="0.25">
      <c r="D103" s="49"/>
    </row>
    <row r="104" spans="4:4" s="48" customFormat="1" x14ac:dyDescent="0.25">
      <c r="D104" s="49"/>
    </row>
    <row r="105" spans="4:4" s="48" customFormat="1" x14ac:dyDescent="0.25">
      <c r="D105" s="49"/>
    </row>
    <row r="106" spans="4:4" s="48" customFormat="1" x14ac:dyDescent="0.25">
      <c r="D106" s="49"/>
    </row>
    <row r="107" spans="4:4" s="48" customFormat="1" x14ac:dyDescent="0.25">
      <c r="D107" s="49"/>
    </row>
    <row r="108" spans="4:4" s="48" customFormat="1" x14ac:dyDescent="0.25">
      <c r="D108" s="49"/>
    </row>
    <row r="109" spans="4:4" s="48" customFormat="1" x14ac:dyDescent="0.25">
      <c r="D109" s="49"/>
    </row>
    <row r="110" spans="4:4" s="48" customFormat="1" x14ac:dyDescent="0.25">
      <c r="D110" s="49"/>
    </row>
    <row r="111" spans="4:4" s="48" customFormat="1" x14ac:dyDescent="0.25">
      <c r="D111" s="49"/>
    </row>
    <row r="112" spans="4:4" s="48" customFormat="1" x14ac:dyDescent="0.25">
      <c r="D112" s="49"/>
    </row>
    <row r="113" spans="4:4" s="48" customFormat="1" x14ac:dyDescent="0.25">
      <c r="D113" s="49"/>
    </row>
    <row r="114" spans="4:4" s="48" customFormat="1" x14ac:dyDescent="0.25">
      <c r="D114" s="49"/>
    </row>
    <row r="115" spans="4:4" s="48" customFormat="1" x14ac:dyDescent="0.25">
      <c r="D115" s="49"/>
    </row>
    <row r="116" spans="4:4" s="48" customFormat="1" x14ac:dyDescent="0.25">
      <c r="D116" s="49"/>
    </row>
  </sheetData>
  <pageMargins left="0.7" right="0.7" top="0.75" bottom="0.75" header="0.3" footer="0.3"/>
  <pageSetup paperSize="9" orientation="portrait" horizontalDpi="4294967293" verticalDpi="0"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BA99E8-7836-4360-8A48-A0A6805C750E}">
  <sheetPr>
    <tabColor rgb="FF0070C0"/>
  </sheetPr>
  <dimension ref="A1"/>
  <sheetViews>
    <sheetView showGridLines="0" showRowColHeaders="0" topLeftCell="B1" workbookViewId="0">
      <selection activeCell="L36" sqref="L36"/>
    </sheetView>
  </sheetViews>
  <sheetFormatPr baseColWidth="10" defaultRowHeight="15" x14ac:dyDescent="0.25"/>
  <cols>
    <col min="1" max="1" width="5.7109375" style="20" customWidth="1"/>
    <col min="2" max="16384" width="11.42578125" style="20"/>
  </cols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C40336-8BBA-48D0-956C-0241A99B47A0}">
  <sheetPr>
    <tabColor rgb="FF00B050"/>
  </sheetPr>
  <dimension ref="A1:M1992"/>
  <sheetViews>
    <sheetView showGridLines="0" tabSelected="1" zoomScaleNormal="100" workbookViewId="0">
      <pane ySplit="1" topLeftCell="A291" activePane="bottomLeft" state="frozen"/>
      <selection activeCell="O33" sqref="O33"/>
      <selection pane="bottomLeft" activeCell="G297" sqref="G297"/>
    </sheetView>
  </sheetViews>
  <sheetFormatPr baseColWidth="10" defaultRowHeight="15" outlineLevelCol="1" x14ac:dyDescent="0.25"/>
  <cols>
    <col min="1" max="1" width="11.5703125" style="23" customWidth="1"/>
    <col min="2" max="2" width="30.85546875" style="24" bestFit="1" customWidth="1"/>
    <col min="3" max="3" width="11.42578125" style="25"/>
    <col min="4" max="6" width="11.42578125" style="26"/>
    <col min="7" max="7" width="0.85546875" style="38" customWidth="1"/>
    <col min="8" max="10" width="12.7109375" style="39" hidden="1" customWidth="1" outlineLevel="1"/>
    <col min="11" max="11" width="11.42578125" style="26" collapsed="1"/>
    <col min="12" max="12" width="5.7109375" style="21" customWidth="1"/>
    <col min="13" max="13" width="57.85546875" style="22" bestFit="1" customWidth="1"/>
    <col min="14" max="16384" width="11.42578125" style="21"/>
  </cols>
  <sheetData>
    <row r="1" spans="1:13" x14ac:dyDescent="0.25">
      <c r="A1" s="30" t="s">
        <v>88</v>
      </c>
      <c r="B1" s="30" t="s">
        <v>141</v>
      </c>
      <c r="C1" s="31" t="s">
        <v>86</v>
      </c>
      <c r="D1" s="32" t="s">
        <v>90</v>
      </c>
      <c r="E1" s="32" t="s">
        <v>91</v>
      </c>
      <c r="F1" s="32" t="s">
        <v>56</v>
      </c>
      <c r="G1" s="36"/>
      <c r="H1" s="37" t="s">
        <v>90</v>
      </c>
      <c r="I1" s="37" t="s">
        <v>91</v>
      </c>
      <c r="J1" s="37" t="s">
        <v>56</v>
      </c>
      <c r="K1" s="32" t="s">
        <v>87</v>
      </c>
    </row>
    <row r="2" spans="1:13" x14ac:dyDescent="0.25">
      <c r="A2" s="23">
        <v>210</v>
      </c>
      <c r="B2" s="24" t="s">
        <v>0</v>
      </c>
      <c r="C2" s="25">
        <v>43831</v>
      </c>
      <c r="D2" s="26">
        <v>4</v>
      </c>
      <c r="H2" s="39">
        <f>IF($B2&lt;&gt;"",SUMIF($B$2:B2,$B2,$D$2:D2),"")</f>
        <v>4</v>
      </c>
      <c r="I2" s="39">
        <f>IF($B2&lt;&gt;"",SUMIF($B$2:B2,$B2,$E$2:E2),"")</f>
        <v>0</v>
      </c>
      <c r="J2" s="39">
        <f>IF($B2&lt;&gt;"",SUMIF($B$2:B2,$B2,$F$2:F2),"")</f>
        <v>0</v>
      </c>
      <c r="K2" s="26">
        <f>IF($B2&lt;&gt;"",H2+I2-J2,"")</f>
        <v>4</v>
      </c>
      <c r="M2" s="27" t="str">
        <f>IF(K2&lt;0,"ATTENTION IL DOIT Y AVOIR UNE ERREUR LE STOCK EST NEGATIF !","")</f>
        <v/>
      </c>
    </row>
    <row r="3" spans="1:13" x14ac:dyDescent="0.25">
      <c r="A3" s="23">
        <f>IFERROR(INDEX(T_Snack[Code],MATCH(B3,T_Snack[Snack],0)),"")</f>
        <v>210</v>
      </c>
      <c r="B3" s="24" t="s">
        <v>0</v>
      </c>
      <c r="C3" s="25">
        <v>43834</v>
      </c>
      <c r="F3" s="26">
        <v>1</v>
      </c>
      <c r="H3" s="39">
        <f>IF($B3&lt;&gt;"",SUMIF($B$2:B3,$B3,$D$2:D3),"")</f>
        <v>4</v>
      </c>
      <c r="I3" s="39">
        <f>IF($B3&lt;&gt;"",SUMIF($B$2:B3,$B3,$E$2:E3),"")</f>
        <v>0</v>
      </c>
      <c r="J3" s="39">
        <f>IF($B3&lt;&gt;"",SUMIF($B$2:B3,$B3,$F$2:F3),"")</f>
        <v>1</v>
      </c>
      <c r="K3" s="26">
        <f t="shared" ref="K3:K66" si="0">IF($B3&lt;&gt;"",H3+I3-J3,"")</f>
        <v>3</v>
      </c>
      <c r="M3" s="27" t="str">
        <f t="shared" ref="M3:M66" si="1">IF(K3&lt;0,"ATTENTION IL DOIT Y AVOIR UNE ERREUR LE STOCK EST NEGATIF !","")</f>
        <v/>
      </c>
    </row>
    <row r="4" spans="1:13" x14ac:dyDescent="0.25">
      <c r="A4" s="23">
        <f>IFERROR(INDEX(T_Snack[Code],MATCH(B4,T_Snack[Snack],0)),"")</f>
        <v>210</v>
      </c>
      <c r="B4" s="24" t="s">
        <v>0</v>
      </c>
      <c r="C4" s="25">
        <v>43835</v>
      </c>
      <c r="F4" s="26">
        <v>1</v>
      </c>
      <c r="H4" s="39">
        <f>IF($B4&lt;&gt;"",SUMIF($B$2:B4,$B4,$D$2:D4),"")</f>
        <v>4</v>
      </c>
      <c r="I4" s="39">
        <f>IF($B4&lt;&gt;"",SUMIF($B$2:B4,$B4,$E$2:E4),"")</f>
        <v>0</v>
      </c>
      <c r="J4" s="39">
        <f>IF($B4&lt;&gt;"",SUMIF($B$2:B4,$B4,$F$2:F4),"")</f>
        <v>2</v>
      </c>
      <c r="K4" s="26">
        <f t="shared" si="0"/>
        <v>2</v>
      </c>
      <c r="M4" s="27" t="str">
        <f t="shared" si="1"/>
        <v/>
      </c>
    </row>
    <row r="5" spans="1:13" x14ac:dyDescent="0.25">
      <c r="A5" s="23">
        <f>IFERROR(INDEX(T_Snack[Code],MATCH(B5,T_Snack[Snack],0)),"")</f>
        <v>210</v>
      </c>
      <c r="B5" s="24" t="s">
        <v>0</v>
      </c>
      <c r="C5" s="25">
        <v>43837</v>
      </c>
      <c r="F5" s="26">
        <v>2</v>
      </c>
      <c r="H5" s="39">
        <f>IF($B5&lt;&gt;"",SUMIF($B$2:B5,$B5,$D$2:D5),"")</f>
        <v>4</v>
      </c>
      <c r="I5" s="39">
        <f>IF($B5&lt;&gt;"",SUMIF($B$2:B5,$B5,$E$2:E5),"")</f>
        <v>0</v>
      </c>
      <c r="J5" s="39">
        <f>IF($B5&lt;&gt;"",SUMIF($B$2:B5,$B5,$F$2:F5),"")</f>
        <v>4</v>
      </c>
      <c r="K5" s="26">
        <f t="shared" si="0"/>
        <v>0</v>
      </c>
      <c r="M5" s="27" t="str">
        <f t="shared" si="1"/>
        <v/>
      </c>
    </row>
    <row r="6" spans="1:13" x14ac:dyDescent="0.25">
      <c r="A6" s="23">
        <f>IFERROR(INDEX(T_Snack[Code],MATCH(B6,T_Snack[Snack],0)),"")</f>
        <v>210</v>
      </c>
      <c r="B6" s="24" t="s">
        <v>0</v>
      </c>
      <c r="C6" s="25">
        <v>43844</v>
      </c>
      <c r="E6" s="26">
        <v>36</v>
      </c>
      <c r="H6" s="39">
        <f>IF($B6&lt;&gt;"",SUMIF($B$2:B6,$B6,$D$2:D6),"")</f>
        <v>4</v>
      </c>
      <c r="I6" s="39">
        <f>IF($B6&lt;&gt;"",SUMIF($B$2:B6,$B6,$E$2:E6),"")</f>
        <v>36</v>
      </c>
      <c r="J6" s="39">
        <f>IF($B6&lt;&gt;"",SUMIF($B$2:B6,$B6,$F$2:F6),"")</f>
        <v>4</v>
      </c>
      <c r="K6" s="26">
        <f t="shared" si="0"/>
        <v>36</v>
      </c>
      <c r="M6" s="27" t="str">
        <f t="shared" si="1"/>
        <v/>
      </c>
    </row>
    <row r="7" spans="1:13" x14ac:dyDescent="0.25">
      <c r="A7" s="23">
        <f>IFERROR(INDEX(T_Snack[Code],MATCH(B7,T_Snack[Snack],0)),"")</f>
        <v>210</v>
      </c>
      <c r="B7" s="24" t="s">
        <v>0</v>
      </c>
      <c r="C7" s="25">
        <v>43845</v>
      </c>
      <c r="F7" s="26">
        <v>2</v>
      </c>
      <c r="H7" s="39">
        <f>IF($B7&lt;&gt;"",SUMIF($B$2:B7,$B7,$D$2:D7),"")</f>
        <v>4</v>
      </c>
      <c r="I7" s="39">
        <f>IF($B7&lt;&gt;"",SUMIF($B$2:B7,$B7,$E$2:E7),"")</f>
        <v>36</v>
      </c>
      <c r="J7" s="39">
        <f>IF($B7&lt;&gt;"",SUMIF($B$2:B7,$B7,$F$2:F7),"")</f>
        <v>6</v>
      </c>
      <c r="K7" s="26">
        <f t="shared" si="0"/>
        <v>34</v>
      </c>
      <c r="M7" s="27" t="str">
        <f t="shared" si="1"/>
        <v/>
      </c>
    </row>
    <row r="8" spans="1:13" x14ac:dyDescent="0.25">
      <c r="A8" s="23">
        <f>IFERROR(INDEX(T_Snack[Code],MATCH(B8,T_Snack[Snack],0)),"")</f>
        <v>210</v>
      </c>
      <c r="B8" s="24" t="s">
        <v>0</v>
      </c>
      <c r="C8" s="25">
        <v>43848</v>
      </c>
      <c r="F8" s="26">
        <v>1</v>
      </c>
      <c r="H8" s="39">
        <f>IF($B8&lt;&gt;"",SUMIF($B$2:B8,$B8,$D$2:D8),"")</f>
        <v>4</v>
      </c>
      <c r="I8" s="39">
        <f>IF($B8&lt;&gt;"",SUMIF($B$2:B8,$B8,$E$2:E8),"")</f>
        <v>36</v>
      </c>
      <c r="J8" s="39">
        <f>IF($B8&lt;&gt;"",SUMIF($B$2:B8,$B8,$F$2:F8),"")</f>
        <v>7</v>
      </c>
      <c r="K8" s="26">
        <f t="shared" si="0"/>
        <v>33</v>
      </c>
      <c r="M8" s="27" t="str">
        <f t="shared" si="1"/>
        <v/>
      </c>
    </row>
    <row r="9" spans="1:13" x14ac:dyDescent="0.25">
      <c r="A9" s="23">
        <f>IFERROR(INDEX(T_Snack[Code],MATCH(B9,T_Snack[Snack],0)),"")</f>
        <v>210</v>
      </c>
      <c r="B9" s="24" t="s">
        <v>0</v>
      </c>
      <c r="C9" s="25">
        <v>43852</v>
      </c>
      <c r="F9" s="26">
        <v>1</v>
      </c>
      <c r="H9" s="39">
        <f>IF($B9&lt;&gt;"",SUMIF($B$2:B9,$B9,$D$2:D9),"")</f>
        <v>4</v>
      </c>
      <c r="I9" s="39">
        <f>IF($B9&lt;&gt;"",SUMIF($B$2:B9,$B9,$E$2:E9),"")</f>
        <v>36</v>
      </c>
      <c r="J9" s="39">
        <f>IF($B9&lt;&gt;"",SUMIF($B$2:B9,$B9,$F$2:F9),"")</f>
        <v>8</v>
      </c>
      <c r="K9" s="26">
        <f t="shared" si="0"/>
        <v>32</v>
      </c>
      <c r="M9" s="27" t="str">
        <f t="shared" si="1"/>
        <v/>
      </c>
    </row>
    <row r="10" spans="1:13" x14ac:dyDescent="0.25">
      <c r="A10" s="23">
        <f>IFERROR(INDEX(T_Snack[Code],MATCH(B10,T_Snack[Snack],0)),"")</f>
        <v>210</v>
      </c>
      <c r="B10" s="24" t="s">
        <v>0</v>
      </c>
      <c r="C10" s="25">
        <v>43853</v>
      </c>
      <c r="F10" s="26">
        <v>1</v>
      </c>
      <c r="H10" s="39">
        <f>IF($B10&lt;&gt;"",SUMIF($B$2:B10,$B10,$D$2:D10),"")</f>
        <v>4</v>
      </c>
      <c r="I10" s="39">
        <f>IF($B10&lt;&gt;"",SUMIF($B$2:B10,$B10,$E$2:E10),"")</f>
        <v>36</v>
      </c>
      <c r="J10" s="39">
        <f>IF($B10&lt;&gt;"",SUMIF($B$2:B10,$B10,$F$2:F10),"")</f>
        <v>9</v>
      </c>
      <c r="K10" s="26">
        <f t="shared" si="0"/>
        <v>31</v>
      </c>
      <c r="M10" s="27" t="str">
        <f t="shared" si="1"/>
        <v/>
      </c>
    </row>
    <row r="11" spans="1:13" x14ac:dyDescent="0.25">
      <c r="A11" s="23">
        <f>IFERROR(INDEX(T_Snack[Code],MATCH(B11,T_Snack[Snack],0)),"")</f>
        <v>210</v>
      </c>
      <c r="B11" s="24" t="s">
        <v>0</v>
      </c>
      <c r="C11" s="25">
        <v>43858</v>
      </c>
      <c r="F11" s="26">
        <v>2</v>
      </c>
      <c r="H11" s="39">
        <f>IF($B11&lt;&gt;"",SUMIF($B$2:B11,$B11,$D$2:D11),"")</f>
        <v>4</v>
      </c>
      <c r="I11" s="39">
        <f>IF($B11&lt;&gt;"",SUMIF($B$2:B11,$B11,$E$2:E11),"")</f>
        <v>36</v>
      </c>
      <c r="J11" s="39">
        <f>IF($B11&lt;&gt;"",SUMIF($B$2:B11,$B11,$F$2:F11),"")</f>
        <v>11</v>
      </c>
      <c r="K11" s="26">
        <f t="shared" si="0"/>
        <v>29</v>
      </c>
      <c r="M11" s="27" t="str">
        <f t="shared" si="1"/>
        <v/>
      </c>
    </row>
    <row r="12" spans="1:13" x14ac:dyDescent="0.25">
      <c r="A12" s="23">
        <v>210</v>
      </c>
      <c r="B12" s="24" t="s">
        <v>0</v>
      </c>
      <c r="C12" s="25">
        <v>43859</v>
      </c>
      <c r="F12" s="26">
        <v>1</v>
      </c>
      <c r="H12" s="39">
        <f>IF($B12&lt;&gt;"",SUMIF($B$2:B12,$B12,$D$2:D12),"")</f>
        <v>4</v>
      </c>
      <c r="I12" s="39">
        <f>IF($B12&lt;&gt;"",SUMIF($B$2:B12,$B12,$E$2:E12),"")</f>
        <v>36</v>
      </c>
      <c r="J12" s="39">
        <f>IF($B12&lt;&gt;"",SUMIF($B$2:B12,$B12,$F$2:F12),"")</f>
        <v>12</v>
      </c>
      <c r="K12" s="26">
        <f t="shared" si="0"/>
        <v>28</v>
      </c>
      <c r="M12" s="27" t="str">
        <f t="shared" si="1"/>
        <v/>
      </c>
    </row>
    <row r="13" spans="1:13" x14ac:dyDescent="0.25">
      <c r="A13" s="23">
        <f>IFERROR(INDEX(T_Snack[Code],MATCH(B13,T_Snack[Snack],0)),"")</f>
        <v>211</v>
      </c>
      <c r="B13" s="24" t="s">
        <v>1</v>
      </c>
      <c r="C13" s="25">
        <v>43831</v>
      </c>
      <c r="D13" s="26">
        <v>12</v>
      </c>
      <c r="H13" s="39">
        <f>IF($B13&lt;&gt;"",SUMIF($B$2:B13,$B13,$D$2:D13),"")</f>
        <v>12</v>
      </c>
      <c r="I13" s="39">
        <f>IF($B13&lt;&gt;"",SUMIF($B$2:B13,$B13,$E$2:E13),"")</f>
        <v>0</v>
      </c>
      <c r="J13" s="39">
        <f>IF($B13&lt;&gt;"",SUMIF($B$2:B13,$B13,$F$2:F13),"")</f>
        <v>0</v>
      </c>
      <c r="K13" s="26">
        <f t="shared" si="0"/>
        <v>12</v>
      </c>
      <c r="M13" s="27" t="str">
        <f t="shared" si="1"/>
        <v/>
      </c>
    </row>
    <row r="14" spans="1:13" x14ac:dyDescent="0.25">
      <c r="A14" s="23">
        <f>IFERROR(INDEX(T_Snack[Code],MATCH(B14,T_Snack[Snack],0)),"")</f>
        <v>211</v>
      </c>
      <c r="B14" s="24" t="s">
        <v>1</v>
      </c>
      <c r="C14" s="25">
        <v>43839</v>
      </c>
      <c r="F14" s="26">
        <v>1</v>
      </c>
      <c r="H14" s="39">
        <f>IF($B14&lt;&gt;"",SUMIF($B$2:B14,$B14,$D$2:D14),"")</f>
        <v>12</v>
      </c>
      <c r="I14" s="39">
        <f>IF($B14&lt;&gt;"",SUMIF($B$2:B14,$B14,$E$2:E14),"")</f>
        <v>0</v>
      </c>
      <c r="J14" s="39">
        <f>IF($B14&lt;&gt;"",SUMIF($B$2:B14,$B14,$F$2:F14),"")</f>
        <v>1</v>
      </c>
      <c r="K14" s="26">
        <f t="shared" si="0"/>
        <v>11</v>
      </c>
      <c r="M14" s="27" t="str">
        <f t="shared" si="1"/>
        <v/>
      </c>
    </row>
    <row r="15" spans="1:13" x14ac:dyDescent="0.25">
      <c r="A15" s="23">
        <f>IFERROR(INDEX(T_Snack[Code],MATCH(B15,T_Snack[Snack],0)),"")</f>
        <v>211</v>
      </c>
      <c r="B15" s="24" t="s">
        <v>1</v>
      </c>
      <c r="C15" s="25">
        <v>43840</v>
      </c>
      <c r="F15" s="26">
        <v>1</v>
      </c>
      <c r="H15" s="39">
        <f>IF($B15&lt;&gt;"",SUMIF($B$2:B15,$B15,$D$2:D15),"")</f>
        <v>12</v>
      </c>
      <c r="I15" s="39">
        <f>IF($B15&lt;&gt;"",SUMIF($B$2:B15,$B15,$E$2:E15),"")</f>
        <v>0</v>
      </c>
      <c r="J15" s="39">
        <f>IF($B15&lt;&gt;"",SUMIF($B$2:B15,$B15,$F$2:F15),"")</f>
        <v>2</v>
      </c>
      <c r="K15" s="26">
        <f t="shared" si="0"/>
        <v>10</v>
      </c>
      <c r="M15" s="27" t="str">
        <f t="shared" si="1"/>
        <v/>
      </c>
    </row>
    <row r="16" spans="1:13" x14ac:dyDescent="0.25">
      <c r="A16" s="23">
        <f>IFERROR(INDEX(T_Snack[Code],MATCH(B16,T_Snack[Snack],0)),"")</f>
        <v>211</v>
      </c>
      <c r="B16" s="24" t="s">
        <v>1</v>
      </c>
      <c r="C16" s="25">
        <v>43843</v>
      </c>
      <c r="F16" s="26">
        <v>2</v>
      </c>
      <c r="H16" s="39">
        <f>IF($B16&lt;&gt;"",SUMIF($B$2:B16,$B16,$D$2:D16),"")</f>
        <v>12</v>
      </c>
      <c r="I16" s="39">
        <f>IF($B16&lt;&gt;"",SUMIF($B$2:B16,$B16,$E$2:E16),"")</f>
        <v>0</v>
      </c>
      <c r="J16" s="39">
        <f>IF($B16&lt;&gt;"",SUMIF($B$2:B16,$B16,$F$2:F16),"")</f>
        <v>4</v>
      </c>
      <c r="K16" s="26">
        <f t="shared" si="0"/>
        <v>8</v>
      </c>
      <c r="M16" s="27" t="str">
        <f t="shared" si="1"/>
        <v/>
      </c>
    </row>
    <row r="17" spans="1:13" x14ac:dyDescent="0.25">
      <c r="A17" s="23">
        <f>IFERROR(INDEX(T_Snack[Code],MATCH(B17,T_Snack[Snack],0)),"")</f>
        <v>211</v>
      </c>
      <c r="B17" s="24" t="s">
        <v>1</v>
      </c>
      <c r="C17" s="25">
        <v>43844</v>
      </c>
      <c r="E17" s="26">
        <v>24</v>
      </c>
      <c r="H17" s="39">
        <f>IF($B17&lt;&gt;"",SUMIF($B$2:B17,$B17,$D$2:D17),"")</f>
        <v>12</v>
      </c>
      <c r="I17" s="39">
        <f>IF($B17&lt;&gt;"",SUMIF($B$2:B17,$B17,$E$2:E17),"")</f>
        <v>24</v>
      </c>
      <c r="J17" s="39">
        <f>IF($B17&lt;&gt;"",SUMIF($B$2:B17,$B17,$F$2:F17),"")</f>
        <v>4</v>
      </c>
      <c r="K17" s="26">
        <f t="shared" si="0"/>
        <v>32</v>
      </c>
      <c r="M17" s="27" t="str">
        <f t="shared" si="1"/>
        <v/>
      </c>
    </row>
    <row r="18" spans="1:13" x14ac:dyDescent="0.25">
      <c r="A18" s="23">
        <f>IFERROR(INDEX(T_Snack[Code],MATCH(B18,T_Snack[Snack],0)),"")</f>
        <v>211</v>
      </c>
      <c r="B18" s="24" t="s">
        <v>1</v>
      </c>
      <c r="C18" s="25">
        <v>43845</v>
      </c>
      <c r="F18" s="26">
        <v>1</v>
      </c>
      <c r="H18" s="39">
        <f>IF($B18&lt;&gt;"",SUMIF($B$2:B18,$B18,$D$2:D18),"")</f>
        <v>12</v>
      </c>
      <c r="I18" s="39">
        <f>IF($B18&lt;&gt;"",SUMIF($B$2:B18,$B18,$E$2:E18),"")</f>
        <v>24</v>
      </c>
      <c r="J18" s="39">
        <f>IF($B18&lt;&gt;"",SUMIF($B$2:B18,$B18,$F$2:F18),"")</f>
        <v>5</v>
      </c>
      <c r="K18" s="26">
        <f t="shared" si="0"/>
        <v>31</v>
      </c>
      <c r="M18" s="27" t="str">
        <f t="shared" si="1"/>
        <v/>
      </c>
    </row>
    <row r="19" spans="1:13" x14ac:dyDescent="0.25">
      <c r="A19" s="23">
        <f>IFERROR(INDEX(T_Snack[Code],MATCH(B19,T_Snack[Snack],0)),"")</f>
        <v>211</v>
      </c>
      <c r="B19" s="24" t="s">
        <v>1</v>
      </c>
      <c r="C19" s="25">
        <v>43846</v>
      </c>
      <c r="F19" s="26">
        <v>1</v>
      </c>
      <c r="H19" s="39">
        <f>IF($B19&lt;&gt;"",SUMIF($B$2:B19,$B19,$D$2:D19),"")</f>
        <v>12</v>
      </c>
      <c r="I19" s="39">
        <f>IF($B19&lt;&gt;"",SUMIF($B$2:B19,$B19,$E$2:E19),"")</f>
        <v>24</v>
      </c>
      <c r="J19" s="39">
        <f>IF($B19&lt;&gt;"",SUMIF($B$2:B19,$B19,$F$2:F19),"")</f>
        <v>6</v>
      </c>
      <c r="K19" s="26">
        <f t="shared" si="0"/>
        <v>30</v>
      </c>
      <c r="M19" s="27" t="str">
        <f t="shared" si="1"/>
        <v/>
      </c>
    </row>
    <row r="20" spans="1:13" x14ac:dyDescent="0.25">
      <c r="A20" s="23">
        <f>IFERROR(INDEX(T_Snack[Code],MATCH(B20,T_Snack[Snack],0)),"")</f>
        <v>211</v>
      </c>
      <c r="B20" s="24" t="s">
        <v>1</v>
      </c>
      <c r="C20" s="25">
        <v>43853</v>
      </c>
      <c r="F20" s="26">
        <v>1</v>
      </c>
      <c r="H20" s="39">
        <f>IF($B20&lt;&gt;"",SUMIF($B$2:B20,$B20,$D$2:D20),"")</f>
        <v>12</v>
      </c>
      <c r="I20" s="39">
        <f>IF($B20&lt;&gt;"",SUMIF($B$2:B20,$B20,$E$2:E20),"")</f>
        <v>24</v>
      </c>
      <c r="J20" s="39">
        <f>IF($B20&lt;&gt;"",SUMIF($B$2:B20,$B20,$F$2:F20),"")</f>
        <v>7</v>
      </c>
      <c r="K20" s="26">
        <f t="shared" si="0"/>
        <v>29</v>
      </c>
      <c r="M20" s="27" t="str">
        <f t="shared" si="1"/>
        <v/>
      </c>
    </row>
    <row r="21" spans="1:13" x14ac:dyDescent="0.25">
      <c r="A21" s="23">
        <f>IFERROR(INDEX(T_Snack[Code],MATCH(B21,T_Snack[Snack],0)),"")</f>
        <v>211</v>
      </c>
      <c r="B21" s="24" t="s">
        <v>1</v>
      </c>
      <c r="C21" s="25">
        <v>43858</v>
      </c>
      <c r="F21" s="26">
        <v>2</v>
      </c>
      <c r="H21" s="39">
        <f>IF($B21&lt;&gt;"",SUMIF($B$2:B21,$B21,$D$2:D21),"")</f>
        <v>12</v>
      </c>
      <c r="I21" s="39">
        <f>IF($B21&lt;&gt;"",SUMIF($B$2:B21,$B21,$E$2:E21),"")</f>
        <v>24</v>
      </c>
      <c r="J21" s="39">
        <f>IF($B21&lt;&gt;"",SUMIF($B$2:B21,$B21,$F$2:F21),"")</f>
        <v>9</v>
      </c>
      <c r="K21" s="26">
        <f t="shared" si="0"/>
        <v>27</v>
      </c>
      <c r="M21" s="27" t="str">
        <f t="shared" si="1"/>
        <v/>
      </c>
    </row>
    <row r="22" spans="1:13" x14ac:dyDescent="0.25">
      <c r="A22" s="23">
        <f>IFERROR(INDEX(T_Snack[Code],MATCH(B22,T_Snack[Snack],0)),"")</f>
        <v>212</v>
      </c>
      <c r="B22" s="24" t="s">
        <v>2</v>
      </c>
      <c r="C22" s="25">
        <v>43831</v>
      </c>
      <c r="D22" s="26">
        <v>13</v>
      </c>
      <c r="H22" s="39">
        <f>IF($B22&lt;&gt;"",SUMIF($B$2:B22,$B22,$D$2:D22),"")</f>
        <v>13</v>
      </c>
      <c r="I22" s="39">
        <f>IF($B22&lt;&gt;"",SUMIF($B$2:B22,$B22,$E$2:E22),"")</f>
        <v>0</v>
      </c>
      <c r="J22" s="39">
        <f>IF($B22&lt;&gt;"",SUMIF($B$2:B22,$B22,$F$2:F22),"")</f>
        <v>0</v>
      </c>
      <c r="K22" s="26">
        <f t="shared" si="0"/>
        <v>13</v>
      </c>
      <c r="M22" s="27" t="str">
        <f t="shared" si="1"/>
        <v/>
      </c>
    </row>
    <row r="23" spans="1:13" x14ac:dyDescent="0.25">
      <c r="A23" s="23">
        <f>IFERROR(INDEX(T_Snack[Code],MATCH(B23,T_Snack[Snack],0)),"")</f>
        <v>212</v>
      </c>
      <c r="B23" s="24" t="s">
        <v>2</v>
      </c>
      <c r="C23" s="25">
        <v>43834</v>
      </c>
      <c r="F23" s="26">
        <v>1</v>
      </c>
      <c r="H23" s="39">
        <f>IF($B23&lt;&gt;"",SUMIF($B$2:B23,$B23,$D$2:D23),"")</f>
        <v>13</v>
      </c>
      <c r="I23" s="39">
        <f>IF($B23&lt;&gt;"",SUMIF($B$2:B23,$B23,$E$2:E23),"")</f>
        <v>0</v>
      </c>
      <c r="J23" s="39">
        <f>IF($B23&lt;&gt;"",SUMIF($B$2:B23,$B23,$F$2:F23),"")</f>
        <v>1</v>
      </c>
      <c r="K23" s="26">
        <f t="shared" si="0"/>
        <v>12</v>
      </c>
      <c r="M23" s="27" t="str">
        <f t="shared" si="1"/>
        <v/>
      </c>
    </row>
    <row r="24" spans="1:13" x14ac:dyDescent="0.25">
      <c r="A24" s="28">
        <f>IFERROR(INDEX(T_Snack[Code],MATCH(B24,T_Snack[Snack],0)),"")</f>
        <v>212</v>
      </c>
      <c r="B24" s="24" t="s">
        <v>2</v>
      </c>
      <c r="C24" s="25">
        <v>43837</v>
      </c>
      <c r="F24" s="26">
        <v>1</v>
      </c>
      <c r="H24" s="39">
        <f>IF($B24&lt;&gt;"",SUMIF($B$2:B24,$B24,$D$2:D24),"")</f>
        <v>13</v>
      </c>
      <c r="I24" s="39">
        <f>IF($B24&lt;&gt;"",SUMIF($B$2:B24,$B24,$E$2:E24),"")</f>
        <v>0</v>
      </c>
      <c r="J24" s="39">
        <f>IF($B24&lt;&gt;"",SUMIF($B$2:B24,$B24,$F$2:F24),"")</f>
        <v>2</v>
      </c>
      <c r="K24" s="26">
        <f t="shared" si="0"/>
        <v>11</v>
      </c>
      <c r="M24" s="27" t="str">
        <f t="shared" si="1"/>
        <v/>
      </c>
    </row>
    <row r="25" spans="1:13" x14ac:dyDescent="0.25">
      <c r="A25" s="28">
        <f>IFERROR(INDEX(T_Snack[Code],MATCH(B25,T_Snack[Snack],0)),"")</f>
        <v>212</v>
      </c>
      <c r="B25" s="24" t="s">
        <v>2</v>
      </c>
      <c r="C25" s="25">
        <v>43838</v>
      </c>
      <c r="F25" s="26">
        <v>1</v>
      </c>
      <c r="H25" s="39">
        <f>IF($B25&lt;&gt;"",SUMIF($B$2:B25,$B25,$D$2:D25),"")</f>
        <v>13</v>
      </c>
      <c r="I25" s="39">
        <f>IF($B25&lt;&gt;"",SUMIF($B$2:B25,$B25,$E$2:E25),"")</f>
        <v>0</v>
      </c>
      <c r="J25" s="39">
        <f>IF($B25&lt;&gt;"",SUMIF($B$2:B25,$B25,$F$2:F25),"")</f>
        <v>3</v>
      </c>
      <c r="K25" s="26">
        <f t="shared" si="0"/>
        <v>10</v>
      </c>
      <c r="M25" s="27" t="str">
        <f t="shared" si="1"/>
        <v/>
      </c>
    </row>
    <row r="26" spans="1:13" x14ac:dyDescent="0.25">
      <c r="A26" s="28">
        <f>IFERROR(INDEX(T_Snack[Code],MATCH(B26,T_Snack[Snack],0)),"")</f>
        <v>212</v>
      </c>
      <c r="B26" s="24" t="s">
        <v>2</v>
      </c>
      <c r="C26" s="25">
        <v>43843</v>
      </c>
      <c r="F26" s="26">
        <v>1</v>
      </c>
      <c r="H26" s="39">
        <f>IF($B26&lt;&gt;"",SUMIF($B$2:B26,$B26,$D$2:D26),"")</f>
        <v>13</v>
      </c>
      <c r="I26" s="39">
        <f>IF($B26&lt;&gt;"",SUMIF($B$2:B26,$B26,$E$2:E26),"")</f>
        <v>0</v>
      </c>
      <c r="J26" s="39">
        <f>IF($B26&lt;&gt;"",SUMIF($B$2:B26,$B26,$F$2:F26),"")</f>
        <v>4</v>
      </c>
      <c r="K26" s="26">
        <f t="shared" si="0"/>
        <v>9</v>
      </c>
      <c r="M26" s="27" t="str">
        <f t="shared" si="1"/>
        <v/>
      </c>
    </row>
    <row r="27" spans="1:13" x14ac:dyDescent="0.25">
      <c r="A27" s="28">
        <f>IFERROR(INDEX(T_Snack[Code],MATCH(B27,T_Snack[Snack],0)),"")</f>
        <v>212</v>
      </c>
      <c r="B27" s="24" t="s">
        <v>2</v>
      </c>
      <c r="C27" s="25">
        <v>43844</v>
      </c>
      <c r="E27" s="26">
        <v>24</v>
      </c>
      <c r="H27" s="39">
        <f>IF($B27&lt;&gt;"",SUMIF($B$2:B27,$B27,$D$2:D27),"")</f>
        <v>13</v>
      </c>
      <c r="I27" s="39">
        <f>IF($B27&lt;&gt;"",SUMIF($B$2:B27,$B27,$E$2:E27),"")</f>
        <v>24</v>
      </c>
      <c r="J27" s="39">
        <f>IF($B27&lt;&gt;"",SUMIF($B$2:B27,$B27,$F$2:F27),"")</f>
        <v>4</v>
      </c>
      <c r="K27" s="26">
        <f t="shared" si="0"/>
        <v>33</v>
      </c>
      <c r="M27" s="27" t="str">
        <f t="shared" si="1"/>
        <v/>
      </c>
    </row>
    <row r="28" spans="1:13" x14ac:dyDescent="0.25">
      <c r="A28" s="28">
        <f>IFERROR(INDEX(T_Snack[Code],MATCH(B28,T_Snack[Snack],0)),"")</f>
        <v>212</v>
      </c>
      <c r="B28" s="24" t="s">
        <v>2</v>
      </c>
      <c r="C28" s="25">
        <v>43851</v>
      </c>
      <c r="F28" s="26">
        <v>1</v>
      </c>
      <c r="H28" s="39">
        <f>IF($B28&lt;&gt;"",SUMIF($B$2:B28,$B28,$D$2:D28),"")</f>
        <v>13</v>
      </c>
      <c r="I28" s="39">
        <f>IF($B28&lt;&gt;"",SUMIF($B$2:B28,$B28,$E$2:E28),"")</f>
        <v>24</v>
      </c>
      <c r="J28" s="39">
        <f>IF($B28&lt;&gt;"",SUMIF($B$2:B28,$B28,$F$2:F28),"")</f>
        <v>5</v>
      </c>
      <c r="K28" s="26">
        <f t="shared" si="0"/>
        <v>32</v>
      </c>
      <c r="M28" s="27" t="str">
        <f t="shared" si="1"/>
        <v/>
      </c>
    </row>
    <row r="29" spans="1:13" x14ac:dyDescent="0.25">
      <c r="A29" s="28">
        <f>IFERROR(INDEX(T_Snack[Code],MATCH(B29,T_Snack[Snack],0)),"")</f>
        <v>214</v>
      </c>
      <c r="B29" s="24" t="s">
        <v>4</v>
      </c>
      <c r="C29" s="25">
        <v>43831</v>
      </c>
      <c r="D29" s="26">
        <v>11</v>
      </c>
      <c r="H29" s="39">
        <f>IF($B29&lt;&gt;"",SUMIF($B$2:B29,$B29,$D$2:D29),"")</f>
        <v>11</v>
      </c>
      <c r="I29" s="39">
        <f>IF($B29&lt;&gt;"",SUMIF($B$2:B29,$B29,$E$2:E29),"")</f>
        <v>0</v>
      </c>
      <c r="J29" s="39">
        <f>IF($B29&lt;&gt;"",SUMIF($B$2:B29,$B29,$F$2:F29),"")</f>
        <v>0</v>
      </c>
      <c r="K29" s="26">
        <f t="shared" si="0"/>
        <v>11</v>
      </c>
      <c r="M29" s="27" t="str">
        <f t="shared" si="1"/>
        <v/>
      </c>
    </row>
    <row r="30" spans="1:13" x14ac:dyDescent="0.25">
      <c r="A30" s="28">
        <f>IFERROR(INDEX(T_Snack[Code],MATCH(B30,T_Snack[Snack],0)),"")</f>
        <v>214</v>
      </c>
      <c r="B30" s="24" t="s">
        <v>4</v>
      </c>
      <c r="C30" s="25">
        <v>43833</v>
      </c>
      <c r="F30" s="26">
        <v>1</v>
      </c>
      <c r="H30" s="39">
        <f>IF($B30&lt;&gt;"",SUMIF($B$2:B30,$B30,$D$2:D30),"")</f>
        <v>11</v>
      </c>
      <c r="I30" s="39">
        <f>IF($B30&lt;&gt;"",SUMIF($B$2:B30,$B30,$E$2:E30),"")</f>
        <v>0</v>
      </c>
      <c r="J30" s="39">
        <f>IF($B30&lt;&gt;"",SUMIF($B$2:B30,$B30,$F$2:F30),"")</f>
        <v>1</v>
      </c>
      <c r="K30" s="26">
        <f t="shared" si="0"/>
        <v>10</v>
      </c>
      <c r="M30" s="27" t="str">
        <f t="shared" si="1"/>
        <v/>
      </c>
    </row>
    <row r="31" spans="1:13" x14ac:dyDescent="0.25">
      <c r="A31" s="28">
        <f>IFERROR(INDEX(T_Snack[Code],MATCH(B31,T_Snack[Snack],0)),"")</f>
        <v>214</v>
      </c>
      <c r="B31" s="24" t="s">
        <v>4</v>
      </c>
      <c r="C31" s="25">
        <v>43834</v>
      </c>
      <c r="F31" s="26">
        <v>2</v>
      </c>
      <c r="H31" s="39">
        <f>IF($B31&lt;&gt;"",SUMIF($B$2:B31,$B31,$D$2:D31),"")</f>
        <v>11</v>
      </c>
      <c r="I31" s="39">
        <f>IF($B31&lt;&gt;"",SUMIF($B$2:B31,$B31,$E$2:E31),"")</f>
        <v>0</v>
      </c>
      <c r="J31" s="39">
        <f>IF($B31&lt;&gt;"",SUMIF($B$2:B31,$B31,$F$2:F31),"")</f>
        <v>3</v>
      </c>
      <c r="K31" s="26">
        <f t="shared" si="0"/>
        <v>8</v>
      </c>
      <c r="M31" s="27" t="str">
        <f t="shared" si="1"/>
        <v/>
      </c>
    </row>
    <row r="32" spans="1:13" x14ac:dyDescent="0.25">
      <c r="A32" s="28">
        <f>IFERROR(INDEX(T_Snack[Code],MATCH(B32,T_Snack[Snack],0)),"")</f>
        <v>214</v>
      </c>
      <c r="B32" s="24" t="s">
        <v>4</v>
      </c>
      <c r="C32" s="25">
        <v>43844</v>
      </c>
      <c r="E32" s="26">
        <v>18</v>
      </c>
      <c r="H32" s="39">
        <f>IF($B32&lt;&gt;"",SUMIF($B$2:B32,$B32,$D$2:D32),"")</f>
        <v>11</v>
      </c>
      <c r="I32" s="39">
        <f>IF($B32&lt;&gt;"",SUMIF($B$2:B32,$B32,$E$2:E32),"")</f>
        <v>18</v>
      </c>
      <c r="J32" s="39">
        <f>IF($B32&lt;&gt;"",SUMIF($B$2:B32,$B32,$F$2:F32),"")</f>
        <v>3</v>
      </c>
      <c r="K32" s="26">
        <f t="shared" si="0"/>
        <v>26</v>
      </c>
      <c r="M32" s="27" t="str">
        <f t="shared" si="1"/>
        <v/>
      </c>
    </row>
    <row r="33" spans="1:13" x14ac:dyDescent="0.25">
      <c r="A33" s="28">
        <f>IFERROR(INDEX(T_Snack[Code],MATCH(B33,T_Snack[Snack],0)),"")</f>
        <v>214</v>
      </c>
      <c r="B33" s="24" t="s">
        <v>4</v>
      </c>
      <c r="C33" s="25">
        <v>43846</v>
      </c>
      <c r="F33" s="26">
        <v>1</v>
      </c>
      <c r="H33" s="39">
        <f>IF($B33&lt;&gt;"",SUMIF($B$2:B33,$B33,$D$2:D33),"")</f>
        <v>11</v>
      </c>
      <c r="I33" s="39">
        <f>IF($B33&lt;&gt;"",SUMIF($B$2:B33,$B33,$E$2:E33),"")</f>
        <v>18</v>
      </c>
      <c r="J33" s="39">
        <f>IF($B33&lt;&gt;"",SUMIF($B$2:B33,$B33,$F$2:F33),"")</f>
        <v>4</v>
      </c>
      <c r="K33" s="26">
        <f t="shared" si="0"/>
        <v>25</v>
      </c>
      <c r="M33" s="27" t="str">
        <f t="shared" si="1"/>
        <v/>
      </c>
    </row>
    <row r="34" spans="1:13" x14ac:dyDescent="0.25">
      <c r="A34" s="28">
        <f>IFERROR(INDEX(T_Snack[Code],MATCH(B34,T_Snack[Snack],0)),"")</f>
        <v>214</v>
      </c>
      <c r="B34" s="24" t="s">
        <v>4</v>
      </c>
      <c r="C34" s="25">
        <v>43849</v>
      </c>
      <c r="F34" s="26">
        <v>1</v>
      </c>
      <c r="H34" s="39">
        <f>IF($B34&lt;&gt;"",SUMIF($B$2:B34,$B34,$D$2:D34),"")</f>
        <v>11</v>
      </c>
      <c r="I34" s="39">
        <f>IF($B34&lt;&gt;"",SUMIF($B$2:B34,$B34,$E$2:E34),"")</f>
        <v>18</v>
      </c>
      <c r="J34" s="39">
        <f>IF($B34&lt;&gt;"",SUMIF($B$2:B34,$B34,$F$2:F34),"")</f>
        <v>5</v>
      </c>
      <c r="K34" s="26">
        <f t="shared" si="0"/>
        <v>24</v>
      </c>
      <c r="M34" s="27" t="str">
        <f t="shared" si="1"/>
        <v/>
      </c>
    </row>
    <row r="35" spans="1:13" x14ac:dyDescent="0.25">
      <c r="A35" s="28">
        <f>IFERROR(INDEX(T_Snack[Code],MATCH(B35,T_Snack[Snack],0)),"")</f>
        <v>214</v>
      </c>
      <c r="B35" s="24" t="s">
        <v>4</v>
      </c>
      <c r="C35" s="25">
        <v>43853</v>
      </c>
      <c r="F35" s="26">
        <v>3</v>
      </c>
      <c r="H35" s="39">
        <f>IF($B35&lt;&gt;"",SUMIF($B$2:B35,$B35,$D$2:D35),"")</f>
        <v>11</v>
      </c>
      <c r="I35" s="39">
        <f>IF($B35&lt;&gt;"",SUMIF($B$2:B35,$B35,$E$2:E35),"")</f>
        <v>18</v>
      </c>
      <c r="J35" s="39">
        <f>IF($B35&lt;&gt;"",SUMIF($B$2:B35,$B35,$F$2:F35),"")</f>
        <v>8</v>
      </c>
      <c r="K35" s="26">
        <f t="shared" si="0"/>
        <v>21</v>
      </c>
      <c r="M35" s="27" t="str">
        <f t="shared" si="1"/>
        <v/>
      </c>
    </row>
    <row r="36" spans="1:13" x14ac:dyDescent="0.25">
      <c r="A36" s="28">
        <f>IFERROR(INDEX(T_Snack[Code],MATCH(B36,T_Snack[Snack],0)),"")</f>
        <v>215</v>
      </c>
      <c r="B36" s="24" t="s">
        <v>7</v>
      </c>
      <c r="C36" s="25">
        <v>43831</v>
      </c>
      <c r="D36" s="26">
        <v>11</v>
      </c>
      <c r="F36" s="26">
        <v>2</v>
      </c>
      <c r="H36" s="39">
        <f>IF($B36&lt;&gt;"",SUMIF($B$2:B36,$B36,$D$2:D36),"")</f>
        <v>11</v>
      </c>
      <c r="I36" s="39">
        <f>IF($B36&lt;&gt;"",SUMIF($B$2:B36,$B36,$E$2:E36),"")</f>
        <v>0</v>
      </c>
      <c r="J36" s="39">
        <f>IF($B36&lt;&gt;"",SUMIF($B$2:B36,$B36,$F$2:F36),"")</f>
        <v>2</v>
      </c>
      <c r="K36" s="26">
        <f t="shared" si="0"/>
        <v>9</v>
      </c>
      <c r="M36" s="27" t="str">
        <f t="shared" si="1"/>
        <v/>
      </c>
    </row>
    <row r="37" spans="1:13" x14ac:dyDescent="0.25">
      <c r="A37" s="28">
        <f>IFERROR(INDEX(T_Snack[Code],MATCH(B37,T_Snack[Snack],0)),"")</f>
        <v>215</v>
      </c>
      <c r="B37" s="24" t="s">
        <v>7</v>
      </c>
      <c r="C37" s="25">
        <v>43832</v>
      </c>
      <c r="F37" s="26">
        <v>1</v>
      </c>
      <c r="H37" s="39">
        <f>IF($B37&lt;&gt;"",SUMIF($B$2:B37,$B37,$D$2:D37),"")</f>
        <v>11</v>
      </c>
      <c r="I37" s="39">
        <f>IF($B37&lt;&gt;"",SUMIF($B$2:B37,$B37,$E$2:E37),"")</f>
        <v>0</v>
      </c>
      <c r="J37" s="39">
        <f>IF($B37&lt;&gt;"",SUMIF($B$2:B37,$B37,$F$2:F37),"")</f>
        <v>3</v>
      </c>
      <c r="K37" s="26">
        <f t="shared" si="0"/>
        <v>8</v>
      </c>
      <c r="M37" s="27" t="str">
        <f t="shared" si="1"/>
        <v/>
      </c>
    </row>
    <row r="38" spans="1:13" x14ac:dyDescent="0.25">
      <c r="A38" s="28">
        <f>IFERROR(INDEX(T_Snack[Code],MATCH(B38,T_Snack[Snack],0)),"")</f>
        <v>215</v>
      </c>
      <c r="B38" s="24" t="s">
        <v>7</v>
      </c>
      <c r="C38" s="25">
        <v>43834</v>
      </c>
      <c r="F38" s="26">
        <v>2</v>
      </c>
      <c r="H38" s="39">
        <f>IF($B38&lt;&gt;"",SUMIF($B$2:B38,$B38,$D$2:D38),"")</f>
        <v>11</v>
      </c>
      <c r="I38" s="39">
        <f>IF($B38&lt;&gt;"",SUMIF($B$2:B38,$B38,$E$2:E38),"")</f>
        <v>0</v>
      </c>
      <c r="J38" s="39">
        <f>IF($B38&lt;&gt;"",SUMIF($B$2:B38,$B38,$F$2:F38),"")</f>
        <v>5</v>
      </c>
      <c r="K38" s="26">
        <f t="shared" si="0"/>
        <v>6</v>
      </c>
      <c r="M38" s="27" t="str">
        <f t="shared" si="1"/>
        <v/>
      </c>
    </row>
    <row r="39" spans="1:13" x14ac:dyDescent="0.25">
      <c r="A39" s="28">
        <f>IFERROR(INDEX(T_Snack[Code],MATCH(B39,T_Snack[Snack],0)),"")</f>
        <v>215</v>
      </c>
      <c r="B39" s="24" t="s">
        <v>7</v>
      </c>
      <c r="C39" s="25">
        <v>43835</v>
      </c>
      <c r="F39" s="26">
        <v>1</v>
      </c>
      <c r="H39" s="39">
        <f>IF($B39&lt;&gt;"",SUMIF($B$2:B39,$B39,$D$2:D39),"")</f>
        <v>11</v>
      </c>
      <c r="I39" s="39">
        <f>IF($B39&lt;&gt;"",SUMIF($B$2:B39,$B39,$E$2:E39),"")</f>
        <v>0</v>
      </c>
      <c r="J39" s="39">
        <f>IF($B39&lt;&gt;"",SUMIF($B$2:B39,$B39,$F$2:F39),"")</f>
        <v>6</v>
      </c>
      <c r="K39" s="26">
        <f t="shared" si="0"/>
        <v>5</v>
      </c>
      <c r="M39" s="27" t="str">
        <f t="shared" si="1"/>
        <v/>
      </c>
    </row>
    <row r="40" spans="1:13" x14ac:dyDescent="0.25">
      <c r="A40" s="28">
        <f>IFERROR(INDEX(T_Snack[Code],MATCH(B40,T_Snack[Snack],0)),"")</f>
        <v>215</v>
      </c>
      <c r="B40" s="24" t="s">
        <v>7</v>
      </c>
      <c r="C40" s="25">
        <v>43836</v>
      </c>
      <c r="F40" s="26">
        <v>2</v>
      </c>
      <c r="H40" s="39">
        <f>IF($B40&lt;&gt;"",SUMIF($B$2:B40,$B40,$D$2:D40),"")</f>
        <v>11</v>
      </c>
      <c r="I40" s="39">
        <f>IF($B40&lt;&gt;"",SUMIF($B$2:B40,$B40,$E$2:E40),"")</f>
        <v>0</v>
      </c>
      <c r="J40" s="39">
        <f>IF($B40&lt;&gt;"",SUMIF($B$2:B40,$B40,$F$2:F40),"")</f>
        <v>8</v>
      </c>
      <c r="K40" s="26">
        <f t="shared" si="0"/>
        <v>3</v>
      </c>
      <c r="M40" s="27" t="str">
        <f t="shared" si="1"/>
        <v/>
      </c>
    </row>
    <row r="41" spans="1:13" x14ac:dyDescent="0.25">
      <c r="A41" s="28">
        <f>IFERROR(INDEX(T_Snack[Code],MATCH(B41,T_Snack[Snack],0)),"")</f>
        <v>215</v>
      </c>
      <c r="B41" s="24" t="s">
        <v>7</v>
      </c>
      <c r="C41" s="25">
        <v>43837</v>
      </c>
      <c r="F41" s="26">
        <v>2</v>
      </c>
      <c r="H41" s="39">
        <f>IF($B41&lt;&gt;"",SUMIF($B$2:B41,$B41,$D$2:D41),"")</f>
        <v>11</v>
      </c>
      <c r="I41" s="39">
        <f>IF($B41&lt;&gt;"",SUMIF($B$2:B41,$B41,$E$2:E41),"")</f>
        <v>0</v>
      </c>
      <c r="J41" s="39">
        <f>IF($B41&lt;&gt;"",SUMIF($B$2:B41,$B41,$F$2:F41),"")</f>
        <v>10</v>
      </c>
      <c r="K41" s="26">
        <f t="shared" si="0"/>
        <v>1</v>
      </c>
      <c r="M41" s="27" t="str">
        <f t="shared" si="1"/>
        <v/>
      </c>
    </row>
    <row r="42" spans="1:13" x14ac:dyDescent="0.25">
      <c r="A42" s="28">
        <f>IFERROR(INDEX(T_Snack[Code],MATCH(B42,T_Snack[Snack],0)),"")</f>
        <v>215</v>
      </c>
      <c r="B42" s="24" t="s">
        <v>7</v>
      </c>
      <c r="C42" s="25">
        <v>43838</v>
      </c>
      <c r="F42" s="26">
        <v>1</v>
      </c>
      <c r="H42" s="39">
        <f>IF($B42&lt;&gt;"",SUMIF($B$2:B42,$B42,$D$2:D42),"")</f>
        <v>11</v>
      </c>
      <c r="I42" s="39">
        <f>IF($B42&lt;&gt;"",SUMIF($B$2:B42,$B42,$E$2:E42),"")</f>
        <v>0</v>
      </c>
      <c r="J42" s="39">
        <f>IF($B42&lt;&gt;"",SUMIF($B$2:B42,$B42,$F$2:F42),"")</f>
        <v>11</v>
      </c>
      <c r="K42" s="26">
        <f t="shared" si="0"/>
        <v>0</v>
      </c>
      <c r="M42" s="27" t="str">
        <f t="shared" si="1"/>
        <v/>
      </c>
    </row>
    <row r="43" spans="1:13" x14ac:dyDescent="0.25">
      <c r="A43" s="28">
        <f>IFERROR(INDEX(T_Snack[Code],MATCH(B43,T_Snack[Snack],0)),"")</f>
        <v>215</v>
      </c>
      <c r="B43" s="24" t="s">
        <v>7</v>
      </c>
      <c r="C43" s="25">
        <v>43844</v>
      </c>
      <c r="E43" s="26">
        <v>24</v>
      </c>
      <c r="H43" s="39">
        <f>IF($B43&lt;&gt;"",SUMIF($B$2:B43,$B43,$D$2:D43),"")</f>
        <v>11</v>
      </c>
      <c r="I43" s="39">
        <f>IF($B43&lt;&gt;"",SUMIF($B$2:B43,$B43,$E$2:E43),"")</f>
        <v>24</v>
      </c>
      <c r="J43" s="39">
        <f>IF($B43&lt;&gt;"",SUMIF($B$2:B43,$B43,$F$2:F43),"")</f>
        <v>11</v>
      </c>
      <c r="K43" s="26">
        <f t="shared" si="0"/>
        <v>24</v>
      </c>
      <c r="M43" s="27" t="str">
        <f t="shared" si="1"/>
        <v/>
      </c>
    </row>
    <row r="44" spans="1:13" x14ac:dyDescent="0.25">
      <c r="A44" s="28">
        <f>IFERROR(INDEX(T_Snack[Code],MATCH(B44,T_Snack[Snack],0)),"")</f>
        <v>215</v>
      </c>
      <c r="B44" s="24" t="s">
        <v>7</v>
      </c>
      <c r="C44" s="25">
        <v>43845</v>
      </c>
      <c r="F44" s="26">
        <v>2</v>
      </c>
      <c r="H44" s="39">
        <f>IF($B44&lt;&gt;"",SUMIF($B$2:B44,$B44,$D$2:D44),"")</f>
        <v>11</v>
      </c>
      <c r="I44" s="39">
        <f>IF($B44&lt;&gt;"",SUMIF($B$2:B44,$B44,$E$2:E44),"")</f>
        <v>24</v>
      </c>
      <c r="J44" s="39">
        <f>IF($B44&lt;&gt;"",SUMIF($B$2:B44,$B44,$F$2:F44),"")</f>
        <v>13</v>
      </c>
      <c r="K44" s="26">
        <f t="shared" si="0"/>
        <v>22</v>
      </c>
      <c r="M44" s="27" t="str">
        <f t="shared" si="1"/>
        <v/>
      </c>
    </row>
    <row r="45" spans="1:13" x14ac:dyDescent="0.25">
      <c r="A45" s="28">
        <f>IFERROR(INDEX(T_Snack[Code],MATCH(B45,T_Snack[Snack],0)),"")</f>
        <v>215</v>
      </c>
      <c r="B45" s="24" t="s">
        <v>7</v>
      </c>
      <c r="C45" s="25">
        <v>43850</v>
      </c>
      <c r="F45" s="26">
        <v>2</v>
      </c>
      <c r="H45" s="39">
        <f>IF($B45&lt;&gt;"",SUMIF($B$2:B45,$B45,$D$2:D45),"")</f>
        <v>11</v>
      </c>
      <c r="I45" s="39">
        <f>IF($B45&lt;&gt;"",SUMIF($B$2:B45,$B45,$E$2:E45),"")</f>
        <v>24</v>
      </c>
      <c r="J45" s="39">
        <f>IF($B45&lt;&gt;"",SUMIF($B$2:B45,$B45,$F$2:F45),"")</f>
        <v>15</v>
      </c>
      <c r="K45" s="26">
        <f t="shared" si="0"/>
        <v>20</v>
      </c>
      <c r="M45" s="27" t="str">
        <f t="shared" si="1"/>
        <v/>
      </c>
    </row>
    <row r="46" spans="1:13" x14ac:dyDescent="0.25">
      <c r="A46" s="28">
        <f>IFERROR(INDEX(T_Snack[Code],MATCH(B46,T_Snack[Snack],0)),"")</f>
        <v>215</v>
      </c>
      <c r="B46" s="24" t="s">
        <v>7</v>
      </c>
      <c r="C46" s="25">
        <v>43851</v>
      </c>
      <c r="F46" s="26">
        <v>1</v>
      </c>
      <c r="H46" s="39">
        <f>IF($B46&lt;&gt;"",SUMIF($B$2:B46,$B46,$D$2:D46),"")</f>
        <v>11</v>
      </c>
      <c r="I46" s="39">
        <f>IF($B46&lt;&gt;"",SUMIF($B$2:B46,$B46,$E$2:E46),"")</f>
        <v>24</v>
      </c>
      <c r="J46" s="39">
        <f>IF($B46&lt;&gt;"",SUMIF($B$2:B46,$B46,$F$2:F46),"")</f>
        <v>16</v>
      </c>
      <c r="K46" s="26">
        <f t="shared" si="0"/>
        <v>19</v>
      </c>
      <c r="M46" s="27" t="str">
        <f t="shared" si="1"/>
        <v/>
      </c>
    </row>
    <row r="47" spans="1:13" x14ac:dyDescent="0.25">
      <c r="A47" s="28">
        <f>IFERROR(INDEX(T_Snack[Code],MATCH(B47,T_Snack[Snack],0)),"")</f>
        <v>215</v>
      </c>
      <c r="B47" s="24" t="s">
        <v>7</v>
      </c>
      <c r="C47" s="25">
        <v>43852</v>
      </c>
      <c r="F47" s="26">
        <v>1</v>
      </c>
      <c r="H47" s="39">
        <f>IF($B47&lt;&gt;"",SUMIF($B$2:B47,$B47,$D$2:D47),"")</f>
        <v>11</v>
      </c>
      <c r="I47" s="39">
        <f>IF($B47&lt;&gt;"",SUMIF($B$2:B47,$B47,$E$2:E47),"")</f>
        <v>24</v>
      </c>
      <c r="J47" s="39">
        <f>IF($B47&lt;&gt;"",SUMIF($B$2:B47,$B47,$F$2:F47),"")</f>
        <v>17</v>
      </c>
      <c r="K47" s="26">
        <f t="shared" si="0"/>
        <v>18</v>
      </c>
      <c r="M47" s="27" t="str">
        <f t="shared" si="1"/>
        <v/>
      </c>
    </row>
    <row r="48" spans="1:13" x14ac:dyDescent="0.25">
      <c r="A48" s="28">
        <f>IFERROR(INDEX(T_Snack[Code],MATCH(B48,T_Snack[Snack],0)),"")</f>
        <v>215</v>
      </c>
      <c r="B48" s="24" t="s">
        <v>7</v>
      </c>
      <c r="C48" s="25">
        <v>43853</v>
      </c>
      <c r="F48" s="26">
        <v>1</v>
      </c>
      <c r="H48" s="39">
        <f>IF($B48&lt;&gt;"",SUMIF($B$2:B48,$B48,$D$2:D48),"")</f>
        <v>11</v>
      </c>
      <c r="I48" s="39">
        <f>IF($B48&lt;&gt;"",SUMIF($B$2:B48,$B48,$E$2:E48),"")</f>
        <v>24</v>
      </c>
      <c r="J48" s="39">
        <f>IF($B48&lt;&gt;"",SUMIF($B$2:B48,$B48,$F$2:F48),"")</f>
        <v>18</v>
      </c>
      <c r="K48" s="26">
        <f t="shared" si="0"/>
        <v>17</v>
      </c>
      <c r="M48" s="27" t="str">
        <f t="shared" si="1"/>
        <v/>
      </c>
    </row>
    <row r="49" spans="1:13" x14ac:dyDescent="0.25">
      <c r="A49" s="28">
        <f>IFERROR(INDEX(T_Snack[Code],MATCH(B49,T_Snack[Snack],0)),"")</f>
        <v>215</v>
      </c>
      <c r="B49" s="24" t="s">
        <v>7</v>
      </c>
      <c r="C49" s="25">
        <v>43854</v>
      </c>
      <c r="F49" s="26">
        <v>1</v>
      </c>
      <c r="H49" s="39">
        <f>IF($B49&lt;&gt;"",SUMIF($B$2:B49,$B49,$D$2:D49),"")</f>
        <v>11</v>
      </c>
      <c r="I49" s="39">
        <f>IF($B49&lt;&gt;"",SUMIF($B$2:B49,$B49,$E$2:E49),"")</f>
        <v>24</v>
      </c>
      <c r="J49" s="39">
        <f>IF($B49&lt;&gt;"",SUMIF($B$2:B49,$B49,$F$2:F49),"")</f>
        <v>19</v>
      </c>
      <c r="K49" s="26">
        <f t="shared" si="0"/>
        <v>16</v>
      </c>
      <c r="M49" s="27" t="str">
        <f t="shared" si="1"/>
        <v/>
      </c>
    </row>
    <row r="50" spans="1:13" x14ac:dyDescent="0.25">
      <c r="A50" s="28">
        <f>IFERROR(INDEX(T_Snack[Code],MATCH(B50,T_Snack[Snack],0)),"")</f>
        <v>220</v>
      </c>
      <c r="B50" s="24" t="s">
        <v>5</v>
      </c>
      <c r="C50" s="25">
        <v>43831</v>
      </c>
      <c r="D50" s="26">
        <v>7</v>
      </c>
      <c r="H50" s="39">
        <f>IF($B50&lt;&gt;"",SUMIF($B$2:B50,$B50,$D$2:D50),"")</f>
        <v>7</v>
      </c>
      <c r="I50" s="39">
        <f>IF($B50&lt;&gt;"",SUMIF($B$2:B50,$B50,$E$2:E50),"")</f>
        <v>0</v>
      </c>
      <c r="J50" s="39">
        <f>IF($B50&lt;&gt;"",SUMIF($B$2:B50,$B50,$F$2:F50),"")</f>
        <v>0</v>
      </c>
      <c r="K50" s="26">
        <f t="shared" si="0"/>
        <v>7</v>
      </c>
      <c r="M50" s="27" t="str">
        <f t="shared" si="1"/>
        <v/>
      </c>
    </row>
    <row r="51" spans="1:13" x14ac:dyDescent="0.25">
      <c r="A51" s="28">
        <f>IFERROR(INDEX(T_Snack[Code],MATCH(B51,T_Snack[Snack],0)),"")</f>
        <v>220</v>
      </c>
      <c r="B51" s="24" t="s">
        <v>5</v>
      </c>
      <c r="C51" s="25">
        <v>43832</v>
      </c>
      <c r="F51" s="26">
        <v>2</v>
      </c>
      <c r="H51" s="39">
        <f>IF($B51&lt;&gt;"",SUMIF($B$2:B51,$B51,$D$2:D51),"")</f>
        <v>7</v>
      </c>
      <c r="I51" s="39">
        <f>IF($B51&lt;&gt;"",SUMIF($B$2:B51,$B51,$E$2:E51),"")</f>
        <v>0</v>
      </c>
      <c r="J51" s="39">
        <f>IF($B51&lt;&gt;"",SUMIF($B$2:B51,$B51,$F$2:F51),"")</f>
        <v>2</v>
      </c>
      <c r="K51" s="26">
        <f t="shared" si="0"/>
        <v>5</v>
      </c>
      <c r="M51" s="27" t="str">
        <f t="shared" si="1"/>
        <v/>
      </c>
    </row>
    <row r="52" spans="1:13" x14ac:dyDescent="0.25">
      <c r="A52" s="28">
        <f>IFERROR(INDEX(T_Snack[Code],MATCH(B52,T_Snack[Snack],0)),"")</f>
        <v>220</v>
      </c>
      <c r="B52" s="24" t="s">
        <v>5</v>
      </c>
      <c r="C52" s="25">
        <v>43833</v>
      </c>
      <c r="F52" s="26">
        <v>2</v>
      </c>
      <c r="H52" s="39">
        <f>IF($B52&lt;&gt;"",SUMIF($B$2:B52,$B52,$D$2:D52),"")</f>
        <v>7</v>
      </c>
      <c r="I52" s="39">
        <f>IF($B52&lt;&gt;"",SUMIF($B$2:B52,$B52,$E$2:E52),"")</f>
        <v>0</v>
      </c>
      <c r="J52" s="39">
        <f>IF($B52&lt;&gt;"",SUMIF($B$2:B52,$B52,$F$2:F52),"")</f>
        <v>4</v>
      </c>
      <c r="K52" s="26">
        <f t="shared" si="0"/>
        <v>3</v>
      </c>
      <c r="M52" s="27" t="str">
        <f t="shared" si="1"/>
        <v/>
      </c>
    </row>
    <row r="53" spans="1:13" x14ac:dyDescent="0.25">
      <c r="A53" s="28">
        <f>IFERROR(INDEX(T_Snack[Code],MATCH(B53,T_Snack[Snack],0)),"")</f>
        <v>220</v>
      </c>
      <c r="B53" s="24" t="s">
        <v>5</v>
      </c>
      <c r="C53" s="25">
        <v>43834</v>
      </c>
      <c r="E53" s="26">
        <v>24</v>
      </c>
      <c r="F53" s="26">
        <v>3</v>
      </c>
      <c r="H53" s="39">
        <f>IF($B53&lt;&gt;"",SUMIF($B$2:B53,$B53,$D$2:D53),"")</f>
        <v>7</v>
      </c>
      <c r="I53" s="39">
        <f>IF($B53&lt;&gt;"",SUMIF($B$2:B53,$B53,$E$2:E53),"")</f>
        <v>24</v>
      </c>
      <c r="J53" s="39">
        <f>IF($B53&lt;&gt;"",SUMIF($B$2:B53,$B53,$F$2:F53),"")</f>
        <v>7</v>
      </c>
      <c r="K53" s="26">
        <f t="shared" si="0"/>
        <v>24</v>
      </c>
      <c r="M53" s="27" t="str">
        <f t="shared" si="1"/>
        <v/>
      </c>
    </row>
    <row r="54" spans="1:13" x14ac:dyDescent="0.25">
      <c r="A54" s="28">
        <f>IFERROR(INDEX(T_Snack[Code],MATCH(B54,T_Snack[Snack],0)),"")</f>
        <v>220</v>
      </c>
      <c r="B54" s="24" t="s">
        <v>5</v>
      </c>
      <c r="C54" s="25">
        <v>43836</v>
      </c>
      <c r="F54" s="26">
        <v>1</v>
      </c>
      <c r="H54" s="39">
        <f>IF($B54&lt;&gt;"",SUMIF($B$2:B54,$B54,$D$2:D54),"")</f>
        <v>7</v>
      </c>
      <c r="I54" s="39">
        <f>IF($B54&lt;&gt;"",SUMIF($B$2:B54,$B54,$E$2:E54),"")</f>
        <v>24</v>
      </c>
      <c r="J54" s="39">
        <f>IF($B54&lt;&gt;"",SUMIF($B$2:B54,$B54,$F$2:F54),"")</f>
        <v>8</v>
      </c>
      <c r="K54" s="26">
        <f t="shared" si="0"/>
        <v>23</v>
      </c>
      <c r="M54" s="27" t="str">
        <f t="shared" si="1"/>
        <v/>
      </c>
    </row>
    <row r="55" spans="1:13" x14ac:dyDescent="0.25">
      <c r="A55" s="28">
        <f>IFERROR(INDEX(T_Snack[Code],MATCH(B55,T_Snack[Snack],0)),"")</f>
        <v>220</v>
      </c>
      <c r="B55" s="24" t="s">
        <v>5</v>
      </c>
      <c r="C55" s="25">
        <v>43837</v>
      </c>
      <c r="F55" s="26">
        <v>1</v>
      </c>
      <c r="H55" s="39">
        <f>IF($B55&lt;&gt;"",SUMIF($B$2:B55,$B55,$D$2:D55),"")</f>
        <v>7</v>
      </c>
      <c r="I55" s="39">
        <f>IF($B55&lt;&gt;"",SUMIF($B$2:B55,$B55,$E$2:E55),"")</f>
        <v>24</v>
      </c>
      <c r="J55" s="39">
        <f>IF($B55&lt;&gt;"",SUMIF($B$2:B55,$B55,$F$2:F55),"")</f>
        <v>9</v>
      </c>
      <c r="K55" s="26">
        <f t="shared" si="0"/>
        <v>22</v>
      </c>
      <c r="M55" s="27" t="str">
        <f t="shared" si="1"/>
        <v/>
      </c>
    </row>
    <row r="56" spans="1:13" x14ac:dyDescent="0.25">
      <c r="A56" s="28">
        <f>IFERROR(INDEX(T_Snack[Code],MATCH(B56,T_Snack[Snack],0)),"")</f>
        <v>220</v>
      </c>
      <c r="B56" s="24" t="s">
        <v>5</v>
      </c>
      <c r="C56" s="25">
        <v>43838</v>
      </c>
      <c r="F56" s="26">
        <v>6</v>
      </c>
      <c r="H56" s="39">
        <f>IF($B56&lt;&gt;"",SUMIF($B$2:B56,$B56,$D$2:D56),"")</f>
        <v>7</v>
      </c>
      <c r="I56" s="39">
        <f>IF($B56&lt;&gt;"",SUMIF($B$2:B56,$B56,$E$2:E56),"")</f>
        <v>24</v>
      </c>
      <c r="J56" s="39">
        <f>IF($B56&lt;&gt;"",SUMIF($B$2:B56,$B56,$F$2:F56),"")</f>
        <v>15</v>
      </c>
      <c r="K56" s="26">
        <f t="shared" si="0"/>
        <v>16</v>
      </c>
      <c r="M56" s="27" t="str">
        <f t="shared" si="1"/>
        <v/>
      </c>
    </row>
    <row r="57" spans="1:13" x14ac:dyDescent="0.25">
      <c r="A57" s="28">
        <f>IFERROR(INDEX(T_Snack[Code],MATCH(B57,T_Snack[Snack],0)),"")</f>
        <v>220</v>
      </c>
      <c r="B57" s="24" t="s">
        <v>5</v>
      </c>
      <c r="C57" s="25">
        <v>43839</v>
      </c>
      <c r="F57" s="26">
        <v>3</v>
      </c>
      <c r="H57" s="39">
        <f>IF($B57&lt;&gt;"",SUMIF($B$2:B57,$B57,$D$2:D57),"")</f>
        <v>7</v>
      </c>
      <c r="I57" s="39">
        <f>IF($B57&lt;&gt;"",SUMIF($B$2:B57,$B57,$E$2:E57),"")</f>
        <v>24</v>
      </c>
      <c r="J57" s="39">
        <f>IF($B57&lt;&gt;"",SUMIF($B$2:B57,$B57,$F$2:F57),"")</f>
        <v>18</v>
      </c>
      <c r="K57" s="26">
        <f t="shared" si="0"/>
        <v>13</v>
      </c>
      <c r="M57" s="27" t="str">
        <f t="shared" si="1"/>
        <v/>
      </c>
    </row>
    <row r="58" spans="1:13" x14ac:dyDescent="0.25">
      <c r="A58" s="28">
        <f>IFERROR(INDEX(T_Snack[Code],MATCH(B58,T_Snack[Snack],0)),"")</f>
        <v>220</v>
      </c>
      <c r="B58" s="24" t="s">
        <v>5</v>
      </c>
      <c r="C58" s="25">
        <v>43840</v>
      </c>
      <c r="E58" s="26">
        <v>24</v>
      </c>
      <c r="H58" s="39">
        <f>IF($B58&lt;&gt;"",SUMIF($B$2:B58,$B58,$D$2:D58),"")</f>
        <v>7</v>
      </c>
      <c r="I58" s="39">
        <f>IF($B58&lt;&gt;"",SUMIF($B$2:B58,$B58,$E$2:E58),"")</f>
        <v>48</v>
      </c>
      <c r="J58" s="39">
        <f>IF($B58&lt;&gt;"",SUMIF($B$2:B58,$B58,$F$2:F58),"")</f>
        <v>18</v>
      </c>
      <c r="K58" s="26">
        <f t="shared" si="0"/>
        <v>37</v>
      </c>
      <c r="M58" s="27" t="str">
        <f t="shared" si="1"/>
        <v/>
      </c>
    </row>
    <row r="59" spans="1:13" x14ac:dyDescent="0.25">
      <c r="A59" s="28">
        <f>IFERROR(INDEX(T_Snack[Code],MATCH(B59,T_Snack[Snack],0)),"")</f>
        <v>220</v>
      </c>
      <c r="B59" s="24" t="s">
        <v>5</v>
      </c>
      <c r="C59" s="25">
        <v>43842</v>
      </c>
      <c r="F59" s="26">
        <v>3</v>
      </c>
      <c r="H59" s="39">
        <f>IF($B59&lt;&gt;"",SUMIF($B$2:B59,$B59,$D$2:D59),"")</f>
        <v>7</v>
      </c>
      <c r="I59" s="39">
        <f>IF($B59&lt;&gt;"",SUMIF($B$2:B59,$B59,$E$2:E59),"")</f>
        <v>48</v>
      </c>
      <c r="J59" s="39">
        <f>IF($B59&lt;&gt;"",SUMIF($B$2:B59,$B59,$F$2:F59),"")</f>
        <v>21</v>
      </c>
      <c r="K59" s="26">
        <f t="shared" si="0"/>
        <v>34</v>
      </c>
      <c r="M59" s="27" t="str">
        <f t="shared" si="1"/>
        <v/>
      </c>
    </row>
    <row r="60" spans="1:13" x14ac:dyDescent="0.25">
      <c r="A60" s="28">
        <f>IFERROR(INDEX(T_Snack[Code],MATCH(B60,T_Snack[Snack],0)),"")</f>
        <v>220</v>
      </c>
      <c r="B60" s="24" t="s">
        <v>5</v>
      </c>
      <c r="C60" s="25">
        <v>43843</v>
      </c>
      <c r="F60" s="26">
        <v>5</v>
      </c>
      <c r="H60" s="39">
        <f>IF($B60&lt;&gt;"",SUMIF($B$2:B60,$B60,$D$2:D60),"")</f>
        <v>7</v>
      </c>
      <c r="I60" s="39">
        <f>IF($B60&lt;&gt;"",SUMIF($B$2:B60,$B60,$E$2:E60),"")</f>
        <v>48</v>
      </c>
      <c r="J60" s="39">
        <f>IF($B60&lt;&gt;"",SUMIF($B$2:B60,$B60,$F$2:F60),"")</f>
        <v>26</v>
      </c>
      <c r="K60" s="26">
        <f t="shared" si="0"/>
        <v>29</v>
      </c>
      <c r="M60" s="27" t="str">
        <f t="shared" si="1"/>
        <v/>
      </c>
    </row>
    <row r="61" spans="1:13" x14ac:dyDescent="0.25">
      <c r="A61" s="28">
        <f>IFERROR(INDEX(T_Snack[Code],MATCH(B61,T_Snack[Snack],0)),"")</f>
        <v>220</v>
      </c>
      <c r="B61" s="24" t="s">
        <v>5</v>
      </c>
      <c r="C61" s="25">
        <v>43844</v>
      </c>
      <c r="F61" s="26">
        <v>1</v>
      </c>
      <c r="H61" s="39">
        <f>IF($B61&lt;&gt;"",SUMIF($B$2:B61,$B61,$D$2:D61),"")</f>
        <v>7</v>
      </c>
      <c r="I61" s="39">
        <f>IF($B61&lt;&gt;"",SUMIF($B$2:B61,$B61,$E$2:E61),"")</f>
        <v>48</v>
      </c>
      <c r="J61" s="39">
        <f>IF($B61&lt;&gt;"",SUMIF($B$2:B61,$B61,$F$2:F61),"")</f>
        <v>27</v>
      </c>
      <c r="K61" s="26">
        <f t="shared" si="0"/>
        <v>28</v>
      </c>
      <c r="M61" s="27" t="str">
        <f t="shared" si="1"/>
        <v/>
      </c>
    </row>
    <row r="62" spans="1:13" x14ac:dyDescent="0.25">
      <c r="A62" s="28">
        <f>IFERROR(INDEX(T_Snack[Code],MATCH(B62,T_Snack[Snack],0)),"")</f>
        <v>220</v>
      </c>
      <c r="B62" s="24" t="s">
        <v>5</v>
      </c>
      <c r="C62" s="25">
        <v>43845</v>
      </c>
      <c r="F62" s="26">
        <v>1</v>
      </c>
      <c r="H62" s="39">
        <f>IF($B62&lt;&gt;"",SUMIF($B$2:B62,$B62,$D$2:D62),"")</f>
        <v>7</v>
      </c>
      <c r="I62" s="39">
        <f>IF($B62&lt;&gt;"",SUMIF($B$2:B62,$B62,$E$2:E62),"")</f>
        <v>48</v>
      </c>
      <c r="J62" s="39">
        <f>IF($B62&lt;&gt;"",SUMIF($B$2:B62,$B62,$F$2:F62),"")</f>
        <v>28</v>
      </c>
      <c r="K62" s="26">
        <f t="shared" si="0"/>
        <v>27</v>
      </c>
      <c r="M62" s="27" t="str">
        <f t="shared" si="1"/>
        <v/>
      </c>
    </row>
    <row r="63" spans="1:13" x14ac:dyDescent="0.25">
      <c r="A63" s="28">
        <f>IFERROR(INDEX(T_Snack[Code],MATCH(B63,T_Snack[Snack],0)),"")</f>
        <v>220</v>
      </c>
      <c r="B63" s="24" t="s">
        <v>5</v>
      </c>
      <c r="C63" s="25">
        <v>43847</v>
      </c>
      <c r="F63" s="26">
        <v>2</v>
      </c>
      <c r="H63" s="39">
        <f>IF($B63&lt;&gt;"",SUMIF($B$2:B63,$B63,$D$2:D63),"")</f>
        <v>7</v>
      </c>
      <c r="I63" s="39">
        <f>IF($B63&lt;&gt;"",SUMIF($B$2:B63,$B63,$E$2:E63),"")</f>
        <v>48</v>
      </c>
      <c r="J63" s="39">
        <f>IF($B63&lt;&gt;"",SUMIF($B$2:B63,$B63,$F$2:F63),"")</f>
        <v>30</v>
      </c>
      <c r="K63" s="26">
        <f t="shared" si="0"/>
        <v>25</v>
      </c>
      <c r="M63" s="27" t="str">
        <f t="shared" si="1"/>
        <v/>
      </c>
    </row>
    <row r="64" spans="1:13" x14ac:dyDescent="0.25">
      <c r="A64" s="28">
        <f>IFERROR(INDEX(T_Snack[Code],MATCH(B64,T_Snack[Snack],0)),"")</f>
        <v>220</v>
      </c>
      <c r="B64" s="24" t="s">
        <v>5</v>
      </c>
      <c r="C64" s="25">
        <v>43850</v>
      </c>
      <c r="F64" s="26">
        <v>2</v>
      </c>
      <c r="H64" s="39">
        <f>IF($B64&lt;&gt;"",SUMIF($B$2:B64,$B64,$D$2:D64),"")</f>
        <v>7</v>
      </c>
      <c r="I64" s="39">
        <f>IF($B64&lt;&gt;"",SUMIF($B$2:B64,$B64,$E$2:E64),"")</f>
        <v>48</v>
      </c>
      <c r="J64" s="39">
        <f>IF($B64&lt;&gt;"",SUMIF($B$2:B64,$B64,$F$2:F64),"")</f>
        <v>32</v>
      </c>
      <c r="K64" s="26">
        <f t="shared" si="0"/>
        <v>23</v>
      </c>
      <c r="M64" s="27" t="str">
        <f t="shared" si="1"/>
        <v/>
      </c>
    </row>
    <row r="65" spans="1:13" x14ac:dyDescent="0.25">
      <c r="A65" s="28">
        <f>IFERROR(INDEX(T_Snack[Code],MATCH(B65,T_Snack[Snack],0)),"")</f>
        <v>220</v>
      </c>
      <c r="B65" s="24" t="s">
        <v>5</v>
      </c>
      <c r="C65" s="25">
        <v>43853</v>
      </c>
      <c r="F65" s="26">
        <v>2</v>
      </c>
      <c r="H65" s="39">
        <f>IF($B65&lt;&gt;"",SUMIF($B$2:B65,$B65,$D$2:D65),"")</f>
        <v>7</v>
      </c>
      <c r="I65" s="39">
        <f>IF($B65&lt;&gt;"",SUMIF($B$2:B65,$B65,$E$2:E65),"")</f>
        <v>48</v>
      </c>
      <c r="J65" s="39">
        <f>IF($B65&lt;&gt;"",SUMIF($B$2:B65,$B65,$F$2:F65),"")</f>
        <v>34</v>
      </c>
      <c r="K65" s="26">
        <f t="shared" si="0"/>
        <v>21</v>
      </c>
      <c r="M65" s="27" t="str">
        <f t="shared" si="1"/>
        <v/>
      </c>
    </row>
    <row r="66" spans="1:13" x14ac:dyDescent="0.25">
      <c r="A66" s="28">
        <f>IFERROR(INDEX(T_Snack[Code],MATCH(B66,T_Snack[Snack],0)),"")</f>
        <v>220</v>
      </c>
      <c r="B66" s="24" t="s">
        <v>5</v>
      </c>
      <c r="C66" s="25">
        <v>43854</v>
      </c>
      <c r="F66" s="26">
        <v>1</v>
      </c>
      <c r="H66" s="39">
        <f>IF($B66&lt;&gt;"",SUMIF($B$2:B66,$B66,$D$2:D66),"")</f>
        <v>7</v>
      </c>
      <c r="I66" s="39">
        <f>IF($B66&lt;&gt;"",SUMIF($B$2:B66,$B66,$E$2:E66),"")</f>
        <v>48</v>
      </c>
      <c r="J66" s="39">
        <f>IF($B66&lt;&gt;"",SUMIF($B$2:B66,$B66,$F$2:F66),"")</f>
        <v>35</v>
      </c>
      <c r="K66" s="26">
        <f t="shared" si="0"/>
        <v>20</v>
      </c>
      <c r="M66" s="27" t="str">
        <f t="shared" si="1"/>
        <v/>
      </c>
    </row>
    <row r="67" spans="1:13" x14ac:dyDescent="0.25">
      <c r="A67" s="28">
        <f>IFERROR(INDEX(T_Snack[Code],MATCH(B67,T_Snack[Snack],0)),"")</f>
        <v>220</v>
      </c>
      <c r="B67" s="24" t="s">
        <v>5</v>
      </c>
      <c r="C67" s="25">
        <v>43857</v>
      </c>
      <c r="F67" s="26">
        <v>4</v>
      </c>
      <c r="H67" s="39">
        <f>IF($B67&lt;&gt;"",SUMIF($B$2:B67,$B67,$D$2:D67),"")</f>
        <v>7</v>
      </c>
      <c r="I67" s="39">
        <f>IF($B67&lt;&gt;"",SUMIF($B$2:B67,$B67,$E$2:E67),"")</f>
        <v>48</v>
      </c>
      <c r="J67" s="39">
        <f>IF($B67&lt;&gt;"",SUMIF($B$2:B67,$B67,$F$2:F67),"")</f>
        <v>39</v>
      </c>
      <c r="K67" s="26">
        <f t="shared" ref="K67:K130" si="2">IF($B67&lt;&gt;"",H67+I67-J67,"")</f>
        <v>16</v>
      </c>
      <c r="M67" s="27" t="str">
        <f t="shared" ref="M67:M130" si="3">IF(K67&lt;0,"ATTENTION IL DOIT Y AVOIR UNE ERREUR LE STOCK EST NEGATIF !","")</f>
        <v/>
      </c>
    </row>
    <row r="68" spans="1:13" x14ac:dyDescent="0.25">
      <c r="A68" s="28">
        <f>IFERROR(INDEX(T_Snack[Code],MATCH(B68,T_Snack[Snack],0)),"")</f>
        <v>220</v>
      </c>
      <c r="B68" s="24" t="s">
        <v>5</v>
      </c>
      <c r="C68" s="25">
        <v>43858</v>
      </c>
      <c r="F68" s="26">
        <v>3</v>
      </c>
      <c r="H68" s="39">
        <f>IF($B68&lt;&gt;"",SUMIF($B$2:B68,$B68,$D$2:D68),"")</f>
        <v>7</v>
      </c>
      <c r="I68" s="39">
        <f>IF($B68&lt;&gt;"",SUMIF($B$2:B68,$B68,$E$2:E68),"")</f>
        <v>48</v>
      </c>
      <c r="J68" s="39">
        <f>IF($B68&lt;&gt;"",SUMIF($B$2:B68,$B68,$F$2:F68),"")</f>
        <v>42</v>
      </c>
      <c r="K68" s="26">
        <f t="shared" si="2"/>
        <v>13</v>
      </c>
      <c r="M68" s="27" t="str">
        <f t="shared" si="3"/>
        <v/>
      </c>
    </row>
    <row r="69" spans="1:13" x14ac:dyDescent="0.25">
      <c r="A69" s="28">
        <f>IFERROR(INDEX(T_Snack[Code],MATCH(B69,T_Snack[Snack],0)),"")</f>
        <v>221</v>
      </c>
      <c r="B69" s="24" t="s">
        <v>6</v>
      </c>
      <c r="C69" s="25">
        <v>43831</v>
      </c>
      <c r="D69" s="26">
        <v>5</v>
      </c>
      <c r="F69" s="26">
        <v>1</v>
      </c>
      <c r="H69" s="39">
        <f>IF($B69&lt;&gt;"",SUMIF($B$2:B69,$B69,$D$2:D69),"")</f>
        <v>5</v>
      </c>
      <c r="I69" s="39">
        <f>IF($B69&lt;&gt;"",SUMIF($B$2:B69,$B69,$E$2:E69),"")</f>
        <v>0</v>
      </c>
      <c r="J69" s="39">
        <f>IF($B69&lt;&gt;"",SUMIF($B$2:B69,$B69,$F$2:F69),"")</f>
        <v>1</v>
      </c>
      <c r="K69" s="26">
        <f t="shared" si="2"/>
        <v>4</v>
      </c>
      <c r="M69" s="27" t="str">
        <f t="shared" si="3"/>
        <v/>
      </c>
    </row>
    <row r="70" spans="1:13" x14ac:dyDescent="0.25">
      <c r="A70" s="28">
        <f>IFERROR(INDEX(T_Snack[Code],MATCH(B70,T_Snack[Snack],0)),"")</f>
        <v>221</v>
      </c>
      <c r="B70" s="24" t="s">
        <v>6</v>
      </c>
      <c r="C70" s="25">
        <v>43832</v>
      </c>
      <c r="F70" s="26">
        <v>2</v>
      </c>
      <c r="H70" s="39">
        <f>IF($B70&lt;&gt;"",SUMIF($B$2:B70,$B70,$D$2:D70),"")</f>
        <v>5</v>
      </c>
      <c r="I70" s="39">
        <f>IF($B70&lt;&gt;"",SUMIF($B$2:B70,$B70,$E$2:E70),"")</f>
        <v>0</v>
      </c>
      <c r="J70" s="39">
        <f>IF($B70&lt;&gt;"",SUMIF($B$2:B70,$B70,$F$2:F70),"")</f>
        <v>3</v>
      </c>
      <c r="K70" s="26">
        <f t="shared" si="2"/>
        <v>2</v>
      </c>
      <c r="M70" s="27" t="str">
        <f t="shared" si="3"/>
        <v/>
      </c>
    </row>
    <row r="71" spans="1:13" x14ac:dyDescent="0.25">
      <c r="A71" s="28">
        <f>IFERROR(INDEX(T_Snack[Code],MATCH(B71,T_Snack[Snack],0)),"")</f>
        <v>221</v>
      </c>
      <c r="B71" s="24" t="s">
        <v>6</v>
      </c>
      <c r="C71" s="25">
        <v>43834</v>
      </c>
      <c r="F71" s="26">
        <v>2</v>
      </c>
      <c r="H71" s="39">
        <f>IF($B71&lt;&gt;"",SUMIF($B$2:B71,$B71,$D$2:D71),"")</f>
        <v>5</v>
      </c>
      <c r="I71" s="39">
        <f>IF($B71&lt;&gt;"",SUMIF($B$2:B71,$B71,$E$2:E71),"")</f>
        <v>0</v>
      </c>
      <c r="J71" s="39">
        <f>IF($B71&lt;&gt;"",SUMIF($B$2:B71,$B71,$F$2:F71),"")</f>
        <v>5</v>
      </c>
      <c r="K71" s="26">
        <f t="shared" si="2"/>
        <v>0</v>
      </c>
      <c r="M71" s="27" t="str">
        <f t="shared" si="3"/>
        <v/>
      </c>
    </row>
    <row r="72" spans="1:13" x14ac:dyDescent="0.25">
      <c r="A72" s="28">
        <f>IFERROR(INDEX(T_Snack[Code],MATCH(B72,T_Snack[Snack],0)),"")</f>
        <v>221</v>
      </c>
      <c r="B72" s="24" t="s">
        <v>6</v>
      </c>
      <c r="C72" s="25">
        <v>43838</v>
      </c>
      <c r="E72" s="26">
        <v>15</v>
      </c>
      <c r="F72" s="26">
        <v>1</v>
      </c>
      <c r="H72" s="39">
        <f>IF($B72&lt;&gt;"",SUMIF($B$2:B72,$B72,$D$2:D72),"")</f>
        <v>5</v>
      </c>
      <c r="I72" s="39">
        <f>IF($B72&lt;&gt;"",SUMIF($B$2:B72,$B72,$E$2:E72),"")</f>
        <v>15</v>
      </c>
      <c r="J72" s="39">
        <f>IF($B72&lt;&gt;"",SUMIF($B$2:B72,$B72,$F$2:F72),"")</f>
        <v>6</v>
      </c>
      <c r="K72" s="26">
        <f t="shared" si="2"/>
        <v>14</v>
      </c>
      <c r="M72" s="27" t="str">
        <f t="shared" si="3"/>
        <v/>
      </c>
    </row>
    <row r="73" spans="1:13" x14ac:dyDescent="0.25">
      <c r="A73" s="28">
        <f>IFERROR(INDEX(T_Snack[Code],MATCH(B73,T_Snack[Snack],0)),"")</f>
        <v>221</v>
      </c>
      <c r="B73" s="24" t="s">
        <v>6</v>
      </c>
      <c r="C73" s="25">
        <v>43839</v>
      </c>
      <c r="F73" s="26">
        <v>1</v>
      </c>
      <c r="H73" s="39">
        <f>IF($B73&lt;&gt;"",SUMIF($B$2:B73,$B73,$D$2:D73),"")</f>
        <v>5</v>
      </c>
      <c r="I73" s="39">
        <f>IF($B73&lt;&gt;"",SUMIF($B$2:B73,$B73,$E$2:E73),"")</f>
        <v>15</v>
      </c>
      <c r="J73" s="39">
        <f>IF($B73&lt;&gt;"",SUMIF($B$2:B73,$B73,$F$2:F73),"")</f>
        <v>7</v>
      </c>
      <c r="K73" s="26">
        <f t="shared" si="2"/>
        <v>13</v>
      </c>
      <c r="M73" s="27" t="str">
        <f t="shared" si="3"/>
        <v/>
      </c>
    </row>
    <row r="74" spans="1:13" x14ac:dyDescent="0.25">
      <c r="A74" s="28">
        <f>IFERROR(INDEX(T_Snack[Code],MATCH(B74,T_Snack[Snack],0)),"")</f>
        <v>221</v>
      </c>
      <c r="B74" s="24" t="s">
        <v>6</v>
      </c>
      <c r="C74" s="25">
        <v>43842</v>
      </c>
      <c r="F74" s="26">
        <v>3</v>
      </c>
      <c r="H74" s="39">
        <f>IF($B74&lt;&gt;"",SUMIF($B$2:B74,$B74,$D$2:D74),"")</f>
        <v>5</v>
      </c>
      <c r="I74" s="39">
        <f>IF($B74&lt;&gt;"",SUMIF($B$2:B74,$B74,$E$2:E74),"")</f>
        <v>15</v>
      </c>
      <c r="J74" s="39">
        <f>IF($B74&lt;&gt;"",SUMIF($B$2:B74,$B74,$F$2:F74),"")</f>
        <v>10</v>
      </c>
      <c r="K74" s="26">
        <f t="shared" si="2"/>
        <v>10</v>
      </c>
      <c r="M74" s="27" t="str">
        <f t="shared" si="3"/>
        <v/>
      </c>
    </row>
    <row r="75" spans="1:13" x14ac:dyDescent="0.25">
      <c r="A75" s="28">
        <f>IFERROR(INDEX(T_Snack[Code],MATCH(B75,T_Snack[Snack],0)),"")</f>
        <v>221</v>
      </c>
      <c r="B75" s="24" t="s">
        <v>6</v>
      </c>
      <c r="C75" s="25">
        <v>43843</v>
      </c>
      <c r="F75" s="26">
        <v>2</v>
      </c>
      <c r="H75" s="39">
        <f>IF($B75&lt;&gt;"",SUMIF($B$2:B75,$B75,$D$2:D75),"")</f>
        <v>5</v>
      </c>
      <c r="I75" s="39">
        <f>IF($B75&lt;&gt;"",SUMIF($B$2:B75,$B75,$E$2:E75),"")</f>
        <v>15</v>
      </c>
      <c r="J75" s="39">
        <f>IF($B75&lt;&gt;"",SUMIF($B$2:B75,$B75,$F$2:F75),"")</f>
        <v>12</v>
      </c>
      <c r="K75" s="26">
        <f t="shared" si="2"/>
        <v>8</v>
      </c>
      <c r="M75" s="27" t="str">
        <f t="shared" si="3"/>
        <v/>
      </c>
    </row>
    <row r="76" spans="1:13" x14ac:dyDescent="0.25">
      <c r="A76" s="28">
        <f>IFERROR(INDEX(T_Snack[Code],MATCH(B76,T_Snack[Snack],0)),"")</f>
        <v>221</v>
      </c>
      <c r="B76" s="24" t="s">
        <v>6</v>
      </c>
      <c r="C76" s="25">
        <v>43844</v>
      </c>
      <c r="F76" s="26">
        <v>2</v>
      </c>
      <c r="H76" s="39">
        <f>IF($B76&lt;&gt;"",SUMIF($B$2:B76,$B76,$D$2:D76),"")</f>
        <v>5</v>
      </c>
      <c r="I76" s="39">
        <f>IF($B76&lt;&gt;"",SUMIF($B$2:B76,$B76,$E$2:E76),"")</f>
        <v>15</v>
      </c>
      <c r="J76" s="39">
        <f>IF($B76&lt;&gt;"",SUMIF($B$2:B76,$B76,$F$2:F76),"")</f>
        <v>14</v>
      </c>
      <c r="K76" s="26">
        <f t="shared" si="2"/>
        <v>6</v>
      </c>
      <c r="M76" s="27" t="str">
        <f t="shared" si="3"/>
        <v/>
      </c>
    </row>
    <row r="77" spans="1:13" x14ac:dyDescent="0.25">
      <c r="A77" s="28">
        <f>IFERROR(INDEX(T_Snack[Code],MATCH(B77,T_Snack[Snack],0)),"")</f>
        <v>221</v>
      </c>
      <c r="B77" s="24" t="s">
        <v>6</v>
      </c>
      <c r="C77" s="25">
        <v>43845</v>
      </c>
      <c r="F77" s="26">
        <v>2</v>
      </c>
      <c r="H77" s="39">
        <f>IF($B77&lt;&gt;"",SUMIF($B$2:B77,$B77,$D$2:D77),"")</f>
        <v>5</v>
      </c>
      <c r="I77" s="39">
        <f>IF($B77&lt;&gt;"",SUMIF($B$2:B77,$B77,$E$2:E77),"")</f>
        <v>15</v>
      </c>
      <c r="J77" s="39">
        <f>IF($B77&lt;&gt;"",SUMIF($B$2:B77,$B77,$F$2:F77),"")</f>
        <v>16</v>
      </c>
      <c r="K77" s="26">
        <f t="shared" si="2"/>
        <v>4</v>
      </c>
      <c r="M77" s="27" t="str">
        <f t="shared" si="3"/>
        <v/>
      </c>
    </row>
    <row r="78" spans="1:13" x14ac:dyDescent="0.25">
      <c r="A78" s="28">
        <f>IFERROR(INDEX(T_Snack[Code],MATCH(B78,T_Snack[Snack],0)),"")</f>
        <v>221</v>
      </c>
      <c r="B78" s="24" t="s">
        <v>6</v>
      </c>
      <c r="C78" s="25">
        <v>43846</v>
      </c>
      <c r="E78" s="26">
        <v>8</v>
      </c>
      <c r="H78" s="39">
        <f>IF($B78&lt;&gt;"",SUMIF($B$2:B78,$B78,$D$2:D78),"")</f>
        <v>5</v>
      </c>
      <c r="I78" s="39">
        <f>IF($B78&lt;&gt;"",SUMIF($B$2:B78,$B78,$E$2:E78),"")</f>
        <v>23</v>
      </c>
      <c r="J78" s="39">
        <f>IF($B78&lt;&gt;"",SUMIF($B$2:B78,$B78,$F$2:F78),"")</f>
        <v>16</v>
      </c>
      <c r="K78" s="26">
        <f t="shared" si="2"/>
        <v>12</v>
      </c>
      <c r="M78" s="27" t="str">
        <f t="shared" si="3"/>
        <v/>
      </c>
    </row>
    <row r="79" spans="1:13" x14ac:dyDescent="0.25">
      <c r="A79" s="28">
        <f>IFERROR(INDEX(T_Snack[Code],MATCH(B79,T_Snack[Snack],0)),"")</f>
        <v>221</v>
      </c>
      <c r="B79" s="24" t="s">
        <v>6</v>
      </c>
      <c r="C79" s="25">
        <v>43847</v>
      </c>
      <c r="F79" s="26">
        <v>1</v>
      </c>
      <c r="H79" s="39">
        <f>IF($B79&lt;&gt;"",SUMIF($B$2:B79,$B79,$D$2:D79),"")</f>
        <v>5</v>
      </c>
      <c r="I79" s="39">
        <f>IF($B79&lt;&gt;"",SUMIF($B$2:B79,$B79,$E$2:E79),"")</f>
        <v>23</v>
      </c>
      <c r="J79" s="39">
        <f>IF($B79&lt;&gt;"",SUMIF($B$2:B79,$B79,$F$2:F79),"")</f>
        <v>17</v>
      </c>
      <c r="K79" s="26">
        <f t="shared" si="2"/>
        <v>11</v>
      </c>
      <c r="M79" s="27" t="str">
        <f t="shared" si="3"/>
        <v/>
      </c>
    </row>
    <row r="80" spans="1:13" x14ac:dyDescent="0.25">
      <c r="A80" s="28">
        <f>IFERROR(INDEX(T_Snack[Code],MATCH(B80,T_Snack[Snack],0)),"")</f>
        <v>221</v>
      </c>
      <c r="B80" s="24" t="s">
        <v>6</v>
      </c>
      <c r="C80" s="25">
        <v>43850</v>
      </c>
      <c r="F80" s="26">
        <v>2</v>
      </c>
      <c r="H80" s="39">
        <f>IF($B80&lt;&gt;"",SUMIF($B$2:B80,$B80,$D$2:D80),"")</f>
        <v>5</v>
      </c>
      <c r="I80" s="39">
        <f>IF($B80&lt;&gt;"",SUMIF($B$2:B80,$B80,$E$2:E80),"")</f>
        <v>23</v>
      </c>
      <c r="J80" s="39">
        <f>IF($B80&lt;&gt;"",SUMIF($B$2:B80,$B80,$F$2:F80),"")</f>
        <v>19</v>
      </c>
      <c r="K80" s="26">
        <f t="shared" si="2"/>
        <v>9</v>
      </c>
      <c r="M80" s="27" t="str">
        <f t="shared" si="3"/>
        <v/>
      </c>
    </row>
    <row r="81" spans="1:13" x14ac:dyDescent="0.25">
      <c r="A81" s="28">
        <f>IFERROR(INDEX(T_Snack[Code],MATCH(B81,T_Snack[Snack],0)),"")</f>
        <v>221</v>
      </c>
      <c r="B81" s="24" t="s">
        <v>6</v>
      </c>
      <c r="C81" s="25">
        <v>43851</v>
      </c>
      <c r="F81" s="26">
        <v>2</v>
      </c>
      <c r="H81" s="39">
        <f>IF($B81&lt;&gt;"",SUMIF($B$2:B81,$B81,$D$2:D81),"")</f>
        <v>5</v>
      </c>
      <c r="I81" s="39">
        <f>IF($B81&lt;&gt;"",SUMIF($B$2:B81,$B81,$E$2:E81),"")</f>
        <v>23</v>
      </c>
      <c r="J81" s="39">
        <f>IF($B81&lt;&gt;"",SUMIF($B$2:B81,$B81,$F$2:F81),"")</f>
        <v>21</v>
      </c>
      <c r="K81" s="26">
        <f t="shared" si="2"/>
        <v>7</v>
      </c>
      <c r="M81" s="27" t="str">
        <f t="shared" si="3"/>
        <v/>
      </c>
    </row>
    <row r="82" spans="1:13" x14ac:dyDescent="0.25">
      <c r="A82" s="28">
        <f>IFERROR(INDEX(T_Snack[Code],MATCH(B82,T_Snack[Snack],0)),"")</f>
        <v>221</v>
      </c>
      <c r="B82" s="24" t="s">
        <v>6</v>
      </c>
      <c r="C82" s="25">
        <v>43852</v>
      </c>
      <c r="F82" s="26">
        <v>1</v>
      </c>
      <c r="H82" s="39">
        <f>IF($B82&lt;&gt;"",SUMIF($B$2:B82,$B82,$D$2:D82),"")</f>
        <v>5</v>
      </c>
      <c r="I82" s="39">
        <f>IF($B82&lt;&gt;"",SUMIF($B$2:B82,$B82,$E$2:E82),"")</f>
        <v>23</v>
      </c>
      <c r="J82" s="39">
        <f>IF($B82&lt;&gt;"",SUMIF($B$2:B82,$B82,$F$2:F82),"")</f>
        <v>22</v>
      </c>
      <c r="K82" s="26">
        <f t="shared" si="2"/>
        <v>6</v>
      </c>
      <c r="M82" s="27" t="str">
        <f t="shared" si="3"/>
        <v/>
      </c>
    </row>
    <row r="83" spans="1:13" x14ac:dyDescent="0.25">
      <c r="A83" s="28">
        <f>IFERROR(INDEX(T_Snack[Code],MATCH(B83,T_Snack[Snack],0)),"")</f>
        <v>221</v>
      </c>
      <c r="B83" s="24" t="s">
        <v>6</v>
      </c>
      <c r="C83" s="25">
        <v>43853</v>
      </c>
      <c r="F83" s="26">
        <v>1</v>
      </c>
      <c r="H83" s="39">
        <f>IF($B83&lt;&gt;"",SUMIF($B$2:B83,$B83,$D$2:D83),"")</f>
        <v>5</v>
      </c>
      <c r="I83" s="39">
        <f>IF($B83&lt;&gt;"",SUMIF($B$2:B83,$B83,$E$2:E83),"")</f>
        <v>23</v>
      </c>
      <c r="J83" s="39">
        <f>IF($B83&lt;&gt;"",SUMIF($B$2:B83,$B83,$F$2:F83),"")</f>
        <v>23</v>
      </c>
      <c r="K83" s="26">
        <f t="shared" si="2"/>
        <v>5</v>
      </c>
      <c r="M83" s="27" t="str">
        <f t="shared" si="3"/>
        <v/>
      </c>
    </row>
    <row r="84" spans="1:13" x14ac:dyDescent="0.25">
      <c r="A84" s="28">
        <f>IFERROR(INDEX(T_Snack[Code],MATCH(B84,T_Snack[Snack],0)),"")</f>
        <v>221</v>
      </c>
      <c r="B84" s="24" t="s">
        <v>6</v>
      </c>
      <c r="C84" s="25">
        <v>43858</v>
      </c>
      <c r="F84" s="26">
        <v>2</v>
      </c>
      <c r="H84" s="39">
        <f>IF($B84&lt;&gt;"",SUMIF($B$2:B84,$B84,$D$2:D84),"")</f>
        <v>5</v>
      </c>
      <c r="I84" s="39">
        <f>IF($B84&lt;&gt;"",SUMIF($B$2:B84,$B84,$E$2:E84),"")</f>
        <v>23</v>
      </c>
      <c r="J84" s="39">
        <f>IF($B84&lt;&gt;"",SUMIF($B$2:B84,$B84,$F$2:F84),"")</f>
        <v>25</v>
      </c>
      <c r="K84" s="26">
        <f t="shared" si="2"/>
        <v>3</v>
      </c>
      <c r="M84" s="27" t="str">
        <f t="shared" si="3"/>
        <v/>
      </c>
    </row>
    <row r="85" spans="1:13" x14ac:dyDescent="0.25">
      <c r="A85" s="28">
        <f>IFERROR(INDEX(T_Snack[Code],MATCH(B85,T_Snack[Snack],0)),"")</f>
        <v>221</v>
      </c>
      <c r="B85" s="24" t="s">
        <v>6</v>
      </c>
      <c r="C85" s="25">
        <v>43859</v>
      </c>
      <c r="F85" s="26">
        <v>2</v>
      </c>
      <c r="H85" s="39">
        <f>IF($B85&lt;&gt;"",SUMIF($B$2:B85,$B85,$D$2:D85),"")</f>
        <v>5</v>
      </c>
      <c r="I85" s="39">
        <f>IF($B85&lt;&gt;"",SUMIF($B$2:B85,$B85,$E$2:E85),"")</f>
        <v>23</v>
      </c>
      <c r="J85" s="39">
        <f>IF($B85&lt;&gt;"",SUMIF($B$2:B85,$B85,$F$2:F85),"")</f>
        <v>27</v>
      </c>
      <c r="K85" s="26">
        <f t="shared" si="2"/>
        <v>1</v>
      </c>
      <c r="M85" s="27" t="str">
        <f t="shared" si="3"/>
        <v/>
      </c>
    </row>
    <row r="86" spans="1:13" x14ac:dyDescent="0.25">
      <c r="A86" s="28">
        <f>IFERROR(INDEX(T_Snack[Code],MATCH(B86,T_Snack[Snack],0)),"")</f>
        <v>220</v>
      </c>
      <c r="B86" s="24" t="s">
        <v>5</v>
      </c>
      <c r="C86" s="25">
        <v>43859</v>
      </c>
      <c r="F86" s="26">
        <v>2</v>
      </c>
      <c r="H86" s="39">
        <f>IF($B86&lt;&gt;"",SUMIF($B$2:B86,$B86,$D$2:D86),"")</f>
        <v>7</v>
      </c>
      <c r="I86" s="39">
        <f>IF($B86&lt;&gt;"",SUMIF($B$2:B86,$B86,$E$2:E86),"")</f>
        <v>48</v>
      </c>
      <c r="J86" s="39">
        <f>IF($B86&lt;&gt;"",SUMIF($B$2:B86,$B86,$F$2:F86),"")</f>
        <v>44</v>
      </c>
      <c r="K86" s="26">
        <f t="shared" si="2"/>
        <v>11</v>
      </c>
      <c r="M86" s="27" t="str">
        <f t="shared" si="3"/>
        <v/>
      </c>
    </row>
    <row r="87" spans="1:13" x14ac:dyDescent="0.25">
      <c r="A87" s="28">
        <v>222</v>
      </c>
      <c r="B87" s="24" t="s">
        <v>8</v>
      </c>
      <c r="C87" s="25">
        <v>43831</v>
      </c>
      <c r="D87" s="26">
        <v>13</v>
      </c>
      <c r="F87" s="26">
        <v>1</v>
      </c>
      <c r="H87" s="39">
        <f>IF($B87&lt;&gt;"",SUMIF($B$2:B87,$B87,$D$2:D87),"")</f>
        <v>13</v>
      </c>
      <c r="I87" s="39">
        <f>IF($B87&lt;&gt;"",SUMIF($B$2:B87,$B87,$E$2:E87),"")</f>
        <v>0</v>
      </c>
      <c r="J87" s="39">
        <f>IF($B87&lt;&gt;"",SUMIF($B$2:B87,$B87,$F$2:F87),"")</f>
        <v>1</v>
      </c>
      <c r="K87" s="26">
        <f t="shared" si="2"/>
        <v>12</v>
      </c>
      <c r="M87" s="27" t="str">
        <f t="shared" si="3"/>
        <v/>
      </c>
    </row>
    <row r="88" spans="1:13" x14ac:dyDescent="0.25">
      <c r="A88" s="28">
        <f>IFERROR(INDEX(T_Snack[Code],MATCH(B88,T_Snack[Snack],0)),"")</f>
        <v>222</v>
      </c>
      <c r="B88" s="24" t="s">
        <v>8</v>
      </c>
      <c r="C88" s="25">
        <v>43833</v>
      </c>
      <c r="F88" s="26">
        <v>1</v>
      </c>
      <c r="H88" s="39">
        <f>IF($B88&lt;&gt;"",SUMIF($B$2:B88,$B88,$D$2:D88),"")</f>
        <v>13</v>
      </c>
      <c r="I88" s="39">
        <f>IF($B88&lt;&gt;"",SUMIF($B$2:B88,$B88,$E$2:E88),"")</f>
        <v>0</v>
      </c>
      <c r="J88" s="39">
        <f>IF($B88&lt;&gt;"",SUMIF($B$2:B88,$B88,$F$2:F88),"")</f>
        <v>2</v>
      </c>
      <c r="K88" s="26">
        <f t="shared" si="2"/>
        <v>11</v>
      </c>
      <c r="M88" s="27" t="str">
        <f t="shared" si="3"/>
        <v/>
      </c>
    </row>
    <row r="89" spans="1:13" x14ac:dyDescent="0.25">
      <c r="A89" s="28">
        <f>IFERROR(INDEX(T_Snack[Code],MATCH(B89,T_Snack[Snack],0)),"")</f>
        <v>222</v>
      </c>
      <c r="B89" s="24" t="s">
        <v>8</v>
      </c>
      <c r="C89" s="25">
        <v>43834</v>
      </c>
      <c r="F89" s="26">
        <v>1</v>
      </c>
      <c r="H89" s="39">
        <f>IF($B89&lt;&gt;"",SUMIF($B$2:B89,$B89,$D$2:D89),"")</f>
        <v>13</v>
      </c>
      <c r="I89" s="39">
        <f>IF($B89&lt;&gt;"",SUMIF($B$2:B89,$B89,$E$2:E89),"")</f>
        <v>0</v>
      </c>
      <c r="J89" s="39">
        <f>IF($B89&lt;&gt;"",SUMIF($B$2:B89,$B89,$F$2:F89),"")</f>
        <v>3</v>
      </c>
      <c r="K89" s="26">
        <f t="shared" si="2"/>
        <v>10</v>
      </c>
      <c r="M89" s="27" t="str">
        <f t="shared" si="3"/>
        <v/>
      </c>
    </row>
    <row r="90" spans="1:13" x14ac:dyDescent="0.25">
      <c r="A90" s="28">
        <f>IFERROR(INDEX(T_Snack[Code],MATCH(B90,T_Snack[Snack],0)),"")</f>
        <v>222</v>
      </c>
      <c r="B90" s="24" t="s">
        <v>8</v>
      </c>
      <c r="C90" s="25">
        <v>43837</v>
      </c>
      <c r="F90" s="26">
        <v>1</v>
      </c>
      <c r="H90" s="39">
        <f>IF($B90&lt;&gt;"",SUMIF($B$2:B90,$B90,$D$2:D90),"")</f>
        <v>13</v>
      </c>
      <c r="I90" s="39">
        <f>IF($B90&lt;&gt;"",SUMIF($B$2:B90,$B90,$E$2:E90),"")</f>
        <v>0</v>
      </c>
      <c r="J90" s="39">
        <f>IF($B90&lt;&gt;"",SUMIF($B$2:B90,$B90,$F$2:F90),"")</f>
        <v>4</v>
      </c>
      <c r="K90" s="26">
        <f t="shared" si="2"/>
        <v>9</v>
      </c>
      <c r="M90" s="27" t="str">
        <f t="shared" si="3"/>
        <v/>
      </c>
    </row>
    <row r="91" spans="1:13" x14ac:dyDescent="0.25">
      <c r="A91" s="28">
        <f>IFERROR(INDEX(T_Snack[Code],MATCH(B91,T_Snack[Snack],0)),"")</f>
        <v>222</v>
      </c>
      <c r="B91" s="24" t="s">
        <v>8</v>
      </c>
      <c r="C91" s="25">
        <v>43838</v>
      </c>
      <c r="E91" s="26">
        <v>8</v>
      </c>
      <c r="H91" s="39">
        <f>IF($B91&lt;&gt;"",SUMIF($B$2:B91,$B91,$D$2:D91),"")</f>
        <v>13</v>
      </c>
      <c r="I91" s="39">
        <f>IF($B91&lt;&gt;"",SUMIF($B$2:B91,$B91,$E$2:E91),"")</f>
        <v>8</v>
      </c>
      <c r="J91" s="39">
        <f>IF($B91&lt;&gt;"",SUMIF($B$2:B91,$B91,$F$2:F91),"")</f>
        <v>4</v>
      </c>
      <c r="K91" s="26">
        <f t="shared" si="2"/>
        <v>17</v>
      </c>
      <c r="M91" s="27" t="str">
        <f t="shared" si="3"/>
        <v/>
      </c>
    </row>
    <row r="92" spans="1:13" x14ac:dyDescent="0.25">
      <c r="A92" s="28">
        <f>IFERROR(INDEX(T_Snack[Code],MATCH(B92,T_Snack[Snack],0)),"")</f>
        <v>222</v>
      </c>
      <c r="B92" s="24" t="s">
        <v>8</v>
      </c>
      <c r="C92" s="25">
        <v>43840</v>
      </c>
      <c r="F92" s="26">
        <v>2</v>
      </c>
      <c r="H92" s="39">
        <f>IF($B92&lt;&gt;"",SUMIF($B$2:B92,$B92,$D$2:D92),"")</f>
        <v>13</v>
      </c>
      <c r="I92" s="39">
        <f>IF($B92&lt;&gt;"",SUMIF($B$2:B92,$B92,$E$2:E92),"")</f>
        <v>8</v>
      </c>
      <c r="J92" s="39">
        <f>IF($B92&lt;&gt;"",SUMIF($B$2:B92,$B92,$F$2:F92),"")</f>
        <v>6</v>
      </c>
      <c r="K92" s="26">
        <f t="shared" si="2"/>
        <v>15</v>
      </c>
      <c r="M92" s="27" t="str">
        <f t="shared" si="3"/>
        <v/>
      </c>
    </row>
    <row r="93" spans="1:13" x14ac:dyDescent="0.25">
      <c r="A93" s="28">
        <f>IFERROR(INDEX(T_Snack[Code],MATCH(B93,T_Snack[Snack],0)),"")</f>
        <v>222</v>
      </c>
      <c r="B93" s="24" t="s">
        <v>8</v>
      </c>
      <c r="C93" s="25">
        <v>43843</v>
      </c>
      <c r="F93" s="26">
        <v>2</v>
      </c>
      <c r="H93" s="39">
        <f>IF($B93&lt;&gt;"",SUMIF($B$2:B93,$B93,$D$2:D93),"")</f>
        <v>13</v>
      </c>
      <c r="I93" s="39">
        <f>IF($B93&lt;&gt;"",SUMIF($B$2:B93,$B93,$E$2:E93),"")</f>
        <v>8</v>
      </c>
      <c r="J93" s="39">
        <f>IF($B93&lt;&gt;"",SUMIF($B$2:B93,$B93,$F$2:F93),"")</f>
        <v>8</v>
      </c>
      <c r="K93" s="26">
        <f t="shared" si="2"/>
        <v>13</v>
      </c>
      <c r="M93" s="27" t="str">
        <f t="shared" si="3"/>
        <v/>
      </c>
    </row>
    <row r="94" spans="1:13" x14ac:dyDescent="0.25">
      <c r="A94" s="28">
        <f>IFERROR(INDEX(T_Snack[Code],MATCH(B94,T_Snack[Snack],0)),"")</f>
        <v>222</v>
      </c>
      <c r="B94" s="24" t="s">
        <v>8</v>
      </c>
      <c r="C94" s="25">
        <v>43844</v>
      </c>
      <c r="F94" s="26">
        <v>1</v>
      </c>
      <c r="H94" s="39">
        <f>IF($B94&lt;&gt;"",SUMIF($B$2:B94,$B94,$D$2:D94),"")</f>
        <v>13</v>
      </c>
      <c r="I94" s="39">
        <f>IF($B94&lt;&gt;"",SUMIF($B$2:B94,$B94,$E$2:E94),"")</f>
        <v>8</v>
      </c>
      <c r="J94" s="39">
        <f>IF($B94&lt;&gt;"",SUMIF($B$2:B94,$B94,$F$2:F94),"")</f>
        <v>9</v>
      </c>
      <c r="K94" s="26">
        <f t="shared" si="2"/>
        <v>12</v>
      </c>
      <c r="M94" s="27" t="str">
        <f t="shared" si="3"/>
        <v/>
      </c>
    </row>
    <row r="95" spans="1:13" x14ac:dyDescent="0.25">
      <c r="A95" s="28">
        <f>IFERROR(INDEX(T_Snack[Code],MATCH(B95,T_Snack[Snack],0)),"")</f>
        <v>222</v>
      </c>
      <c r="B95" s="24" t="s">
        <v>8</v>
      </c>
      <c r="C95" s="25">
        <v>43845</v>
      </c>
      <c r="F95" s="26">
        <v>4</v>
      </c>
      <c r="H95" s="39">
        <f>IF($B95&lt;&gt;"",SUMIF($B$2:B95,$B95,$D$2:D95),"")</f>
        <v>13</v>
      </c>
      <c r="I95" s="39">
        <f>IF($B95&lt;&gt;"",SUMIF($B$2:B95,$B95,$E$2:E95),"")</f>
        <v>8</v>
      </c>
      <c r="J95" s="39">
        <f>IF($B95&lt;&gt;"",SUMIF($B$2:B95,$B95,$F$2:F95),"")</f>
        <v>13</v>
      </c>
      <c r="K95" s="26">
        <f t="shared" si="2"/>
        <v>8</v>
      </c>
      <c r="M95" s="27" t="str">
        <f t="shared" si="3"/>
        <v/>
      </c>
    </row>
    <row r="96" spans="1:13" x14ac:dyDescent="0.25">
      <c r="A96" s="28">
        <f>IFERROR(INDEX(T_Snack[Code],MATCH(B96,T_Snack[Snack],0)),"")</f>
        <v>222</v>
      </c>
      <c r="B96" s="24" t="s">
        <v>8</v>
      </c>
      <c r="C96" s="25">
        <v>43851</v>
      </c>
      <c r="F96" s="26">
        <v>1</v>
      </c>
      <c r="H96" s="39">
        <f>IF($B96&lt;&gt;"",SUMIF($B$2:B96,$B96,$D$2:D96),"")</f>
        <v>13</v>
      </c>
      <c r="I96" s="39">
        <f>IF($B96&lt;&gt;"",SUMIF($B$2:B96,$B96,$E$2:E96),"")</f>
        <v>8</v>
      </c>
      <c r="J96" s="39">
        <f>IF($B96&lt;&gt;"",SUMIF($B$2:B96,$B96,$F$2:F96),"")</f>
        <v>14</v>
      </c>
      <c r="K96" s="26">
        <f t="shared" si="2"/>
        <v>7</v>
      </c>
      <c r="M96" s="27" t="str">
        <f t="shared" si="3"/>
        <v/>
      </c>
    </row>
    <row r="97" spans="1:13" x14ac:dyDescent="0.25">
      <c r="A97" s="28">
        <f>IFERROR(INDEX(T_Snack[Code],MATCH(B97,T_Snack[Snack],0)),"")</f>
        <v>222</v>
      </c>
      <c r="B97" s="24" t="s">
        <v>8</v>
      </c>
      <c r="C97" s="25">
        <v>43853</v>
      </c>
      <c r="F97" s="26">
        <v>1</v>
      </c>
      <c r="H97" s="39">
        <f>IF($B97&lt;&gt;"",SUMIF($B$2:B97,$B97,$D$2:D97),"")</f>
        <v>13</v>
      </c>
      <c r="I97" s="39">
        <f>IF($B97&lt;&gt;"",SUMIF($B$2:B97,$B97,$E$2:E97),"")</f>
        <v>8</v>
      </c>
      <c r="J97" s="39">
        <f>IF($B97&lt;&gt;"",SUMIF($B$2:B97,$B97,$F$2:F97),"")</f>
        <v>15</v>
      </c>
      <c r="K97" s="26">
        <f t="shared" si="2"/>
        <v>6</v>
      </c>
      <c r="M97" s="27" t="str">
        <f t="shared" si="3"/>
        <v/>
      </c>
    </row>
    <row r="98" spans="1:13" x14ac:dyDescent="0.25">
      <c r="A98" s="28">
        <f>IFERROR(INDEX(T_Snack[Code],MATCH(B98,T_Snack[Snack],0)),"")</f>
        <v>222</v>
      </c>
      <c r="B98" s="24" t="s">
        <v>8</v>
      </c>
      <c r="C98" s="25">
        <v>43857</v>
      </c>
      <c r="F98" s="26">
        <v>1</v>
      </c>
      <c r="H98" s="39">
        <f>IF($B98&lt;&gt;"",SUMIF($B$2:B98,$B98,$D$2:D98),"")</f>
        <v>13</v>
      </c>
      <c r="I98" s="39">
        <f>IF($B98&lt;&gt;"",SUMIF($B$2:B98,$B98,$E$2:E98),"")</f>
        <v>8</v>
      </c>
      <c r="J98" s="39">
        <f>IF($B98&lt;&gt;"",SUMIF($B$2:B98,$B98,$F$2:F98),"")</f>
        <v>16</v>
      </c>
      <c r="K98" s="26">
        <f t="shared" si="2"/>
        <v>5</v>
      </c>
      <c r="M98" s="27" t="str">
        <f t="shared" si="3"/>
        <v/>
      </c>
    </row>
    <row r="99" spans="1:13" x14ac:dyDescent="0.25">
      <c r="A99" s="28">
        <f>IFERROR(INDEX(T_Snack[Code],MATCH(B99,T_Snack[Snack],0)),"")</f>
        <v>223</v>
      </c>
      <c r="B99" s="24" t="s">
        <v>9</v>
      </c>
      <c r="C99" s="25">
        <v>43831</v>
      </c>
      <c r="D99" s="26">
        <v>11</v>
      </c>
      <c r="F99" s="26">
        <v>1</v>
      </c>
      <c r="H99" s="39">
        <f>IF($B99&lt;&gt;"",SUMIF($B$2:B99,$B99,$D$2:D99),"")</f>
        <v>11</v>
      </c>
      <c r="I99" s="39">
        <f>IF($B99&lt;&gt;"",SUMIF($B$2:B99,$B99,$E$2:E99),"")</f>
        <v>0</v>
      </c>
      <c r="J99" s="39">
        <f>IF($B99&lt;&gt;"",SUMIF($B$2:B99,$B99,$F$2:F99),"")</f>
        <v>1</v>
      </c>
      <c r="K99" s="26">
        <f t="shared" si="2"/>
        <v>10</v>
      </c>
      <c r="M99" s="27" t="str">
        <f t="shared" si="3"/>
        <v/>
      </c>
    </row>
    <row r="100" spans="1:13" x14ac:dyDescent="0.25">
      <c r="A100" s="28">
        <f>IFERROR(INDEX(T_Snack[Code],MATCH(B100,T_Snack[Snack],0)),"")</f>
        <v>223</v>
      </c>
      <c r="B100" s="24" t="s">
        <v>9</v>
      </c>
      <c r="C100" s="25">
        <v>43832</v>
      </c>
      <c r="F100" s="26">
        <v>1</v>
      </c>
      <c r="H100" s="39">
        <f>IF($B100&lt;&gt;"",SUMIF($B$2:B100,$B100,$D$2:D100),"")</f>
        <v>11</v>
      </c>
      <c r="I100" s="39">
        <f>IF($B100&lt;&gt;"",SUMIF($B$2:B100,$B100,$E$2:E100),"")</f>
        <v>0</v>
      </c>
      <c r="J100" s="39">
        <f>IF($B100&lt;&gt;"",SUMIF($B$2:B100,$B100,$F$2:F100),"")</f>
        <v>2</v>
      </c>
      <c r="K100" s="26">
        <f t="shared" si="2"/>
        <v>9</v>
      </c>
      <c r="M100" s="27" t="str">
        <f t="shared" si="3"/>
        <v/>
      </c>
    </row>
    <row r="101" spans="1:13" x14ac:dyDescent="0.25">
      <c r="A101" s="28">
        <f>IFERROR(INDEX(T_Snack[Code],MATCH(B101,T_Snack[Snack],0)),"")</f>
        <v>223</v>
      </c>
      <c r="B101" s="24" t="s">
        <v>9</v>
      </c>
      <c r="C101" s="25">
        <v>43833</v>
      </c>
      <c r="F101" s="26">
        <v>3</v>
      </c>
      <c r="H101" s="39">
        <f>IF($B101&lt;&gt;"",SUMIF($B$2:B101,$B101,$D$2:D101),"")</f>
        <v>11</v>
      </c>
      <c r="I101" s="39">
        <f>IF($B101&lt;&gt;"",SUMIF($B$2:B101,$B101,$E$2:E101),"")</f>
        <v>0</v>
      </c>
      <c r="J101" s="39">
        <f>IF($B101&lt;&gt;"",SUMIF($B$2:B101,$B101,$F$2:F101),"")</f>
        <v>5</v>
      </c>
      <c r="K101" s="26">
        <f t="shared" si="2"/>
        <v>6</v>
      </c>
      <c r="M101" s="27" t="str">
        <f t="shared" si="3"/>
        <v/>
      </c>
    </row>
    <row r="102" spans="1:13" x14ac:dyDescent="0.25">
      <c r="A102" s="28">
        <f>IFERROR(INDEX(T_Snack[Code],MATCH(B102,T_Snack[Snack],0)),"")</f>
        <v>223</v>
      </c>
      <c r="B102" s="24" t="s">
        <v>9</v>
      </c>
      <c r="C102" s="25">
        <v>43837</v>
      </c>
      <c r="F102" s="26">
        <v>6</v>
      </c>
      <c r="H102" s="39">
        <f>IF($B102&lt;&gt;"",SUMIF($B$2:B102,$B102,$D$2:D102),"")</f>
        <v>11</v>
      </c>
      <c r="I102" s="39">
        <f>IF($B102&lt;&gt;"",SUMIF($B$2:B102,$B102,$E$2:E102),"")</f>
        <v>0</v>
      </c>
      <c r="J102" s="39">
        <f>IF($B102&lt;&gt;"",SUMIF($B$2:B102,$B102,$F$2:F102),"")</f>
        <v>11</v>
      </c>
      <c r="K102" s="26">
        <f t="shared" si="2"/>
        <v>0</v>
      </c>
      <c r="M102" s="27" t="str">
        <f t="shared" si="3"/>
        <v/>
      </c>
    </row>
    <row r="103" spans="1:13" x14ac:dyDescent="0.25">
      <c r="A103" s="28">
        <f>IFERROR(INDEX(T_Snack[Code],MATCH(B103,T_Snack[Snack],0)),"")</f>
        <v>223</v>
      </c>
      <c r="B103" s="24" t="s">
        <v>9</v>
      </c>
      <c r="C103" s="25">
        <v>43838</v>
      </c>
      <c r="E103" s="26">
        <v>12</v>
      </c>
      <c r="H103" s="39">
        <f>IF($B103&lt;&gt;"",SUMIF($B$2:B103,$B103,$D$2:D103),"")</f>
        <v>11</v>
      </c>
      <c r="I103" s="39">
        <f>IF($B103&lt;&gt;"",SUMIF($B$2:B103,$B103,$E$2:E103),"")</f>
        <v>12</v>
      </c>
      <c r="J103" s="39">
        <f>IF($B103&lt;&gt;"",SUMIF($B$2:B103,$B103,$F$2:F103),"")</f>
        <v>11</v>
      </c>
      <c r="K103" s="26">
        <f t="shared" si="2"/>
        <v>12</v>
      </c>
      <c r="M103" s="27" t="str">
        <f t="shared" si="3"/>
        <v/>
      </c>
    </row>
    <row r="104" spans="1:13" x14ac:dyDescent="0.25">
      <c r="A104" s="28">
        <f>IFERROR(INDEX(T_Snack[Code],MATCH(B104,T_Snack[Snack],0)),"")</f>
        <v>223</v>
      </c>
      <c r="B104" s="24" t="s">
        <v>9</v>
      </c>
      <c r="C104" s="25">
        <v>43839</v>
      </c>
      <c r="F104" s="26">
        <v>2</v>
      </c>
      <c r="H104" s="39">
        <f>IF($B104&lt;&gt;"",SUMIF($B$2:B104,$B104,$D$2:D104),"")</f>
        <v>11</v>
      </c>
      <c r="I104" s="39">
        <f>IF($B104&lt;&gt;"",SUMIF($B$2:B104,$B104,$E$2:E104),"")</f>
        <v>12</v>
      </c>
      <c r="J104" s="39">
        <f>IF($B104&lt;&gt;"",SUMIF($B$2:B104,$B104,$F$2:F104),"")</f>
        <v>13</v>
      </c>
      <c r="K104" s="26">
        <f t="shared" si="2"/>
        <v>10</v>
      </c>
      <c r="M104" s="27" t="str">
        <f t="shared" si="3"/>
        <v/>
      </c>
    </row>
    <row r="105" spans="1:13" x14ac:dyDescent="0.25">
      <c r="A105" s="28">
        <f>IFERROR(INDEX(T_Snack[Code],MATCH(B105,T_Snack[Snack],0)),"")</f>
        <v>223</v>
      </c>
      <c r="B105" s="24" t="s">
        <v>9</v>
      </c>
      <c r="C105" s="25">
        <v>43844</v>
      </c>
      <c r="F105" s="26">
        <v>1</v>
      </c>
      <c r="H105" s="39">
        <f>IF($B105&lt;&gt;"",SUMIF($B$2:B105,$B105,$D$2:D105),"")</f>
        <v>11</v>
      </c>
      <c r="I105" s="39">
        <f>IF($B105&lt;&gt;"",SUMIF($B$2:B105,$B105,$E$2:E105),"")</f>
        <v>12</v>
      </c>
      <c r="J105" s="39">
        <f>IF($B105&lt;&gt;"",SUMIF($B$2:B105,$B105,$F$2:F105),"")</f>
        <v>14</v>
      </c>
      <c r="K105" s="26">
        <f t="shared" si="2"/>
        <v>9</v>
      </c>
      <c r="M105" s="27" t="str">
        <f t="shared" si="3"/>
        <v/>
      </c>
    </row>
    <row r="106" spans="1:13" x14ac:dyDescent="0.25">
      <c r="A106" s="28">
        <f>IFERROR(INDEX(T_Snack[Code],MATCH(B106,T_Snack[Snack],0)),"")</f>
        <v>223</v>
      </c>
      <c r="B106" s="24" t="s">
        <v>9</v>
      </c>
      <c r="C106" s="25">
        <v>43846</v>
      </c>
      <c r="F106" s="26">
        <v>1</v>
      </c>
      <c r="H106" s="39">
        <f>IF($B106&lt;&gt;"",SUMIF($B$2:B106,$B106,$D$2:D106),"")</f>
        <v>11</v>
      </c>
      <c r="I106" s="39">
        <f>IF($B106&lt;&gt;"",SUMIF($B$2:B106,$B106,$E$2:E106),"")</f>
        <v>12</v>
      </c>
      <c r="J106" s="39">
        <f>IF($B106&lt;&gt;"",SUMIF($B$2:B106,$B106,$F$2:F106),"")</f>
        <v>15</v>
      </c>
      <c r="K106" s="26">
        <f t="shared" si="2"/>
        <v>8</v>
      </c>
      <c r="M106" s="27" t="str">
        <f t="shared" si="3"/>
        <v/>
      </c>
    </row>
    <row r="107" spans="1:13" x14ac:dyDescent="0.25">
      <c r="A107" s="28">
        <f>IFERROR(INDEX(T_Snack[Code],MATCH(B107,T_Snack[Snack],0)),"")</f>
        <v>223</v>
      </c>
      <c r="B107" s="24" t="s">
        <v>9</v>
      </c>
      <c r="C107" s="25">
        <v>43852</v>
      </c>
      <c r="F107" s="26">
        <v>1</v>
      </c>
      <c r="H107" s="39">
        <f>IF($B107&lt;&gt;"",SUMIF($B$2:B107,$B107,$D$2:D107),"")</f>
        <v>11</v>
      </c>
      <c r="I107" s="39">
        <f>IF($B107&lt;&gt;"",SUMIF($B$2:B107,$B107,$E$2:E107),"")</f>
        <v>12</v>
      </c>
      <c r="J107" s="39">
        <f>IF($B107&lt;&gt;"",SUMIF($B$2:B107,$B107,$F$2:F107),"")</f>
        <v>16</v>
      </c>
      <c r="K107" s="26">
        <f t="shared" si="2"/>
        <v>7</v>
      </c>
      <c r="M107" s="27" t="str">
        <f t="shared" si="3"/>
        <v/>
      </c>
    </row>
    <row r="108" spans="1:13" x14ac:dyDescent="0.25">
      <c r="A108" s="28">
        <f>IFERROR(INDEX(T_Snack[Code],MATCH(B108,T_Snack[Snack],0)),"")</f>
        <v>223</v>
      </c>
      <c r="B108" s="24" t="s">
        <v>9</v>
      </c>
      <c r="C108" s="25">
        <v>43855</v>
      </c>
      <c r="F108" s="26">
        <v>2</v>
      </c>
      <c r="H108" s="39">
        <f>IF($B108&lt;&gt;"",SUMIF($B$2:B108,$B108,$D$2:D108),"")</f>
        <v>11</v>
      </c>
      <c r="I108" s="39">
        <f>IF($B108&lt;&gt;"",SUMIF($B$2:B108,$B108,$E$2:E108),"")</f>
        <v>12</v>
      </c>
      <c r="J108" s="39">
        <f>IF($B108&lt;&gt;"",SUMIF($B$2:B108,$B108,$F$2:F108),"")</f>
        <v>18</v>
      </c>
      <c r="K108" s="26">
        <f t="shared" si="2"/>
        <v>5</v>
      </c>
      <c r="M108" s="27" t="str">
        <f t="shared" si="3"/>
        <v/>
      </c>
    </row>
    <row r="109" spans="1:13" x14ac:dyDescent="0.25">
      <c r="A109" s="28">
        <f>IFERROR(INDEX(T_Snack[Code],MATCH(B109,T_Snack[Snack],0)),"")</f>
        <v>223</v>
      </c>
      <c r="B109" s="24" t="s">
        <v>9</v>
      </c>
      <c r="C109" s="25">
        <v>43856</v>
      </c>
      <c r="F109" s="26">
        <v>1</v>
      </c>
      <c r="H109" s="39">
        <f>IF($B109&lt;&gt;"",SUMIF($B$2:B109,$B109,$D$2:D109),"")</f>
        <v>11</v>
      </c>
      <c r="I109" s="39">
        <f>IF($B109&lt;&gt;"",SUMIF($B$2:B109,$B109,$E$2:E109),"")</f>
        <v>12</v>
      </c>
      <c r="J109" s="39">
        <f>IF($B109&lt;&gt;"",SUMIF($B$2:B109,$B109,$F$2:F109),"")</f>
        <v>19</v>
      </c>
      <c r="K109" s="26">
        <f t="shared" si="2"/>
        <v>4</v>
      </c>
      <c r="M109" s="27" t="str">
        <f t="shared" si="3"/>
        <v/>
      </c>
    </row>
    <row r="110" spans="1:13" x14ac:dyDescent="0.25">
      <c r="A110" s="28">
        <f>IFERROR(INDEX(T_Snack[Code],MATCH(B110,T_Snack[Snack],0)),"")</f>
        <v>223</v>
      </c>
      <c r="B110" s="24" t="s">
        <v>9</v>
      </c>
      <c r="C110" s="25">
        <v>43858</v>
      </c>
      <c r="F110" s="26">
        <v>1</v>
      </c>
      <c r="H110" s="39">
        <f>IF($B110&lt;&gt;"",SUMIF($B$2:B110,$B110,$D$2:D110),"")</f>
        <v>11</v>
      </c>
      <c r="I110" s="39">
        <f>IF($B110&lt;&gt;"",SUMIF($B$2:B110,$B110,$E$2:E110),"")</f>
        <v>12</v>
      </c>
      <c r="J110" s="39">
        <f>IF($B110&lt;&gt;"",SUMIF($B$2:B110,$B110,$F$2:F110),"")</f>
        <v>20</v>
      </c>
      <c r="K110" s="26">
        <f t="shared" si="2"/>
        <v>3</v>
      </c>
      <c r="M110" s="27" t="str">
        <f t="shared" si="3"/>
        <v/>
      </c>
    </row>
    <row r="111" spans="1:13" x14ac:dyDescent="0.25">
      <c r="A111" s="28">
        <f>IFERROR(INDEX(T_Snack[Code],MATCH(B111,T_Snack[Snack],0)),"")</f>
        <v>224</v>
      </c>
      <c r="B111" s="24" t="s">
        <v>140</v>
      </c>
      <c r="C111" s="25">
        <v>43831</v>
      </c>
      <c r="D111" s="26">
        <v>10</v>
      </c>
      <c r="H111" s="39">
        <f>IF($B111&lt;&gt;"",SUMIF($B$2:B111,$B111,$D$2:D111),"")</f>
        <v>10</v>
      </c>
      <c r="I111" s="39">
        <f>IF($B111&lt;&gt;"",SUMIF($B$2:B111,$B111,$E$2:E111),"")</f>
        <v>0</v>
      </c>
      <c r="J111" s="39">
        <f>IF($B111&lt;&gt;"",SUMIF($B$2:B111,$B111,$F$2:F111),"")</f>
        <v>0</v>
      </c>
      <c r="K111" s="26">
        <f t="shared" si="2"/>
        <v>10</v>
      </c>
      <c r="M111" s="27" t="str">
        <f t="shared" si="3"/>
        <v/>
      </c>
    </row>
    <row r="112" spans="1:13" x14ac:dyDescent="0.25">
      <c r="A112" s="28">
        <f>IFERROR(INDEX(T_Snack[Code],MATCH(B112,T_Snack[Snack],0)),"")</f>
        <v>224</v>
      </c>
      <c r="B112" s="24" t="s">
        <v>140</v>
      </c>
      <c r="C112" s="25">
        <v>43834</v>
      </c>
      <c r="F112" s="26">
        <v>2</v>
      </c>
      <c r="H112" s="39">
        <f>IF($B112&lt;&gt;"",SUMIF($B$2:B112,$B112,$D$2:D112),"")</f>
        <v>10</v>
      </c>
      <c r="I112" s="39">
        <f>IF($B112&lt;&gt;"",SUMIF($B$2:B112,$B112,$E$2:E112),"")</f>
        <v>0</v>
      </c>
      <c r="J112" s="39">
        <f>IF($B112&lt;&gt;"",SUMIF($B$2:B112,$B112,$F$2:F112),"")</f>
        <v>2</v>
      </c>
      <c r="K112" s="26">
        <f t="shared" si="2"/>
        <v>8</v>
      </c>
      <c r="M112" s="27" t="str">
        <f t="shared" si="3"/>
        <v/>
      </c>
    </row>
    <row r="113" spans="1:13" x14ac:dyDescent="0.25">
      <c r="A113" s="28">
        <f>IFERROR(INDEX(T_Snack[Code],MATCH(B113,T_Snack[Snack],0)),"")</f>
        <v>224</v>
      </c>
      <c r="B113" s="24" t="s">
        <v>140</v>
      </c>
      <c r="C113" s="25">
        <v>43837</v>
      </c>
      <c r="F113" s="26">
        <v>2</v>
      </c>
      <c r="H113" s="39">
        <f>IF($B113&lt;&gt;"",SUMIF($B$2:B113,$B113,$D$2:D113),"")</f>
        <v>10</v>
      </c>
      <c r="I113" s="39">
        <f>IF($B113&lt;&gt;"",SUMIF($B$2:B113,$B113,$E$2:E113),"")</f>
        <v>0</v>
      </c>
      <c r="J113" s="39">
        <f>IF($B113&lt;&gt;"",SUMIF($B$2:B113,$B113,$F$2:F113),"")</f>
        <v>4</v>
      </c>
      <c r="K113" s="26">
        <f t="shared" si="2"/>
        <v>6</v>
      </c>
      <c r="M113" s="27" t="str">
        <f t="shared" si="3"/>
        <v/>
      </c>
    </row>
    <row r="114" spans="1:13" x14ac:dyDescent="0.25">
      <c r="A114" s="28">
        <f>IFERROR(INDEX(T_Snack[Code],MATCH(B114,T_Snack[Snack],0)),"")</f>
        <v>224</v>
      </c>
      <c r="B114" s="24" t="s">
        <v>140</v>
      </c>
      <c r="C114" s="25">
        <v>43838</v>
      </c>
      <c r="F114" s="26">
        <v>3</v>
      </c>
      <c r="H114" s="39">
        <f>IF($B114&lt;&gt;"",SUMIF($B$2:B114,$B114,$D$2:D114),"")</f>
        <v>10</v>
      </c>
      <c r="I114" s="39">
        <f>IF($B114&lt;&gt;"",SUMIF($B$2:B114,$B114,$E$2:E114),"")</f>
        <v>0</v>
      </c>
      <c r="J114" s="39">
        <f>IF($B114&lt;&gt;"",SUMIF($B$2:B114,$B114,$F$2:F114),"")</f>
        <v>7</v>
      </c>
      <c r="K114" s="26">
        <f t="shared" si="2"/>
        <v>3</v>
      </c>
      <c r="M114" s="27" t="str">
        <f t="shared" si="3"/>
        <v/>
      </c>
    </row>
    <row r="115" spans="1:13" x14ac:dyDescent="0.25">
      <c r="A115" s="28">
        <f>IFERROR(INDEX(T_Snack[Code],MATCH(B115,T_Snack[Snack],0)),"")</f>
        <v>224</v>
      </c>
      <c r="B115" s="24" t="s">
        <v>140</v>
      </c>
      <c r="C115" s="25">
        <v>43839</v>
      </c>
      <c r="F115" s="26">
        <v>2</v>
      </c>
      <c r="H115" s="39">
        <f>IF($B115&lt;&gt;"",SUMIF($B$2:B115,$B115,$D$2:D115),"")</f>
        <v>10</v>
      </c>
      <c r="I115" s="39">
        <f>IF($B115&lt;&gt;"",SUMIF($B$2:B115,$B115,$E$2:E115),"")</f>
        <v>0</v>
      </c>
      <c r="J115" s="39">
        <f>IF($B115&lt;&gt;"",SUMIF($B$2:B115,$B115,$F$2:F115),"")</f>
        <v>9</v>
      </c>
      <c r="K115" s="26">
        <f t="shared" si="2"/>
        <v>1</v>
      </c>
      <c r="M115" s="27" t="str">
        <f t="shared" si="3"/>
        <v/>
      </c>
    </row>
    <row r="116" spans="1:13" x14ac:dyDescent="0.25">
      <c r="A116" s="28">
        <f>IFERROR(INDEX(T_Snack[Code],MATCH(B116,T_Snack[Snack],0)),"")</f>
        <v>224</v>
      </c>
      <c r="B116" s="24" t="s">
        <v>140</v>
      </c>
      <c r="C116" s="25">
        <v>43844</v>
      </c>
      <c r="E116" s="26">
        <v>18</v>
      </c>
      <c r="H116" s="39">
        <f>IF($B116&lt;&gt;"",SUMIF($B$2:B116,$B116,$D$2:D116),"")</f>
        <v>10</v>
      </c>
      <c r="I116" s="39">
        <f>IF($B116&lt;&gt;"",SUMIF($B$2:B116,$B116,$E$2:E116),"")</f>
        <v>18</v>
      </c>
      <c r="J116" s="39">
        <f>IF($B116&lt;&gt;"",SUMIF($B$2:B116,$B116,$F$2:F116),"")</f>
        <v>9</v>
      </c>
      <c r="K116" s="26">
        <f t="shared" si="2"/>
        <v>19</v>
      </c>
      <c r="M116" s="27" t="str">
        <f t="shared" si="3"/>
        <v/>
      </c>
    </row>
    <row r="117" spans="1:13" x14ac:dyDescent="0.25">
      <c r="A117" s="28">
        <f>IFERROR(INDEX(T_Snack[Code],MATCH(B117,T_Snack[Snack],0)),"")</f>
        <v>224</v>
      </c>
      <c r="B117" s="24" t="s">
        <v>140</v>
      </c>
      <c r="C117" s="25">
        <v>43849</v>
      </c>
      <c r="F117" s="26">
        <v>1</v>
      </c>
      <c r="H117" s="39">
        <f>IF($B117&lt;&gt;"",SUMIF($B$2:B117,$B117,$D$2:D117),"")</f>
        <v>10</v>
      </c>
      <c r="I117" s="39">
        <f>IF($B117&lt;&gt;"",SUMIF($B$2:B117,$B117,$E$2:E117),"")</f>
        <v>18</v>
      </c>
      <c r="J117" s="39">
        <f>IF($B117&lt;&gt;"",SUMIF($B$2:B117,$B117,$F$2:F117),"")</f>
        <v>10</v>
      </c>
      <c r="K117" s="26">
        <f t="shared" si="2"/>
        <v>18</v>
      </c>
      <c r="M117" s="27" t="str">
        <f t="shared" si="3"/>
        <v/>
      </c>
    </row>
    <row r="118" spans="1:13" x14ac:dyDescent="0.25">
      <c r="A118" s="28">
        <f>IFERROR(INDEX(T_Snack[Code],MATCH(B118,T_Snack[Snack],0)),"")</f>
        <v>224</v>
      </c>
      <c r="B118" s="24" t="s">
        <v>140</v>
      </c>
      <c r="C118" s="25">
        <v>43851</v>
      </c>
      <c r="F118" s="26">
        <v>3</v>
      </c>
      <c r="H118" s="39">
        <f>IF($B118&lt;&gt;"",SUMIF($B$2:B118,$B118,$D$2:D118),"")</f>
        <v>10</v>
      </c>
      <c r="I118" s="39">
        <f>IF($B118&lt;&gt;"",SUMIF($B$2:B118,$B118,$E$2:E118),"")</f>
        <v>18</v>
      </c>
      <c r="J118" s="39">
        <f>IF($B118&lt;&gt;"",SUMIF($B$2:B118,$B118,$F$2:F118),"")</f>
        <v>13</v>
      </c>
      <c r="K118" s="26">
        <f t="shared" si="2"/>
        <v>15</v>
      </c>
      <c r="M118" s="27" t="str">
        <f t="shared" si="3"/>
        <v/>
      </c>
    </row>
    <row r="119" spans="1:13" x14ac:dyDescent="0.25">
      <c r="A119" s="28">
        <f>IFERROR(INDEX(T_Snack[Code],MATCH(B119,T_Snack[Snack],0)),"")</f>
        <v>224</v>
      </c>
      <c r="B119" s="24" t="s">
        <v>140</v>
      </c>
      <c r="C119" s="25">
        <v>43853</v>
      </c>
      <c r="F119" s="26">
        <v>2</v>
      </c>
      <c r="H119" s="39">
        <f>IF($B119&lt;&gt;"",SUMIF($B$2:B119,$B119,$D$2:D119),"")</f>
        <v>10</v>
      </c>
      <c r="I119" s="39">
        <f>IF($B119&lt;&gt;"",SUMIF($B$2:B119,$B119,$E$2:E119),"")</f>
        <v>18</v>
      </c>
      <c r="J119" s="39">
        <f>IF($B119&lt;&gt;"",SUMIF($B$2:B119,$B119,$F$2:F119),"")</f>
        <v>15</v>
      </c>
      <c r="K119" s="26">
        <f t="shared" si="2"/>
        <v>13</v>
      </c>
      <c r="M119" s="27" t="str">
        <f t="shared" si="3"/>
        <v/>
      </c>
    </row>
    <row r="120" spans="1:13" x14ac:dyDescent="0.25">
      <c r="A120" s="28">
        <f>IFERROR(INDEX(T_Snack[Code],MATCH(B120,T_Snack[Snack],0)),"")</f>
        <v>224</v>
      </c>
      <c r="B120" s="24" t="s">
        <v>140</v>
      </c>
      <c r="C120" s="25">
        <v>43855</v>
      </c>
      <c r="F120" s="26">
        <v>1</v>
      </c>
      <c r="H120" s="39">
        <f>IF($B120&lt;&gt;"",SUMIF($B$2:B120,$B120,$D$2:D120),"")</f>
        <v>10</v>
      </c>
      <c r="I120" s="39">
        <f>IF($B120&lt;&gt;"",SUMIF($B$2:B120,$B120,$E$2:E120),"")</f>
        <v>18</v>
      </c>
      <c r="J120" s="39">
        <f>IF($B120&lt;&gt;"",SUMIF($B$2:B120,$B120,$F$2:F120),"")</f>
        <v>16</v>
      </c>
      <c r="K120" s="26">
        <f t="shared" si="2"/>
        <v>12</v>
      </c>
      <c r="M120" s="27" t="str">
        <f t="shared" si="3"/>
        <v/>
      </c>
    </row>
    <row r="121" spans="1:13" x14ac:dyDescent="0.25">
      <c r="A121" s="28">
        <f>IFERROR(INDEX(T_Snack[Code],MATCH(B121,T_Snack[Snack],0)),"")</f>
        <v>224</v>
      </c>
      <c r="B121" s="24" t="s">
        <v>140</v>
      </c>
      <c r="C121" s="25">
        <v>43858</v>
      </c>
      <c r="F121" s="26">
        <v>1</v>
      </c>
      <c r="H121" s="39">
        <f>IF($B121&lt;&gt;"",SUMIF($B$2:B121,$B121,$D$2:D121),"")</f>
        <v>10</v>
      </c>
      <c r="I121" s="39">
        <f>IF($B121&lt;&gt;"",SUMIF($B$2:B121,$B121,$E$2:E121),"")</f>
        <v>18</v>
      </c>
      <c r="J121" s="39">
        <f>IF($B121&lt;&gt;"",SUMIF($B$2:B121,$B121,$F$2:F121),"")</f>
        <v>17</v>
      </c>
      <c r="K121" s="26">
        <f t="shared" si="2"/>
        <v>11</v>
      </c>
      <c r="M121" s="27" t="str">
        <f t="shared" si="3"/>
        <v/>
      </c>
    </row>
    <row r="122" spans="1:13" x14ac:dyDescent="0.25">
      <c r="A122" s="28">
        <f>IFERROR(INDEX(T_Snack[Code],MATCH(B122,T_Snack[Snack],0)),"")</f>
        <v>225</v>
      </c>
      <c r="B122" s="24" t="s">
        <v>11</v>
      </c>
      <c r="C122" s="25">
        <v>43831</v>
      </c>
      <c r="D122" s="26">
        <v>10</v>
      </c>
      <c r="H122" s="39">
        <f>IF($B122&lt;&gt;"",SUMIF($B$2:B122,$B122,$D$2:D122),"")</f>
        <v>10</v>
      </c>
      <c r="I122" s="39">
        <f>IF($B122&lt;&gt;"",SUMIF($B$2:B122,$B122,$E$2:E122),"")</f>
        <v>0</v>
      </c>
      <c r="J122" s="39">
        <f>IF($B122&lt;&gt;"",SUMIF($B$2:B122,$B122,$F$2:F122),"")</f>
        <v>0</v>
      </c>
      <c r="K122" s="26">
        <f t="shared" si="2"/>
        <v>10</v>
      </c>
      <c r="M122" s="27" t="str">
        <f t="shared" si="3"/>
        <v/>
      </c>
    </row>
    <row r="123" spans="1:13" x14ac:dyDescent="0.25">
      <c r="A123" s="28">
        <f>IFERROR(INDEX(T_Snack[Code],MATCH(B123,T_Snack[Snack],0)),"")</f>
        <v>225</v>
      </c>
      <c r="B123" s="24" t="s">
        <v>11</v>
      </c>
      <c r="C123" s="25">
        <v>43833</v>
      </c>
      <c r="F123" s="26">
        <v>1</v>
      </c>
      <c r="H123" s="39">
        <f>IF($B123&lt;&gt;"",SUMIF($B$2:B123,$B123,$D$2:D123),"")</f>
        <v>10</v>
      </c>
      <c r="I123" s="39">
        <f>IF($B123&lt;&gt;"",SUMIF($B$2:B123,$B123,$E$2:E123),"")</f>
        <v>0</v>
      </c>
      <c r="J123" s="39">
        <f>IF($B123&lt;&gt;"",SUMIF($B$2:B123,$B123,$F$2:F123),"")</f>
        <v>1</v>
      </c>
      <c r="K123" s="26">
        <f t="shared" si="2"/>
        <v>9</v>
      </c>
      <c r="M123" s="27" t="str">
        <f t="shared" si="3"/>
        <v/>
      </c>
    </row>
    <row r="124" spans="1:13" x14ac:dyDescent="0.25">
      <c r="A124" s="28">
        <f>IFERROR(INDEX(T_Snack[Code],MATCH(B124,T_Snack[Snack],0)),"")</f>
        <v>225</v>
      </c>
      <c r="B124" s="24" t="s">
        <v>11</v>
      </c>
      <c r="C124" s="25">
        <v>43834</v>
      </c>
      <c r="F124" s="26">
        <v>3</v>
      </c>
      <c r="H124" s="39">
        <f>IF($B124&lt;&gt;"",SUMIF($B$2:B124,$B124,$D$2:D124),"")</f>
        <v>10</v>
      </c>
      <c r="I124" s="39">
        <f>IF($B124&lt;&gt;"",SUMIF($B$2:B124,$B124,$E$2:E124),"")</f>
        <v>0</v>
      </c>
      <c r="J124" s="39">
        <f>IF($B124&lt;&gt;"",SUMIF($B$2:B124,$B124,$F$2:F124),"")</f>
        <v>4</v>
      </c>
      <c r="K124" s="26">
        <f t="shared" si="2"/>
        <v>6</v>
      </c>
      <c r="M124" s="27" t="str">
        <f t="shared" si="3"/>
        <v/>
      </c>
    </row>
    <row r="125" spans="1:13" x14ac:dyDescent="0.25">
      <c r="A125" s="28">
        <f>IFERROR(INDEX(T_Snack[Code],MATCH(B125,T_Snack[Snack],0)),"")</f>
        <v>225</v>
      </c>
      <c r="B125" s="24" t="s">
        <v>11</v>
      </c>
      <c r="C125" s="25">
        <v>43837</v>
      </c>
      <c r="F125" s="26">
        <v>1</v>
      </c>
      <c r="H125" s="39">
        <f>IF($B125&lt;&gt;"",SUMIF($B$2:B125,$B125,$D$2:D125),"")</f>
        <v>10</v>
      </c>
      <c r="I125" s="39">
        <f>IF($B125&lt;&gt;"",SUMIF($B$2:B125,$B125,$E$2:E125),"")</f>
        <v>0</v>
      </c>
      <c r="J125" s="39">
        <f>IF($B125&lt;&gt;"",SUMIF($B$2:B125,$B125,$F$2:F125),"")</f>
        <v>5</v>
      </c>
      <c r="K125" s="26">
        <f t="shared" si="2"/>
        <v>5</v>
      </c>
      <c r="M125" s="27" t="str">
        <f t="shared" si="3"/>
        <v/>
      </c>
    </row>
    <row r="126" spans="1:13" x14ac:dyDescent="0.25">
      <c r="A126" s="28">
        <f>IFERROR(INDEX(T_Snack[Code],MATCH(B126,T_Snack[Snack],0)),"")</f>
        <v>225</v>
      </c>
      <c r="B126" s="24" t="s">
        <v>11</v>
      </c>
      <c r="C126" s="25">
        <v>43843</v>
      </c>
      <c r="F126" s="26">
        <v>1</v>
      </c>
      <c r="H126" s="39">
        <f>IF($B126&lt;&gt;"",SUMIF($B$2:B126,$B126,$D$2:D126),"")</f>
        <v>10</v>
      </c>
      <c r="I126" s="39">
        <f>IF($B126&lt;&gt;"",SUMIF($B$2:B126,$B126,$E$2:E126),"")</f>
        <v>0</v>
      </c>
      <c r="J126" s="39">
        <f>IF($B126&lt;&gt;"",SUMIF($B$2:B126,$B126,$F$2:F126),"")</f>
        <v>6</v>
      </c>
      <c r="K126" s="26">
        <f t="shared" si="2"/>
        <v>4</v>
      </c>
      <c r="M126" s="27" t="str">
        <f t="shared" si="3"/>
        <v/>
      </c>
    </row>
    <row r="127" spans="1:13" x14ac:dyDescent="0.25">
      <c r="A127" s="28">
        <f>IFERROR(INDEX(T_Snack[Code],MATCH(B127,T_Snack[Snack],0)),"")</f>
        <v>225</v>
      </c>
      <c r="B127" s="24" t="s">
        <v>11</v>
      </c>
      <c r="C127" s="25">
        <v>43844</v>
      </c>
      <c r="E127" s="26">
        <v>18</v>
      </c>
      <c r="F127" s="26">
        <v>1</v>
      </c>
      <c r="H127" s="39">
        <f>IF($B127&lt;&gt;"",SUMIF($B$2:B127,$B127,$D$2:D127),"")</f>
        <v>10</v>
      </c>
      <c r="I127" s="39">
        <f>IF($B127&lt;&gt;"",SUMIF($B$2:B127,$B127,$E$2:E127),"")</f>
        <v>18</v>
      </c>
      <c r="J127" s="39">
        <f>IF($B127&lt;&gt;"",SUMIF($B$2:B127,$B127,$F$2:F127),"")</f>
        <v>7</v>
      </c>
      <c r="K127" s="26">
        <f t="shared" si="2"/>
        <v>21</v>
      </c>
      <c r="M127" s="27" t="str">
        <f t="shared" si="3"/>
        <v/>
      </c>
    </row>
    <row r="128" spans="1:13" x14ac:dyDescent="0.25">
      <c r="A128" s="28">
        <f>IFERROR(INDEX(T_Snack[Code],MATCH(B128,T_Snack[Snack],0)),"")</f>
        <v>225</v>
      </c>
      <c r="B128" s="24" t="s">
        <v>11</v>
      </c>
      <c r="C128" s="25">
        <v>43845</v>
      </c>
      <c r="F128" s="26">
        <v>1</v>
      </c>
      <c r="H128" s="39">
        <f>IF($B128&lt;&gt;"",SUMIF($B$2:B128,$B128,$D$2:D128),"")</f>
        <v>10</v>
      </c>
      <c r="I128" s="39">
        <f>IF($B128&lt;&gt;"",SUMIF($B$2:B128,$B128,$E$2:E128),"")</f>
        <v>18</v>
      </c>
      <c r="J128" s="39">
        <f>IF($B128&lt;&gt;"",SUMIF($B$2:B128,$B128,$F$2:F128),"")</f>
        <v>8</v>
      </c>
      <c r="K128" s="26">
        <f t="shared" si="2"/>
        <v>20</v>
      </c>
      <c r="M128" s="27" t="str">
        <f t="shared" si="3"/>
        <v/>
      </c>
    </row>
    <row r="129" spans="1:13" x14ac:dyDescent="0.25">
      <c r="A129" s="28">
        <f>IFERROR(INDEX(T_Snack[Code],MATCH(B129,T_Snack[Snack],0)),"")</f>
        <v>225</v>
      </c>
      <c r="B129" s="24" t="s">
        <v>11</v>
      </c>
      <c r="C129" s="25">
        <v>43850</v>
      </c>
      <c r="F129" s="26">
        <v>1</v>
      </c>
      <c r="H129" s="39">
        <f>IF($B129&lt;&gt;"",SUMIF($B$2:B129,$B129,$D$2:D129),"")</f>
        <v>10</v>
      </c>
      <c r="I129" s="39">
        <f>IF($B129&lt;&gt;"",SUMIF($B$2:B129,$B129,$E$2:E129),"")</f>
        <v>18</v>
      </c>
      <c r="J129" s="39">
        <f>IF($B129&lt;&gt;"",SUMIF($B$2:B129,$B129,$F$2:F129),"")</f>
        <v>9</v>
      </c>
      <c r="K129" s="26">
        <f t="shared" si="2"/>
        <v>19</v>
      </c>
      <c r="M129" s="27" t="str">
        <f t="shared" si="3"/>
        <v/>
      </c>
    </row>
    <row r="130" spans="1:13" x14ac:dyDescent="0.25">
      <c r="A130" s="28">
        <f>IFERROR(INDEX(T_Snack[Code],MATCH(B130,T_Snack[Snack],0)),"")</f>
        <v>225</v>
      </c>
      <c r="B130" s="24" t="s">
        <v>11</v>
      </c>
      <c r="C130" s="25">
        <v>43853</v>
      </c>
      <c r="F130" s="26">
        <v>1</v>
      </c>
      <c r="H130" s="39">
        <f>IF($B130&lt;&gt;"",SUMIF($B$2:B130,$B130,$D$2:D130),"")</f>
        <v>10</v>
      </c>
      <c r="I130" s="39">
        <f>IF($B130&lt;&gt;"",SUMIF($B$2:B130,$B130,$E$2:E130),"")</f>
        <v>18</v>
      </c>
      <c r="J130" s="39">
        <f>IF($B130&lt;&gt;"",SUMIF($B$2:B130,$B130,$F$2:F130),"")</f>
        <v>10</v>
      </c>
      <c r="K130" s="26">
        <f t="shared" si="2"/>
        <v>18</v>
      </c>
      <c r="M130" s="27" t="str">
        <f t="shared" si="3"/>
        <v/>
      </c>
    </row>
    <row r="131" spans="1:13" x14ac:dyDescent="0.25">
      <c r="A131" s="28">
        <f>IFERROR(INDEX(T_Snack[Code],MATCH(B131,T_Snack[Snack],0)),"")</f>
        <v>225</v>
      </c>
      <c r="B131" s="24" t="s">
        <v>11</v>
      </c>
      <c r="C131" s="25">
        <v>43857</v>
      </c>
      <c r="F131" s="26">
        <v>1</v>
      </c>
      <c r="H131" s="39">
        <f>IF($B131&lt;&gt;"",SUMIF($B$2:B131,$B131,$D$2:D131),"")</f>
        <v>10</v>
      </c>
      <c r="I131" s="39">
        <f>IF($B131&lt;&gt;"",SUMIF($B$2:B131,$B131,$E$2:E131),"")</f>
        <v>18</v>
      </c>
      <c r="J131" s="39">
        <f>IF($B131&lt;&gt;"",SUMIF($B$2:B131,$B131,$F$2:F131),"")</f>
        <v>11</v>
      </c>
      <c r="K131" s="26">
        <f t="shared" ref="K131:K194" si="4">IF($B131&lt;&gt;"",H131+I131-J131,"")</f>
        <v>17</v>
      </c>
      <c r="M131" s="27" t="str">
        <f t="shared" ref="M131:M194" si="5">IF(K131&lt;0,"ATTENTION IL DOIT Y AVOIR UNE ERREUR LE STOCK EST NEGATIF !","")</f>
        <v/>
      </c>
    </row>
    <row r="132" spans="1:13" x14ac:dyDescent="0.25">
      <c r="A132" s="28">
        <f>IFERROR(INDEX(T_Snack[Code],MATCH(B132,T_Snack[Snack],0)),"")</f>
        <v>225</v>
      </c>
      <c r="B132" s="24" t="s">
        <v>11</v>
      </c>
      <c r="C132" s="25">
        <v>43859</v>
      </c>
      <c r="F132" s="26">
        <v>1</v>
      </c>
      <c r="H132" s="39">
        <f>IF($B132&lt;&gt;"",SUMIF($B$2:B132,$B132,$D$2:D132),"")</f>
        <v>10</v>
      </c>
      <c r="I132" s="39">
        <f>IF($B132&lt;&gt;"",SUMIF($B$2:B132,$B132,$E$2:E132),"")</f>
        <v>18</v>
      </c>
      <c r="J132" s="39">
        <f>IF($B132&lt;&gt;"",SUMIF($B$2:B132,$B132,$F$2:F132),"")</f>
        <v>12</v>
      </c>
      <c r="K132" s="26">
        <f t="shared" si="4"/>
        <v>16</v>
      </c>
      <c r="M132" s="27" t="str">
        <f t="shared" si="5"/>
        <v/>
      </c>
    </row>
    <row r="133" spans="1:13" x14ac:dyDescent="0.25">
      <c r="A133" s="28">
        <f>IFERROR(INDEX(T_Snack[Code],MATCH(B133,T_Snack[Snack],0)),"")</f>
        <v>226</v>
      </c>
      <c r="B133" s="24" t="s">
        <v>10</v>
      </c>
      <c r="C133" s="25">
        <v>43831</v>
      </c>
      <c r="D133" s="26">
        <v>8</v>
      </c>
      <c r="F133" s="26">
        <v>2</v>
      </c>
      <c r="H133" s="39">
        <f>IF($B133&lt;&gt;"",SUMIF($B$2:B133,$B133,$D$2:D133),"")</f>
        <v>8</v>
      </c>
      <c r="I133" s="39">
        <f>IF($B133&lt;&gt;"",SUMIF($B$2:B133,$B133,$E$2:E133),"")</f>
        <v>0</v>
      </c>
      <c r="J133" s="39">
        <f>IF($B133&lt;&gt;"",SUMIF($B$2:B133,$B133,$F$2:F133),"")</f>
        <v>2</v>
      </c>
      <c r="K133" s="26">
        <f t="shared" si="4"/>
        <v>6</v>
      </c>
      <c r="M133" s="27" t="str">
        <f t="shared" si="5"/>
        <v/>
      </c>
    </row>
    <row r="134" spans="1:13" x14ac:dyDescent="0.25">
      <c r="A134" s="28">
        <f>IFERROR(INDEX(T_Snack[Code],MATCH(B134,T_Snack[Snack],0)),"")</f>
        <v>226</v>
      </c>
      <c r="B134" s="24" t="s">
        <v>10</v>
      </c>
      <c r="C134" s="25">
        <v>43833</v>
      </c>
      <c r="F134" s="26">
        <v>2</v>
      </c>
      <c r="H134" s="39">
        <f>IF($B134&lt;&gt;"",SUMIF($B$2:B134,$B134,$D$2:D134),"")</f>
        <v>8</v>
      </c>
      <c r="I134" s="39">
        <f>IF($B134&lt;&gt;"",SUMIF($B$2:B134,$B134,$E$2:E134),"")</f>
        <v>0</v>
      </c>
      <c r="J134" s="39">
        <f>IF($B134&lt;&gt;"",SUMIF($B$2:B134,$B134,$F$2:F134),"")</f>
        <v>4</v>
      </c>
      <c r="K134" s="26">
        <f t="shared" si="4"/>
        <v>4</v>
      </c>
      <c r="M134" s="27" t="str">
        <f t="shared" si="5"/>
        <v/>
      </c>
    </row>
    <row r="135" spans="1:13" x14ac:dyDescent="0.25">
      <c r="A135" s="28">
        <f>IFERROR(INDEX(T_Snack[Code],MATCH(B135,T_Snack[Snack],0)),"")</f>
        <v>226</v>
      </c>
      <c r="B135" s="24" t="s">
        <v>10</v>
      </c>
      <c r="C135" s="25">
        <v>43834</v>
      </c>
      <c r="F135" s="26">
        <v>4</v>
      </c>
      <c r="H135" s="39">
        <f>IF($B135&lt;&gt;"",SUMIF($B$2:B135,$B135,$D$2:D135),"")</f>
        <v>8</v>
      </c>
      <c r="I135" s="39">
        <f>IF($B135&lt;&gt;"",SUMIF($B$2:B135,$B135,$E$2:E135),"")</f>
        <v>0</v>
      </c>
      <c r="J135" s="39">
        <f>IF($B135&lt;&gt;"",SUMIF($B$2:B135,$B135,$F$2:F135),"")</f>
        <v>8</v>
      </c>
      <c r="K135" s="26">
        <f t="shared" si="4"/>
        <v>0</v>
      </c>
      <c r="M135" s="27" t="str">
        <f t="shared" si="5"/>
        <v/>
      </c>
    </row>
    <row r="136" spans="1:13" x14ac:dyDescent="0.25">
      <c r="A136" s="28">
        <f>IFERROR(INDEX(T_Snack[Code],MATCH(B136,T_Snack[Snack],0)),"")</f>
        <v>226</v>
      </c>
      <c r="B136" s="24" t="s">
        <v>10</v>
      </c>
      <c r="C136" s="25">
        <v>43844</v>
      </c>
      <c r="E136" s="26">
        <v>18</v>
      </c>
      <c r="H136" s="39">
        <f>IF($B136&lt;&gt;"",SUMIF($B$2:B136,$B136,$D$2:D136),"")</f>
        <v>8</v>
      </c>
      <c r="I136" s="39">
        <f>IF($B136&lt;&gt;"",SUMIF($B$2:B136,$B136,$E$2:E136),"")</f>
        <v>18</v>
      </c>
      <c r="J136" s="39">
        <f>IF($B136&lt;&gt;"",SUMIF($B$2:B136,$B136,$F$2:F136),"")</f>
        <v>8</v>
      </c>
      <c r="K136" s="26">
        <f t="shared" si="4"/>
        <v>18</v>
      </c>
      <c r="M136" s="27" t="str">
        <f t="shared" si="5"/>
        <v/>
      </c>
    </row>
    <row r="137" spans="1:13" x14ac:dyDescent="0.25">
      <c r="A137" s="23">
        <f>IFERROR(INDEX(T_Snack[Code],MATCH(B137,T_Snack[Snack],0)),"")</f>
        <v>226</v>
      </c>
      <c r="B137" s="24" t="s">
        <v>10</v>
      </c>
      <c r="C137" s="25">
        <v>43845</v>
      </c>
      <c r="F137" s="26">
        <v>1</v>
      </c>
      <c r="H137" s="39">
        <f>IF($B137&lt;&gt;"",SUMIF($B$2:B137,$B137,$D$2:D137),"")</f>
        <v>8</v>
      </c>
      <c r="I137" s="39">
        <f>IF($B137&lt;&gt;"",SUMIF($B$2:B137,$B137,$E$2:E137),"")</f>
        <v>18</v>
      </c>
      <c r="J137" s="39">
        <f>IF($B137&lt;&gt;"",SUMIF($B$2:B137,$B137,$F$2:F137),"")</f>
        <v>9</v>
      </c>
      <c r="K137" s="26">
        <f t="shared" si="4"/>
        <v>17</v>
      </c>
      <c r="M137" s="27" t="str">
        <f t="shared" si="5"/>
        <v/>
      </c>
    </row>
    <row r="138" spans="1:13" x14ac:dyDescent="0.25">
      <c r="A138" s="23">
        <f>IFERROR(INDEX(T_Snack[Code],MATCH(B138,T_Snack[Snack],0)),"")</f>
        <v>226</v>
      </c>
      <c r="B138" s="24" t="s">
        <v>10</v>
      </c>
      <c r="C138" s="25">
        <v>43853</v>
      </c>
      <c r="F138" s="26">
        <v>1</v>
      </c>
      <c r="H138" s="39">
        <f>IF($B138&lt;&gt;"",SUMIF($B$2:B138,$B138,$D$2:D138),"")</f>
        <v>8</v>
      </c>
      <c r="I138" s="39">
        <f>IF($B138&lt;&gt;"",SUMIF($B$2:B138,$B138,$E$2:E138),"")</f>
        <v>18</v>
      </c>
      <c r="J138" s="39">
        <f>IF($B138&lt;&gt;"",SUMIF($B$2:B138,$B138,$F$2:F138),"")</f>
        <v>10</v>
      </c>
      <c r="K138" s="26">
        <f t="shared" si="4"/>
        <v>16</v>
      </c>
      <c r="M138" s="27" t="str">
        <f t="shared" si="5"/>
        <v/>
      </c>
    </row>
    <row r="139" spans="1:13" x14ac:dyDescent="0.25">
      <c r="A139" s="23">
        <f>IFERROR(INDEX(T_Snack[Code],MATCH(B139,T_Snack[Snack],0)),"")</f>
        <v>226</v>
      </c>
      <c r="B139" s="24" t="s">
        <v>10</v>
      </c>
      <c r="C139" s="25">
        <v>43855</v>
      </c>
      <c r="F139" s="26">
        <v>1</v>
      </c>
      <c r="H139" s="39">
        <f>IF($B139&lt;&gt;"",SUMIF($B$2:B139,$B139,$D$2:D139),"")</f>
        <v>8</v>
      </c>
      <c r="I139" s="39">
        <f>IF($B139&lt;&gt;"",SUMIF($B$2:B139,$B139,$E$2:E139),"")</f>
        <v>18</v>
      </c>
      <c r="J139" s="39">
        <f>IF($B139&lt;&gt;"",SUMIF($B$2:B139,$B139,$F$2:F139),"")</f>
        <v>11</v>
      </c>
      <c r="K139" s="26">
        <f t="shared" si="4"/>
        <v>15</v>
      </c>
      <c r="M139" s="27" t="str">
        <f t="shared" si="5"/>
        <v/>
      </c>
    </row>
    <row r="140" spans="1:13" x14ac:dyDescent="0.25">
      <c r="A140" s="23">
        <f>IFERROR(INDEX(T_Snack[Code],MATCH(B140,T_Snack[Snack],0)),"")</f>
        <v>226</v>
      </c>
      <c r="B140" s="24" t="s">
        <v>10</v>
      </c>
      <c r="C140" s="25">
        <v>43857</v>
      </c>
      <c r="F140" s="26">
        <v>1</v>
      </c>
      <c r="H140" s="39">
        <f>IF($B140&lt;&gt;"",SUMIF($B$2:B140,$B140,$D$2:D140),"")</f>
        <v>8</v>
      </c>
      <c r="I140" s="39">
        <f>IF($B140&lt;&gt;"",SUMIF($B$2:B140,$B140,$E$2:E140),"")</f>
        <v>18</v>
      </c>
      <c r="J140" s="39">
        <f>IF($B140&lt;&gt;"",SUMIF($B$2:B140,$B140,$F$2:F140),"")</f>
        <v>12</v>
      </c>
      <c r="K140" s="26">
        <f t="shared" si="4"/>
        <v>14</v>
      </c>
      <c r="M140" s="27" t="str">
        <f t="shared" si="5"/>
        <v/>
      </c>
    </row>
    <row r="141" spans="1:13" x14ac:dyDescent="0.25">
      <c r="A141" s="23">
        <f>IFERROR(INDEX(T_Snack[Code],MATCH(B141,T_Snack[Snack],0)),"")</f>
        <v>226</v>
      </c>
      <c r="B141" s="24" t="s">
        <v>10</v>
      </c>
      <c r="C141" s="25">
        <v>43859</v>
      </c>
      <c r="F141" s="26">
        <v>1</v>
      </c>
      <c r="H141" s="39">
        <f>IF($B141&lt;&gt;"",SUMIF($B$2:B141,$B141,$D$2:D141),"")</f>
        <v>8</v>
      </c>
      <c r="I141" s="39">
        <f>IF($B141&lt;&gt;"",SUMIF($B$2:B141,$B141,$E$2:E141),"")</f>
        <v>18</v>
      </c>
      <c r="J141" s="39">
        <f>IF($B141&lt;&gt;"",SUMIF($B$2:B141,$B141,$F$2:F141),"")</f>
        <v>13</v>
      </c>
      <c r="K141" s="26">
        <f t="shared" si="4"/>
        <v>13</v>
      </c>
      <c r="M141" s="27" t="str">
        <f t="shared" si="5"/>
        <v/>
      </c>
    </row>
    <row r="142" spans="1:13" x14ac:dyDescent="0.25">
      <c r="A142" s="23">
        <f>IFERROR(INDEX(T_Snack[Code],MATCH(B142,T_Snack[Snack],0)),"")</f>
        <v>228</v>
      </c>
      <c r="B142" s="24" t="s">
        <v>144</v>
      </c>
      <c r="C142" s="25">
        <v>43831</v>
      </c>
      <c r="D142" s="26">
        <v>5</v>
      </c>
      <c r="H142" s="39">
        <f>IF($B142&lt;&gt;"",SUMIF($B$2:B142,$B142,$D$2:D142),"")</f>
        <v>5</v>
      </c>
      <c r="I142" s="39">
        <f>IF($B142&lt;&gt;"",SUMIF($B$2:B142,$B142,$E$2:E142),"")</f>
        <v>0</v>
      </c>
      <c r="J142" s="39">
        <f>IF($B142&lt;&gt;"",SUMIF($B$2:B142,$B142,$F$2:F142),"")</f>
        <v>0</v>
      </c>
      <c r="K142" s="26">
        <f t="shared" si="4"/>
        <v>5</v>
      </c>
      <c r="M142" s="27" t="str">
        <f t="shared" si="5"/>
        <v/>
      </c>
    </row>
    <row r="143" spans="1:13" x14ac:dyDescent="0.25">
      <c r="A143" s="23">
        <f>IFERROR(INDEX(T_Snack[Code],MATCH(B143,T_Snack[Snack],0)),"")</f>
        <v>228</v>
      </c>
      <c r="B143" s="24" t="s">
        <v>144</v>
      </c>
      <c r="C143" s="25">
        <v>43834</v>
      </c>
      <c r="F143" s="26">
        <v>1</v>
      </c>
      <c r="H143" s="39">
        <f>IF($B143&lt;&gt;"",SUMIF($B$2:B143,$B143,$D$2:D143),"")</f>
        <v>5</v>
      </c>
      <c r="I143" s="39">
        <f>IF($B143&lt;&gt;"",SUMIF($B$2:B143,$B143,$E$2:E143),"")</f>
        <v>0</v>
      </c>
      <c r="J143" s="39">
        <f>IF($B143&lt;&gt;"",SUMIF($B$2:B143,$B143,$F$2:F143),"")</f>
        <v>1</v>
      </c>
      <c r="K143" s="26">
        <f t="shared" si="4"/>
        <v>4</v>
      </c>
      <c r="M143" s="27" t="str">
        <f t="shared" si="5"/>
        <v/>
      </c>
    </row>
    <row r="144" spans="1:13" x14ac:dyDescent="0.25">
      <c r="A144" s="23">
        <f>IFERROR(INDEX(T_Snack[Code],MATCH(B144,T_Snack[Snack],0)),"")</f>
        <v>228</v>
      </c>
      <c r="B144" s="24" t="s">
        <v>144</v>
      </c>
      <c r="C144" s="25">
        <v>43838</v>
      </c>
      <c r="F144" s="26">
        <v>2</v>
      </c>
      <c r="H144" s="39">
        <f>IF($B144&lt;&gt;"",SUMIF($B$2:B144,$B144,$D$2:D144),"")</f>
        <v>5</v>
      </c>
      <c r="I144" s="39">
        <f>IF($B144&lt;&gt;"",SUMIF($B$2:B144,$B144,$E$2:E144),"")</f>
        <v>0</v>
      </c>
      <c r="J144" s="39">
        <f>IF($B144&lt;&gt;"",SUMIF($B$2:B144,$B144,$F$2:F144),"")</f>
        <v>3</v>
      </c>
      <c r="K144" s="26">
        <f t="shared" si="4"/>
        <v>2</v>
      </c>
      <c r="M144" s="27" t="str">
        <f t="shared" si="5"/>
        <v/>
      </c>
    </row>
    <row r="145" spans="1:13" x14ac:dyDescent="0.25">
      <c r="A145" s="23">
        <f>IFERROR(INDEX(T_Snack[Code],MATCH(B145,T_Snack[Snack],0)),"")</f>
        <v>228</v>
      </c>
      <c r="B145" s="24" t="s">
        <v>144</v>
      </c>
      <c r="C145" s="25">
        <v>43842</v>
      </c>
      <c r="F145" s="26">
        <v>1</v>
      </c>
      <c r="H145" s="39">
        <f>IF($B145&lt;&gt;"",SUMIF($B$2:B145,$B145,$D$2:D145),"")</f>
        <v>5</v>
      </c>
      <c r="I145" s="39">
        <f>IF($B145&lt;&gt;"",SUMIF($B$2:B145,$B145,$E$2:E145),"")</f>
        <v>0</v>
      </c>
      <c r="J145" s="39">
        <f>IF($B145&lt;&gt;"",SUMIF($B$2:B145,$B145,$F$2:F145),"")</f>
        <v>4</v>
      </c>
      <c r="K145" s="26">
        <f t="shared" si="4"/>
        <v>1</v>
      </c>
      <c r="M145" s="27" t="str">
        <f t="shared" si="5"/>
        <v/>
      </c>
    </row>
    <row r="146" spans="1:13" x14ac:dyDescent="0.25">
      <c r="A146" s="23">
        <f>IFERROR(INDEX(T_Snack[Code],MATCH(B146,T_Snack[Snack],0)),"")</f>
        <v>228</v>
      </c>
      <c r="B146" s="24" t="s">
        <v>144</v>
      </c>
      <c r="C146" s="25">
        <v>43843</v>
      </c>
      <c r="F146" s="26">
        <v>1</v>
      </c>
      <c r="H146" s="39">
        <f>IF($B146&lt;&gt;"",SUMIF($B$2:B146,$B146,$D$2:D146),"")</f>
        <v>5</v>
      </c>
      <c r="I146" s="39">
        <f>IF($B146&lt;&gt;"",SUMIF($B$2:B146,$B146,$E$2:E146),"")</f>
        <v>0</v>
      </c>
      <c r="J146" s="39">
        <f>IF($B146&lt;&gt;"",SUMIF($B$2:B146,$B146,$F$2:F146),"")</f>
        <v>5</v>
      </c>
      <c r="K146" s="26">
        <f t="shared" si="4"/>
        <v>0</v>
      </c>
      <c r="M146" s="27" t="str">
        <f t="shared" si="5"/>
        <v/>
      </c>
    </row>
    <row r="147" spans="1:13" x14ac:dyDescent="0.25">
      <c r="A147" s="23">
        <f>IFERROR(INDEX(T_Snack[Code],MATCH(B147,T_Snack[Snack],0)),"")</f>
        <v>228</v>
      </c>
      <c r="B147" s="24" t="s">
        <v>144</v>
      </c>
      <c r="C147" s="25">
        <v>43844</v>
      </c>
      <c r="E147" s="26">
        <v>18</v>
      </c>
      <c r="H147" s="39">
        <f>IF($B147&lt;&gt;"",SUMIF($B$2:B147,$B147,$D$2:D147),"")</f>
        <v>5</v>
      </c>
      <c r="I147" s="39">
        <f>IF($B147&lt;&gt;"",SUMIF($B$2:B147,$B147,$E$2:E147),"")</f>
        <v>18</v>
      </c>
      <c r="J147" s="39">
        <f>IF($B147&lt;&gt;"",SUMIF($B$2:B147,$B147,$F$2:F147),"")</f>
        <v>5</v>
      </c>
      <c r="K147" s="26">
        <f t="shared" si="4"/>
        <v>18</v>
      </c>
      <c r="M147" s="27" t="str">
        <f t="shared" si="5"/>
        <v/>
      </c>
    </row>
    <row r="148" spans="1:13" x14ac:dyDescent="0.25">
      <c r="A148" s="23">
        <f>IFERROR(INDEX(T_Snack[Code],MATCH(B148,T_Snack[Snack],0)),"")</f>
        <v>228</v>
      </c>
      <c r="B148" s="24" t="s">
        <v>144</v>
      </c>
      <c r="C148" s="25">
        <v>43848</v>
      </c>
      <c r="F148" s="26">
        <v>2</v>
      </c>
      <c r="H148" s="39">
        <f>IF($B148&lt;&gt;"",SUMIF($B$2:B148,$B148,$D$2:D148),"")</f>
        <v>5</v>
      </c>
      <c r="I148" s="39">
        <f>IF($B148&lt;&gt;"",SUMIF($B$2:B148,$B148,$E$2:E148),"")</f>
        <v>18</v>
      </c>
      <c r="J148" s="39">
        <f>IF($B148&lt;&gt;"",SUMIF($B$2:B148,$B148,$F$2:F148),"")</f>
        <v>7</v>
      </c>
      <c r="K148" s="26">
        <f t="shared" si="4"/>
        <v>16</v>
      </c>
      <c r="M148" s="27" t="str">
        <f t="shared" si="5"/>
        <v/>
      </c>
    </row>
    <row r="149" spans="1:13" x14ac:dyDescent="0.25">
      <c r="A149" s="23">
        <f>IFERROR(INDEX(T_Snack[Code],MATCH(B149,T_Snack[Snack],0)),"")</f>
        <v>228</v>
      </c>
      <c r="B149" s="24" t="s">
        <v>144</v>
      </c>
      <c r="C149" s="25">
        <v>43849</v>
      </c>
      <c r="F149" s="26">
        <v>1</v>
      </c>
      <c r="H149" s="39">
        <f>IF($B149&lt;&gt;"",SUMIF($B$2:B149,$B149,$D$2:D149),"")</f>
        <v>5</v>
      </c>
      <c r="I149" s="39">
        <f>IF($B149&lt;&gt;"",SUMIF($B$2:B149,$B149,$E$2:E149),"")</f>
        <v>18</v>
      </c>
      <c r="J149" s="39">
        <f>IF($B149&lt;&gt;"",SUMIF($B$2:B149,$B149,$F$2:F149),"")</f>
        <v>8</v>
      </c>
      <c r="K149" s="26">
        <f t="shared" si="4"/>
        <v>15</v>
      </c>
      <c r="M149" s="27" t="str">
        <f t="shared" si="5"/>
        <v/>
      </c>
    </row>
    <row r="150" spans="1:13" x14ac:dyDescent="0.25">
      <c r="A150" s="23">
        <f>IFERROR(INDEX(T_Snack[Code],MATCH(B150,T_Snack[Snack],0)),"")</f>
        <v>228</v>
      </c>
      <c r="B150" s="24" t="s">
        <v>144</v>
      </c>
      <c r="C150" s="25">
        <v>43852</v>
      </c>
      <c r="F150" s="26">
        <v>1</v>
      </c>
      <c r="H150" s="39">
        <f>IF($B150&lt;&gt;"",SUMIF($B$2:B150,$B150,$D$2:D150),"")</f>
        <v>5</v>
      </c>
      <c r="I150" s="39">
        <f>IF($B150&lt;&gt;"",SUMIF($B$2:B150,$B150,$E$2:E150),"")</f>
        <v>18</v>
      </c>
      <c r="J150" s="39">
        <f>IF($B150&lt;&gt;"",SUMIF($B$2:B150,$B150,$F$2:F150),"")</f>
        <v>9</v>
      </c>
      <c r="K150" s="26">
        <f t="shared" si="4"/>
        <v>14</v>
      </c>
      <c r="M150" s="27" t="str">
        <f t="shared" si="5"/>
        <v/>
      </c>
    </row>
    <row r="151" spans="1:13" x14ac:dyDescent="0.25">
      <c r="A151" s="23">
        <f>IFERROR(INDEX(T_Snack[Code],MATCH(B151,T_Snack[Snack],0)),"")</f>
        <v>228</v>
      </c>
      <c r="B151" s="24" t="s">
        <v>144</v>
      </c>
      <c r="C151" s="25">
        <v>43853</v>
      </c>
      <c r="F151" s="26">
        <v>3</v>
      </c>
      <c r="H151" s="39">
        <f>IF($B151&lt;&gt;"",SUMIF($B$2:B151,$B151,$D$2:D151),"")</f>
        <v>5</v>
      </c>
      <c r="I151" s="39">
        <f>IF($B151&lt;&gt;"",SUMIF($B$2:B151,$B151,$E$2:E151),"")</f>
        <v>18</v>
      </c>
      <c r="J151" s="39">
        <f>IF($B151&lt;&gt;"",SUMIF($B$2:B151,$B151,$F$2:F151),"")</f>
        <v>12</v>
      </c>
      <c r="K151" s="26">
        <f t="shared" si="4"/>
        <v>11</v>
      </c>
      <c r="M151" s="27" t="str">
        <f t="shared" si="5"/>
        <v/>
      </c>
    </row>
    <row r="152" spans="1:13" x14ac:dyDescent="0.25">
      <c r="A152" s="23">
        <f>IFERROR(INDEX(T_Snack[Code],MATCH(B152,T_Snack[Snack],0)),"")</f>
        <v>228</v>
      </c>
      <c r="B152" s="24" t="s">
        <v>144</v>
      </c>
      <c r="C152" s="25">
        <v>43854</v>
      </c>
      <c r="F152" s="26">
        <v>2</v>
      </c>
      <c r="H152" s="39">
        <f>IF($B152&lt;&gt;"",SUMIF($B$2:B152,$B152,$D$2:D152),"")</f>
        <v>5</v>
      </c>
      <c r="I152" s="39">
        <f>IF($B152&lt;&gt;"",SUMIF($B$2:B152,$B152,$E$2:E152),"")</f>
        <v>18</v>
      </c>
      <c r="J152" s="39">
        <f>IF($B152&lt;&gt;"",SUMIF($B$2:B152,$B152,$F$2:F152),"")</f>
        <v>14</v>
      </c>
      <c r="K152" s="26">
        <f t="shared" si="4"/>
        <v>9</v>
      </c>
      <c r="M152" s="27" t="str">
        <f t="shared" si="5"/>
        <v/>
      </c>
    </row>
    <row r="153" spans="1:13" x14ac:dyDescent="0.25">
      <c r="A153" s="23">
        <f>IFERROR(INDEX(T_Snack[Code],MATCH(B153,T_Snack[Snack],0)),"")</f>
        <v>228</v>
      </c>
      <c r="B153" s="24" t="s">
        <v>144</v>
      </c>
      <c r="C153" s="25">
        <v>43857</v>
      </c>
      <c r="F153" s="26">
        <v>3</v>
      </c>
      <c r="H153" s="39">
        <f>IF($B153&lt;&gt;"",SUMIF($B$2:B153,$B153,$D$2:D153),"")</f>
        <v>5</v>
      </c>
      <c r="I153" s="39">
        <f>IF($B153&lt;&gt;"",SUMIF($B$2:B153,$B153,$E$2:E153),"")</f>
        <v>18</v>
      </c>
      <c r="J153" s="39">
        <f>IF($B153&lt;&gt;"",SUMIF($B$2:B153,$B153,$F$2:F153),"")</f>
        <v>17</v>
      </c>
      <c r="K153" s="26">
        <f t="shared" si="4"/>
        <v>6</v>
      </c>
      <c r="M153" s="27" t="str">
        <f t="shared" si="5"/>
        <v/>
      </c>
    </row>
    <row r="154" spans="1:13" x14ac:dyDescent="0.25">
      <c r="A154" s="23">
        <f>IFERROR(INDEX(T_Snack[Code],MATCH(B154,T_Snack[Snack],0)),"")</f>
        <v>228</v>
      </c>
      <c r="B154" s="24" t="s">
        <v>144</v>
      </c>
      <c r="C154" s="25">
        <v>43858</v>
      </c>
      <c r="F154" s="26">
        <v>2</v>
      </c>
      <c r="H154" s="39">
        <f>IF($B154&lt;&gt;"",SUMIF($B$2:B154,$B154,$D$2:D154),"")</f>
        <v>5</v>
      </c>
      <c r="I154" s="39">
        <f>IF($B154&lt;&gt;"",SUMIF($B$2:B154,$B154,$E$2:E154),"")</f>
        <v>18</v>
      </c>
      <c r="J154" s="39">
        <f>IF($B154&lt;&gt;"",SUMIF($B$2:B154,$B154,$F$2:F154),"")</f>
        <v>19</v>
      </c>
      <c r="K154" s="26">
        <f t="shared" si="4"/>
        <v>4</v>
      </c>
      <c r="M154" s="27" t="str">
        <f t="shared" si="5"/>
        <v/>
      </c>
    </row>
    <row r="155" spans="1:13" x14ac:dyDescent="0.25">
      <c r="A155" s="23">
        <f>IFERROR(INDEX(T_Snack[Code],MATCH(B155,T_Snack[Snack],0)),"")</f>
        <v>228</v>
      </c>
      <c r="B155" s="24" t="s">
        <v>144</v>
      </c>
      <c r="C155" s="25">
        <v>43859</v>
      </c>
      <c r="F155" s="26">
        <v>1</v>
      </c>
      <c r="H155" s="39">
        <f>IF($B155&lt;&gt;"",SUMIF($B$2:B155,$B155,$D$2:D155),"")</f>
        <v>5</v>
      </c>
      <c r="I155" s="39">
        <f>IF($B155&lt;&gt;"",SUMIF($B$2:B155,$B155,$E$2:E155),"")</f>
        <v>18</v>
      </c>
      <c r="J155" s="39">
        <f>IF($B155&lt;&gt;"",SUMIF($B$2:B155,$B155,$F$2:F155),"")</f>
        <v>20</v>
      </c>
      <c r="K155" s="26">
        <f t="shared" si="4"/>
        <v>3</v>
      </c>
      <c r="M155" s="27" t="str">
        <f t="shared" si="5"/>
        <v/>
      </c>
    </row>
    <row r="156" spans="1:13" x14ac:dyDescent="0.25">
      <c r="A156" s="23">
        <f>IFERROR(INDEX(T_Snack[Code],MATCH(B156,T_Snack[Snack],0)),"")</f>
        <v>229</v>
      </c>
      <c r="B156" s="24" t="s">
        <v>145</v>
      </c>
      <c r="C156" s="25">
        <v>43844</v>
      </c>
      <c r="D156" s="26">
        <v>18</v>
      </c>
      <c r="H156" s="39">
        <f>IF($B156&lt;&gt;"",SUMIF($B$2:B156,$B156,$D$2:D156),"")</f>
        <v>18</v>
      </c>
      <c r="I156" s="39">
        <f>IF($B156&lt;&gt;"",SUMIF($B$2:B156,$B156,$E$2:E156),"")</f>
        <v>0</v>
      </c>
      <c r="J156" s="39">
        <f>IF($B156&lt;&gt;"",SUMIF($B$2:B156,$B156,$F$2:F156),"")</f>
        <v>0</v>
      </c>
      <c r="K156" s="26">
        <f t="shared" si="4"/>
        <v>18</v>
      </c>
      <c r="M156" s="27" t="str">
        <f t="shared" si="5"/>
        <v/>
      </c>
    </row>
    <row r="157" spans="1:13" x14ac:dyDescent="0.25">
      <c r="A157" s="23">
        <f>IFERROR(INDEX(T_Snack[Code],MATCH(B157,T_Snack[Snack],0)),"")</f>
        <v>229</v>
      </c>
      <c r="B157" s="24" t="s">
        <v>145</v>
      </c>
      <c r="C157" s="25">
        <v>43848</v>
      </c>
      <c r="F157" s="26">
        <v>2</v>
      </c>
      <c r="H157" s="39">
        <f>IF($B157&lt;&gt;"",SUMIF($B$2:B157,$B157,$D$2:D157),"")</f>
        <v>18</v>
      </c>
      <c r="I157" s="39">
        <f>IF($B157&lt;&gt;"",SUMIF($B$2:B157,$B157,$E$2:E157),"")</f>
        <v>0</v>
      </c>
      <c r="J157" s="39">
        <f>IF($B157&lt;&gt;"",SUMIF($B$2:B157,$B157,$F$2:F157),"")</f>
        <v>2</v>
      </c>
      <c r="K157" s="26">
        <f t="shared" si="4"/>
        <v>16</v>
      </c>
      <c r="M157" s="27" t="str">
        <f t="shared" si="5"/>
        <v/>
      </c>
    </row>
    <row r="158" spans="1:13" x14ac:dyDescent="0.25">
      <c r="A158" s="23">
        <f>IFERROR(INDEX(T_Snack[Code],MATCH(B158,T_Snack[Snack],0)),"")</f>
        <v>229</v>
      </c>
      <c r="B158" s="24" t="s">
        <v>145</v>
      </c>
      <c r="C158" s="25">
        <v>43851</v>
      </c>
      <c r="F158" s="26">
        <v>1</v>
      </c>
      <c r="H158" s="39">
        <f>IF($B158&lt;&gt;"",SUMIF($B$2:B158,$B158,$D$2:D158),"")</f>
        <v>18</v>
      </c>
      <c r="I158" s="39">
        <f>IF($B158&lt;&gt;"",SUMIF($B$2:B158,$B158,$E$2:E158),"")</f>
        <v>0</v>
      </c>
      <c r="J158" s="39">
        <f>IF($B158&lt;&gt;"",SUMIF($B$2:B158,$B158,$F$2:F158),"")</f>
        <v>3</v>
      </c>
      <c r="K158" s="26">
        <f t="shared" si="4"/>
        <v>15</v>
      </c>
      <c r="M158" s="27" t="str">
        <f t="shared" si="5"/>
        <v/>
      </c>
    </row>
    <row r="159" spans="1:13" x14ac:dyDescent="0.25">
      <c r="A159" s="23">
        <f>IFERROR(INDEX(T_Snack[Code],MATCH(B159,T_Snack[Snack],0)),"")</f>
        <v>229</v>
      </c>
      <c r="B159" s="24" t="s">
        <v>145</v>
      </c>
      <c r="C159" s="25">
        <v>43853</v>
      </c>
      <c r="F159" s="26">
        <v>2</v>
      </c>
      <c r="H159" s="39">
        <f>IF($B159&lt;&gt;"",SUMIF($B$2:B159,$B159,$D$2:D159),"")</f>
        <v>18</v>
      </c>
      <c r="I159" s="39">
        <f>IF($B159&lt;&gt;"",SUMIF($B$2:B159,$B159,$E$2:E159),"")</f>
        <v>0</v>
      </c>
      <c r="J159" s="39">
        <f>IF($B159&lt;&gt;"",SUMIF($B$2:B159,$B159,$F$2:F159),"")</f>
        <v>5</v>
      </c>
      <c r="K159" s="26">
        <f t="shared" si="4"/>
        <v>13</v>
      </c>
      <c r="M159" s="27" t="str">
        <f t="shared" si="5"/>
        <v/>
      </c>
    </row>
    <row r="160" spans="1:13" x14ac:dyDescent="0.25">
      <c r="A160" s="23">
        <f>IFERROR(INDEX(T_Snack[Code],MATCH(B160,T_Snack[Snack],0)),"")</f>
        <v>229</v>
      </c>
      <c r="B160" s="24" t="s">
        <v>145</v>
      </c>
      <c r="C160" s="25">
        <v>43854</v>
      </c>
      <c r="F160" s="26">
        <v>1</v>
      </c>
      <c r="H160" s="39">
        <f>IF($B160&lt;&gt;"",SUMIF($B$2:B160,$B160,$D$2:D160),"")</f>
        <v>18</v>
      </c>
      <c r="I160" s="39">
        <f>IF($B160&lt;&gt;"",SUMIF($B$2:B160,$B160,$E$2:E160),"")</f>
        <v>0</v>
      </c>
      <c r="J160" s="39">
        <f>IF($B160&lt;&gt;"",SUMIF($B$2:B160,$B160,$F$2:F160),"")</f>
        <v>6</v>
      </c>
      <c r="K160" s="26">
        <f t="shared" si="4"/>
        <v>12</v>
      </c>
      <c r="M160" s="27" t="str">
        <f t="shared" si="5"/>
        <v/>
      </c>
    </row>
    <row r="161" spans="1:13" x14ac:dyDescent="0.25">
      <c r="A161" s="23">
        <f>IFERROR(INDEX(T_Snack[Code],MATCH(B161,T_Snack[Snack],0)),"")</f>
        <v>229</v>
      </c>
      <c r="B161" s="24" t="s">
        <v>145</v>
      </c>
      <c r="C161" s="25">
        <v>43856</v>
      </c>
      <c r="F161" s="26">
        <v>2</v>
      </c>
      <c r="H161" s="39">
        <f>IF($B161&lt;&gt;"",SUMIF($B$2:B161,$B161,$D$2:D161),"")</f>
        <v>18</v>
      </c>
      <c r="I161" s="39">
        <f>IF($B161&lt;&gt;"",SUMIF($B$2:B161,$B161,$E$2:E161),"")</f>
        <v>0</v>
      </c>
      <c r="J161" s="39">
        <f>IF($B161&lt;&gt;"",SUMIF($B$2:B161,$B161,$F$2:F161),"")</f>
        <v>8</v>
      </c>
      <c r="K161" s="26">
        <f t="shared" si="4"/>
        <v>10</v>
      </c>
      <c r="M161" s="27" t="str">
        <f t="shared" si="5"/>
        <v/>
      </c>
    </row>
    <row r="162" spans="1:13" x14ac:dyDescent="0.25">
      <c r="A162" s="23">
        <f>IFERROR(INDEX(T_Snack[Code],MATCH(B162,T_Snack[Snack],0)),"")</f>
        <v>229</v>
      </c>
      <c r="B162" s="24" t="s">
        <v>145</v>
      </c>
      <c r="C162" s="25">
        <v>43857</v>
      </c>
      <c r="F162" s="26">
        <v>2</v>
      </c>
      <c r="H162" s="39">
        <f>IF($B162&lt;&gt;"",SUMIF($B$2:B162,$B162,$D$2:D162),"")</f>
        <v>18</v>
      </c>
      <c r="I162" s="39">
        <f>IF($B162&lt;&gt;"",SUMIF($B$2:B162,$B162,$E$2:E162),"")</f>
        <v>0</v>
      </c>
      <c r="J162" s="39">
        <f>IF($B162&lt;&gt;"",SUMIF($B$2:B162,$B162,$F$2:F162),"")</f>
        <v>10</v>
      </c>
      <c r="K162" s="26">
        <f t="shared" si="4"/>
        <v>8</v>
      </c>
      <c r="M162" s="27" t="str">
        <f t="shared" si="5"/>
        <v/>
      </c>
    </row>
    <row r="163" spans="1:13" x14ac:dyDescent="0.25">
      <c r="A163" s="23">
        <f>IFERROR(INDEX(T_Snack[Code],MATCH(B163,T_Snack[Snack],0)),"")</f>
        <v>229</v>
      </c>
      <c r="B163" s="24" t="s">
        <v>145</v>
      </c>
      <c r="C163" s="25">
        <v>43859</v>
      </c>
      <c r="F163" s="26">
        <v>2</v>
      </c>
      <c r="H163" s="39">
        <f>IF($B163&lt;&gt;"",SUMIF($B$2:B163,$B163,$D$2:D163),"")</f>
        <v>18</v>
      </c>
      <c r="I163" s="39">
        <f>IF($B163&lt;&gt;"",SUMIF($B$2:B163,$B163,$E$2:E163),"")</f>
        <v>0</v>
      </c>
      <c r="J163" s="39">
        <f>IF($B163&lt;&gt;"",SUMIF($B$2:B163,$B163,$F$2:F163),"")</f>
        <v>12</v>
      </c>
      <c r="K163" s="26">
        <f t="shared" si="4"/>
        <v>6</v>
      </c>
      <c r="M163" s="27" t="str">
        <f t="shared" si="5"/>
        <v/>
      </c>
    </row>
    <row r="164" spans="1:13" x14ac:dyDescent="0.25">
      <c r="A164" s="23">
        <f>IFERROR(INDEX(T_Snack[Code],MATCH(B164,T_Snack[Snack],0)),"")</f>
        <v>230</v>
      </c>
      <c r="B164" s="24" t="s">
        <v>12</v>
      </c>
      <c r="C164" s="25">
        <v>43831</v>
      </c>
      <c r="D164" s="26">
        <v>16</v>
      </c>
      <c r="H164" s="39">
        <f>IF($B164&lt;&gt;"",SUMIF($B$2:B164,$B164,$D$2:D164),"")</f>
        <v>16</v>
      </c>
      <c r="I164" s="39">
        <f>IF($B164&lt;&gt;"",SUMIF($B$2:B164,$B164,$E$2:E164),"")</f>
        <v>0</v>
      </c>
      <c r="J164" s="39">
        <f>IF($B164&lt;&gt;"",SUMIF($B$2:B164,$B164,$F$2:F164),"")</f>
        <v>0</v>
      </c>
      <c r="K164" s="26">
        <f t="shared" si="4"/>
        <v>16</v>
      </c>
      <c r="M164" s="27" t="str">
        <f t="shared" si="5"/>
        <v/>
      </c>
    </row>
    <row r="165" spans="1:13" x14ac:dyDescent="0.25">
      <c r="A165" s="23">
        <f>IFERROR(INDEX(T_Snack[Code],MATCH(B165,T_Snack[Snack],0)),"")</f>
        <v>230</v>
      </c>
      <c r="B165" s="24" t="s">
        <v>12</v>
      </c>
      <c r="C165" s="25">
        <v>43834</v>
      </c>
      <c r="F165" s="26">
        <v>2</v>
      </c>
      <c r="H165" s="39">
        <f>IF($B165&lt;&gt;"",SUMIF($B$2:B165,$B165,$D$2:D165),"")</f>
        <v>16</v>
      </c>
      <c r="I165" s="39">
        <f>IF($B165&lt;&gt;"",SUMIF($B$2:B165,$B165,$E$2:E165),"")</f>
        <v>0</v>
      </c>
      <c r="J165" s="39">
        <f>IF($B165&lt;&gt;"",SUMIF($B$2:B165,$B165,$F$2:F165),"")</f>
        <v>2</v>
      </c>
      <c r="K165" s="26">
        <f t="shared" si="4"/>
        <v>14</v>
      </c>
      <c r="M165" s="27" t="str">
        <f t="shared" si="5"/>
        <v/>
      </c>
    </row>
    <row r="166" spans="1:13" x14ac:dyDescent="0.25">
      <c r="A166" s="23">
        <f>IFERROR(INDEX(T_Snack[Code],MATCH(B166,T_Snack[Snack],0)),"")</f>
        <v>230</v>
      </c>
      <c r="B166" s="24" t="s">
        <v>12</v>
      </c>
      <c r="C166" s="25">
        <v>43837</v>
      </c>
      <c r="F166" s="26">
        <v>1</v>
      </c>
      <c r="H166" s="39">
        <f>IF($B166&lt;&gt;"",SUMIF($B$2:B166,$B166,$D$2:D166),"")</f>
        <v>16</v>
      </c>
      <c r="I166" s="39">
        <f>IF($B166&lt;&gt;"",SUMIF($B$2:B166,$B166,$E$2:E166),"")</f>
        <v>0</v>
      </c>
      <c r="J166" s="39">
        <f>IF($B166&lt;&gt;"",SUMIF($B$2:B166,$B166,$F$2:F166),"")</f>
        <v>3</v>
      </c>
      <c r="K166" s="26">
        <f t="shared" si="4"/>
        <v>13</v>
      </c>
      <c r="M166" s="27" t="str">
        <f t="shared" si="5"/>
        <v/>
      </c>
    </row>
    <row r="167" spans="1:13" x14ac:dyDescent="0.25">
      <c r="A167" s="23">
        <f>IFERROR(INDEX(T_Snack[Code],MATCH(B167,T_Snack[Snack],0)),"")</f>
        <v>230</v>
      </c>
      <c r="B167" s="24" t="s">
        <v>12</v>
      </c>
      <c r="C167" s="25">
        <v>43838</v>
      </c>
      <c r="F167" s="26">
        <v>2</v>
      </c>
      <c r="H167" s="39">
        <f>IF($B167&lt;&gt;"",SUMIF($B$2:B167,$B167,$D$2:D167),"")</f>
        <v>16</v>
      </c>
      <c r="I167" s="39">
        <f>IF($B167&lt;&gt;"",SUMIF($B$2:B167,$B167,$E$2:E167),"")</f>
        <v>0</v>
      </c>
      <c r="J167" s="39">
        <f>IF($B167&lt;&gt;"",SUMIF($B$2:B167,$B167,$F$2:F167),"")</f>
        <v>5</v>
      </c>
      <c r="K167" s="26">
        <f t="shared" si="4"/>
        <v>11</v>
      </c>
      <c r="M167" s="27" t="str">
        <f t="shared" si="5"/>
        <v/>
      </c>
    </row>
    <row r="168" spans="1:13" x14ac:dyDescent="0.25">
      <c r="A168" s="23">
        <f>IFERROR(INDEX(T_Snack[Code],MATCH(B168,T_Snack[Snack],0)),"")</f>
        <v>230</v>
      </c>
      <c r="B168" s="24" t="s">
        <v>12</v>
      </c>
      <c r="C168" s="25">
        <v>43839</v>
      </c>
      <c r="F168" s="26">
        <v>1</v>
      </c>
      <c r="H168" s="39">
        <f>IF($B168&lt;&gt;"",SUMIF($B$2:B168,$B168,$D$2:D168),"")</f>
        <v>16</v>
      </c>
      <c r="I168" s="39">
        <f>IF($B168&lt;&gt;"",SUMIF($B$2:B168,$B168,$E$2:E168),"")</f>
        <v>0</v>
      </c>
      <c r="J168" s="39">
        <f>IF($B168&lt;&gt;"",SUMIF($B$2:B168,$B168,$F$2:F168),"")</f>
        <v>6</v>
      </c>
      <c r="K168" s="26">
        <f t="shared" si="4"/>
        <v>10</v>
      </c>
      <c r="M168" s="27" t="str">
        <f t="shared" si="5"/>
        <v/>
      </c>
    </row>
    <row r="169" spans="1:13" x14ac:dyDescent="0.25">
      <c r="A169" s="23">
        <f>IFERROR(INDEX(T_Snack[Code],MATCH(B169,T_Snack[Snack],0)),"")</f>
        <v>230</v>
      </c>
      <c r="B169" s="24" t="s">
        <v>12</v>
      </c>
      <c r="C169" s="25">
        <v>43843</v>
      </c>
      <c r="F169" s="26">
        <v>2</v>
      </c>
      <c r="H169" s="39">
        <f>IF($B169&lt;&gt;"",SUMIF($B$2:B169,$B169,$D$2:D169),"")</f>
        <v>16</v>
      </c>
      <c r="I169" s="39">
        <f>IF($B169&lt;&gt;"",SUMIF($B$2:B169,$B169,$E$2:E169),"")</f>
        <v>0</v>
      </c>
      <c r="J169" s="39">
        <f>IF($B169&lt;&gt;"",SUMIF($B$2:B169,$B169,$F$2:F169),"")</f>
        <v>8</v>
      </c>
      <c r="K169" s="26">
        <f t="shared" si="4"/>
        <v>8</v>
      </c>
      <c r="M169" s="27" t="str">
        <f t="shared" si="5"/>
        <v/>
      </c>
    </row>
    <row r="170" spans="1:13" x14ac:dyDescent="0.25">
      <c r="A170" s="23">
        <f>IFERROR(INDEX(T_Snack[Code],MATCH(B170,T_Snack[Snack],0)),"")</f>
        <v>230</v>
      </c>
      <c r="B170" s="24" t="s">
        <v>12</v>
      </c>
      <c r="C170" s="25">
        <v>43844</v>
      </c>
      <c r="E170" s="26">
        <v>12</v>
      </c>
      <c r="H170" s="39">
        <f>IF($B170&lt;&gt;"",SUMIF($B$2:B170,$B170,$D$2:D170),"")</f>
        <v>16</v>
      </c>
      <c r="I170" s="39">
        <f>IF($B170&lt;&gt;"",SUMIF($B$2:B170,$B170,$E$2:E170),"")</f>
        <v>12</v>
      </c>
      <c r="J170" s="39">
        <f>IF($B170&lt;&gt;"",SUMIF($B$2:B170,$B170,$F$2:F170),"")</f>
        <v>8</v>
      </c>
      <c r="K170" s="26">
        <f t="shared" si="4"/>
        <v>20</v>
      </c>
      <c r="M170" s="27" t="str">
        <f t="shared" si="5"/>
        <v/>
      </c>
    </row>
    <row r="171" spans="1:13" x14ac:dyDescent="0.25">
      <c r="A171" s="23">
        <f>IFERROR(INDEX(T_Snack[Code],MATCH(B171,T_Snack[Snack],0)),"")</f>
        <v>230</v>
      </c>
      <c r="B171" s="24" t="s">
        <v>12</v>
      </c>
      <c r="C171" s="25">
        <v>43847</v>
      </c>
      <c r="F171" s="26">
        <v>2</v>
      </c>
      <c r="H171" s="39">
        <f>IF($B171&lt;&gt;"",SUMIF($B$2:B171,$B171,$D$2:D171),"")</f>
        <v>16</v>
      </c>
      <c r="I171" s="39">
        <f>IF($B171&lt;&gt;"",SUMIF($B$2:B171,$B171,$E$2:E171),"")</f>
        <v>12</v>
      </c>
      <c r="J171" s="39">
        <f>IF($B171&lt;&gt;"",SUMIF($B$2:B171,$B171,$F$2:F171),"")</f>
        <v>10</v>
      </c>
      <c r="K171" s="26">
        <f t="shared" si="4"/>
        <v>18</v>
      </c>
      <c r="M171" s="27" t="str">
        <f t="shared" si="5"/>
        <v/>
      </c>
    </row>
    <row r="172" spans="1:13" x14ac:dyDescent="0.25">
      <c r="A172" s="23">
        <f>IFERROR(INDEX(T_Snack[Code],MATCH(B172,T_Snack[Snack],0)),"")</f>
        <v>230</v>
      </c>
      <c r="B172" s="24" t="s">
        <v>12</v>
      </c>
      <c r="C172" s="25">
        <v>43850</v>
      </c>
      <c r="F172" s="26">
        <v>1</v>
      </c>
      <c r="H172" s="39">
        <f>IF($B172&lt;&gt;"",SUMIF($B$2:B172,$B172,$D$2:D172),"")</f>
        <v>16</v>
      </c>
      <c r="I172" s="39">
        <f>IF($B172&lt;&gt;"",SUMIF($B$2:B172,$B172,$E$2:E172),"")</f>
        <v>12</v>
      </c>
      <c r="J172" s="39">
        <f>IF($B172&lt;&gt;"",SUMIF($B$2:B172,$B172,$F$2:F172),"")</f>
        <v>11</v>
      </c>
      <c r="K172" s="26">
        <f t="shared" si="4"/>
        <v>17</v>
      </c>
      <c r="M172" s="27" t="str">
        <f t="shared" si="5"/>
        <v/>
      </c>
    </row>
    <row r="173" spans="1:13" x14ac:dyDescent="0.25">
      <c r="A173" s="23">
        <f>IFERROR(INDEX(T_Snack[Code],MATCH(B173,T_Snack[Snack],0)),"")</f>
        <v>230</v>
      </c>
      <c r="B173" s="24" t="s">
        <v>12</v>
      </c>
      <c r="C173" s="25">
        <v>43851</v>
      </c>
      <c r="F173" s="26">
        <v>2</v>
      </c>
      <c r="H173" s="39">
        <f>IF($B173&lt;&gt;"",SUMIF($B$2:B173,$B173,$D$2:D173),"")</f>
        <v>16</v>
      </c>
      <c r="I173" s="39">
        <f>IF($B173&lt;&gt;"",SUMIF($B$2:B173,$B173,$E$2:E173),"")</f>
        <v>12</v>
      </c>
      <c r="J173" s="39">
        <f>IF($B173&lt;&gt;"",SUMIF($B$2:B173,$B173,$F$2:F173),"")</f>
        <v>13</v>
      </c>
      <c r="K173" s="26">
        <f t="shared" si="4"/>
        <v>15</v>
      </c>
      <c r="M173" s="27" t="str">
        <f t="shared" si="5"/>
        <v/>
      </c>
    </row>
    <row r="174" spans="1:13" x14ac:dyDescent="0.25">
      <c r="A174" s="23">
        <f>IFERROR(INDEX(T_Snack[Code],MATCH(B174,T_Snack[Snack],0)),"")</f>
        <v>230</v>
      </c>
      <c r="B174" s="24" t="s">
        <v>12</v>
      </c>
      <c r="C174" s="25">
        <v>43853</v>
      </c>
      <c r="F174" s="26">
        <v>1</v>
      </c>
      <c r="H174" s="39">
        <f>IF($B174&lt;&gt;"",SUMIF($B$2:B174,$B174,$D$2:D174),"")</f>
        <v>16</v>
      </c>
      <c r="I174" s="39">
        <f>IF($B174&lt;&gt;"",SUMIF($B$2:B174,$B174,$E$2:E174),"")</f>
        <v>12</v>
      </c>
      <c r="J174" s="39">
        <f>IF($B174&lt;&gt;"",SUMIF($B$2:B174,$B174,$F$2:F174),"")</f>
        <v>14</v>
      </c>
      <c r="K174" s="26">
        <f t="shared" si="4"/>
        <v>14</v>
      </c>
      <c r="M174" s="27" t="str">
        <f t="shared" si="5"/>
        <v/>
      </c>
    </row>
    <row r="175" spans="1:13" x14ac:dyDescent="0.25">
      <c r="A175" s="23">
        <f>IFERROR(INDEX(T_Snack[Code],MATCH(B175,T_Snack[Snack],0)),"")</f>
        <v>230</v>
      </c>
      <c r="B175" s="24" t="s">
        <v>12</v>
      </c>
      <c r="C175" s="25">
        <v>43854</v>
      </c>
      <c r="F175" s="26">
        <v>1</v>
      </c>
      <c r="H175" s="39">
        <f>IF($B175&lt;&gt;"",SUMIF($B$2:B175,$B175,$D$2:D175),"")</f>
        <v>16</v>
      </c>
      <c r="I175" s="39">
        <f>IF($B175&lt;&gt;"",SUMIF($B$2:B175,$B175,$E$2:E175),"")</f>
        <v>12</v>
      </c>
      <c r="J175" s="39">
        <f>IF($B175&lt;&gt;"",SUMIF($B$2:B175,$B175,$F$2:F175),"")</f>
        <v>15</v>
      </c>
      <c r="K175" s="26">
        <f t="shared" si="4"/>
        <v>13</v>
      </c>
      <c r="M175" s="27" t="str">
        <f t="shared" si="5"/>
        <v/>
      </c>
    </row>
    <row r="176" spans="1:13" x14ac:dyDescent="0.25">
      <c r="A176" s="23">
        <f>IFERROR(INDEX(T_Snack[Code],MATCH(B176,T_Snack[Snack],0)),"")</f>
        <v>230</v>
      </c>
      <c r="B176" s="24" t="s">
        <v>12</v>
      </c>
      <c r="C176" s="25">
        <v>43857</v>
      </c>
      <c r="F176" s="26">
        <v>1</v>
      </c>
      <c r="H176" s="39">
        <f>IF($B176&lt;&gt;"",SUMIF($B$2:B176,$B176,$D$2:D176),"")</f>
        <v>16</v>
      </c>
      <c r="I176" s="39">
        <f>IF($B176&lt;&gt;"",SUMIF($B$2:B176,$B176,$E$2:E176),"")</f>
        <v>12</v>
      </c>
      <c r="J176" s="39">
        <f>IF($B176&lt;&gt;"",SUMIF($B$2:B176,$B176,$F$2:F176),"")</f>
        <v>16</v>
      </c>
      <c r="K176" s="26">
        <f t="shared" si="4"/>
        <v>12</v>
      </c>
      <c r="M176" s="27" t="str">
        <f t="shared" si="5"/>
        <v/>
      </c>
    </row>
    <row r="177" spans="1:13" x14ac:dyDescent="0.25">
      <c r="A177" s="23">
        <f>IFERROR(INDEX(T_Snack[Code],MATCH(B177,T_Snack[Snack],0)),"")</f>
        <v>230</v>
      </c>
      <c r="B177" s="24" t="s">
        <v>12</v>
      </c>
      <c r="C177" s="25">
        <v>43858</v>
      </c>
      <c r="F177" s="26">
        <v>1</v>
      </c>
      <c r="H177" s="39">
        <f>IF($B177&lt;&gt;"",SUMIF($B$2:B177,$B177,$D$2:D177),"")</f>
        <v>16</v>
      </c>
      <c r="I177" s="39">
        <f>IF($B177&lt;&gt;"",SUMIF($B$2:B177,$B177,$E$2:E177),"")</f>
        <v>12</v>
      </c>
      <c r="J177" s="39">
        <f>IF($B177&lt;&gt;"",SUMIF($B$2:B177,$B177,$F$2:F177),"")</f>
        <v>17</v>
      </c>
      <c r="K177" s="26">
        <f t="shared" si="4"/>
        <v>11</v>
      </c>
      <c r="M177" s="27" t="str">
        <f t="shared" si="5"/>
        <v/>
      </c>
    </row>
    <row r="178" spans="1:13" x14ac:dyDescent="0.25">
      <c r="A178" s="23">
        <f>IFERROR(INDEX(T_Snack[Code],MATCH(B178,T_Snack[Snack],0)),"")</f>
        <v>232</v>
      </c>
      <c r="B178" s="24" t="s">
        <v>13</v>
      </c>
      <c r="C178" s="25">
        <v>43831</v>
      </c>
      <c r="D178" s="26">
        <v>20</v>
      </c>
      <c r="F178" s="26">
        <v>1</v>
      </c>
      <c r="H178" s="39">
        <f>IF($B178&lt;&gt;"",SUMIF($B$2:B178,$B178,$D$2:D178),"")</f>
        <v>20</v>
      </c>
      <c r="I178" s="39">
        <f>IF($B178&lt;&gt;"",SUMIF($B$2:B178,$B178,$E$2:E178),"")</f>
        <v>0</v>
      </c>
      <c r="J178" s="39">
        <f>IF($B178&lt;&gt;"",SUMIF($B$2:B178,$B178,$F$2:F178),"")</f>
        <v>1</v>
      </c>
      <c r="K178" s="26">
        <f t="shared" si="4"/>
        <v>19</v>
      </c>
      <c r="M178" s="27" t="str">
        <f t="shared" si="5"/>
        <v/>
      </c>
    </row>
    <row r="179" spans="1:13" x14ac:dyDescent="0.25">
      <c r="A179" s="23">
        <f>IFERROR(INDEX(T_Snack[Code],MATCH(B179,T_Snack[Snack],0)),"")</f>
        <v>232</v>
      </c>
      <c r="B179" s="24" t="s">
        <v>13</v>
      </c>
      <c r="C179" s="25">
        <v>43834</v>
      </c>
      <c r="F179" s="26">
        <v>2</v>
      </c>
      <c r="H179" s="39">
        <f>IF($B179&lt;&gt;"",SUMIF($B$2:B179,$B179,$D$2:D179),"")</f>
        <v>20</v>
      </c>
      <c r="I179" s="39">
        <f>IF($B179&lt;&gt;"",SUMIF($B$2:B179,$B179,$E$2:E179),"")</f>
        <v>0</v>
      </c>
      <c r="J179" s="39">
        <f>IF($B179&lt;&gt;"",SUMIF($B$2:B179,$B179,$F$2:F179),"")</f>
        <v>3</v>
      </c>
      <c r="K179" s="26">
        <f t="shared" si="4"/>
        <v>17</v>
      </c>
      <c r="M179" s="27" t="str">
        <f t="shared" si="5"/>
        <v/>
      </c>
    </row>
    <row r="180" spans="1:13" x14ac:dyDescent="0.25">
      <c r="A180" s="23">
        <f>IFERROR(INDEX(T_Snack[Code],MATCH(B180,T_Snack[Snack],0)),"")</f>
        <v>232</v>
      </c>
      <c r="B180" s="24" t="s">
        <v>13</v>
      </c>
      <c r="C180" s="25">
        <v>43836</v>
      </c>
      <c r="F180" s="26">
        <v>1</v>
      </c>
      <c r="H180" s="39">
        <f>IF($B180&lt;&gt;"",SUMIF($B$2:B180,$B180,$D$2:D180),"")</f>
        <v>20</v>
      </c>
      <c r="I180" s="39">
        <f>IF($B180&lt;&gt;"",SUMIF($B$2:B180,$B180,$E$2:E180),"")</f>
        <v>0</v>
      </c>
      <c r="J180" s="39">
        <f>IF($B180&lt;&gt;"",SUMIF($B$2:B180,$B180,$F$2:F180),"")</f>
        <v>4</v>
      </c>
      <c r="K180" s="26">
        <f t="shared" si="4"/>
        <v>16</v>
      </c>
      <c r="M180" s="27" t="str">
        <f t="shared" si="5"/>
        <v/>
      </c>
    </row>
    <row r="181" spans="1:13" x14ac:dyDescent="0.25">
      <c r="A181" s="23">
        <f>IFERROR(INDEX(T_Snack[Code],MATCH(B181,T_Snack[Snack],0)),"")</f>
        <v>232</v>
      </c>
      <c r="B181" s="24" t="s">
        <v>13</v>
      </c>
      <c r="C181" s="25">
        <v>43837</v>
      </c>
      <c r="F181" s="26">
        <v>1</v>
      </c>
      <c r="H181" s="39">
        <f>IF($B181&lt;&gt;"",SUMIF($B$2:B181,$B181,$D$2:D181),"")</f>
        <v>20</v>
      </c>
      <c r="I181" s="39">
        <f>IF($B181&lt;&gt;"",SUMIF($B$2:B181,$B181,$E$2:E181),"")</f>
        <v>0</v>
      </c>
      <c r="J181" s="39">
        <f>IF($B181&lt;&gt;"",SUMIF($B$2:B181,$B181,$F$2:F181),"")</f>
        <v>5</v>
      </c>
      <c r="K181" s="26">
        <f t="shared" si="4"/>
        <v>15</v>
      </c>
      <c r="M181" s="27" t="str">
        <f t="shared" si="5"/>
        <v/>
      </c>
    </row>
    <row r="182" spans="1:13" x14ac:dyDescent="0.25">
      <c r="A182" s="23">
        <f>IFERROR(INDEX(T_Snack[Code],MATCH(B182,T_Snack[Snack],0)),"")</f>
        <v>232</v>
      </c>
      <c r="B182" s="24" t="s">
        <v>13</v>
      </c>
      <c r="C182" s="25">
        <v>43838</v>
      </c>
      <c r="F182" s="26">
        <v>3</v>
      </c>
      <c r="H182" s="39">
        <f>IF($B182&lt;&gt;"",SUMIF($B$2:B182,$B182,$D$2:D182),"")</f>
        <v>20</v>
      </c>
      <c r="I182" s="39">
        <f>IF($B182&lt;&gt;"",SUMIF($B$2:B182,$B182,$E$2:E182),"")</f>
        <v>0</v>
      </c>
      <c r="J182" s="39">
        <f>IF($B182&lt;&gt;"",SUMIF($B$2:B182,$B182,$F$2:F182),"")</f>
        <v>8</v>
      </c>
      <c r="K182" s="26">
        <f t="shared" si="4"/>
        <v>12</v>
      </c>
      <c r="M182" s="27" t="str">
        <f t="shared" si="5"/>
        <v/>
      </c>
    </row>
    <row r="183" spans="1:13" x14ac:dyDescent="0.25">
      <c r="A183" s="23">
        <f>IFERROR(INDEX(T_Snack[Code],MATCH(B183,T_Snack[Snack],0)),"")</f>
        <v>232</v>
      </c>
      <c r="B183" s="24" t="s">
        <v>13</v>
      </c>
      <c r="C183" s="25">
        <v>43842</v>
      </c>
      <c r="F183" s="26">
        <v>1</v>
      </c>
      <c r="H183" s="39">
        <f>IF($B183&lt;&gt;"",SUMIF($B$2:B183,$B183,$D$2:D183),"")</f>
        <v>20</v>
      </c>
      <c r="I183" s="39">
        <f>IF($B183&lt;&gt;"",SUMIF($B$2:B183,$B183,$E$2:E183),"")</f>
        <v>0</v>
      </c>
      <c r="J183" s="39">
        <f>IF($B183&lt;&gt;"",SUMIF($B$2:B183,$B183,$F$2:F183),"")</f>
        <v>9</v>
      </c>
      <c r="K183" s="26">
        <f t="shared" si="4"/>
        <v>11</v>
      </c>
      <c r="M183" s="27" t="str">
        <f t="shared" si="5"/>
        <v/>
      </c>
    </row>
    <row r="184" spans="1:13" x14ac:dyDescent="0.25">
      <c r="A184" s="23">
        <f>IFERROR(INDEX(T_Snack[Code],MATCH(B184,T_Snack[Snack],0)),"")</f>
        <v>232</v>
      </c>
      <c r="B184" s="24" t="s">
        <v>13</v>
      </c>
      <c r="C184" s="25">
        <v>43844</v>
      </c>
      <c r="E184" s="26">
        <v>12</v>
      </c>
      <c r="H184" s="39">
        <f>IF($B184&lt;&gt;"",SUMIF($B$2:B184,$B184,$D$2:D184),"")</f>
        <v>20</v>
      </c>
      <c r="I184" s="39">
        <f>IF($B184&lt;&gt;"",SUMIF($B$2:B184,$B184,$E$2:E184),"")</f>
        <v>12</v>
      </c>
      <c r="J184" s="39">
        <f>IF($B184&lt;&gt;"",SUMIF($B$2:B184,$B184,$F$2:F184),"")</f>
        <v>9</v>
      </c>
      <c r="K184" s="26">
        <f t="shared" si="4"/>
        <v>23</v>
      </c>
      <c r="M184" s="27" t="str">
        <f t="shared" si="5"/>
        <v/>
      </c>
    </row>
    <row r="185" spans="1:13" x14ac:dyDescent="0.25">
      <c r="A185" s="23">
        <f>IFERROR(INDEX(T_Snack[Code],MATCH(B185,T_Snack[Snack],0)),"")</f>
        <v>232</v>
      </c>
      <c r="B185" s="24" t="s">
        <v>13</v>
      </c>
      <c r="C185" s="25">
        <v>43845</v>
      </c>
      <c r="F185" s="26">
        <v>2</v>
      </c>
      <c r="H185" s="39">
        <f>IF($B185&lt;&gt;"",SUMIF($B$2:B185,$B185,$D$2:D185),"")</f>
        <v>20</v>
      </c>
      <c r="I185" s="39">
        <f>IF($B185&lt;&gt;"",SUMIF($B$2:B185,$B185,$E$2:E185),"")</f>
        <v>12</v>
      </c>
      <c r="J185" s="39">
        <f>IF($B185&lt;&gt;"",SUMIF($B$2:B185,$B185,$F$2:F185),"")</f>
        <v>11</v>
      </c>
      <c r="K185" s="26">
        <f t="shared" si="4"/>
        <v>21</v>
      </c>
      <c r="M185" s="27" t="str">
        <f t="shared" si="5"/>
        <v/>
      </c>
    </row>
    <row r="186" spans="1:13" x14ac:dyDescent="0.25">
      <c r="A186" s="23">
        <f>IFERROR(INDEX(T_Snack[Code],MATCH(B186,T_Snack[Snack],0)),"")</f>
        <v>232</v>
      </c>
      <c r="B186" s="24" t="s">
        <v>13</v>
      </c>
      <c r="C186" s="25">
        <v>43857</v>
      </c>
      <c r="F186" s="26">
        <v>2</v>
      </c>
      <c r="H186" s="39">
        <f>IF($B186&lt;&gt;"",SUMIF($B$2:B186,$B186,$D$2:D186),"")</f>
        <v>20</v>
      </c>
      <c r="I186" s="39">
        <f>IF($B186&lt;&gt;"",SUMIF($B$2:B186,$B186,$E$2:E186),"")</f>
        <v>12</v>
      </c>
      <c r="J186" s="39">
        <f>IF($B186&lt;&gt;"",SUMIF($B$2:B186,$B186,$F$2:F186),"")</f>
        <v>13</v>
      </c>
      <c r="K186" s="26">
        <f t="shared" si="4"/>
        <v>19</v>
      </c>
      <c r="M186" s="27" t="str">
        <f t="shared" si="5"/>
        <v/>
      </c>
    </row>
    <row r="187" spans="1:13" x14ac:dyDescent="0.25">
      <c r="A187" s="23">
        <f>IFERROR(INDEX(T_Snack[Code],MATCH(B187,T_Snack[Snack],0)),"")</f>
        <v>232</v>
      </c>
      <c r="B187" s="24" t="s">
        <v>13</v>
      </c>
      <c r="C187" s="25">
        <v>43858</v>
      </c>
      <c r="F187" s="26">
        <v>2</v>
      </c>
      <c r="H187" s="39">
        <f>IF($B187&lt;&gt;"",SUMIF($B$2:B187,$B187,$D$2:D187),"")</f>
        <v>20</v>
      </c>
      <c r="I187" s="39">
        <f>IF($B187&lt;&gt;"",SUMIF($B$2:B187,$B187,$E$2:E187),"")</f>
        <v>12</v>
      </c>
      <c r="J187" s="39">
        <f>IF($B187&lt;&gt;"",SUMIF($B$2:B187,$B187,$F$2:F187),"")</f>
        <v>15</v>
      </c>
      <c r="K187" s="26">
        <f t="shared" si="4"/>
        <v>17</v>
      </c>
      <c r="M187" s="27" t="str">
        <f t="shared" si="5"/>
        <v/>
      </c>
    </row>
    <row r="188" spans="1:13" x14ac:dyDescent="0.25">
      <c r="A188" s="23">
        <f>IFERROR(INDEX(T_Snack[Code],MATCH(B188,T_Snack[Snack],0)),"")</f>
        <v>232</v>
      </c>
      <c r="B188" s="24" t="s">
        <v>13</v>
      </c>
      <c r="C188" s="25">
        <v>43859</v>
      </c>
      <c r="F188" s="26">
        <v>2</v>
      </c>
      <c r="H188" s="39">
        <f>IF($B188&lt;&gt;"",SUMIF($B$2:B188,$B188,$D$2:D188),"")</f>
        <v>20</v>
      </c>
      <c r="I188" s="39">
        <f>IF($B188&lt;&gt;"",SUMIF($B$2:B188,$B188,$E$2:E188),"")</f>
        <v>12</v>
      </c>
      <c r="J188" s="39">
        <f>IF($B188&lt;&gt;"",SUMIF($B$2:B188,$B188,$F$2:F188),"")</f>
        <v>17</v>
      </c>
      <c r="K188" s="26">
        <f t="shared" si="4"/>
        <v>15</v>
      </c>
      <c r="M188" s="27" t="str">
        <f t="shared" si="5"/>
        <v/>
      </c>
    </row>
    <row r="189" spans="1:13" x14ac:dyDescent="0.25">
      <c r="A189" s="23">
        <f>IFERROR(INDEX(T_Snack[Code],MATCH(B189,T_Snack[Snack],0)),"")</f>
        <v>231</v>
      </c>
      <c r="B189" s="24" t="s">
        <v>138</v>
      </c>
      <c r="C189" s="25">
        <v>43831</v>
      </c>
      <c r="D189" s="26">
        <v>28</v>
      </c>
      <c r="F189" s="26">
        <v>1</v>
      </c>
      <c r="H189" s="39">
        <f>IF($B189&lt;&gt;"",SUMIF($B$2:B189,$B189,$D$2:D189),"")</f>
        <v>28</v>
      </c>
      <c r="I189" s="39">
        <f>IF($B189&lt;&gt;"",SUMIF($B$2:B189,$B189,$E$2:E189),"")</f>
        <v>0</v>
      </c>
      <c r="J189" s="39">
        <f>IF($B189&lt;&gt;"",SUMIF($B$2:B189,$B189,$F$2:F189),"")</f>
        <v>1</v>
      </c>
      <c r="K189" s="26">
        <f t="shared" si="4"/>
        <v>27</v>
      </c>
      <c r="M189" s="27" t="str">
        <f t="shared" si="5"/>
        <v/>
      </c>
    </row>
    <row r="190" spans="1:13" x14ac:dyDescent="0.25">
      <c r="A190" s="23">
        <f>IFERROR(INDEX(T_Snack[Code],MATCH(B190,T_Snack[Snack],0)),"")</f>
        <v>231</v>
      </c>
      <c r="B190" s="24" t="s">
        <v>138</v>
      </c>
      <c r="C190" s="25">
        <v>43832</v>
      </c>
      <c r="F190" s="26">
        <v>1</v>
      </c>
      <c r="H190" s="39">
        <f>IF($B190&lt;&gt;"",SUMIF($B$2:B190,$B190,$D$2:D190),"")</f>
        <v>28</v>
      </c>
      <c r="I190" s="39">
        <f>IF($B190&lt;&gt;"",SUMIF($B$2:B190,$B190,$E$2:E190),"")</f>
        <v>0</v>
      </c>
      <c r="J190" s="39">
        <f>IF($B190&lt;&gt;"",SUMIF($B$2:B190,$B190,$F$2:F190),"")</f>
        <v>2</v>
      </c>
      <c r="K190" s="26">
        <f t="shared" si="4"/>
        <v>26</v>
      </c>
      <c r="M190" s="27" t="str">
        <f t="shared" si="5"/>
        <v/>
      </c>
    </row>
    <row r="191" spans="1:13" x14ac:dyDescent="0.25">
      <c r="A191" s="23">
        <f>IFERROR(INDEX(T_Snack[Code],MATCH(B191,T_Snack[Snack],0)),"")</f>
        <v>231</v>
      </c>
      <c r="B191" s="24" t="s">
        <v>138</v>
      </c>
      <c r="C191" s="25">
        <v>43833</v>
      </c>
      <c r="F191" s="26">
        <v>3</v>
      </c>
      <c r="H191" s="39">
        <f>IF($B191&lt;&gt;"",SUMIF($B$2:B191,$B191,$D$2:D191),"")</f>
        <v>28</v>
      </c>
      <c r="I191" s="39">
        <f>IF($B191&lt;&gt;"",SUMIF($B$2:B191,$B191,$E$2:E191),"")</f>
        <v>0</v>
      </c>
      <c r="J191" s="39">
        <f>IF($B191&lt;&gt;"",SUMIF($B$2:B191,$B191,$F$2:F191),"")</f>
        <v>5</v>
      </c>
      <c r="K191" s="26">
        <f t="shared" si="4"/>
        <v>23</v>
      </c>
      <c r="M191" s="27" t="str">
        <f t="shared" si="5"/>
        <v/>
      </c>
    </row>
    <row r="192" spans="1:13" x14ac:dyDescent="0.25">
      <c r="A192" s="23">
        <f>IFERROR(INDEX(T_Snack[Code],MATCH(B192,T_Snack[Snack],0)),"")</f>
        <v>231</v>
      </c>
      <c r="B192" s="24" t="s">
        <v>138</v>
      </c>
      <c r="C192" s="25">
        <v>43834</v>
      </c>
      <c r="F192" s="26">
        <v>3</v>
      </c>
      <c r="H192" s="39">
        <f>IF($B192&lt;&gt;"",SUMIF($B$2:B192,$B192,$D$2:D192),"")</f>
        <v>28</v>
      </c>
      <c r="I192" s="39">
        <f>IF($B192&lt;&gt;"",SUMIF($B$2:B192,$B192,$E$2:E192),"")</f>
        <v>0</v>
      </c>
      <c r="J192" s="39">
        <f>IF($B192&lt;&gt;"",SUMIF($B$2:B192,$B192,$F$2:F192),"")</f>
        <v>8</v>
      </c>
      <c r="K192" s="26">
        <f t="shared" si="4"/>
        <v>20</v>
      </c>
      <c r="M192" s="27" t="str">
        <f t="shared" si="5"/>
        <v/>
      </c>
    </row>
    <row r="193" spans="1:13" x14ac:dyDescent="0.25">
      <c r="A193" s="23">
        <f>IFERROR(INDEX(T_Snack[Code],MATCH(B193,T_Snack[Snack],0)),"")</f>
        <v>231</v>
      </c>
      <c r="B193" s="24" t="s">
        <v>138</v>
      </c>
      <c r="C193" s="25">
        <v>43837</v>
      </c>
      <c r="F193" s="26">
        <v>3</v>
      </c>
      <c r="H193" s="39">
        <f>IF($B193&lt;&gt;"",SUMIF($B$2:B193,$B193,$D$2:D193),"")</f>
        <v>28</v>
      </c>
      <c r="I193" s="39">
        <f>IF($B193&lt;&gt;"",SUMIF($B$2:B193,$B193,$E$2:E193),"")</f>
        <v>0</v>
      </c>
      <c r="J193" s="39">
        <f>IF($B193&lt;&gt;"",SUMIF($B$2:B193,$B193,$F$2:F193),"")</f>
        <v>11</v>
      </c>
      <c r="K193" s="26">
        <f t="shared" si="4"/>
        <v>17</v>
      </c>
      <c r="M193" s="27" t="str">
        <f t="shared" si="5"/>
        <v/>
      </c>
    </row>
    <row r="194" spans="1:13" x14ac:dyDescent="0.25">
      <c r="A194" s="23">
        <f>IFERROR(INDEX(T_Snack[Code],MATCH(B194,T_Snack[Snack],0)),"")</f>
        <v>231</v>
      </c>
      <c r="B194" s="24" t="s">
        <v>138</v>
      </c>
      <c r="C194" s="25">
        <v>43838</v>
      </c>
      <c r="F194" s="26">
        <v>3</v>
      </c>
      <c r="H194" s="39">
        <f>IF($B194&lt;&gt;"",SUMIF($B$2:B194,$B194,$D$2:D194),"")</f>
        <v>28</v>
      </c>
      <c r="I194" s="39">
        <f>IF($B194&lt;&gt;"",SUMIF($B$2:B194,$B194,$E$2:E194),"")</f>
        <v>0</v>
      </c>
      <c r="J194" s="39">
        <f>IF($B194&lt;&gt;"",SUMIF($B$2:B194,$B194,$F$2:F194),"")</f>
        <v>14</v>
      </c>
      <c r="K194" s="26">
        <f t="shared" si="4"/>
        <v>14</v>
      </c>
      <c r="M194" s="27" t="str">
        <f t="shared" si="5"/>
        <v/>
      </c>
    </row>
    <row r="195" spans="1:13" x14ac:dyDescent="0.25">
      <c r="A195" s="23">
        <f>IFERROR(INDEX(T_Snack[Code],MATCH(B195,T_Snack[Snack],0)),"")</f>
        <v>231</v>
      </c>
      <c r="B195" s="24" t="s">
        <v>138</v>
      </c>
      <c r="C195" s="25">
        <v>43839</v>
      </c>
      <c r="F195" s="26">
        <v>3</v>
      </c>
      <c r="H195" s="39">
        <f>IF($B195&lt;&gt;"",SUMIF($B$2:B195,$B195,$D$2:D195),"")</f>
        <v>28</v>
      </c>
      <c r="I195" s="39">
        <f>IF($B195&lt;&gt;"",SUMIF($B$2:B195,$B195,$E$2:E195),"")</f>
        <v>0</v>
      </c>
      <c r="J195" s="39">
        <f>IF($B195&lt;&gt;"",SUMIF($B$2:B195,$B195,$F$2:F195),"")</f>
        <v>17</v>
      </c>
      <c r="K195" s="26">
        <f t="shared" ref="K195:K258" si="6">IF($B195&lt;&gt;"",H195+I195-J195,"")</f>
        <v>11</v>
      </c>
      <c r="M195" s="27" t="str">
        <f t="shared" ref="M195:M258" si="7">IF(K195&lt;0,"ATTENTION IL DOIT Y AVOIR UNE ERREUR LE STOCK EST NEGATIF !","")</f>
        <v/>
      </c>
    </row>
    <row r="196" spans="1:13" x14ac:dyDescent="0.25">
      <c r="A196" s="23">
        <f>IFERROR(INDEX(T_Snack[Code],MATCH(B196,T_Snack[Snack],0)),"")</f>
        <v>231</v>
      </c>
      <c r="B196" s="24" t="s">
        <v>138</v>
      </c>
      <c r="C196" s="25">
        <v>43841</v>
      </c>
      <c r="F196" s="26">
        <v>1</v>
      </c>
      <c r="H196" s="39">
        <f>IF($B196&lt;&gt;"",SUMIF($B$2:B196,$B196,$D$2:D196),"")</f>
        <v>28</v>
      </c>
      <c r="I196" s="39">
        <f>IF($B196&lt;&gt;"",SUMIF($B$2:B196,$B196,$E$2:E196),"")</f>
        <v>0</v>
      </c>
      <c r="J196" s="39">
        <f>IF($B196&lt;&gt;"",SUMIF($B$2:B196,$B196,$F$2:F196),"")</f>
        <v>18</v>
      </c>
      <c r="K196" s="26">
        <f t="shared" si="6"/>
        <v>10</v>
      </c>
      <c r="M196" s="27" t="str">
        <f t="shared" si="7"/>
        <v/>
      </c>
    </row>
    <row r="197" spans="1:13" x14ac:dyDescent="0.25">
      <c r="A197" s="23">
        <f>IFERROR(INDEX(T_Snack[Code],MATCH(B197,T_Snack[Snack],0)),"")</f>
        <v>231</v>
      </c>
      <c r="B197" s="24" t="s">
        <v>138</v>
      </c>
      <c r="C197" s="25">
        <v>43842</v>
      </c>
      <c r="F197" s="26">
        <v>2</v>
      </c>
      <c r="H197" s="39">
        <f>IF($B197&lt;&gt;"",SUMIF($B$2:B197,$B197,$D$2:D197),"")</f>
        <v>28</v>
      </c>
      <c r="I197" s="39">
        <f>IF($B197&lt;&gt;"",SUMIF($B$2:B197,$B197,$E$2:E197),"")</f>
        <v>0</v>
      </c>
      <c r="J197" s="39">
        <f>IF($B197&lt;&gt;"",SUMIF($B$2:B197,$B197,$F$2:F197),"")</f>
        <v>20</v>
      </c>
      <c r="K197" s="26">
        <f t="shared" si="6"/>
        <v>8</v>
      </c>
      <c r="M197" s="27" t="str">
        <f t="shared" si="7"/>
        <v/>
      </c>
    </row>
    <row r="198" spans="1:13" x14ac:dyDescent="0.25">
      <c r="A198" s="23">
        <f>IFERROR(INDEX(T_Snack[Code],MATCH(B198,T_Snack[Snack],0)),"")</f>
        <v>231</v>
      </c>
      <c r="B198" s="24" t="s">
        <v>138</v>
      </c>
      <c r="C198" s="25">
        <v>43843</v>
      </c>
      <c r="F198" s="26">
        <v>2</v>
      </c>
      <c r="H198" s="39">
        <f>IF($B198&lt;&gt;"",SUMIF($B$2:B198,$B198,$D$2:D198),"")</f>
        <v>28</v>
      </c>
      <c r="I198" s="39">
        <f>IF($B198&lt;&gt;"",SUMIF($B$2:B198,$B198,$E$2:E198),"")</f>
        <v>0</v>
      </c>
      <c r="J198" s="39">
        <f>IF($B198&lt;&gt;"",SUMIF($B$2:B198,$B198,$F$2:F198),"")</f>
        <v>22</v>
      </c>
      <c r="K198" s="26">
        <f t="shared" si="6"/>
        <v>6</v>
      </c>
      <c r="M198" s="27" t="str">
        <f t="shared" si="7"/>
        <v/>
      </c>
    </row>
    <row r="199" spans="1:13" x14ac:dyDescent="0.25">
      <c r="A199" s="23">
        <f>IFERROR(INDEX(T_Snack[Code],MATCH(B199,T_Snack[Snack],0)),"")</f>
        <v>231</v>
      </c>
      <c r="B199" s="24" t="s">
        <v>138</v>
      </c>
      <c r="C199" s="25">
        <v>43844</v>
      </c>
      <c r="F199" s="26">
        <v>2</v>
      </c>
      <c r="H199" s="39">
        <f>IF($B199&lt;&gt;"",SUMIF($B$2:B199,$B199,$D$2:D199),"")</f>
        <v>28</v>
      </c>
      <c r="I199" s="39">
        <f>IF($B199&lt;&gt;"",SUMIF($B$2:B199,$B199,$E$2:E199),"")</f>
        <v>0</v>
      </c>
      <c r="J199" s="39">
        <f>IF($B199&lt;&gt;"",SUMIF($B$2:B199,$B199,$F$2:F199),"")</f>
        <v>24</v>
      </c>
      <c r="K199" s="26">
        <f t="shared" si="6"/>
        <v>4</v>
      </c>
      <c r="M199" s="27" t="str">
        <f t="shared" si="7"/>
        <v/>
      </c>
    </row>
    <row r="200" spans="1:13" x14ac:dyDescent="0.25">
      <c r="A200" s="23">
        <f>IFERROR(INDEX(T_Snack[Code],MATCH(B200,T_Snack[Snack],0)),"")</f>
        <v>231</v>
      </c>
      <c r="B200" s="24" t="s">
        <v>138</v>
      </c>
      <c r="C200" s="25">
        <v>43845</v>
      </c>
      <c r="F200" s="26">
        <v>4</v>
      </c>
      <c r="H200" s="39">
        <f>IF($B200&lt;&gt;"",SUMIF($B$2:B200,$B200,$D$2:D200),"")</f>
        <v>28</v>
      </c>
      <c r="I200" s="39">
        <f>IF($B200&lt;&gt;"",SUMIF($B$2:B200,$B200,$E$2:E200),"")</f>
        <v>0</v>
      </c>
      <c r="J200" s="39">
        <f>IF($B200&lt;&gt;"",SUMIF($B$2:B200,$B200,$F$2:F200),"")</f>
        <v>28</v>
      </c>
      <c r="K200" s="26">
        <f t="shared" si="6"/>
        <v>0</v>
      </c>
      <c r="M200" s="27" t="str">
        <f t="shared" si="7"/>
        <v/>
      </c>
    </row>
    <row r="201" spans="1:13" x14ac:dyDescent="0.25">
      <c r="A201" s="23">
        <f>IFERROR(INDEX(T_Snack[Code],MATCH(B201,T_Snack[Snack],0)),"")</f>
        <v>231</v>
      </c>
      <c r="B201" s="24" t="s">
        <v>138</v>
      </c>
      <c r="C201" s="25">
        <v>43846</v>
      </c>
      <c r="E201" s="26">
        <v>28</v>
      </c>
      <c r="F201" s="26">
        <v>1</v>
      </c>
      <c r="H201" s="39">
        <f>IF($B201&lt;&gt;"",SUMIF($B$2:B201,$B201,$D$2:D201),"")</f>
        <v>28</v>
      </c>
      <c r="I201" s="39">
        <f>IF($B201&lt;&gt;"",SUMIF($B$2:B201,$B201,$E$2:E201),"")</f>
        <v>28</v>
      </c>
      <c r="J201" s="39">
        <f>IF($B201&lt;&gt;"",SUMIF($B$2:B201,$B201,$F$2:F201),"")</f>
        <v>29</v>
      </c>
      <c r="K201" s="26">
        <f t="shared" si="6"/>
        <v>27</v>
      </c>
      <c r="M201" s="27" t="str">
        <f t="shared" si="7"/>
        <v/>
      </c>
    </row>
    <row r="202" spans="1:13" x14ac:dyDescent="0.25">
      <c r="A202" s="23">
        <f>IFERROR(INDEX(T_Snack[Code],MATCH(B202,T_Snack[Snack],0)),"")</f>
        <v>231</v>
      </c>
      <c r="B202" s="24" t="s">
        <v>138</v>
      </c>
      <c r="C202" s="25">
        <v>43851</v>
      </c>
      <c r="F202" s="26">
        <v>1</v>
      </c>
      <c r="H202" s="39">
        <f>IF($B202&lt;&gt;"",SUMIF($B$2:B202,$B202,$D$2:D202),"")</f>
        <v>28</v>
      </c>
      <c r="I202" s="39">
        <f>IF($B202&lt;&gt;"",SUMIF($B$2:B202,$B202,$E$2:E202),"")</f>
        <v>28</v>
      </c>
      <c r="J202" s="39">
        <f>IF($B202&lt;&gt;"",SUMIF($B$2:B202,$B202,$F$2:F202),"")</f>
        <v>30</v>
      </c>
      <c r="K202" s="26">
        <f t="shared" si="6"/>
        <v>26</v>
      </c>
      <c r="M202" s="27" t="str">
        <f t="shared" si="7"/>
        <v/>
      </c>
    </row>
    <row r="203" spans="1:13" x14ac:dyDescent="0.25">
      <c r="A203" s="23">
        <f>IFERROR(INDEX(T_Snack[Code],MATCH(B203,T_Snack[Snack],0)),"")</f>
        <v>231</v>
      </c>
      <c r="B203" s="24" t="s">
        <v>138</v>
      </c>
      <c r="C203" s="25">
        <v>43852</v>
      </c>
      <c r="F203" s="26">
        <v>3</v>
      </c>
      <c r="H203" s="39">
        <f>IF($B203&lt;&gt;"",SUMIF($B$2:B203,$B203,$D$2:D203),"")</f>
        <v>28</v>
      </c>
      <c r="I203" s="39">
        <f>IF($B203&lt;&gt;"",SUMIF($B$2:B203,$B203,$E$2:E203),"")</f>
        <v>28</v>
      </c>
      <c r="J203" s="39">
        <f>IF($B203&lt;&gt;"",SUMIF($B$2:B203,$B203,$F$2:F203),"")</f>
        <v>33</v>
      </c>
      <c r="K203" s="26">
        <f t="shared" si="6"/>
        <v>23</v>
      </c>
      <c r="M203" s="27" t="str">
        <f t="shared" si="7"/>
        <v/>
      </c>
    </row>
    <row r="204" spans="1:13" x14ac:dyDescent="0.25">
      <c r="A204" s="23">
        <f>IFERROR(INDEX(T_Snack[Code],MATCH(B204,T_Snack[Snack],0)),"")</f>
        <v>231</v>
      </c>
      <c r="B204" s="24" t="s">
        <v>138</v>
      </c>
      <c r="C204" s="25">
        <v>43853</v>
      </c>
      <c r="F204" s="26">
        <v>4</v>
      </c>
      <c r="H204" s="39">
        <f>IF($B204&lt;&gt;"",SUMIF($B$2:B204,$B204,$D$2:D204),"")</f>
        <v>28</v>
      </c>
      <c r="I204" s="39">
        <f>IF($B204&lt;&gt;"",SUMIF($B$2:B204,$B204,$E$2:E204),"")</f>
        <v>28</v>
      </c>
      <c r="J204" s="39">
        <f>IF($B204&lt;&gt;"",SUMIF($B$2:B204,$B204,$F$2:F204),"")</f>
        <v>37</v>
      </c>
      <c r="K204" s="26">
        <f t="shared" si="6"/>
        <v>19</v>
      </c>
      <c r="M204" s="27" t="str">
        <f t="shared" si="7"/>
        <v/>
      </c>
    </row>
    <row r="205" spans="1:13" x14ac:dyDescent="0.25">
      <c r="A205" s="23">
        <f>IFERROR(INDEX(T_Snack[Code],MATCH(B205,T_Snack[Snack],0)),"")</f>
        <v>231</v>
      </c>
      <c r="B205" s="24" t="s">
        <v>138</v>
      </c>
      <c r="C205" s="25">
        <v>43854</v>
      </c>
      <c r="F205" s="26">
        <v>1</v>
      </c>
      <c r="H205" s="39">
        <f>IF($B205&lt;&gt;"",SUMIF($B$2:B205,$B205,$D$2:D205),"")</f>
        <v>28</v>
      </c>
      <c r="I205" s="39">
        <f>IF($B205&lt;&gt;"",SUMIF($B$2:B205,$B205,$E$2:E205),"")</f>
        <v>28</v>
      </c>
      <c r="J205" s="39">
        <f>IF($B205&lt;&gt;"",SUMIF($B$2:B205,$B205,$F$2:F205),"")</f>
        <v>38</v>
      </c>
      <c r="K205" s="26">
        <f t="shared" si="6"/>
        <v>18</v>
      </c>
      <c r="M205" s="27" t="str">
        <f t="shared" si="7"/>
        <v/>
      </c>
    </row>
    <row r="206" spans="1:13" x14ac:dyDescent="0.25">
      <c r="A206" s="23">
        <f>IFERROR(INDEX(T_Snack[Code],MATCH(B206,T_Snack[Snack],0)),"")</f>
        <v>231</v>
      </c>
      <c r="B206" s="24" t="s">
        <v>138</v>
      </c>
      <c r="C206" s="25">
        <v>43855</v>
      </c>
      <c r="F206" s="26">
        <v>2</v>
      </c>
      <c r="H206" s="39">
        <f>IF($B206&lt;&gt;"",SUMIF($B$2:B206,$B206,$D$2:D206),"")</f>
        <v>28</v>
      </c>
      <c r="I206" s="39">
        <f>IF($B206&lt;&gt;"",SUMIF($B$2:B206,$B206,$E$2:E206),"")</f>
        <v>28</v>
      </c>
      <c r="J206" s="39">
        <f>IF($B206&lt;&gt;"",SUMIF($B$2:B206,$B206,$F$2:F206),"")</f>
        <v>40</v>
      </c>
      <c r="K206" s="26">
        <f t="shared" si="6"/>
        <v>16</v>
      </c>
      <c r="M206" s="27" t="str">
        <f t="shared" si="7"/>
        <v/>
      </c>
    </row>
    <row r="207" spans="1:13" x14ac:dyDescent="0.25">
      <c r="A207" s="23">
        <f>IFERROR(INDEX(T_Snack[Code],MATCH(B207,T_Snack[Snack],0)),"")</f>
        <v>231</v>
      </c>
      <c r="B207" s="24" t="s">
        <v>138</v>
      </c>
      <c r="C207" s="25">
        <v>43856</v>
      </c>
      <c r="F207" s="26">
        <v>2</v>
      </c>
      <c r="H207" s="39">
        <f>IF($B207&lt;&gt;"",SUMIF($B$2:B207,$B207,$D$2:D207),"")</f>
        <v>28</v>
      </c>
      <c r="I207" s="39">
        <f>IF($B207&lt;&gt;"",SUMIF($B$2:B207,$B207,$E$2:E207),"")</f>
        <v>28</v>
      </c>
      <c r="J207" s="39">
        <f>IF($B207&lt;&gt;"",SUMIF($B$2:B207,$B207,$F$2:F207),"")</f>
        <v>42</v>
      </c>
      <c r="K207" s="26">
        <f t="shared" si="6"/>
        <v>14</v>
      </c>
      <c r="M207" s="27" t="str">
        <f t="shared" si="7"/>
        <v/>
      </c>
    </row>
    <row r="208" spans="1:13" x14ac:dyDescent="0.25">
      <c r="A208" s="23">
        <f>IFERROR(INDEX(T_Snack[Code],MATCH(B208,T_Snack[Snack],0)),"")</f>
        <v>231</v>
      </c>
      <c r="B208" s="24" t="s">
        <v>138</v>
      </c>
      <c r="C208" s="25">
        <v>43857</v>
      </c>
      <c r="F208" s="26">
        <v>1</v>
      </c>
      <c r="H208" s="39">
        <f>IF($B208&lt;&gt;"",SUMIF($B$2:B208,$B208,$D$2:D208),"")</f>
        <v>28</v>
      </c>
      <c r="I208" s="39">
        <f>IF($B208&lt;&gt;"",SUMIF($B$2:B208,$B208,$E$2:E208),"")</f>
        <v>28</v>
      </c>
      <c r="J208" s="39">
        <f>IF($B208&lt;&gt;"",SUMIF($B$2:B208,$B208,$F$2:F208),"")</f>
        <v>43</v>
      </c>
      <c r="K208" s="26">
        <f t="shared" si="6"/>
        <v>13</v>
      </c>
      <c r="M208" s="27" t="str">
        <f t="shared" si="7"/>
        <v/>
      </c>
    </row>
    <row r="209" spans="1:13" x14ac:dyDescent="0.25">
      <c r="A209" s="23">
        <f>IFERROR(INDEX(T_Snack[Code],MATCH(B209,T_Snack[Snack],0)),"")</f>
        <v>231</v>
      </c>
      <c r="B209" s="24" t="s">
        <v>138</v>
      </c>
      <c r="C209" s="25">
        <v>43858</v>
      </c>
      <c r="F209" s="26">
        <v>1</v>
      </c>
      <c r="H209" s="39">
        <f>IF($B209&lt;&gt;"",SUMIF($B$2:B209,$B209,$D$2:D209),"")</f>
        <v>28</v>
      </c>
      <c r="I209" s="39">
        <f>IF($B209&lt;&gt;"",SUMIF($B$2:B209,$B209,$E$2:E209),"")</f>
        <v>28</v>
      </c>
      <c r="J209" s="39">
        <f>IF($B209&lt;&gt;"",SUMIF($B$2:B209,$B209,$F$2:F209),"")</f>
        <v>44</v>
      </c>
      <c r="K209" s="26">
        <f t="shared" si="6"/>
        <v>12</v>
      </c>
      <c r="M209" s="27" t="str">
        <f t="shared" si="7"/>
        <v/>
      </c>
    </row>
    <row r="210" spans="1:13" x14ac:dyDescent="0.25">
      <c r="A210" s="23">
        <f>IFERROR(INDEX(T_Snack[Code],MATCH(B210,T_Snack[Snack],0)),"")</f>
        <v>231</v>
      </c>
      <c r="B210" s="24" t="s">
        <v>138</v>
      </c>
      <c r="C210" s="25">
        <v>43859</v>
      </c>
      <c r="F210" s="26">
        <v>1</v>
      </c>
      <c r="H210" s="39">
        <f>IF($B210&lt;&gt;"",SUMIF($B$2:B210,$B210,$D$2:D210),"")</f>
        <v>28</v>
      </c>
      <c r="I210" s="39">
        <f>IF($B210&lt;&gt;"",SUMIF($B$2:B210,$B210,$E$2:E210),"")</f>
        <v>28</v>
      </c>
      <c r="J210" s="39">
        <f>IF($B210&lt;&gt;"",SUMIF($B$2:B210,$B210,$F$2:F210),"")</f>
        <v>45</v>
      </c>
      <c r="K210" s="26">
        <f t="shared" si="6"/>
        <v>11</v>
      </c>
      <c r="M210" s="27" t="str">
        <f t="shared" si="7"/>
        <v/>
      </c>
    </row>
    <row r="211" spans="1:13" x14ac:dyDescent="0.25">
      <c r="A211" s="23">
        <f>IFERROR(INDEX(T_Snack[Code],MATCH(B211,T_Snack[Snack],0)),"")</f>
        <v>231</v>
      </c>
      <c r="B211" s="24" t="s">
        <v>138</v>
      </c>
      <c r="C211" s="25">
        <v>43860</v>
      </c>
      <c r="E211" s="26">
        <v>24</v>
      </c>
      <c r="H211" s="39">
        <f>IF($B211&lt;&gt;"",SUMIF($B$2:B211,$B211,$D$2:D211),"")</f>
        <v>28</v>
      </c>
      <c r="I211" s="39">
        <f>IF($B211&lt;&gt;"",SUMIF($B$2:B211,$B211,$E$2:E211),"")</f>
        <v>52</v>
      </c>
      <c r="J211" s="39">
        <f>IF($B211&lt;&gt;"",SUMIF($B$2:B211,$B211,$F$2:F211),"")</f>
        <v>45</v>
      </c>
      <c r="K211" s="26">
        <f t="shared" si="6"/>
        <v>35</v>
      </c>
      <c r="M211" s="27" t="str">
        <f t="shared" si="7"/>
        <v/>
      </c>
    </row>
    <row r="212" spans="1:13" x14ac:dyDescent="0.25">
      <c r="A212" s="23">
        <f>IFERROR(INDEX(T_Snack[Code],MATCH(B212,T_Snack[Snack],0)),"")</f>
        <v>223</v>
      </c>
      <c r="B212" s="24" t="s">
        <v>9</v>
      </c>
      <c r="C212" s="25">
        <v>43860</v>
      </c>
      <c r="E212" s="26">
        <v>6</v>
      </c>
      <c r="H212" s="39">
        <f>IF($B212&lt;&gt;"",SUMIF($B$2:B212,$B212,$D$2:D212),"")</f>
        <v>11</v>
      </c>
      <c r="I212" s="39">
        <f>IF($B212&lt;&gt;"",SUMIF($B$2:B212,$B212,$E$2:E212),"")</f>
        <v>18</v>
      </c>
      <c r="J212" s="39">
        <f>IF($B212&lt;&gt;"",SUMIF($B$2:B212,$B212,$F$2:F212),"")</f>
        <v>20</v>
      </c>
      <c r="K212" s="26">
        <f t="shared" si="6"/>
        <v>9</v>
      </c>
      <c r="M212" s="27" t="str">
        <f t="shared" si="7"/>
        <v/>
      </c>
    </row>
    <row r="213" spans="1:13" x14ac:dyDescent="0.25">
      <c r="A213" s="23">
        <f>IFERROR(INDEX(T_Snack[Code],MATCH(B213,T_Snack[Snack],0)),"")</f>
        <v>221</v>
      </c>
      <c r="B213" s="24" t="s">
        <v>6</v>
      </c>
      <c r="C213" s="25">
        <v>43860</v>
      </c>
      <c r="E213" s="26">
        <v>11</v>
      </c>
      <c r="H213" s="39">
        <f>IF($B213&lt;&gt;"",SUMIF($B$2:B213,$B213,$D$2:D213),"")</f>
        <v>5</v>
      </c>
      <c r="I213" s="39">
        <f>IF($B213&lt;&gt;"",SUMIF($B$2:B213,$B213,$E$2:E213),"")</f>
        <v>34</v>
      </c>
      <c r="J213" s="39">
        <f>IF($B213&lt;&gt;"",SUMIF($B$2:B213,$B213,$F$2:F213),"")</f>
        <v>27</v>
      </c>
      <c r="K213" s="26">
        <f t="shared" si="6"/>
        <v>12</v>
      </c>
      <c r="M213" s="27" t="str">
        <f t="shared" si="7"/>
        <v/>
      </c>
    </row>
    <row r="214" spans="1:13" x14ac:dyDescent="0.25">
      <c r="A214" s="23">
        <f>IFERROR(INDEX(T_Snack[Code],MATCH(B214,T_Snack[Snack],0)),"")</f>
        <v>222</v>
      </c>
      <c r="B214" s="24" t="s">
        <v>8</v>
      </c>
      <c r="C214" s="25">
        <v>43860</v>
      </c>
      <c r="E214" s="26">
        <v>4</v>
      </c>
      <c r="H214" s="39">
        <f>IF($B214&lt;&gt;"",SUMIF($B$2:B214,$B214,$D$2:D214),"")</f>
        <v>13</v>
      </c>
      <c r="I214" s="39">
        <f>IF($B214&lt;&gt;"",SUMIF($B$2:B214,$B214,$E$2:E214),"")</f>
        <v>12</v>
      </c>
      <c r="J214" s="39">
        <f>IF($B214&lt;&gt;"",SUMIF($B$2:B214,$B214,$F$2:F214),"")</f>
        <v>16</v>
      </c>
      <c r="K214" s="26">
        <f t="shared" si="6"/>
        <v>9</v>
      </c>
      <c r="M214" s="27" t="str">
        <f t="shared" si="7"/>
        <v/>
      </c>
    </row>
    <row r="215" spans="1:13" x14ac:dyDescent="0.25">
      <c r="A215" s="23">
        <f>IFERROR(INDEX(T_Snack[Code],MATCH(B215,T_Snack[Snack],0)),"")</f>
        <v>210</v>
      </c>
      <c r="B215" s="24" t="s">
        <v>0</v>
      </c>
      <c r="C215" s="25">
        <v>43860</v>
      </c>
      <c r="F215" s="26">
        <v>2</v>
      </c>
      <c r="H215" s="39">
        <f>IF($B215&lt;&gt;"",SUMIF($B$2:B215,$B215,$D$2:D215),"")</f>
        <v>4</v>
      </c>
      <c r="I215" s="39">
        <f>IF($B215&lt;&gt;"",SUMIF($B$2:B215,$B215,$E$2:E215),"")</f>
        <v>36</v>
      </c>
      <c r="J215" s="39">
        <f>IF($B215&lt;&gt;"",SUMIF($B$2:B215,$B215,$F$2:F215),"")</f>
        <v>14</v>
      </c>
      <c r="K215" s="26">
        <f t="shared" si="6"/>
        <v>26</v>
      </c>
      <c r="M215" s="27" t="str">
        <f t="shared" si="7"/>
        <v/>
      </c>
    </row>
    <row r="216" spans="1:13" x14ac:dyDescent="0.25">
      <c r="A216" s="23">
        <f>IFERROR(INDEX(T_Snack[Code],MATCH(B216,T_Snack[Snack],0)),"")</f>
        <v>211</v>
      </c>
      <c r="B216" s="24" t="s">
        <v>1</v>
      </c>
      <c r="C216" s="25">
        <v>43860</v>
      </c>
      <c r="F216" s="26">
        <v>2</v>
      </c>
      <c r="H216" s="39">
        <f>IF($B216&lt;&gt;"",SUMIF($B$2:B216,$B216,$D$2:D216),"")</f>
        <v>12</v>
      </c>
      <c r="I216" s="39">
        <f>IF($B216&lt;&gt;"",SUMIF($B$2:B216,$B216,$E$2:E216),"")</f>
        <v>24</v>
      </c>
      <c r="J216" s="39">
        <f>IF($B216&lt;&gt;"",SUMIF($B$2:B216,$B216,$F$2:F216),"")</f>
        <v>11</v>
      </c>
      <c r="K216" s="26">
        <f t="shared" si="6"/>
        <v>25</v>
      </c>
      <c r="M216" s="27" t="str">
        <f t="shared" si="7"/>
        <v/>
      </c>
    </row>
    <row r="217" spans="1:13" x14ac:dyDescent="0.25">
      <c r="A217" s="23">
        <f>IFERROR(INDEX(T_Snack[Code],MATCH(B217,T_Snack[Snack],0)),"")</f>
        <v>212</v>
      </c>
      <c r="B217" s="24" t="s">
        <v>2</v>
      </c>
      <c r="C217" s="25">
        <v>43860</v>
      </c>
      <c r="F217" s="26">
        <v>1</v>
      </c>
      <c r="H217" s="39">
        <f>IF($B217&lt;&gt;"",SUMIF($B$2:B217,$B217,$D$2:D217),"")</f>
        <v>13</v>
      </c>
      <c r="I217" s="39">
        <f>IF($B217&lt;&gt;"",SUMIF($B$2:B217,$B217,$E$2:E217),"")</f>
        <v>24</v>
      </c>
      <c r="J217" s="39">
        <f>IF($B217&lt;&gt;"",SUMIF($B$2:B217,$B217,$F$2:F217),"")</f>
        <v>6</v>
      </c>
      <c r="K217" s="26">
        <f t="shared" si="6"/>
        <v>31</v>
      </c>
      <c r="M217" s="27" t="str">
        <f t="shared" si="7"/>
        <v/>
      </c>
    </row>
    <row r="218" spans="1:13" x14ac:dyDescent="0.25">
      <c r="A218" s="23">
        <f>IFERROR(INDEX(T_Snack[Code],MATCH(B218,T_Snack[Snack],0)),"")</f>
        <v>214</v>
      </c>
      <c r="B218" s="24" t="s">
        <v>4</v>
      </c>
      <c r="C218" s="25">
        <v>43860</v>
      </c>
      <c r="F218" s="26">
        <v>1</v>
      </c>
      <c r="H218" s="39">
        <f>IF($B218&lt;&gt;"",SUMIF($B$2:B218,$B218,$D$2:D218),"")</f>
        <v>11</v>
      </c>
      <c r="I218" s="39">
        <f>IF($B218&lt;&gt;"",SUMIF($B$2:B218,$B218,$E$2:E218),"")</f>
        <v>18</v>
      </c>
      <c r="J218" s="39">
        <f>IF($B218&lt;&gt;"",SUMIF($B$2:B218,$B218,$F$2:F218),"")</f>
        <v>9</v>
      </c>
      <c r="K218" s="26">
        <f t="shared" si="6"/>
        <v>20</v>
      </c>
      <c r="M218" s="27" t="str">
        <f t="shared" si="7"/>
        <v/>
      </c>
    </row>
    <row r="219" spans="1:13" x14ac:dyDescent="0.25">
      <c r="A219" s="23">
        <f>IFERROR(INDEX(T_Snack[Code],MATCH(B219,T_Snack[Snack],0)),"")</f>
        <v>215</v>
      </c>
      <c r="B219" s="24" t="s">
        <v>7</v>
      </c>
      <c r="C219" s="25">
        <v>43860</v>
      </c>
      <c r="F219" s="26">
        <v>1</v>
      </c>
      <c r="H219" s="39">
        <f>IF($B219&lt;&gt;"",SUMIF($B$2:B219,$B219,$D$2:D219),"")</f>
        <v>11</v>
      </c>
      <c r="I219" s="39">
        <f>IF($B219&lt;&gt;"",SUMIF($B$2:B219,$B219,$E$2:E219),"")</f>
        <v>24</v>
      </c>
      <c r="J219" s="39">
        <f>IF($B219&lt;&gt;"",SUMIF($B$2:B219,$B219,$F$2:F219),"")</f>
        <v>20</v>
      </c>
      <c r="K219" s="26">
        <f t="shared" si="6"/>
        <v>15</v>
      </c>
      <c r="M219" s="27" t="str">
        <f t="shared" si="7"/>
        <v/>
      </c>
    </row>
    <row r="220" spans="1:13" x14ac:dyDescent="0.25">
      <c r="A220" s="23">
        <f>IFERROR(INDEX(T_Snack[Code],MATCH(B220,T_Snack[Snack],0)),"")</f>
        <v>220</v>
      </c>
      <c r="B220" s="24" t="s">
        <v>5</v>
      </c>
      <c r="C220" s="25">
        <v>43860</v>
      </c>
      <c r="F220" s="26">
        <v>4</v>
      </c>
      <c r="H220" s="39">
        <f>IF($B220&lt;&gt;"",SUMIF($B$2:B220,$B220,$D$2:D220),"")</f>
        <v>7</v>
      </c>
      <c r="I220" s="39">
        <f>IF($B220&lt;&gt;"",SUMIF($B$2:B220,$B220,$E$2:E220),"")</f>
        <v>48</v>
      </c>
      <c r="J220" s="39">
        <f>IF($B220&lt;&gt;"",SUMIF($B$2:B220,$B220,$F$2:F220),"")</f>
        <v>48</v>
      </c>
      <c r="K220" s="26">
        <f t="shared" si="6"/>
        <v>7</v>
      </c>
      <c r="M220" s="27" t="str">
        <f t="shared" si="7"/>
        <v/>
      </c>
    </row>
    <row r="221" spans="1:13" x14ac:dyDescent="0.25">
      <c r="A221" s="23">
        <f>IFERROR(INDEX(T_Snack[Code],MATCH(B221,T_Snack[Snack],0)),"")</f>
        <v>222</v>
      </c>
      <c r="B221" s="24" t="s">
        <v>8</v>
      </c>
      <c r="C221" s="25">
        <v>43860</v>
      </c>
      <c r="F221" s="26">
        <v>1</v>
      </c>
      <c r="H221" s="39">
        <f>IF($B221&lt;&gt;"",SUMIF($B$2:B221,$B221,$D$2:D221),"")</f>
        <v>13</v>
      </c>
      <c r="I221" s="39">
        <f>IF($B221&lt;&gt;"",SUMIF($B$2:B221,$B221,$E$2:E221),"")</f>
        <v>12</v>
      </c>
      <c r="J221" s="39">
        <f>IF($B221&lt;&gt;"",SUMIF($B$2:B221,$B221,$F$2:F221),"")</f>
        <v>17</v>
      </c>
      <c r="K221" s="26">
        <f t="shared" si="6"/>
        <v>8</v>
      </c>
      <c r="M221" s="27" t="str">
        <f t="shared" si="7"/>
        <v/>
      </c>
    </row>
    <row r="222" spans="1:13" x14ac:dyDescent="0.25">
      <c r="A222" s="23">
        <f>IFERROR(INDEX(T_Snack[Code],MATCH(B222,T_Snack[Snack],0)),"")</f>
        <v>223</v>
      </c>
      <c r="B222" s="24" t="s">
        <v>9</v>
      </c>
      <c r="C222" s="25">
        <v>43860</v>
      </c>
      <c r="F222" s="26">
        <v>5</v>
      </c>
      <c r="H222" s="39">
        <f>IF($B222&lt;&gt;"",SUMIF($B$2:B222,$B222,$D$2:D222),"")</f>
        <v>11</v>
      </c>
      <c r="I222" s="39">
        <f>IF($B222&lt;&gt;"",SUMIF($B$2:B222,$B222,$E$2:E222),"")</f>
        <v>18</v>
      </c>
      <c r="J222" s="39">
        <f>IF($B222&lt;&gt;"",SUMIF($B$2:B222,$B222,$F$2:F222),"")</f>
        <v>25</v>
      </c>
      <c r="K222" s="26">
        <f t="shared" si="6"/>
        <v>4</v>
      </c>
      <c r="M222" s="27" t="str">
        <f t="shared" si="7"/>
        <v/>
      </c>
    </row>
    <row r="223" spans="1:13" x14ac:dyDescent="0.25">
      <c r="A223" s="23">
        <f>IFERROR(INDEX(T_Snack[Code],MATCH(B223,T_Snack[Snack],0)),"")</f>
        <v>224</v>
      </c>
      <c r="B223" s="24" t="s">
        <v>140</v>
      </c>
      <c r="C223" s="25">
        <v>43860</v>
      </c>
      <c r="F223" s="26">
        <v>1</v>
      </c>
      <c r="H223" s="39">
        <f>IF($B223&lt;&gt;"",SUMIF($B$2:B223,$B223,$D$2:D223),"")</f>
        <v>10</v>
      </c>
      <c r="I223" s="39">
        <f>IF($B223&lt;&gt;"",SUMIF($B$2:B223,$B223,$E$2:E223),"")</f>
        <v>18</v>
      </c>
      <c r="J223" s="39">
        <f>IF($B223&lt;&gt;"",SUMIF($B$2:B223,$B223,$F$2:F223),"")</f>
        <v>18</v>
      </c>
      <c r="K223" s="26">
        <f t="shared" si="6"/>
        <v>10</v>
      </c>
      <c r="M223" s="27" t="str">
        <f t="shared" si="7"/>
        <v/>
      </c>
    </row>
    <row r="224" spans="1:13" x14ac:dyDescent="0.25">
      <c r="A224" s="23">
        <f>IFERROR(INDEX(T_Snack[Code],MATCH(B224,T_Snack[Snack],0)),"")</f>
        <v>226</v>
      </c>
      <c r="B224" s="24" t="s">
        <v>10</v>
      </c>
      <c r="C224" s="25">
        <v>43860</v>
      </c>
      <c r="F224" s="26">
        <v>1</v>
      </c>
      <c r="H224" s="39">
        <f>IF($B224&lt;&gt;"",SUMIF($B$2:B224,$B224,$D$2:D224),"")</f>
        <v>8</v>
      </c>
      <c r="I224" s="39">
        <f>IF($B224&lt;&gt;"",SUMIF($B$2:B224,$B224,$E$2:E224),"")</f>
        <v>18</v>
      </c>
      <c r="J224" s="39">
        <f>IF($B224&lt;&gt;"",SUMIF($B$2:B224,$B224,$F$2:F224),"")</f>
        <v>14</v>
      </c>
      <c r="K224" s="26">
        <f t="shared" si="6"/>
        <v>12</v>
      </c>
      <c r="M224" s="27" t="str">
        <f t="shared" si="7"/>
        <v/>
      </c>
    </row>
    <row r="225" spans="1:13" x14ac:dyDescent="0.25">
      <c r="A225" s="23">
        <f>IFERROR(INDEX(T_Snack[Code],MATCH(B225,T_Snack[Snack],0)),"")</f>
        <v>231</v>
      </c>
      <c r="B225" s="24" t="s">
        <v>138</v>
      </c>
      <c r="C225" s="25">
        <v>43860</v>
      </c>
      <c r="F225" s="26">
        <v>3</v>
      </c>
      <c r="H225" s="39">
        <f>IF($B225&lt;&gt;"",SUMIF($B$2:B225,$B225,$D$2:D225),"")</f>
        <v>28</v>
      </c>
      <c r="I225" s="39">
        <f>IF($B225&lt;&gt;"",SUMIF($B$2:B225,$B225,$E$2:E225),"")</f>
        <v>52</v>
      </c>
      <c r="J225" s="39">
        <f>IF($B225&lt;&gt;"",SUMIF($B$2:B225,$B225,$F$2:F225),"")</f>
        <v>48</v>
      </c>
      <c r="K225" s="26">
        <f t="shared" si="6"/>
        <v>32</v>
      </c>
      <c r="M225" s="27" t="str">
        <f t="shared" si="7"/>
        <v/>
      </c>
    </row>
    <row r="226" spans="1:13" x14ac:dyDescent="0.25">
      <c r="A226" s="23">
        <f>IFERROR(INDEX(T_Snack[Code],MATCH(B226,T_Snack[Snack],0)),"")</f>
        <v>220</v>
      </c>
      <c r="B226" s="24" t="s">
        <v>5</v>
      </c>
      <c r="C226" s="25">
        <v>43863</v>
      </c>
      <c r="F226" s="26">
        <v>2</v>
      </c>
      <c r="H226" s="39">
        <f>IF($B226&lt;&gt;"",SUMIF($B$2:B226,$B226,$D$2:D226),"")</f>
        <v>7</v>
      </c>
      <c r="I226" s="39">
        <f>IF($B226&lt;&gt;"",SUMIF($B$2:B226,$B226,$E$2:E226),"")</f>
        <v>48</v>
      </c>
      <c r="J226" s="39">
        <f>IF($B226&lt;&gt;"",SUMIF($B$2:B226,$B226,$F$2:F226),"")</f>
        <v>50</v>
      </c>
      <c r="K226" s="26">
        <f t="shared" si="6"/>
        <v>5</v>
      </c>
      <c r="M226" s="27" t="str">
        <f t="shared" si="7"/>
        <v/>
      </c>
    </row>
    <row r="227" spans="1:13" x14ac:dyDescent="0.25">
      <c r="A227" s="23">
        <f>IFERROR(INDEX(T_Snack[Code],MATCH(B227,T_Snack[Snack],0)),"")</f>
        <v>221</v>
      </c>
      <c r="B227" s="24" t="s">
        <v>6</v>
      </c>
      <c r="C227" s="25">
        <v>43863</v>
      </c>
      <c r="F227" s="26">
        <v>1</v>
      </c>
      <c r="H227" s="39">
        <f>IF($B227&lt;&gt;"",SUMIF($B$2:B227,$B227,$D$2:D227),"")</f>
        <v>5</v>
      </c>
      <c r="I227" s="39">
        <f>IF($B227&lt;&gt;"",SUMIF($B$2:B227,$B227,$E$2:E227),"")</f>
        <v>34</v>
      </c>
      <c r="J227" s="39">
        <f>IF($B227&lt;&gt;"",SUMIF($B$2:B227,$B227,$F$2:F227),"")</f>
        <v>28</v>
      </c>
      <c r="K227" s="26">
        <f t="shared" si="6"/>
        <v>11</v>
      </c>
      <c r="M227" s="27" t="str">
        <f t="shared" si="7"/>
        <v/>
      </c>
    </row>
    <row r="228" spans="1:13" x14ac:dyDescent="0.25">
      <c r="A228" s="23">
        <f>IFERROR(INDEX(T_Snack[Code],MATCH(B228,T_Snack[Snack],0)),"")</f>
        <v>240</v>
      </c>
      <c r="B228" s="24" t="s">
        <v>14</v>
      </c>
      <c r="C228" s="25">
        <v>43862</v>
      </c>
      <c r="D228" s="26">
        <v>52</v>
      </c>
      <c r="H228" s="39">
        <f>IF($B228&lt;&gt;"",SUMIF($B$2:B228,$B228,$D$2:D228),"")</f>
        <v>52</v>
      </c>
      <c r="I228" s="39">
        <f>IF($B228&lt;&gt;"",SUMIF($B$2:B228,$B228,$E$2:E228),"")</f>
        <v>0</v>
      </c>
      <c r="J228" s="39">
        <f>IF($B228&lt;&gt;"",SUMIF($B$2:B228,$B228,$F$2:F228),"")</f>
        <v>0</v>
      </c>
      <c r="K228" s="26">
        <f t="shared" si="6"/>
        <v>52</v>
      </c>
      <c r="M228" s="27" t="str">
        <f t="shared" si="7"/>
        <v/>
      </c>
    </row>
    <row r="229" spans="1:13" x14ac:dyDescent="0.25">
      <c r="A229" s="23">
        <f>IFERROR(INDEX(T_Snack[Code],MATCH(B229,T_Snack[Snack],0)),"")</f>
        <v>260</v>
      </c>
      <c r="B229" s="24" t="s">
        <v>16</v>
      </c>
      <c r="C229" s="25">
        <v>43862</v>
      </c>
      <c r="D229" s="26">
        <v>26</v>
      </c>
      <c r="H229" s="39">
        <f>IF($B229&lt;&gt;"",SUMIF($B$2:B229,$B229,$D$2:D229),"")</f>
        <v>26</v>
      </c>
      <c r="I229" s="39">
        <f>IF($B229&lt;&gt;"",SUMIF($B$2:B229,$B229,$E$2:E229),"")</f>
        <v>0</v>
      </c>
      <c r="J229" s="39">
        <f>IF($B229&lt;&gt;"",SUMIF($B$2:B229,$B229,$F$2:F229),"")</f>
        <v>0</v>
      </c>
      <c r="K229" s="26">
        <f t="shared" si="6"/>
        <v>26</v>
      </c>
      <c r="M229" s="27" t="str">
        <f t="shared" si="7"/>
        <v/>
      </c>
    </row>
    <row r="230" spans="1:13" x14ac:dyDescent="0.25">
      <c r="A230" s="23">
        <f>IFERROR(INDEX(T_Snack[Code],MATCH(B230,T_Snack[Snack],0)),"")</f>
        <v>250</v>
      </c>
      <c r="B230" s="24" t="s">
        <v>15</v>
      </c>
      <c r="C230" s="25">
        <v>43862</v>
      </c>
      <c r="D230" s="26">
        <f>6+64+24</f>
        <v>94</v>
      </c>
      <c r="H230" s="39">
        <f>IF($B230&lt;&gt;"",SUMIF($B$2:B230,$B230,$D$2:D230),"")</f>
        <v>94</v>
      </c>
      <c r="I230" s="39">
        <f>IF($B230&lt;&gt;"",SUMIF($B$2:B230,$B230,$E$2:E230),"")</f>
        <v>0</v>
      </c>
      <c r="J230" s="39">
        <f>IF($B230&lt;&gt;"",SUMIF($B$2:B230,$B230,$F$2:F230),"")</f>
        <v>0</v>
      </c>
      <c r="K230" s="26">
        <f t="shared" si="6"/>
        <v>94</v>
      </c>
      <c r="M230" s="27" t="str">
        <f t="shared" si="7"/>
        <v/>
      </c>
    </row>
    <row r="231" spans="1:13" x14ac:dyDescent="0.25">
      <c r="A231" s="23">
        <f>IFERROR(INDEX(T_Snack[Code],MATCH(B231,T_Snack[Snack],0)),"")</f>
        <v>270</v>
      </c>
      <c r="B231" s="24" t="s">
        <v>17</v>
      </c>
      <c r="C231" s="25">
        <v>43862</v>
      </c>
      <c r="D231" s="26">
        <f>6+62</f>
        <v>68</v>
      </c>
      <c r="H231" s="39">
        <f>IF($B231&lt;&gt;"",SUMIF($B$2:B231,$B231,$D$2:D231),"")</f>
        <v>68</v>
      </c>
      <c r="I231" s="39">
        <f>IF($B231&lt;&gt;"",SUMIF($B$2:B231,$B231,$E$2:E231),"")</f>
        <v>0</v>
      </c>
      <c r="J231" s="39">
        <f>IF($B231&lt;&gt;"",SUMIF($B$2:B231,$B231,$F$2:F231),"")</f>
        <v>0</v>
      </c>
      <c r="K231" s="26">
        <f t="shared" si="6"/>
        <v>68</v>
      </c>
      <c r="M231" s="27" t="str">
        <f t="shared" si="7"/>
        <v/>
      </c>
    </row>
    <row r="232" spans="1:13" x14ac:dyDescent="0.25">
      <c r="A232" s="23">
        <f>IFERROR(INDEX(T_Snack[Code],MATCH(B232,T_Snack[Snack],0)),"")</f>
        <v>220</v>
      </c>
      <c r="B232" s="24" t="s">
        <v>5</v>
      </c>
      <c r="C232" s="25">
        <v>43865</v>
      </c>
      <c r="E232" s="26">
        <v>24</v>
      </c>
      <c r="H232" s="39">
        <f>IF($B232&lt;&gt;"",SUMIF($B$2:B232,$B232,$D$2:D232),"")</f>
        <v>7</v>
      </c>
      <c r="I232" s="39">
        <f>IF($B232&lt;&gt;"",SUMIF($B$2:B232,$B232,$E$2:E232),"")</f>
        <v>72</v>
      </c>
      <c r="J232" s="39">
        <f>IF($B232&lt;&gt;"",SUMIF($B$2:B232,$B232,$F$2:F232),"")</f>
        <v>50</v>
      </c>
      <c r="K232" s="26">
        <f t="shared" si="6"/>
        <v>29</v>
      </c>
      <c r="M232" s="27" t="str">
        <f t="shared" si="7"/>
        <v/>
      </c>
    </row>
    <row r="233" spans="1:13" x14ac:dyDescent="0.25">
      <c r="A233" s="23">
        <f>IFERROR(INDEX(T_Snack[Code],MATCH(B233,T_Snack[Snack],0)),"")</f>
        <v>210</v>
      </c>
      <c r="B233" s="24" t="s">
        <v>0</v>
      </c>
      <c r="C233" s="25">
        <v>43865</v>
      </c>
      <c r="F233" s="26">
        <v>1</v>
      </c>
      <c r="H233" s="39">
        <f>IF($B233&lt;&gt;"",SUMIF($B$2:B233,$B233,$D$2:D233),"")</f>
        <v>4</v>
      </c>
      <c r="I233" s="39">
        <f>IF($B233&lt;&gt;"",SUMIF($B$2:B233,$B233,$E$2:E233),"")</f>
        <v>36</v>
      </c>
      <c r="J233" s="39">
        <f>IF($B233&lt;&gt;"",SUMIF($B$2:B233,$B233,$F$2:F233),"")</f>
        <v>15</v>
      </c>
      <c r="K233" s="26">
        <f t="shared" si="6"/>
        <v>25</v>
      </c>
      <c r="M233" s="27" t="str">
        <f t="shared" si="7"/>
        <v/>
      </c>
    </row>
    <row r="234" spans="1:13" x14ac:dyDescent="0.25">
      <c r="A234" s="23">
        <f>IFERROR(INDEX(T_Snack[Code],MATCH(B234,T_Snack[Snack],0)),"")</f>
        <v>211</v>
      </c>
      <c r="B234" s="24" t="s">
        <v>1</v>
      </c>
      <c r="C234" s="25">
        <v>43864</v>
      </c>
      <c r="F234" s="26">
        <v>1</v>
      </c>
      <c r="H234" s="39">
        <f>IF($B234&lt;&gt;"",SUMIF($B$2:B234,$B234,$D$2:D234),"")</f>
        <v>12</v>
      </c>
      <c r="I234" s="39">
        <f>IF($B234&lt;&gt;"",SUMIF($B$2:B234,$B234,$E$2:E234),"")</f>
        <v>24</v>
      </c>
      <c r="J234" s="39">
        <f>IF($B234&lt;&gt;"",SUMIF($B$2:B234,$B234,$F$2:F234),"")</f>
        <v>12</v>
      </c>
      <c r="K234" s="26">
        <f t="shared" si="6"/>
        <v>24</v>
      </c>
      <c r="M234" s="27" t="str">
        <f t="shared" si="7"/>
        <v/>
      </c>
    </row>
    <row r="235" spans="1:13" x14ac:dyDescent="0.25">
      <c r="A235" s="23">
        <f>IFERROR(INDEX(T_Snack[Code],MATCH(B235,T_Snack[Snack],0)),"")</f>
        <v>212</v>
      </c>
      <c r="B235" s="24" t="s">
        <v>2</v>
      </c>
      <c r="C235" s="25">
        <v>43865</v>
      </c>
      <c r="F235" s="26">
        <v>1</v>
      </c>
      <c r="H235" s="39">
        <f>IF($B235&lt;&gt;"",SUMIF($B$2:B235,$B235,$D$2:D235),"")</f>
        <v>13</v>
      </c>
      <c r="I235" s="39">
        <f>IF($B235&lt;&gt;"",SUMIF($B$2:B235,$B235,$E$2:E235),"")</f>
        <v>24</v>
      </c>
      <c r="J235" s="39">
        <f>IF($B235&lt;&gt;"",SUMIF($B$2:B235,$B235,$F$2:F235),"")</f>
        <v>7</v>
      </c>
      <c r="K235" s="26">
        <f t="shared" si="6"/>
        <v>30</v>
      </c>
      <c r="M235" s="27" t="str">
        <f t="shared" si="7"/>
        <v/>
      </c>
    </row>
    <row r="236" spans="1:13" x14ac:dyDescent="0.25">
      <c r="A236" s="23">
        <f>IFERROR(INDEX(T_Snack[Code],MATCH(B236,T_Snack[Snack],0)),"")</f>
        <v>214</v>
      </c>
      <c r="B236" s="24" t="s">
        <v>4</v>
      </c>
      <c r="C236" s="25">
        <v>43865</v>
      </c>
      <c r="F236" s="26">
        <v>1</v>
      </c>
      <c r="H236" s="39">
        <f>IF($B236&lt;&gt;"",SUMIF($B$2:B236,$B236,$D$2:D236),"")</f>
        <v>11</v>
      </c>
      <c r="I236" s="39">
        <f>IF($B236&lt;&gt;"",SUMIF($B$2:B236,$B236,$E$2:E236),"")</f>
        <v>18</v>
      </c>
      <c r="J236" s="39">
        <f>IF($B236&lt;&gt;"",SUMIF($B$2:B236,$B236,$F$2:F236),"")</f>
        <v>10</v>
      </c>
      <c r="K236" s="26">
        <f t="shared" si="6"/>
        <v>19</v>
      </c>
      <c r="M236" s="27" t="str">
        <f t="shared" si="7"/>
        <v/>
      </c>
    </row>
    <row r="237" spans="1:13" x14ac:dyDescent="0.25">
      <c r="A237" s="23">
        <f>IFERROR(INDEX(T_Snack[Code],MATCH(B237,T_Snack[Snack],0)),"")</f>
        <v>215</v>
      </c>
      <c r="B237" s="24" t="s">
        <v>7</v>
      </c>
      <c r="C237" s="25">
        <v>43865</v>
      </c>
      <c r="F237" s="26">
        <v>1</v>
      </c>
      <c r="H237" s="39">
        <f>IF($B237&lt;&gt;"",SUMIF($B$2:B237,$B237,$D$2:D237),"")</f>
        <v>11</v>
      </c>
      <c r="I237" s="39">
        <f>IF($B237&lt;&gt;"",SUMIF($B$2:B237,$B237,$E$2:E237),"")</f>
        <v>24</v>
      </c>
      <c r="J237" s="39">
        <f>IF($B237&lt;&gt;"",SUMIF($B$2:B237,$B237,$F$2:F237),"")</f>
        <v>21</v>
      </c>
      <c r="K237" s="26">
        <f t="shared" si="6"/>
        <v>14</v>
      </c>
      <c r="M237" s="27" t="str">
        <f t="shared" si="7"/>
        <v/>
      </c>
    </row>
    <row r="238" spans="1:13" x14ac:dyDescent="0.25">
      <c r="A238" s="23">
        <v>215</v>
      </c>
      <c r="B238" s="24" t="s">
        <v>7</v>
      </c>
      <c r="C238" s="25">
        <v>43866</v>
      </c>
      <c r="F238" s="26">
        <v>2</v>
      </c>
      <c r="H238" s="39">
        <f>IF($B238&lt;&gt;"",SUMIF($B$2:B238,$B238,$D$2:D238),"")</f>
        <v>11</v>
      </c>
      <c r="I238" s="39">
        <f>IF($B238&lt;&gt;"",SUMIF($B$2:B238,$B238,$E$2:E238),"")</f>
        <v>24</v>
      </c>
      <c r="J238" s="39">
        <f>IF($B238&lt;&gt;"",SUMIF($B$2:B238,$B238,$F$2:F238),"")</f>
        <v>23</v>
      </c>
      <c r="K238" s="26">
        <f t="shared" si="6"/>
        <v>12</v>
      </c>
      <c r="M238" s="27" t="str">
        <f t="shared" si="7"/>
        <v/>
      </c>
    </row>
    <row r="239" spans="1:13" x14ac:dyDescent="0.25">
      <c r="A239" s="23">
        <f>IFERROR(INDEX(T_Snack[Code],MATCH(B239,T_Snack[Snack],0)),"")</f>
        <v>220</v>
      </c>
      <c r="B239" s="24" t="s">
        <v>5</v>
      </c>
      <c r="C239" s="25">
        <v>43865</v>
      </c>
      <c r="F239" s="26">
        <v>1</v>
      </c>
      <c r="H239" s="39">
        <f>IF($B239&lt;&gt;"",SUMIF($B$2:B239,$B239,$D$2:D239),"")</f>
        <v>7</v>
      </c>
      <c r="I239" s="39">
        <f>IF($B239&lt;&gt;"",SUMIF($B$2:B239,$B239,$E$2:E239),"")</f>
        <v>72</v>
      </c>
      <c r="J239" s="39">
        <f>IF($B239&lt;&gt;"",SUMIF($B$2:B239,$B239,$F$2:F239),"")</f>
        <v>51</v>
      </c>
      <c r="K239" s="26">
        <f t="shared" si="6"/>
        <v>28</v>
      </c>
      <c r="M239" s="27" t="str">
        <f t="shared" si="7"/>
        <v/>
      </c>
    </row>
    <row r="240" spans="1:13" x14ac:dyDescent="0.25">
      <c r="A240" s="23">
        <f>IFERROR(INDEX(T_Snack[Code],MATCH(B240,T_Snack[Snack],0)),"")</f>
        <v>220</v>
      </c>
      <c r="B240" s="24" t="s">
        <v>5</v>
      </c>
      <c r="C240" s="25">
        <v>43866</v>
      </c>
      <c r="F240" s="26">
        <v>1</v>
      </c>
      <c r="H240" s="39">
        <f>IF($B240&lt;&gt;"",SUMIF($B$2:B240,$B240,$D$2:D240),"")</f>
        <v>7</v>
      </c>
      <c r="I240" s="39">
        <f>IF($B240&lt;&gt;"",SUMIF($B$2:B240,$B240,$E$2:E240),"")</f>
        <v>72</v>
      </c>
      <c r="J240" s="39">
        <f>IF($B240&lt;&gt;"",SUMIF($B$2:B240,$B240,$F$2:F240),"")</f>
        <v>52</v>
      </c>
      <c r="K240" s="26">
        <f t="shared" si="6"/>
        <v>27</v>
      </c>
      <c r="M240" s="27" t="str">
        <f t="shared" si="7"/>
        <v/>
      </c>
    </row>
    <row r="241" spans="1:13" x14ac:dyDescent="0.25">
      <c r="A241" s="23">
        <f>IFERROR(INDEX(T_Snack[Code],MATCH(B241,T_Snack[Snack],0)),"")</f>
        <v>220</v>
      </c>
      <c r="B241" s="24" t="s">
        <v>5</v>
      </c>
      <c r="C241" s="25">
        <v>43867</v>
      </c>
      <c r="F241" s="26">
        <v>1</v>
      </c>
      <c r="H241" s="39">
        <f>IF($B241&lt;&gt;"",SUMIF($B$2:B241,$B241,$D$2:D241),"")</f>
        <v>7</v>
      </c>
      <c r="I241" s="39">
        <f>IF($B241&lt;&gt;"",SUMIF($B$2:B241,$B241,$E$2:E241),"")</f>
        <v>72</v>
      </c>
      <c r="J241" s="39">
        <f>IF($B241&lt;&gt;"",SUMIF($B$2:B241,$B241,$F$2:F241),"")</f>
        <v>53</v>
      </c>
      <c r="K241" s="26">
        <f t="shared" si="6"/>
        <v>26</v>
      </c>
      <c r="M241" s="27" t="str">
        <f t="shared" si="7"/>
        <v/>
      </c>
    </row>
    <row r="242" spans="1:13" x14ac:dyDescent="0.25">
      <c r="A242" s="23">
        <f>IFERROR(INDEX(T_Snack[Code],MATCH(B242,T_Snack[Snack],0)),"")</f>
        <v>222</v>
      </c>
      <c r="B242" s="24" t="s">
        <v>8</v>
      </c>
      <c r="C242" s="25">
        <v>43864</v>
      </c>
      <c r="F242" s="26">
        <v>1</v>
      </c>
      <c r="H242" s="39">
        <f>IF($B242&lt;&gt;"",SUMIF($B$2:B242,$B242,$D$2:D242),"")</f>
        <v>13</v>
      </c>
      <c r="I242" s="39">
        <f>IF($B242&lt;&gt;"",SUMIF($B$2:B242,$B242,$E$2:E242),"")</f>
        <v>12</v>
      </c>
      <c r="J242" s="39">
        <f>IF($B242&lt;&gt;"",SUMIF($B$2:B242,$B242,$F$2:F242),"")</f>
        <v>18</v>
      </c>
      <c r="K242" s="26">
        <f t="shared" si="6"/>
        <v>7</v>
      </c>
      <c r="M242" s="27" t="str">
        <f t="shared" si="7"/>
        <v/>
      </c>
    </row>
    <row r="243" spans="1:13" x14ac:dyDescent="0.25">
      <c r="A243" s="23">
        <f>IFERROR(INDEX(T_Snack[Code],MATCH(B243,T_Snack[Snack],0)),"")</f>
        <v>222</v>
      </c>
      <c r="B243" s="24" t="s">
        <v>8</v>
      </c>
      <c r="C243" s="25">
        <v>43865</v>
      </c>
      <c r="F243" s="26">
        <v>1</v>
      </c>
      <c r="H243" s="39">
        <f>IF($B243&lt;&gt;"",SUMIF($B$2:B243,$B243,$D$2:D243),"")</f>
        <v>13</v>
      </c>
      <c r="I243" s="39">
        <f>IF($B243&lt;&gt;"",SUMIF($B$2:B243,$B243,$E$2:E243),"")</f>
        <v>12</v>
      </c>
      <c r="J243" s="39">
        <f>IF($B243&lt;&gt;"",SUMIF($B$2:B243,$B243,$F$2:F243),"")</f>
        <v>19</v>
      </c>
      <c r="K243" s="26">
        <f t="shared" si="6"/>
        <v>6</v>
      </c>
      <c r="M243" s="27" t="str">
        <f t="shared" si="7"/>
        <v/>
      </c>
    </row>
    <row r="244" spans="1:13" x14ac:dyDescent="0.25">
      <c r="A244" s="23">
        <f>IFERROR(INDEX(T_Snack[Code],MATCH(B244,T_Snack[Snack],0)),"")</f>
        <v>222</v>
      </c>
      <c r="B244" s="24" t="s">
        <v>8</v>
      </c>
      <c r="C244" s="25">
        <v>43867</v>
      </c>
      <c r="F244" s="26">
        <v>2</v>
      </c>
      <c r="H244" s="39">
        <f>IF($B244&lt;&gt;"",SUMIF($B$2:B244,$B244,$D$2:D244),"")</f>
        <v>13</v>
      </c>
      <c r="I244" s="39">
        <f>IF($B244&lt;&gt;"",SUMIF($B$2:B244,$B244,$E$2:E244),"")</f>
        <v>12</v>
      </c>
      <c r="J244" s="39">
        <f>IF($B244&lt;&gt;"",SUMIF($B$2:B244,$B244,$F$2:F244),"")</f>
        <v>21</v>
      </c>
      <c r="K244" s="26">
        <f t="shared" si="6"/>
        <v>4</v>
      </c>
      <c r="M244" s="27" t="str">
        <f t="shared" si="7"/>
        <v/>
      </c>
    </row>
    <row r="245" spans="1:13" x14ac:dyDescent="0.25">
      <c r="A245" s="23">
        <f>IFERROR(INDEX(T_Snack[Code],MATCH(B245,T_Snack[Snack],0)),"")</f>
        <v>223</v>
      </c>
      <c r="B245" s="24" t="s">
        <v>9</v>
      </c>
      <c r="C245" s="25">
        <v>43864</v>
      </c>
      <c r="F245" s="26">
        <v>2</v>
      </c>
      <c r="H245" s="39">
        <f>IF($B245&lt;&gt;"",SUMIF($B$2:B245,$B245,$D$2:D245),"")</f>
        <v>11</v>
      </c>
      <c r="I245" s="39">
        <f>IF($B245&lt;&gt;"",SUMIF($B$2:B245,$B245,$E$2:E245),"")</f>
        <v>18</v>
      </c>
      <c r="J245" s="39">
        <f>IF($B245&lt;&gt;"",SUMIF($B$2:B245,$B245,$F$2:F245),"")</f>
        <v>27</v>
      </c>
      <c r="K245" s="26">
        <f t="shared" si="6"/>
        <v>2</v>
      </c>
      <c r="M245" s="27" t="str">
        <f t="shared" si="7"/>
        <v/>
      </c>
    </row>
    <row r="246" spans="1:13" x14ac:dyDescent="0.25">
      <c r="A246" s="23">
        <f>IFERROR(INDEX(T_Snack[Code],MATCH(B246,T_Snack[Snack],0)),"")</f>
        <v>223</v>
      </c>
      <c r="B246" s="24" t="s">
        <v>9</v>
      </c>
      <c r="C246" s="25">
        <v>43865</v>
      </c>
      <c r="F246" s="26">
        <v>1</v>
      </c>
      <c r="H246" s="39">
        <f>IF($B246&lt;&gt;"",SUMIF($B$2:B246,$B246,$D$2:D246),"")</f>
        <v>11</v>
      </c>
      <c r="I246" s="39">
        <f>IF($B246&lt;&gt;"",SUMIF($B$2:B246,$B246,$E$2:E246),"")</f>
        <v>18</v>
      </c>
      <c r="J246" s="39">
        <f>IF($B246&lt;&gt;"",SUMIF($B$2:B246,$B246,$F$2:F246),"")</f>
        <v>28</v>
      </c>
      <c r="K246" s="26">
        <f t="shared" si="6"/>
        <v>1</v>
      </c>
      <c r="M246" s="27" t="str">
        <f t="shared" si="7"/>
        <v/>
      </c>
    </row>
    <row r="247" spans="1:13" x14ac:dyDescent="0.25">
      <c r="A247" s="23">
        <f>IFERROR(INDEX(T_Snack[Code],MATCH(B247,T_Snack[Snack],0)),"")</f>
        <v>223</v>
      </c>
      <c r="B247" s="24" t="s">
        <v>9</v>
      </c>
      <c r="C247" s="25">
        <v>43866</v>
      </c>
      <c r="F247" s="26">
        <v>1</v>
      </c>
      <c r="H247" s="39">
        <f>IF($B247&lt;&gt;"",SUMIF($B$2:B247,$B247,$D$2:D247),"")</f>
        <v>11</v>
      </c>
      <c r="I247" s="39">
        <f>IF($B247&lt;&gt;"",SUMIF($B$2:B247,$B247,$E$2:E247),"")</f>
        <v>18</v>
      </c>
      <c r="J247" s="39">
        <f>IF($B247&lt;&gt;"",SUMIF($B$2:B247,$B247,$F$2:F247),"")</f>
        <v>29</v>
      </c>
      <c r="K247" s="26">
        <f t="shared" si="6"/>
        <v>0</v>
      </c>
      <c r="M247" s="27" t="str">
        <f t="shared" si="7"/>
        <v/>
      </c>
    </row>
    <row r="248" spans="1:13" x14ac:dyDescent="0.25">
      <c r="A248" s="23">
        <f>IFERROR(INDEX(T_Snack[Code],MATCH(B248,T_Snack[Snack],0)),"")</f>
        <v>224</v>
      </c>
      <c r="B248" s="24" t="s">
        <v>140</v>
      </c>
      <c r="C248" s="25">
        <v>43865</v>
      </c>
      <c r="F248" s="26">
        <v>1</v>
      </c>
      <c r="H248" s="39">
        <f>IF($B248&lt;&gt;"",SUMIF($B$2:B248,$B248,$D$2:D248),"")</f>
        <v>10</v>
      </c>
      <c r="I248" s="39">
        <f>IF($B248&lt;&gt;"",SUMIF($B$2:B248,$B248,$E$2:E248),"")</f>
        <v>18</v>
      </c>
      <c r="J248" s="39">
        <f>IF($B248&lt;&gt;"",SUMIF($B$2:B248,$B248,$F$2:F248),"")</f>
        <v>19</v>
      </c>
      <c r="K248" s="26">
        <f t="shared" si="6"/>
        <v>9</v>
      </c>
      <c r="M248" s="27" t="str">
        <f t="shared" si="7"/>
        <v/>
      </c>
    </row>
    <row r="249" spans="1:13" x14ac:dyDescent="0.25">
      <c r="A249" s="23">
        <f>IFERROR(INDEX(T_Snack[Code],MATCH(B249,T_Snack[Snack],0)),"")</f>
        <v>224</v>
      </c>
      <c r="B249" s="24" t="s">
        <v>140</v>
      </c>
      <c r="C249" s="25">
        <v>43866</v>
      </c>
      <c r="F249" s="26">
        <v>1</v>
      </c>
      <c r="H249" s="39">
        <f>IF($B249&lt;&gt;"",SUMIF($B$2:B249,$B249,$D$2:D249),"")</f>
        <v>10</v>
      </c>
      <c r="I249" s="39">
        <f>IF($B249&lt;&gt;"",SUMIF($B$2:B249,$B249,$E$2:E249),"")</f>
        <v>18</v>
      </c>
      <c r="J249" s="39">
        <f>IF($B249&lt;&gt;"",SUMIF($B$2:B249,$B249,$F$2:F249),"")</f>
        <v>20</v>
      </c>
      <c r="K249" s="26">
        <f t="shared" si="6"/>
        <v>8</v>
      </c>
      <c r="M249" s="27" t="str">
        <f t="shared" si="7"/>
        <v/>
      </c>
    </row>
    <row r="250" spans="1:13" x14ac:dyDescent="0.25">
      <c r="A250" s="23">
        <f>IFERROR(INDEX(T_Snack[Code],MATCH(B250,T_Snack[Snack],0)),"")</f>
        <v>225</v>
      </c>
      <c r="B250" s="24" t="s">
        <v>11</v>
      </c>
      <c r="C250" s="25">
        <v>43865</v>
      </c>
      <c r="F250" s="26">
        <v>2</v>
      </c>
      <c r="H250" s="39">
        <f>IF($B250&lt;&gt;"",SUMIF($B$2:B250,$B250,$D$2:D250),"")</f>
        <v>10</v>
      </c>
      <c r="I250" s="39">
        <f>IF($B250&lt;&gt;"",SUMIF($B$2:B250,$B250,$E$2:E250),"")</f>
        <v>18</v>
      </c>
      <c r="J250" s="39">
        <f>IF($B250&lt;&gt;"",SUMIF($B$2:B250,$B250,$F$2:F250),"")</f>
        <v>14</v>
      </c>
      <c r="K250" s="26">
        <f t="shared" si="6"/>
        <v>14</v>
      </c>
      <c r="M250" s="27" t="str">
        <f t="shared" si="7"/>
        <v/>
      </c>
    </row>
    <row r="251" spans="1:13" x14ac:dyDescent="0.25">
      <c r="A251" s="23">
        <f>IFERROR(INDEX(T_Snack[Code],MATCH(B251,T_Snack[Snack],0)),"")</f>
        <v>225</v>
      </c>
      <c r="B251" s="24" t="s">
        <v>11</v>
      </c>
      <c r="C251" s="25">
        <v>43866</v>
      </c>
      <c r="F251" s="26">
        <v>2</v>
      </c>
      <c r="H251" s="39">
        <f>IF($B251&lt;&gt;"",SUMIF($B$2:B251,$B251,$D$2:D251),"")</f>
        <v>10</v>
      </c>
      <c r="I251" s="39">
        <f>IF($B251&lt;&gt;"",SUMIF($B$2:B251,$B251,$E$2:E251),"")</f>
        <v>18</v>
      </c>
      <c r="J251" s="39">
        <f>IF($B251&lt;&gt;"",SUMIF($B$2:B251,$B251,$F$2:F251),"")</f>
        <v>16</v>
      </c>
      <c r="K251" s="26">
        <f t="shared" si="6"/>
        <v>12</v>
      </c>
      <c r="M251" s="27" t="str">
        <f t="shared" si="7"/>
        <v/>
      </c>
    </row>
    <row r="252" spans="1:13" x14ac:dyDescent="0.25">
      <c r="A252" s="23">
        <f>IFERROR(INDEX(T_Snack[Code],MATCH(B252,T_Snack[Snack],0)),"")</f>
        <v>225</v>
      </c>
      <c r="B252" s="24" t="s">
        <v>11</v>
      </c>
      <c r="C252" s="25">
        <v>43867</v>
      </c>
      <c r="F252" s="26">
        <v>1</v>
      </c>
      <c r="H252" s="39">
        <f>IF($B252&lt;&gt;"",SUMIF($B$2:B252,$B252,$D$2:D252),"")</f>
        <v>10</v>
      </c>
      <c r="I252" s="39">
        <f>IF($B252&lt;&gt;"",SUMIF($B$2:B252,$B252,$E$2:E252),"")</f>
        <v>18</v>
      </c>
      <c r="J252" s="39">
        <f>IF($B252&lt;&gt;"",SUMIF($B$2:B252,$B252,$F$2:F252),"")</f>
        <v>17</v>
      </c>
      <c r="K252" s="26">
        <f t="shared" si="6"/>
        <v>11</v>
      </c>
      <c r="M252" s="27" t="str">
        <f t="shared" si="7"/>
        <v/>
      </c>
    </row>
    <row r="253" spans="1:13" x14ac:dyDescent="0.25">
      <c r="A253" s="23">
        <f>IFERROR(INDEX(T_Snack[Code],MATCH(B253,T_Snack[Snack],0)),"")</f>
        <v>226</v>
      </c>
      <c r="B253" s="24" t="s">
        <v>10</v>
      </c>
      <c r="C253" s="25">
        <v>43865</v>
      </c>
      <c r="F253" s="26">
        <v>1</v>
      </c>
      <c r="H253" s="39">
        <f>IF($B253&lt;&gt;"",SUMIF($B$2:B253,$B253,$D$2:D253),"")</f>
        <v>8</v>
      </c>
      <c r="I253" s="39">
        <f>IF($B253&lt;&gt;"",SUMIF($B$2:B253,$B253,$E$2:E253),"")</f>
        <v>18</v>
      </c>
      <c r="J253" s="39">
        <f>IF($B253&lt;&gt;"",SUMIF($B$2:B253,$B253,$F$2:F253),"")</f>
        <v>15</v>
      </c>
      <c r="K253" s="26">
        <f t="shared" si="6"/>
        <v>11</v>
      </c>
      <c r="M253" s="27" t="str">
        <f t="shared" si="7"/>
        <v/>
      </c>
    </row>
    <row r="254" spans="1:13" x14ac:dyDescent="0.25">
      <c r="A254" s="23">
        <f>IFERROR(INDEX(T_Snack[Code],MATCH(B254,T_Snack[Snack],0)),"")</f>
        <v>228</v>
      </c>
      <c r="B254" s="24" t="s">
        <v>144</v>
      </c>
      <c r="C254" s="25">
        <v>43865</v>
      </c>
      <c r="F254" s="26">
        <v>1</v>
      </c>
      <c r="H254" s="39">
        <f>IF($B254&lt;&gt;"",SUMIF($B$2:B254,$B254,$D$2:D254),"")</f>
        <v>5</v>
      </c>
      <c r="I254" s="39">
        <f>IF($B254&lt;&gt;"",SUMIF($B$2:B254,$B254,$E$2:E254),"")</f>
        <v>18</v>
      </c>
      <c r="J254" s="39">
        <f>IF($B254&lt;&gt;"",SUMIF($B$2:B254,$B254,$F$2:F254),"")</f>
        <v>21</v>
      </c>
      <c r="K254" s="26">
        <f t="shared" si="6"/>
        <v>2</v>
      </c>
      <c r="M254" s="27" t="str">
        <f t="shared" si="7"/>
        <v/>
      </c>
    </row>
    <row r="255" spans="1:13" x14ac:dyDescent="0.25">
      <c r="A255" s="23">
        <f>IFERROR(INDEX(T_Snack[Code],MATCH(B255,T_Snack[Snack],0)),"")</f>
        <v>228</v>
      </c>
      <c r="B255" s="24" t="s">
        <v>144</v>
      </c>
      <c r="C255" s="25">
        <v>43867</v>
      </c>
      <c r="F255" s="26">
        <v>1</v>
      </c>
      <c r="H255" s="39">
        <f>IF($B255&lt;&gt;"",SUMIF($B$2:B255,$B255,$D$2:D255),"")</f>
        <v>5</v>
      </c>
      <c r="I255" s="39">
        <f>IF($B255&lt;&gt;"",SUMIF($B$2:B255,$B255,$E$2:E255),"")</f>
        <v>18</v>
      </c>
      <c r="J255" s="39">
        <f>IF($B255&lt;&gt;"",SUMIF($B$2:B255,$B255,$F$2:F255),"")</f>
        <v>22</v>
      </c>
      <c r="K255" s="26">
        <f t="shared" si="6"/>
        <v>1</v>
      </c>
      <c r="M255" s="27" t="str">
        <f t="shared" si="7"/>
        <v/>
      </c>
    </row>
    <row r="256" spans="1:13" x14ac:dyDescent="0.25">
      <c r="A256" s="23">
        <f>IFERROR(INDEX(T_Snack[Code],MATCH(B256,T_Snack[Snack],0)),"")</f>
        <v>229</v>
      </c>
      <c r="B256" s="24" t="s">
        <v>145</v>
      </c>
      <c r="C256" s="25">
        <v>43864</v>
      </c>
      <c r="F256" s="26">
        <v>1</v>
      </c>
      <c r="H256" s="39">
        <f>IF($B256&lt;&gt;"",SUMIF($B$2:B256,$B256,$D$2:D256),"")</f>
        <v>18</v>
      </c>
      <c r="I256" s="39">
        <f>IF($B256&lt;&gt;"",SUMIF($B$2:B256,$B256,$E$2:E256),"")</f>
        <v>0</v>
      </c>
      <c r="J256" s="39">
        <f>IF($B256&lt;&gt;"",SUMIF($B$2:B256,$B256,$F$2:F256),"")</f>
        <v>13</v>
      </c>
      <c r="K256" s="26">
        <f t="shared" si="6"/>
        <v>5</v>
      </c>
      <c r="M256" s="27" t="str">
        <f t="shared" si="7"/>
        <v/>
      </c>
    </row>
    <row r="257" spans="1:13" x14ac:dyDescent="0.25">
      <c r="A257" s="23">
        <f>IFERROR(INDEX(T_Snack[Code],MATCH(B257,T_Snack[Snack],0)),"")</f>
        <v>229</v>
      </c>
      <c r="B257" s="24" t="s">
        <v>145</v>
      </c>
      <c r="C257" s="25">
        <v>43865</v>
      </c>
      <c r="F257" s="26">
        <v>1</v>
      </c>
      <c r="H257" s="39">
        <f>IF($B257&lt;&gt;"",SUMIF($B$2:B257,$B257,$D$2:D257),"")</f>
        <v>18</v>
      </c>
      <c r="I257" s="39">
        <f>IF($B257&lt;&gt;"",SUMIF($B$2:B257,$B257,$E$2:E257),"")</f>
        <v>0</v>
      </c>
      <c r="J257" s="39">
        <f>IF($B257&lt;&gt;"",SUMIF($B$2:B257,$B257,$F$2:F257),"")</f>
        <v>14</v>
      </c>
      <c r="K257" s="26">
        <f t="shared" si="6"/>
        <v>4</v>
      </c>
      <c r="M257" s="27" t="str">
        <f t="shared" si="7"/>
        <v/>
      </c>
    </row>
    <row r="258" spans="1:13" x14ac:dyDescent="0.25">
      <c r="A258" s="23">
        <f>IFERROR(INDEX(T_Snack[Code],MATCH(B258,T_Snack[Snack],0)),"")</f>
        <v>229</v>
      </c>
      <c r="B258" s="24" t="s">
        <v>145</v>
      </c>
      <c r="C258" s="25">
        <v>43866</v>
      </c>
      <c r="F258" s="26">
        <v>1</v>
      </c>
      <c r="H258" s="39">
        <f>IF($B258&lt;&gt;"",SUMIF($B$2:B258,$B258,$D$2:D258),"")</f>
        <v>18</v>
      </c>
      <c r="I258" s="39">
        <f>IF($B258&lt;&gt;"",SUMIF($B$2:B258,$B258,$E$2:E258),"")</f>
        <v>0</v>
      </c>
      <c r="J258" s="39">
        <f>IF($B258&lt;&gt;"",SUMIF($B$2:B258,$B258,$F$2:F258),"")</f>
        <v>15</v>
      </c>
      <c r="K258" s="26">
        <f t="shared" si="6"/>
        <v>3</v>
      </c>
      <c r="M258" s="27" t="str">
        <f t="shared" si="7"/>
        <v/>
      </c>
    </row>
    <row r="259" spans="1:13" x14ac:dyDescent="0.25">
      <c r="A259" s="23">
        <f>IFERROR(INDEX(T_Snack[Code],MATCH(B259,T_Snack[Snack],0)),"")</f>
        <v>230</v>
      </c>
      <c r="B259" s="24" t="s">
        <v>12</v>
      </c>
      <c r="C259" s="25">
        <v>43867</v>
      </c>
      <c r="F259" s="26">
        <v>1</v>
      </c>
      <c r="H259" s="39">
        <f>IF($B259&lt;&gt;"",SUMIF($B$2:B259,$B259,$D$2:D259),"")</f>
        <v>16</v>
      </c>
      <c r="I259" s="39">
        <f>IF($B259&lt;&gt;"",SUMIF($B$2:B259,$B259,$E$2:E259),"")</f>
        <v>12</v>
      </c>
      <c r="J259" s="39">
        <f>IF($B259&lt;&gt;"",SUMIF($B$2:B259,$B259,$F$2:F259),"")</f>
        <v>18</v>
      </c>
      <c r="K259" s="26">
        <f t="shared" ref="K259:K304" si="8">IF($B259&lt;&gt;"",H259+I259-J259,"")</f>
        <v>10</v>
      </c>
      <c r="M259" s="27" t="str">
        <f t="shared" ref="M259:M322" si="9">IF(K259&lt;0,"ATTENTION IL DOIT Y AVOIR UNE ERREUR LE STOCK EST NEGATIF !","")</f>
        <v/>
      </c>
    </row>
    <row r="260" spans="1:13" x14ac:dyDescent="0.25">
      <c r="A260" s="23">
        <f>IFERROR(INDEX(T_Snack[Code],MATCH(B260,T_Snack[Snack],0)),"")</f>
        <v>231</v>
      </c>
      <c r="B260" s="24" t="s">
        <v>138</v>
      </c>
      <c r="C260" s="25">
        <v>43864</v>
      </c>
      <c r="F260" s="26">
        <v>1</v>
      </c>
      <c r="H260" s="39">
        <f>IF($B260&lt;&gt;"",SUMIF($B$2:B260,$B260,$D$2:D260),"")</f>
        <v>28</v>
      </c>
      <c r="I260" s="39">
        <f>IF($B260&lt;&gt;"",SUMIF($B$2:B260,$B260,$E$2:E260),"")</f>
        <v>52</v>
      </c>
      <c r="J260" s="39">
        <f>IF($B260&lt;&gt;"",SUMIF($B$2:B260,$B260,$F$2:F260),"")</f>
        <v>49</v>
      </c>
      <c r="K260" s="26">
        <f t="shared" si="8"/>
        <v>31</v>
      </c>
      <c r="M260" s="27" t="str">
        <f t="shared" si="9"/>
        <v/>
      </c>
    </row>
    <row r="261" spans="1:13" x14ac:dyDescent="0.25">
      <c r="A261" s="23">
        <f>IFERROR(INDEX(T_Snack[Code],MATCH(B261,T_Snack[Snack],0)),"")</f>
        <v>231</v>
      </c>
      <c r="B261" s="24" t="s">
        <v>138</v>
      </c>
      <c r="C261" s="25">
        <v>43865</v>
      </c>
      <c r="F261" s="26">
        <v>2</v>
      </c>
      <c r="H261" s="39">
        <f>IF($B261&lt;&gt;"",SUMIF($B$2:B261,$B261,$D$2:D261),"")</f>
        <v>28</v>
      </c>
      <c r="I261" s="39">
        <f>IF($B261&lt;&gt;"",SUMIF($B$2:B261,$B261,$E$2:E261),"")</f>
        <v>52</v>
      </c>
      <c r="J261" s="39">
        <f>IF($B261&lt;&gt;"",SUMIF($B$2:B261,$B261,$F$2:F261),"")</f>
        <v>51</v>
      </c>
      <c r="K261" s="26">
        <f t="shared" si="8"/>
        <v>29</v>
      </c>
      <c r="M261" s="27" t="str">
        <f t="shared" si="9"/>
        <v/>
      </c>
    </row>
    <row r="262" spans="1:13" x14ac:dyDescent="0.25">
      <c r="A262" s="23">
        <f>IFERROR(INDEX(T_Snack[Code],MATCH(B262,T_Snack[Snack],0)),"")</f>
        <v>231</v>
      </c>
      <c r="B262" s="24" t="s">
        <v>138</v>
      </c>
      <c r="C262" s="25">
        <v>43866</v>
      </c>
      <c r="F262" s="26">
        <v>1</v>
      </c>
      <c r="H262" s="39">
        <f>IF($B262&lt;&gt;"",SUMIF($B$2:B262,$B262,$D$2:D262),"")</f>
        <v>28</v>
      </c>
      <c r="I262" s="39">
        <f>IF($B262&lt;&gt;"",SUMIF($B$2:B262,$B262,$E$2:E262),"")</f>
        <v>52</v>
      </c>
      <c r="J262" s="39">
        <f>IF($B262&lt;&gt;"",SUMIF($B$2:B262,$B262,$F$2:F262),"")</f>
        <v>52</v>
      </c>
      <c r="K262" s="26">
        <f t="shared" si="8"/>
        <v>28</v>
      </c>
      <c r="M262" s="27" t="str">
        <f t="shared" si="9"/>
        <v/>
      </c>
    </row>
    <row r="263" spans="1:13" x14ac:dyDescent="0.25">
      <c r="A263" s="23">
        <f>IFERROR(INDEX(T_Snack[Code],MATCH(B263,T_Snack[Snack],0)),"")</f>
        <v>231</v>
      </c>
      <c r="B263" s="24" t="s">
        <v>138</v>
      </c>
      <c r="C263" s="25">
        <v>43867</v>
      </c>
      <c r="F263" s="26">
        <v>1</v>
      </c>
      <c r="H263" s="39">
        <f>IF($B263&lt;&gt;"",SUMIF($B$2:B263,$B263,$D$2:D263),"")</f>
        <v>28</v>
      </c>
      <c r="I263" s="39">
        <f>IF($B263&lt;&gt;"",SUMIF($B$2:B263,$B263,$E$2:E263),"")</f>
        <v>52</v>
      </c>
      <c r="J263" s="39">
        <f>IF($B263&lt;&gt;"",SUMIF($B$2:B263,$B263,$F$2:F263),"")</f>
        <v>53</v>
      </c>
      <c r="K263" s="26">
        <f t="shared" si="8"/>
        <v>27</v>
      </c>
      <c r="M263" s="27" t="str">
        <f t="shared" si="9"/>
        <v/>
      </c>
    </row>
    <row r="264" spans="1:13" x14ac:dyDescent="0.25">
      <c r="A264" s="23">
        <f>IFERROR(INDEX(T_Snack[Code],MATCH(B264,T_Snack[Snack],0)),"")</f>
        <v>232</v>
      </c>
      <c r="B264" s="24" t="s">
        <v>13</v>
      </c>
      <c r="C264" s="25">
        <v>43865</v>
      </c>
      <c r="F264" s="26">
        <v>1</v>
      </c>
      <c r="H264" s="39">
        <f>IF($B264&lt;&gt;"",SUMIF($B$2:B264,$B264,$D$2:D264),"")</f>
        <v>20</v>
      </c>
      <c r="I264" s="39">
        <f>IF($B264&lt;&gt;"",SUMIF($B$2:B264,$B264,$E$2:E264),"")</f>
        <v>12</v>
      </c>
      <c r="J264" s="39">
        <f>IF($B264&lt;&gt;"",SUMIF($B$2:B264,$B264,$F$2:F264),"")</f>
        <v>18</v>
      </c>
      <c r="K264" s="26">
        <f t="shared" si="8"/>
        <v>14</v>
      </c>
      <c r="M264" s="27" t="str">
        <f t="shared" si="9"/>
        <v/>
      </c>
    </row>
    <row r="265" spans="1:13" x14ac:dyDescent="0.25">
      <c r="A265" s="23">
        <f>IFERROR(INDEX(T_Snack[Code],MATCH(B265,T_Snack[Snack],0)),"")</f>
        <v>240</v>
      </c>
      <c r="B265" s="24" t="s">
        <v>14</v>
      </c>
      <c r="C265" s="25">
        <v>43867</v>
      </c>
      <c r="F265" s="26">
        <v>1</v>
      </c>
      <c r="H265" s="39">
        <f>IF($B265&lt;&gt;"",SUMIF($B$2:B265,$B265,$D$2:D265),"")</f>
        <v>52</v>
      </c>
      <c r="I265" s="39">
        <f>IF($B265&lt;&gt;"",SUMIF($B$2:B265,$B265,$E$2:E265),"")</f>
        <v>0</v>
      </c>
      <c r="J265" s="39">
        <f>IF($B265&lt;&gt;"",SUMIF($B$2:B265,$B265,$F$2:F265),"")</f>
        <v>1</v>
      </c>
      <c r="K265" s="26">
        <f t="shared" si="8"/>
        <v>51</v>
      </c>
      <c r="M265" s="27" t="str">
        <f t="shared" si="9"/>
        <v/>
      </c>
    </row>
    <row r="266" spans="1:13" x14ac:dyDescent="0.25">
      <c r="A266" s="23">
        <f>IFERROR(INDEX(T_Snack[Code],MATCH(B266,T_Snack[Snack],0)),"")</f>
        <v>260</v>
      </c>
      <c r="B266" s="24" t="s">
        <v>16</v>
      </c>
      <c r="C266" s="25">
        <v>43865</v>
      </c>
      <c r="F266" s="26">
        <v>1</v>
      </c>
      <c r="H266" s="39">
        <f>IF($B266&lt;&gt;"",SUMIF($B$2:B266,$B266,$D$2:D266),"")</f>
        <v>26</v>
      </c>
      <c r="I266" s="39">
        <f>IF($B266&lt;&gt;"",SUMIF($B$2:B266,$B266,$E$2:E266),"")</f>
        <v>0</v>
      </c>
      <c r="J266" s="39">
        <f>IF($B266&lt;&gt;"",SUMIF($B$2:B266,$B266,$F$2:F266),"")</f>
        <v>1</v>
      </c>
      <c r="K266" s="26">
        <f t="shared" si="8"/>
        <v>25</v>
      </c>
      <c r="M266" s="27" t="str">
        <f t="shared" si="9"/>
        <v/>
      </c>
    </row>
    <row r="267" spans="1:13" x14ac:dyDescent="0.25">
      <c r="A267" s="23">
        <f>IFERROR(INDEX(T_Snack[Code],MATCH(B267,T_Snack[Snack],0)),"")</f>
        <v>260</v>
      </c>
      <c r="B267" s="24" t="s">
        <v>16</v>
      </c>
      <c r="C267" s="25">
        <v>43866</v>
      </c>
      <c r="F267" s="26">
        <v>1</v>
      </c>
      <c r="H267" s="39">
        <f>IF($B267&lt;&gt;"",SUMIF($B$2:B267,$B267,$D$2:D267),"")</f>
        <v>26</v>
      </c>
      <c r="I267" s="39">
        <f>IF($B267&lt;&gt;"",SUMIF($B$2:B267,$B267,$E$2:E267),"")</f>
        <v>0</v>
      </c>
      <c r="J267" s="39">
        <f>IF($B267&lt;&gt;"",SUMIF($B$2:B267,$B267,$F$2:F267),"")</f>
        <v>2</v>
      </c>
      <c r="K267" s="26">
        <f t="shared" si="8"/>
        <v>24</v>
      </c>
      <c r="M267" s="27" t="str">
        <f t="shared" si="9"/>
        <v/>
      </c>
    </row>
    <row r="268" spans="1:13" x14ac:dyDescent="0.25">
      <c r="A268" s="23">
        <f>IFERROR(INDEX(T_Snack[Code],MATCH(B268,T_Snack[Snack],0)),"")</f>
        <v>210</v>
      </c>
      <c r="B268" s="24" t="s">
        <v>0</v>
      </c>
      <c r="C268" s="25">
        <v>43872</v>
      </c>
      <c r="F268" s="26">
        <v>1</v>
      </c>
      <c r="H268" s="39">
        <f>IF($B268&lt;&gt;"",SUMIF($B$2:B268,$B268,$D$2:D268),"")</f>
        <v>4</v>
      </c>
      <c r="I268" s="39">
        <f>IF($B268&lt;&gt;"",SUMIF($B$2:B268,$B268,$E$2:E268),"")</f>
        <v>36</v>
      </c>
      <c r="J268" s="39">
        <f>IF($B268&lt;&gt;"",SUMIF($B$2:B268,$B268,$F$2:F268),"")</f>
        <v>16</v>
      </c>
      <c r="K268" s="26">
        <f t="shared" si="8"/>
        <v>24</v>
      </c>
      <c r="M268" s="27" t="str">
        <f t="shared" si="9"/>
        <v/>
      </c>
    </row>
    <row r="269" spans="1:13" x14ac:dyDescent="0.25">
      <c r="A269" s="23">
        <f>IFERROR(INDEX(T_Snack[Code],MATCH(B269,T_Snack[Snack],0)),"")</f>
        <v>211</v>
      </c>
      <c r="B269" s="24" t="s">
        <v>1</v>
      </c>
      <c r="C269" s="25">
        <v>43868</v>
      </c>
      <c r="F269" s="26">
        <v>1</v>
      </c>
      <c r="H269" s="39">
        <f>IF($B269&lt;&gt;"",SUMIF($B$2:B269,$B269,$D$2:D269),"")</f>
        <v>12</v>
      </c>
      <c r="I269" s="39">
        <f>IF($B269&lt;&gt;"",SUMIF($B$2:B269,$B269,$E$2:E269),"")</f>
        <v>24</v>
      </c>
      <c r="J269" s="39">
        <f>IF($B269&lt;&gt;"",SUMIF($B$2:B269,$B269,$F$2:F269),"")</f>
        <v>13</v>
      </c>
      <c r="K269" s="26">
        <f t="shared" si="8"/>
        <v>23</v>
      </c>
      <c r="M269" s="27" t="str">
        <f t="shared" si="9"/>
        <v/>
      </c>
    </row>
    <row r="270" spans="1:13" x14ac:dyDescent="0.25">
      <c r="A270" s="23">
        <f>IFERROR(INDEX(T_Snack[Code],MATCH(B270,T_Snack[Snack],0)),"")</f>
        <v>211</v>
      </c>
      <c r="B270" s="24" t="s">
        <v>1</v>
      </c>
      <c r="C270" s="25">
        <v>43872</v>
      </c>
      <c r="F270" s="26">
        <v>1</v>
      </c>
      <c r="H270" s="39">
        <f>IF($B270&lt;&gt;"",SUMIF($B$2:B270,$B270,$D$2:D270),"")</f>
        <v>12</v>
      </c>
      <c r="I270" s="39">
        <f>IF($B270&lt;&gt;"",SUMIF($B$2:B270,$B270,$E$2:E270),"")</f>
        <v>24</v>
      </c>
      <c r="J270" s="39">
        <f>IF($B270&lt;&gt;"",SUMIF($B$2:B270,$B270,$F$2:F270),"")</f>
        <v>14</v>
      </c>
      <c r="K270" s="26">
        <f t="shared" si="8"/>
        <v>22</v>
      </c>
      <c r="M270" s="27" t="str">
        <f t="shared" si="9"/>
        <v/>
      </c>
    </row>
    <row r="271" spans="1:13" x14ac:dyDescent="0.25">
      <c r="A271" s="23">
        <f>IFERROR(INDEX(T_Snack[Code],MATCH(B271,T_Snack[Snack],0)),"")</f>
        <v>211</v>
      </c>
      <c r="B271" s="24" t="s">
        <v>1</v>
      </c>
      <c r="C271" s="25">
        <v>43873</v>
      </c>
      <c r="F271" s="26">
        <v>1</v>
      </c>
      <c r="H271" s="39">
        <f>IF($B271&lt;&gt;"",SUMIF($B$2:B271,$B271,$D$2:D271),"")</f>
        <v>12</v>
      </c>
      <c r="I271" s="39">
        <f>IF($B271&lt;&gt;"",SUMIF($B$2:B271,$B271,$E$2:E271),"")</f>
        <v>24</v>
      </c>
      <c r="J271" s="39">
        <f>IF($B271&lt;&gt;"",SUMIF($B$2:B271,$B271,$F$2:F271),"")</f>
        <v>15</v>
      </c>
      <c r="K271" s="26">
        <f t="shared" si="8"/>
        <v>21</v>
      </c>
      <c r="M271" s="27" t="str">
        <f t="shared" si="9"/>
        <v/>
      </c>
    </row>
    <row r="272" spans="1:13" x14ac:dyDescent="0.25">
      <c r="A272" s="23">
        <f>IFERROR(INDEX(T_Snack[Code],MATCH(B272,T_Snack[Snack],0)),"")</f>
        <v>214</v>
      </c>
      <c r="B272" s="24" t="s">
        <v>4</v>
      </c>
      <c r="C272" s="25">
        <v>43871</v>
      </c>
      <c r="F272" s="26">
        <v>1</v>
      </c>
      <c r="H272" s="39">
        <f>IF($B272&lt;&gt;"",SUMIF($B$2:B272,$B272,$D$2:D272),"")</f>
        <v>11</v>
      </c>
      <c r="I272" s="39">
        <f>IF($B272&lt;&gt;"",SUMIF($B$2:B272,$B272,$E$2:E272),"")</f>
        <v>18</v>
      </c>
      <c r="J272" s="39">
        <f>IF($B272&lt;&gt;"",SUMIF($B$2:B272,$B272,$F$2:F272),"")</f>
        <v>11</v>
      </c>
      <c r="K272" s="26">
        <f t="shared" si="8"/>
        <v>18</v>
      </c>
      <c r="M272" s="27" t="str">
        <f t="shared" si="9"/>
        <v/>
      </c>
    </row>
    <row r="273" spans="1:13" x14ac:dyDescent="0.25">
      <c r="A273" s="23">
        <f>IFERROR(INDEX(T_Snack[Code],MATCH(B273,T_Snack[Snack],0)),"")</f>
        <v>214</v>
      </c>
      <c r="B273" s="24" t="s">
        <v>4</v>
      </c>
      <c r="C273" s="25">
        <v>43873</v>
      </c>
      <c r="F273" s="26">
        <v>1</v>
      </c>
      <c r="H273" s="39">
        <f>IF($B273&lt;&gt;"",SUMIF($B$2:B273,$B273,$D$2:D273),"")</f>
        <v>11</v>
      </c>
      <c r="I273" s="39">
        <f>IF($B273&lt;&gt;"",SUMIF($B$2:B273,$B273,$E$2:E273),"")</f>
        <v>18</v>
      </c>
      <c r="J273" s="39">
        <f>IF($B273&lt;&gt;"",SUMIF($B$2:B273,$B273,$F$2:F273),"")</f>
        <v>12</v>
      </c>
      <c r="K273" s="26">
        <f t="shared" si="8"/>
        <v>17</v>
      </c>
      <c r="M273" s="27" t="str">
        <f t="shared" si="9"/>
        <v/>
      </c>
    </row>
    <row r="274" spans="1:13" x14ac:dyDescent="0.25">
      <c r="A274" s="23">
        <f>IFERROR(INDEX(T_Snack[Code],MATCH(B274,T_Snack[Snack],0)),"")</f>
        <v>215</v>
      </c>
      <c r="B274" s="24" t="s">
        <v>7</v>
      </c>
      <c r="C274" s="25">
        <v>43868</v>
      </c>
      <c r="F274" s="26">
        <v>1</v>
      </c>
      <c r="H274" s="39">
        <f>IF($B274&lt;&gt;"",SUMIF($B$2:B274,$B274,$D$2:D274),"")</f>
        <v>11</v>
      </c>
      <c r="I274" s="39">
        <f>IF($B274&lt;&gt;"",SUMIF($B$2:B274,$B274,$E$2:E274),"")</f>
        <v>24</v>
      </c>
      <c r="J274" s="39">
        <f>IF($B274&lt;&gt;"",SUMIF($B$2:B274,$B274,$F$2:F274),"")</f>
        <v>24</v>
      </c>
      <c r="K274" s="26">
        <f t="shared" si="8"/>
        <v>11</v>
      </c>
      <c r="M274" s="27" t="str">
        <f t="shared" si="9"/>
        <v/>
      </c>
    </row>
    <row r="275" spans="1:13" x14ac:dyDescent="0.25">
      <c r="A275" s="23">
        <f>IFERROR(INDEX(T_Snack[Code],MATCH(B275,T_Snack[Snack],0)),"")</f>
        <v>215</v>
      </c>
      <c r="B275" s="24" t="s">
        <v>7</v>
      </c>
      <c r="C275" s="25">
        <v>43872</v>
      </c>
      <c r="F275" s="26">
        <v>1</v>
      </c>
      <c r="H275" s="39">
        <f>IF($B275&lt;&gt;"",SUMIF($B$2:B275,$B275,$D$2:D275),"")</f>
        <v>11</v>
      </c>
      <c r="I275" s="39">
        <f>IF($B275&lt;&gt;"",SUMIF($B$2:B275,$B275,$E$2:E275),"")</f>
        <v>24</v>
      </c>
      <c r="J275" s="39">
        <f>IF($B275&lt;&gt;"",SUMIF($B$2:B275,$B275,$F$2:F275),"")</f>
        <v>25</v>
      </c>
      <c r="K275" s="26">
        <f t="shared" si="8"/>
        <v>10</v>
      </c>
      <c r="M275" s="27" t="str">
        <f t="shared" si="9"/>
        <v/>
      </c>
    </row>
    <row r="276" spans="1:13" x14ac:dyDescent="0.25">
      <c r="A276" s="23">
        <f>IFERROR(INDEX(T_Snack[Code],MATCH(B276,T_Snack[Snack],0)),"")</f>
        <v>220</v>
      </c>
      <c r="B276" s="24" t="s">
        <v>5</v>
      </c>
      <c r="C276" s="25">
        <v>43868</v>
      </c>
      <c r="F276" s="26">
        <v>1</v>
      </c>
      <c r="H276" s="39">
        <f>IF($B276&lt;&gt;"",SUMIF($B$2:B276,$B276,$D$2:D276),"")</f>
        <v>7</v>
      </c>
      <c r="I276" s="39">
        <f>IF($B276&lt;&gt;"",SUMIF($B$2:B276,$B276,$E$2:E276),"")</f>
        <v>72</v>
      </c>
      <c r="J276" s="39">
        <f>IF($B276&lt;&gt;"",SUMIF($B$2:B276,$B276,$F$2:F276),"")</f>
        <v>54</v>
      </c>
      <c r="K276" s="26">
        <f t="shared" si="8"/>
        <v>25</v>
      </c>
      <c r="M276" s="27" t="str">
        <f t="shared" si="9"/>
        <v/>
      </c>
    </row>
    <row r="277" spans="1:13" x14ac:dyDescent="0.25">
      <c r="A277" s="23">
        <f>IFERROR(INDEX(T_Snack[Code],MATCH(B277,T_Snack[Snack],0)),"")</f>
        <v>220</v>
      </c>
      <c r="B277" s="24" t="s">
        <v>5</v>
      </c>
      <c r="C277" s="25">
        <v>43869</v>
      </c>
      <c r="F277" s="26">
        <v>2</v>
      </c>
      <c r="H277" s="39">
        <f>IF($B277&lt;&gt;"",SUMIF($B$2:B277,$B277,$D$2:D277),"")</f>
        <v>7</v>
      </c>
      <c r="I277" s="39">
        <f>IF($B277&lt;&gt;"",SUMIF($B$2:B277,$B277,$E$2:E277),"")</f>
        <v>72</v>
      </c>
      <c r="J277" s="39">
        <f>IF($B277&lt;&gt;"",SUMIF($B$2:B277,$B277,$F$2:F277),"")</f>
        <v>56</v>
      </c>
      <c r="K277" s="26">
        <f t="shared" si="8"/>
        <v>23</v>
      </c>
      <c r="M277" s="27" t="str">
        <f t="shared" si="9"/>
        <v/>
      </c>
    </row>
    <row r="278" spans="1:13" x14ac:dyDescent="0.25">
      <c r="A278" s="23">
        <f>IFERROR(INDEX(T_Snack[Code],MATCH(B278,T_Snack[Snack],0)),"")</f>
        <v>220</v>
      </c>
      <c r="B278" s="24" t="s">
        <v>5</v>
      </c>
      <c r="C278" s="25">
        <v>43870</v>
      </c>
      <c r="F278" s="26">
        <v>4</v>
      </c>
      <c r="H278" s="39">
        <f>IF($B278&lt;&gt;"",SUMIF($B$2:B278,$B278,$D$2:D278),"")</f>
        <v>7</v>
      </c>
      <c r="I278" s="39">
        <f>IF($B278&lt;&gt;"",SUMIF($B$2:B278,$B278,$E$2:E278),"")</f>
        <v>72</v>
      </c>
      <c r="J278" s="39">
        <f>IF($B278&lt;&gt;"",SUMIF($B$2:B278,$B278,$F$2:F278),"")</f>
        <v>60</v>
      </c>
      <c r="K278" s="26">
        <f t="shared" si="8"/>
        <v>19</v>
      </c>
      <c r="M278" s="27" t="str">
        <f t="shared" si="9"/>
        <v/>
      </c>
    </row>
    <row r="279" spans="1:13" x14ac:dyDescent="0.25">
      <c r="A279" s="23">
        <f>IFERROR(INDEX(T_Snack[Code],MATCH(B279,T_Snack[Snack],0)),"")</f>
        <v>220</v>
      </c>
      <c r="B279" s="24" t="s">
        <v>5</v>
      </c>
      <c r="C279" s="25">
        <v>43871</v>
      </c>
      <c r="F279" s="26">
        <v>3</v>
      </c>
      <c r="H279" s="39">
        <f>IF($B279&lt;&gt;"",SUMIF($B$2:B279,$B279,$D$2:D279),"")</f>
        <v>7</v>
      </c>
      <c r="I279" s="39">
        <f>IF($B279&lt;&gt;"",SUMIF($B$2:B279,$B279,$E$2:E279),"")</f>
        <v>72</v>
      </c>
      <c r="J279" s="39">
        <f>IF($B279&lt;&gt;"",SUMIF($B$2:B279,$B279,$F$2:F279),"")</f>
        <v>63</v>
      </c>
      <c r="K279" s="26">
        <f t="shared" si="8"/>
        <v>16</v>
      </c>
      <c r="M279" s="27" t="str">
        <f t="shared" si="9"/>
        <v/>
      </c>
    </row>
    <row r="280" spans="1:13" x14ac:dyDescent="0.25">
      <c r="A280" s="23">
        <f>IFERROR(INDEX(T_Snack[Code],MATCH(B280,T_Snack[Snack],0)),"")</f>
        <v>220</v>
      </c>
      <c r="B280" s="24" t="s">
        <v>5</v>
      </c>
      <c r="C280" s="25">
        <v>43872</v>
      </c>
      <c r="F280" s="26">
        <v>2</v>
      </c>
      <c r="H280" s="39">
        <f>IF($B280&lt;&gt;"",SUMIF($B$2:B280,$B280,$D$2:D280),"")</f>
        <v>7</v>
      </c>
      <c r="I280" s="39">
        <f>IF($B280&lt;&gt;"",SUMIF($B$2:B280,$B280,$E$2:E280),"")</f>
        <v>72</v>
      </c>
      <c r="J280" s="39">
        <f>IF($B280&lt;&gt;"",SUMIF($B$2:B280,$B280,$F$2:F280),"")</f>
        <v>65</v>
      </c>
      <c r="K280" s="26">
        <f t="shared" si="8"/>
        <v>14</v>
      </c>
      <c r="M280" s="27" t="str">
        <f t="shared" si="9"/>
        <v/>
      </c>
    </row>
    <row r="281" spans="1:13" x14ac:dyDescent="0.25">
      <c r="A281" s="23">
        <f>IFERROR(INDEX(T_Snack[Code],MATCH(B281,T_Snack[Snack],0)),"")</f>
        <v>220</v>
      </c>
      <c r="B281" s="24" t="s">
        <v>5</v>
      </c>
      <c r="C281" s="25">
        <v>43873</v>
      </c>
      <c r="F281" s="26">
        <v>3</v>
      </c>
      <c r="H281" s="39">
        <f>IF($B281&lt;&gt;"",SUMIF($B$2:B281,$B281,$D$2:D281),"")</f>
        <v>7</v>
      </c>
      <c r="I281" s="39">
        <f>IF($B281&lt;&gt;"",SUMIF($B$2:B281,$B281,$E$2:E281),"")</f>
        <v>72</v>
      </c>
      <c r="J281" s="39">
        <f>IF($B281&lt;&gt;"",SUMIF($B$2:B281,$B281,$F$2:F281),"")</f>
        <v>68</v>
      </c>
      <c r="K281" s="26">
        <f t="shared" si="8"/>
        <v>11</v>
      </c>
      <c r="M281" s="27" t="str">
        <f t="shared" si="9"/>
        <v/>
      </c>
    </row>
    <row r="282" spans="1:13" x14ac:dyDescent="0.25">
      <c r="A282" s="23">
        <f>IFERROR(INDEX(T_Snack[Code],MATCH(B282,T_Snack[Snack],0)),"")</f>
        <v>221</v>
      </c>
      <c r="B282" s="24" t="s">
        <v>6</v>
      </c>
      <c r="C282" s="25">
        <v>43869</v>
      </c>
      <c r="F282" s="26">
        <v>2</v>
      </c>
      <c r="H282" s="39">
        <f>IF($B282&lt;&gt;"",SUMIF($B$2:B282,$B282,$D$2:D282),"")</f>
        <v>5</v>
      </c>
      <c r="I282" s="39">
        <f>IF($B282&lt;&gt;"",SUMIF($B$2:B282,$B282,$E$2:E282),"")</f>
        <v>34</v>
      </c>
      <c r="J282" s="39">
        <f>IF($B282&lt;&gt;"",SUMIF($B$2:B282,$B282,$F$2:F282),"")</f>
        <v>30</v>
      </c>
      <c r="K282" s="26">
        <f t="shared" si="8"/>
        <v>9</v>
      </c>
      <c r="M282" s="27" t="str">
        <f t="shared" si="9"/>
        <v/>
      </c>
    </row>
    <row r="283" spans="1:13" x14ac:dyDescent="0.25">
      <c r="A283" s="23">
        <f>IFERROR(INDEX(T_Snack[Code],MATCH(B283,T_Snack[Snack],0)),"")</f>
        <v>221</v>
      </c>
      <c r="B283" s="24" t="s">
        <v>6</v>
      </c>
      <c r="C283" s="25">
        <v>43870</v>
      </c>
      <c r="F283" s="26">
        <v>3</v>
      </c>
      <c r="H283" s="39">
        <f>IF($B283&lt;&gt;"",SUMIF($B$2:B283,$B283,$D$2:D283),"")</f>
        <v>5</v>
      </c>
      <c r="I283" s="39">
        <f>IF($B283&lt;&gt;"",SUMIF($B$2:B283,$B283,$E$2:E283),"")</f>
        <v>34</v>
      </c>
      <c r="J283" s="39">
        <f>IF($B283&lt;&gt;"",SUMIF($B$2:B283,$B283,$F$2:F283),"")</f>
        <v>33</v>
      </c>
      <c r="K283" s="26">
        <f t="shared" si="8"/>
        <v>6</v>
      </c>
      <c r="M283" s="27" t="str">
        <f t="shared" si="9"/>
        <v/>
      </c>
    </row>
    <row r="284" spans="1:13" x14ac:dyDescent="0.25">
      <c r="A284" s="23">
        <f>IFERROR(INDEX(T_Snack[Code],MATCH(B284,T_Snack[Snack],0)),"")</f>
        <v>221</v>
      </c>
      <c r="B284" s="24" t="s">
        <v>6</v>
      </c>
      <c r="C284" s="25">
        <v>43871</v>
      </c>
      <c r="F284" s="26">
        <v>2</v>
      </c>
      <c r="H284" s="39">
        <f>IF($B284&lt;&gt;"",SUMIF($B$2:B284,$B284,$D$2:D284),"")</f>
        <v>5</v>
      </c>
      <c r="I284" s="39">
        <f>IF($B284&lt;&gt;"",SUMIF($B$2:B284,$B284,$E$2:E284),"")</f>
        <v>34</v>
      </c>
      <c r="J284" s="39">
        <f>IF($B284&lt;&gt;"",SUMIF($B$2:B284,$B284,$F$2:F284),"")</f>
        <v>35</v>
      </c>
      <c r="K284" s="26">
        <f t="shared" si="8"/>
        <v>4</v>
      </c>
      <c r="M284" s="27" t="str">
        <f t="shared" si="9"/>
        <v/>
      </c>
    </row>
    <row r="285" spans="1:13" x14ac:dyDescent="0.25">
      <c r="A285" s="23">
        <f>IFERROR(INDEX(T_Snack[Code],MATCH(B285,T_Snack[Snack],0)),"")</f>
        <v>221</v>
      </c>
      <c r="B285" s="24" t="s">
        <v>6</v>
      </c>
      <c r="C285" s="25">
        <v>43872</v>
      </c>
      <c r="F285" s="26">
        <v>1</v>
      </c>
      <c r="H285" s="39">
        <f>IF($B285&lt;&gt;"",SUMIF($B$2:B285,$B285,$D$2:D285),"")</f>
        <v>5</v>
      </c>
      <c r="I285" s="39">
        <f>IF($B285&lt;&gt;"",SUMIF($B$2:B285,$B285,$E$2:E285),"")</f>
        <v>34</v>
      </c>
      <c r="J285" s="39">
        <f>IF($B285&lt;&gt;"",SUMIF($B$2:B285,$B285,$F$2:F285),"")</f>
        <v>36</v>
      </c>
      <c r="K285" s="26">
        <f t="shared" si="8"/>
        <v>3</v>
      </c>
      <c r="M285" s="27" t="str">
        <f t="shared" si="9"/>
        <v/>
      </c>
    </row>
    <row r="286" spans="1:13" x14ac:dyDescent="0.25">
      <c r="A286" s="23">
        <f>IFERROR(INDEX(T_Snack[Code],MATCH(B286,T_Snack[Snack],0)),"")</f>
        <v>222</v>
      </c>
      <c r="B286" s="24" t="s">
        <v>8</v>
      </c>
      <c r="C286" s="25">
        <v>43868</v>
      </c>
      <c r="F286" s="26">
        <v>1</v>
      </c>
      <c r="H286" s="39">
        <f>IF($B286&lt;&gt;"",SUMIF($B$2:B286,$B286,$D$2:D286),"")</f>
        <v>13</v>
      </c>
      <c r="I286" s="39">
        <f>IF($B286&lt;&gt;"",SUMIF($B$2:B286,$B286,$E$2:E286),"")</f>
        <v>12</v>
      </c>
      <c r="J286" s="39">
        <f>IF($B286&lt;&gt;"",SUMIF($B$2:B286,$B286,$F$2:F286),"")</f>
        <v>22</v>
      </c>
      <c r="K286" s="26">
        <f t="shared" si="8"/>
        <v>3</v>
      </c>
      <c r="M286" s="27" t="str">
        <f t="shared" si="9"/>
        <v/>
      </c>
    </row>
    <row r="287" spans="1:13" x14ac:dyDescent="0.25">
      <c r="A287" s="23">
        <f>IFERROR(INDEX(T_Snack[Code],MATCH(B287,T_Snack[Snack],0)),"")</f>
        <v>222</v>
      </c>
      <c r="B287" s="24" t="s">
        <v>8</v>
      </c>
      <c r="C287" s="25">
        <v>43869</v>
      </c>
      <c r="F287" s="26">
        <v>1</v>
      </c>
      <c r="H287" s="39">
        <f>IF($B287&lt;&gt;"",SUMIF($B$2:B287,$B287,$D$2:D287),"")</f>
        <v>13</v>
      </c>
      <c r="I287" s="39">
        <f>IF($B287&lt;&gt;"",SUMIF($B$2:B287,$B287,$E$2:E287),"")</f>
        <v>12</v>
      </c>
      <c r="J287" s="39">
        <f>IF($B287&lt;&gt;"",SUMIF($B$2:B287,$B287,$F$2:F287),"")</f>
        <v>23</v>
      </c>
      <c r="K287" s="26">
        <f t="shared" si="8"/>
        <v>2</v>
      </c>
      <c r="M287" s="27" t="str">
        <f t="shared" si="9"/>
        <v/>
      </c>
    </row>
    <row r="288" spans="1:13" x14ac:dyDescent="0.25">
      <c r="A288" s="23">
        <f>IFERROR(INDEX(T_Snack[Code],MATCH(B288,T_Snack[Snack],0)),"")</f>
        <v>222</v>
      </c>
      <c r="B288" s="24" t="s">
        <v>8</v>
      </c>
      <c r="C288" s="25">
        <v>43872</v>
      </c>
      <c r="F288" s="26">
        <v>2</v>
      </c>
      <c r="H288" s="39">
        <f>IF($B288&lt;&gt;"",SUMIF($B$2:B288,$B288,$D$2:D288),"")</f>
        <v>13</v>
      </c>
      <c r="I288" s="39">
        <f>IF($B288&lt;&gt;"",SUMIF($B$2:B288,$B288,$E$2:E288),"")</f>
        <v>12</v>
      </c>
      <c r="J288" s="39">
        <f>IF($B288&lt;&gt;"",SUMIF($B$2:B288,$B288,$F$2:F288),"")</f>
        <v>25</v>
      </c>
      <c r="K288" s="26">
        <f t="shared" si="8"/>
        <v>0</v>
      </c>
      <c r="M288" s="27" t="str">
        <f t="shared" si="9"/>
        <v/>
      </c>
    </row>
    <row r="289" spans="1:13" x14ac:dyDescent="0.25">
      <c r="A289" s="23">
        <f>IFERROR(INDEX(T_Snack[Code],MATCH(B289,T_Snack[Snack],0)),"")</f>
        <v>222</v>
      </c>
      <c r="B289" s="24" t="s">
        <v>8</v>
      </c>
      <c r="C289" s="25">
        <v>43873</v>
      </c>
      <c r="F289" s="26">
        <v>1</v>
      </c>
      <c r="H289" s="39">
        <f>IF($B289&lt;&gt;"",SUMIF($B$2:B289,$B289,$D$2:D289),"")</f>
        <v>13</v>
      </c>
      <c r="I289" s="39">
        <f>IF($B289&lt;&gt;"",SUMIF($B$2:B289,$B289,$E$2:E289),"")</f>
        <v>12</v>
      </c>
      <c r="J289" s="39">
        <f>IF($B289&lt;&gt;"",SUMIF($B$2:B289,$B289,$F$2:F289),"")</f>
        <v>26</v>
      </c>
      <c r="K289" s="26">
        <f t="shared" si="8"/>
        <v>-1</v>
      </c>
      <c r="M289" s="27" t="str">
        <f t="shared" si="9"/>
        <v>ATTENTION IL DOIT Y AVOIR UNE ERREUR LE STOCK EST NEGATIF !</v>
      </c>
    </row>
    <row r="290" spans="1:13" x14ac:dyDescent="0.25">
      <c r="A290" s="23">
        <f>IFERROR(INDEX(T_Snack[Code],MATCH(B290,T_Snack[Snack],0)),"")</f>
        <v>222</v>
      </c>
      <c r="B290" s="24" t="s">
        <v>8</v>
      </c>
      <c r="C290" s="25">
        <v>43871</v>
      </c>
      <c r="E290" s="26">
        <v>8</v>
      </c>
      <c r="H290" s="39">
        <f>IF($B290&lt;&gt;"",SUMIF($B$2:B290,$B290,$D$2:D290),"")</f>
        <v>13</v>
      </c>
      <c r="I290" s="39">
        <f>IF($B290&lt;&gt;"",SUMIF($B$2:B290,$B290,$E$2:E290),"")</f>
        <v>20</v>
      </c>
      <c r="J290" s="39">
        <f>IF($B290&lt;&gt;"",SUMIF($B$2:B290,$B290,$F$2:F290),"")</f>
        <v>26</v>
      </c>
      <c r="K290" s="26">
        <f t="shared" si="8"/>
        <v>7</v>
      </c>
      <c r="M290" s="27" t="str">
        <f t="shared" si="9"/>
        <v/>
      </c>
    </row>
    <row r="291" spans="1:13" x14ac:dyDescent="0.25">
      <c r="A291" s="23">
        <f>IFERROR(INDEX(T_Snack[Code],MATCH(B291,T_Snack[Snack],0)),"")</f>
        <v>223</v>
      </c>
      <c r="B291" s="24" t="s">
        <v>9</v>
      </c>
      <c r="C291" s="25">
        <v>43871</v>
      </c>
      <c r="E291" s="26">
        <v>8</v>
      </c>
      <c r="H291" s="39">
        <f>IF($B291&lt;&gt;"",SUMIF($B$2:B291,$B291,$D$2:D291),"")</f>
        <v>11</v>
      </c>
      <c r="I291" s="39">
        <f>IF($B291&lt;&gt;"",SUMIF($B$2:B291,$B291,$E$2:E291),"")</f>
        <v>26</v>
      </c>
      <c r="J291" s="39">
        <f>IF($B291&lt;&gt;"",SUMIF($B$2:B291,$B291,$F$2:F291),"")</f>
        <v>29</v>
      </c>
      <c r="K291" s="26">
        <f t="shared" si="8"/>
        <v>8</v>
      </c>
      <c r="M291" s="27" t="str">
        <f t="shared" si="9"/>
        <v/>
      </c>
    </row>
    <row r="292" spans="1:13" x14ac:dyDescent="0.25">
      <c r="A292" s="23">
        <f>IFERROR(INDEX(T_Snack[Code],MATCH(B292,T_Snack[Snack],0)),"")</f>
        <v>231</v>
      </c>
      <c r="B292" s="24" t="s">
        <v>138</v>
      </c>
      <c r="C292" s="25">
        <v>43871</v>
      </c>
      <c r="E292" s="26">
        <v>8</v>
      </c>
      <c r="H292" s="39">
        <f>IF($B292&lt;&gt;"",SUMIF($B$2:B292,$B292,$D$2:D292),"")</f>
        <v>28</v>
      </c>
      <c r="I292" s="39">
        <f>IF($B292&lt;&gt;"",SUMIF($B$2:B292,$B292,$E$2:E292),"")</f>
        <v>60</v>
      </c>
      <c r="J292" s="39">
        <f>IF($B292&lt;&gt;"",SUMIF($B$2:B292,$B292,$F$2:F292),"")</f>
        <v>53</v>
      </c>
      <c r="K292" s="26">
        <f t="shared" si="8"/>
        <v>35</v>
      </c>
      <c r="M292" s="27" t="str">
        <f t="shared" si="9"/>
        <v/>
      </c>
    </row>
    <row r="293" spans="1:13" x14ac:dyDescent="0.25">
      <c r="A293" s="23">
        <f>IFERROR(INDEX(T_Snack[Code],MATCH(B293,T_Snack[Snack],0)),"")</f>
        <v>222</v>
      </c>
      <c r="B293" s="24" t="s">
        <v>8</v>
      </c>
      <c r="C293" s="25">
        <v>43873</v>
      </c>
      <c r="E293" s="26">
        <v>6</v>
      </c>
      <c r="H293" s="39">
        <f>IF($B293&lt;&gt;"",SUMIF($B$2:B293,$B293,$D$2:D293),"")</f>
        <v>13</v>
      </c>
      <c r="I293" s="39">
        <f>IF($B293&lt;&gt;"",SUMIF($B$2:B293,$B293,$E$2:E293),"")</f>
        <v>26</v>
      </c>
      <c r="J293" s="39">
        <f>IF($B293&lt;&gt;"",SUMIF($B$2:B293,$B293,$F$2:F293),"")</f>
        <v>26</v>
      </c>
      <c r="K293" s="26">
        <f t="shared" si="8"/>
        <v>13</v>
      </c>
      <c r="M293" s="27" t="str">
        <f t="shared" si="9"/>
        <v/>
      </c>
    </row>
    <row r="294" spans="1:13" x14ac:dyDescent="0.25">
      <c r="A294" s="23">
        <f>IFERROR(INDEX(T_Snack[Code],MATCH(B294,T_Snack[Snack],0)),"")</f>
        <v>223</v>
      </c>
      <c r="B294" s="24" t="s">
        <v>9</v>
      </c>
      <c r="C294" s="25">
        <v>43873</v>
      </c>
      <c r="E294" s="26">
        <v>12</v>
      </c>
      <c r="H294" s="39">
        <f>IF($B294&lt;&gt;"",SUMIF($B$2:B294,$B294,$D$2:D294),"")</f>
        <v>11</v>
      </c>
      <c r="I294" s="39">
        <f>IF($B294&lt;&gt;"",SUMIF($B$2:B294,$B294,$E$2:E294),"")</f>
        <v>38</v>
      </c>
      <c r="J294" s="39">
        <f>IF($B294&lt;&gt;"",SUMIF($B$2:B294,$B294,$F$2:F294),"")</f>
        <v>29</v>
      </c>
      <c r="K294" s="26">
        <f t="shared" si="8"/>
        <v>20</v>
      </c>
      <c r="M294" s="27" t="str">
        <f t="shared" si="9"/>
        <v/>
      </c>
    </row>
    <row r="295" spans="1:13" x14ac:dyDescent="0.25">
      <c r="A295" s="23">
        <f>IFERROR(INDEX(T_Snack[Code],MATCH(B295,T_Snack[Snack],0)),"")</f>
        <v>221</v>
      </c>
      <c r="B295" s="24" t="s">
        <v>6</v>
      </c>
      <c r="C295" s="25">
        <v>43873</v>
      </c>
      <c r="E295" s="26">
        <v>10</v>
      </c>
      <c r="H295" s="39">
        <f>IF($B295&lt;&gt;"",SUMIF($B$2:B295,$B295,$D$2:D295),"")</f>
        <v>5</v>
      </c>
      <c r="I295" s="39">
        <f>IF($B295&lt;&gt;"",SUMIF($B$2:B295,$B295,$E$2:E295),"")</f>
        <v>44</v>
      </c>
      <c r="J295" s="39">
        <f>IF($B295&lt;&gt;"",SUMIF($B$2:B295,$B295,$F$2:F295),"")</f>
        <v>36</v>
      </c>
      <c r="K295" s="26">
        <f t="shared" si="8"/>
        <v>13</v>
      </c>
      <c r="M295" s="27" t="str">
        <f t="shared" si="9"/>
        <v/>
      </c>
    </row>
    <row r="296" spans="1:13" x14ac:dyDescent="0.25">
      <c r="A296" s="23">
        <f>IFERROR(INDEX(T_Snack[Code],MATCH(B296,T_Snack[Snack],0)),"")</f>
        <v>223</v>
      </c>
      <c r="B296" s="24" t="s">
        <v>9</v>
      </c>
      <c r="C296" s="25">
        <v>43872</v>
      </c>
      <c r="F296" s="26">
        <v>2</v>
      </c>
      <c r="H296" s="39">
        <f>IF($B296&lt;&gt;"",SUMIF($B$2:B296,$B296,$D$2:D296),"")</f>
        <v>11</v>
      </c>
      <c r="I296" s="39">
        <f>IF($B296&lt;&gt;"",SUMIF($B$2:B296,$B296,$E$2:E296),"")</f>
        <v>38</v>
      </c>
      <c r="J296" s="39">
        <f>IF($B296&lt;&gt;"",SUMIF($B$2:B296,$B296,$F$2:F296),"")</f>
        <v>31</v>
      </c>
      <c r="K296" s="26">
        <f t="shared" si="8"/>
        <v>18</v>
      </c>
      <c r="M296" s="27" t="str">
        <f t="shared" si="9"/>
        <v/>
      </c>
    </row>
    <row r="297" spans="1:13" x14ac:dyDescent="0.25">
      <c r="A297" s="23">
        <f>IFERROR(INDEX(T_Snack[Code],MATCH(B297,T_Snack[Snack],0)),"")</f>
        <v>223</v>
      </c>
      <c r="B297" s="24" t="s">
        <v>9</v>
      </c>
      <c r="C297" s="25">
        <v>43873</v>
      </c>
      <c r="F297" s="26">
        <v>4</v>
      </c>
      <c r="H297" s="39">
        <f>IF($B297&lt;&gt;"",SUMIF($B$2:B297,$B297,$D$2:D297),"")</f>
        <v>11</v>
      </c>
      <c r="I297" s="39">
        <f>IF($B297&lt;&gt;"",SUMIF($B$2:B297,$B297,$E$2:E297),"")</f>
        <v>38</v>
      </c>
      <c r="J297" s="39">
        <f>IF($B297&lt;&gt;"",SUMIF($B$2:B297,$B297,$F$2:F297),"")</f>
        <v>35</v>
      </c>
      <c r="K297" s="26">
        <f t="shared" si="8"/>
        <v>14</v>
      </c>
      <c r="M297" s="27" t="str">
        <f t="shared" si="9"/>
        <v/>
      </c>
    </row>
    <row r="298" spans="1:13" x14ac:dyDescent="0.25">
      <c r="A298" s="23">
        <f>IFERROR(INDEX(T_Snack[Code],MATCH(B298,T_Snack[Snack],0)),"")</f>
        <v>225</v>
      </c>
      <c r="B298" s="24" t="s">
        <v>11</v>
      </c>
      <c r="C298" s="25">
        <v>43868</v>
      </c>
      <c r="F298" s="26">
        <v>2</v>
      </c>
      <c r="H298" s="39">
        <f>IF($B298&lt;&gt;"",SUMIF($B$2:B298,$B298,$D$2:D298),"")</f>
        <v>10</v>
      </c>
      <c r="I298" s="39">
        <f>IF($B298&lt;&gt;"",SUMIF($B$2:B298,$B298,$E$2:E298),"")</f>
        <v>18</v>
      </c>
      <c r="J298" s="39">
        <f>IF($B298&lt;&gt;"",SUMIF($B$2:B298,$B298,$F$2:F298),"")</f>
        <v>19</v>
      </c>
      <c r="K298" s="26">
        <f t="shared" si="8"/>
        <v>9</v>
      </c>
      <c r="M298" s="27" t="str">
        <f t="shared" si="9"/>
        <v/>
      </c>
    </row>
    <row r="299" spans="1:13" x14ac:dyDescent="0.25">
      <c r="A299" s="23">
        <f>IFERROR(INDEX(T_Snack[Code],MATCH(B299,T_Snack[Snack],0)),"")</f>
        <v>225</v>
      </c>
      <c r="B299" s="24" t="s">
        <v>11</v>
      </c>
      <c r="C299" s="25">
        <v>43869</v>
      </c>
      <c r="F299" s="26">
        <v>1</v>
      </c>
      <c r="H299" s="39">
        <f>IF($B299&lt;&gt;"",SUMIF($B$2:B299,$B299,$D$2:D299),"")</f>
        <v>10</v>
      </c>
      <c r="I299" s="39">
        <f>IF($B299&lt;&gt;"",SUMIF($B$2:B299,$B299,$E$2:E299),"")</f>
        <v>18</v>
      </c>
      <c r="J299" s="39">
        <f>IF($B299&lt;&gt;"",SUMIF($B$2:B299,$B299,$F$2:F299),"")</f>
        <v>20</v>
      </c>
      <c r="K299" s="26">
        <f>IF($B299&lt;&gt;"",H299+I299-J299,"")</f>
        <v>8</v>
      </c>
      <c r="M299" s="27" t="str">
        <f t="shared" si="9"/>
        <v/>
      </c>
    </row>
    <row r="300" spans="1:13" x14ac:dyDescent="0.25">
      <c r="A300" s="23">
        <f>IFERROR(INDEX(T_Snack[Code],MATCH(B300,T_Snack[Snack],0)),"")</f>
        <v>225</v>
      </c>
      <c r="B300" s="24" t="s">
        <v>11</v>
      </c>
      <c r="C300" s="25">
        <v>43871</v>
      </c>
      <c r="F300" s="26">
        <v>4</v>
      </c>
      <c r="K300" s="26">
        <f t="shared" ref="K300:K309" si="10">IF($B300&lt;&gt;"",H300+I300-J300,"")</f>
        <v>0</v>
      </c>
      <c r="M300" s="27" t="str">
        <f t="shared" si="9"/>
        <v/>
      </c>
    </row>
    <row r="301" spans="1:13" x14ac:dyDescent="0.25">
      <c r="A301" s="23">
        <f>IFERROR(INDEX(T_Snack[Code],MATCH(B301,T_Snack[Snack],0)),"")</f>
        <v>225</v>
      </c>
      <c r="B301" s="24" t="s">
        <v>11</v>
      </c>
      <c r="C301" s="25">
        <v>43870</v>
      </c>
      <c r="F301" s="26">
        <v>2</v>
      </c>
      <c r="K301" s="26">
        <f t="shared" si="10"/>
        <v>0</v>
      </c>
      <c r="M301" s="27" t="str">
        <f t="shared" si="9"/>
        <v/>
      </c>
    </row>
    <row r="302" spans="1:13" x14ac:dyDescent="0.25">
      <c r="A302" s="23">
        <f>IFERROR(INDEX(T_Snack[Code],MATCH(B302,T_Snack[Snack],0)),"")</f>
        <v>225</v>
      </c>
      <c r="B302" s="24" t="s">
        <v>11</v>
      </c>
      <c r="C302" s="25">
        <v>43871</v>
      </c>
      <c r="F302" s="26">
        <v>1</v>
      </c>
      <c r="K302" s="26">
        <f t="shared" si="10"/>
        <v>0</v>
      </c>
      <c r="M302" s="27" t="str">
        <f t="shared" si="9"/>
        <v/>
      </c>
    </row>
    <row r="303" spans="1:13" x14ac:dyDescent="0.25">
      <c r="A303" s="23">
        <f>IFERROR(INDEX(T_Snack[Code],MATCH(B303,T_Snack[Snack],0)),"")</f>
        <v>225</v>
      </c>
      <c r="B303" s="24" t="s">
        <v>11</v>
      </c>
      <c r="C303" s="25">
        <v>43872</v>
      </c>
      <c r="F303" s="26">
        <v>1</v>
      </c>
      <c r="K303" s="26">
        <f t="shared" si="10"/>
        <v>0</v>
      </c>
      <c r="M303" s="27" t="str">
        <f t="shared" si="9"/>
        <v/>
      </c>
    </row>
    <row r="304" spans="1:13" x14ac:dyDescent="0.25">
      <c r="A304" s="23">
        <f>IFERROR(INDEX(T_Snack[Code],MATCH(B304,T_Snack[Snack],0)),"")</f>
        <v>225</v>
      </c>
      <c r="B304" s="24" t="s">
        <v>11</v>
      </c>
      <c r="K304" s="26">
        <f t="shared" si="10"/>
        <v>0</v>
      </c>
      <c r="M304" s="27" t="str">
        <f t="shared" si="9"/>
        <v/>
      </c>
    </row>
    <row r="305" spans="1:13" x14ac:dyDescent="0.25">
      <c r="A305" s="23">
        <f>IFERROR(INDEX(T_Snack[Code],MATCH(B305,T_Snack[Snack],0)),"")</f>
        <v>225</v>
      </c>
      <c r="B305" s="24" t="s">
        <v>11</v>
      </c>
      <c r="K305" s="26">
        <f t="shared" si="10"/>
        <v>0</v>
      </c>
      <c r="M305" s="27" t="str">
        <f t="shared" si="9"/>
        <v/>
      </c>
    </row>
    <row r="306" spans="1:13" x14ac:dyDescent="0.25">
      <c r="A306" s="23">
        <f>IFERROR(INDEX(T_Snack[Code],MATCH(B306,T_Snack[Snack],0)),"")</f>
        <v>225</v>
      </c>
      <c r="B306" s="24" t="s">
        <v>11</v>
      </c>
      <c r="K306" s="26">
        <f t="shared" si="10"/>
        <v>0</v>
      </c>
      <c r="M306" s="27" t="str">
        <f t="shared" si="9"/>
        <v/>
      </c>
    </row>
    <row r="307" spans="1:13" x14ac:dyDescent="0.25">
      <c r="A307" s="23">
        <f>IFERROR(INDEX(T_Snack[Code],MATCH(B307,T_Snack[Snack],0)),"")</f>
        <v>225</v>
      </c>
      <c r="B307" s="24" t="s">
        <v>11</v>
      </c>
      <c r="K307" s="26">
        <f t="shared" si="10"/>
        <v>0</v>
      </c>
      <c r="M307" s="27" t="str">
        <f t="shared" si="9"/>
        <v/>
      </c>
    </row>
    <row r="308" spans="1:13" x14ac:dyDescent="0.25">
      <c r="A308" s="23">
        <f>IFERROR(INDEX(T_Snack[Code],MATCH(B308,T_Snack[Snack],0)),"")</f>
        <v>225</v>
      </c>
      <c r="B308" s="24" t="s">
        <v>11</v>
      </c>
      <c r="K308" s="26">
        <f t="shared" si="10"/>
        <v>0</v>
      </c>
      <c r="M308" s="27" t="str">
        <f t="shared" si="9"/>
        <v/>
      </c>
    </row>
    <row r="309" spans="1:13" x14ac:dyDescent="0.25">
      <c r="A309" s="23">
        <f>IFERROR(INDEX(T_Snack[Code],MATCH(B309,T_Snack[Snack],0)),"")</f>
        <v>225</v>
      </c>
      <c r="B309" s="24" t="s">
        <v>11</v>
      </c>
      <c r="K309" s="26">
        <f t="shared" si="10"/>
        <v>0</v>
      </c>
      <c r="M309" s="27" t="str">
        <f t="shared" si="9"/>
        <v/>
      </c>
    </row>
    <row r="310" spans="1:13" x14ac:dyDescent="0.25">
      <c r="A310" s="23">
        <f>IFERROR(INDEX(T_Snack[Code],MATCH(B310,T_Snack[Snack],0)),"")</f>
        <v>225</v>
      </c>
      <c r="B310" s="24" t="s">
        <v>11</v>
      </c>
      <c r="M310" s="27" t="str">
        <f t="shared" si="9"/>
        <v/>
      </c>
    </row>
    <row r="311" spans="1:13" x14ac:dyDescent="0.25">
      <c r="A311" s="23" t="str">
        <f>IFERROR(INDEX(T_Snack[Code],MATCH(B311,T_Snack[Snack],0)),"")</f>
        <v/>
      </c>
      <c r="M311" s="27" t="str">
        <f t="shared" si="9"/>
        <v/>
      </c>
    </row>
    <row r="312" spans="1:13" x14ac:dyDescent="0.25">
      <c r="A312" s="23" t="str">
        <f>IFERROR(INDEX(T_Snack[Code],MATCH(B312,T_Snack[Snack],0)),"")</f>
        <v/>
      </c>
      <c r="M312" s="27" t="str">
        <f t="shared" si="9"/>
        <v/>
      </c>
    </row>
    <row r="313" spans="1:13" x14ac:dyDescent="0.25">
      <c r="A313" s="23" t="str">
        <f>IFERROR(INDEX(T_Snack[Code],MATCH(B313,T_Snack[Snack],0)),"")</f>
        <v/>
      </c>
      <c r="M313" s="27" t="str">
        <f t="shared" si="9"/>
        <v/>
      </c>
    </row>
    <row r="314" spans="1:13" x14ac:dyDescent="0.25">
      <c r="M314" s="27" t="str">
        <f t="shared" si="9"/>
        <v/>
      </c>
    </row>
    <row r="315" spans="1:13" x14ac:dyDescent="0.25">
      <c r="M315" s="27" t="str">
        <f t="shared" si="9"/>
        <v/>
      </c>
    </row>
    <row r="316" spans="1:13" x14ac:dyDescent="0.25">
      <c r="M316" s="27" t="str">
        <f t="shared" si="9"/>
        <v/>
      </c>
    </row>
    <row r="317" spans="1:13" x14ac:dyDescent="0.25">
      <c r="M317" s="27" t="str">
        <f t="shared" si="9"/>
        <v/>
      </c>
    </row>
    <row r="318" spans="1:13" x14ac:dyDescent="0.25">
      <c r="M318" s="27" t="str">
        <f t="shared" si="9"/>
        <v/>
      </c>
    </row>
    <row r="319" spans="1:13" x14ac:dyDescent="0.25">
      <c r="M319" s="27" t="str">
        <f t="shared" si="9"/>
        <v/>
      </c>
    </row>
    <row r="320" spans="1:13" x14ac:dyDescent="0.25">
      <c r="M320" s="27" t="str">
        <f t="shared" si="9"/>
        <v/>
      </c>
    </row>
    <row r="321" spans="13:13" x14ac:dyDescent="0.25">
      <c r="M321" s="27" t="str">
        <f t="shared" si="9"/>
        <v/>
      </c>
    </row>
    <row r="322" spans="13:13" x14ac:dyDescent="0.25">
      <c r="M322" s="27" t="str">
        <f t="shared" si="9"/>
        <v/>
      </c>
    </row>
    <row r="323" spans="13:13" x14ac:dyDescent="0.25">
      <c r="M323" s="27" t="str">
        <f t="shared" ref="M323:M386" si="11">IF(K323&lt;0,"ATTENTION IL DOIT Y AVOIR UNE ERREUR LE STOCK EST NEGATIF !","")</f>
        <v/>
      </c>
    </row>
    <row r="324" spans="13:13" x14ac:dyDescent="0.25">
      <c r="M324" s="27" t="str">
        <f t="shared" si="11"/>
        <v/>
      </c>
    </row>
    <row r="325" spans="13:13" x14ac:dyDescent="0.25">
      <c r="M325" s="27" t="str">
        <f t="shared" si="11"/>
        <v/>
      </c>
    </row>
    <row r="326" spans="13:13" x14ac:dyDescent="0.25">
      <c r="M326" s="27" t="str">
        <f t="shared" si="11"/>
        <v/>
      </c>
    </row>
    <row r="327" spans="13:13" x14ac:dyDescent="0.25">
      <c r="M327" s="27" t="str">
        <f t="shared" si="11"/>
        <v/>
      </c>
    </row>
    <row r="328" spans="13:13" x14ac:dyDescent="0.25">
      <c r="M328" s="27" t="str">
        <f t="shared" si="11"/>
        <v/>
      </c>
    </row>
    <row r="329" spans="13:13" x14ac:dyDescent="0.25">
      <c r="M329" s="27" t="str">
        <f t="shared" si="11"/>
        <v/>
      </c>
    </row>
    <row r="330" spans="13:13" x14ac:dyDescent="0.25">
      <c r="M330" s="27" t="str">
        <f t="shared" si="11"/>
        <v/>
      </c>
    </row>
    <row r="331" spans="13:13" x14ac:dyDescent="0.25">
      <c r="M331" s="27" t="str">
        <f t="shared" si="11"/>
        <v/>
      </c>
    </row>
    <row r="332" spans="13:13" x14ac:dyDescent="0.25">
      <c r="M332" s="27" t="str">
        <f t="shared" si="11"/>
        <v/>
      </c>
    </row>
    <row r="333" spans="13:13" x14ac:dyDescent="0.25">
      <c r="M333" s="27" t="str">
        <f t="shared" si="11"/>
        <v/>
      </c>
    </row>
    <row r="334" spans="13:13" x14ac:dyDescent="0.25">
      <c r="M334" s="27" t="str">
        <f t="shared" si="11"/>
        <v/>
      </c>
    </row>
    <row r="335" spans="13:13" x14ac:dyDescent="0.25">
      <c r="M335" s="27" t="str">
        <f t="shared" si="11"/>
        <v/>
      </c>
    </row>
    <row r="336" spans="13:13" x14ac:dyDescent="0.25">
      <c r="M336" s="27" t="str">
        <f t="shared" si="11"/>
        <v/>
      </c>
    </row>
    <row r="337" spans="13:13" x14ac:dyDescent="0.25">
      <c r="M337" s="27" t="str">
        <f t="shared" si="11"/>
        <v/>
      </c>
    </row>
    <row r="338" spans="13:13" x14ac:dyDescent="0.25">
      <c r="M338" s="27" t="str">
        <f t="shared" si="11"/>
        <v/>
      </c>
    </row>
    <row r="339" spans="13:13" x14ac:dyDescent="0.25">
      <c r="M339" s="27" t="str">
        <f t="shared" si="11"/>
        <v/>
      </c>
    </row>
    <row r="340" spans="13:13" x14ac:dyDescent="0.25">
      <c r="M340" s="27" t="str">
        <f t="shared" si="11"/>
        <v/>
      </c>
    </row>
    <row r="341" spans="13:13" x14ac:dyDescent="0.25">
      <c r="M341" s="27" t="str">
        <f t="shared" si="11"/>
        <v/>
      </c>
    </row>
    <row r="342" spans="13:13" x14ac:dyDescent="0.25">
      <c r="M342" s="27" t="str">
        <f t="shared" si="11"/>
        <v/>
      </c>
    </row>
    <row r="343" spans="13:13" x14ac:dyDescent="0.25">
      <c r="M343" s="27" t="str">
        <f t="shared" si="11"/>
        <v/>
      </c>
    </row>
    <row r="344" spans="13:13" x14ac:dyDescent="0.25">
      <c r="M344" s="27" t="str">
        <f t="shared" si="11"/>
        <v/>
      </c>
    </row>
    <row r="345" spans="13:13" x14ac:dyDescent="0.25">
      <c r="M345" s="27" t="str">
        <f t="shared" si="11"/>
        <v/>
      </c>
    </row>
    <row r="346" spans="13:13" x14ac:dyDescent="0.25">
      <c r="M346" s="27" t="str">
        <f t="shared" si="11"/>
        <v/>
      </c>
    </row>
    <row r="347" spans="13:13" x14ac:dyDescent="0.25">
      <c r="M347" s="27" t="str">
        <f t="shared" si="11"/>
        <v/>
      </c>
    </row>
    <row r="348" spans="13:13" x14ac:dyDescent="0.25">
      <c r="M348" s="27" t="str">
        <f t="shared" si="11"/>
        <v/>
      </c>
    </row>
    <row r="349" spans="13:13" x14ac:dyDescent="0.25">
      <c r="M349" s="27" t="str">
        <f t="shared" si="11"/>
        <v/>
      </c>
    </row>
    <row r="350" spans="13:13" x14ac:dyDescent="0.25">
      <c r="M350" s="27" t="str">
        <f t="shared" si="11"/>
        <v/>
      </c>
    </row>
    <row r="351" spans="13:13" x14ac:dyDescent="0.25">
      <c r="M351" s="27" t="str">
        <f t="shared" si="11"/>
        <v/>
      </c>
    </row>
    <row r="352" spans="13:13" x14ac:dyDescent="0.25">
      <c r="M352" s="27" t="str">
        <f t="shared" si="11"/>
        <v/>
      </c>
    </row>
    <row r="353" spans="13:13" x14ac:dyDescent="0.25">
      <c r="M353" s="27" t="str">
        <f t="shared" si="11"/>
        <v/>
      </c>
    </row>
    <row r="354" spans="13:13" x14ac:dyDescent="0.25">
      <c r="M354" s="27" t="str">
        <f t="shared" si="11"/>
        <v/>
      </c>
    </row>
    <row r="355" spans="13:13" x14ac:dyDescent="0.25">
      <c r="M355" s="27" t="str">
        <f t="shared" si="11"/>
        <v/>
      </c>
    </row>
    <row r="356" spans="13:13" x14ac:dyDescent="0.25">
      <c r="M356" s="27" t="str">
        <f t="shared" si="11"/>
        <v/>
      </c>
    </row>
    <row r="357" spans="13:13" x14ac:dyDescent="0.25">
      <c r="M357" s="27" t="str">
        <f t="shared" si="11"/>
        <v/>
      </c>
    </row>
    <row r="358" spans="13:13" x14ac:dyDescent="0.25">
      <c r="M358" s="27" t="str">
        <f t="shared" si="11"/>
        <v/>
      </c>
    </row>
    <row r="359" spans="13:13" x14ac:dyDescent="0.25">
      <c r="M359" s="27" t="str">
        <f t="shared" si="11"/>
        <v/>
      </c>
    </row>
    <row r="360" spans="13:13" x14ac:dyDescent="0.25">
      <c r="M360" s="27" t="str">
        <f t="shared" si="11"/>
        <v/>
      </c>
    </row>
    <row r="361" spans="13:13" x14ac:dyDescent="0.25">
      <c r="M361" s="27" t="str">
        <f t="shared" si="11"/>
        <v/>
      </c>
    </row>
    <row r="362" spans="13:13" x14ac:dyDescent="0.25">
      <c r="M362" s="27" t="str">
        <f t="shared" si="11"/>
        <v/>
      </c>
    </row>
    <row r="363" spans="13:13" x14ac:dyDescent="0.25">
      <c r="M363" s="27" t="str">
        <f t="shared" si="11"/>
        <v/>
      </c>
    </row>
    <row r="364" spans="13:13" x14ac:dyDescent="0.25">
      <c r="M364" s="27" t="str">
        <f t="shared" si="11"/>
        <v/>
      </c>
    </row>
    <row r="365" spans="13:13" x14ac:dyDescent="0.25">
      <c r="M365" s="27" t="str">
        <f t="shared" si="11"/>
        <v/>
      </c>
    </row>
    <row r="366" spans="13:13" x14ac:dyDescent="0.25">
      <c r="M366" s="27" t="str">
        <f t="shared" si="11"/>
        <v/>
      </c>
    </row>
    <row r="367" spans="13:13" x14ac:dyDescent="0.25">
      <c r="M367" s="27" t="str">
        <f t="shared" si="11"/>
        <v/>
      </c>
    </row>
    <row r="368" spans="13:13" x14ac:dyDescent="0.25">
      <c r="M368" s="27" t="str">
        <f t="shared" si="11"/>
        <v/>
      </c>
    </row>
    <row r="369" spans="13:13" x14ac:dyDescent="0.25">
      <c r="M369" s="27" t="str">
        <f t="shared" si="11"/>
        <v/>
      </c>
    </row>
    <row r="370" spans="13:13" x14ac:dyDescent="0.25">
      <c r="M370" s="27" t="str">
        <f t="shared" si="11"/>
        <v/>
      </c>
    </row>
    <row r="371" spans="13:13" x14ac:dyDescent="0.25">
      <c r="M371" s="27" t="str">
        <f t="shared" si="11"/>
        <v/>
      </c>
    </row>
    <row r="372" spans="13:13" x14ac:dyDescent="0.25">
      <c r="M372" s="27" t="str">
        <f t="shared" si="11"/>
        <v/>
      </c>
    </row>
    <row r="373" spans="13:13" x14ac:dyDescent="0.25">
      <c r="M373" s="27" t="str">
        <f t="shared" si="11"/>
        <v/>
      </c>
    </row>
    <row r="374" spans="13:13" x14ac:dyDescent="0.25">
      <c r="M374" s="27" t="str">
        <f t="shared" si="11"/>
        <v/>
      </c>
    </row>
    <row r="375" spans="13:13" x14ac:dyDescent="0.25">
      <c r="M375" s="27" t="str">
        <f t="shared" si="11"/>
        <v/>
      </c>
    </row>
    <row r="376" spans="13:13" x14ac:dyDescent="0.25">
      <c r="M376" s="27" t="str">
        <f t="shared" si="11"/>
        <v/>
      </c>
    </row>
    <row r="377" spans="13:13" x14ac:dyDescent="0.25">
      <c r="M377" s="27" t="str">
        <f t="shared" si="11"/>
        <v/>
      </c>
    </row>
    <row r="378" spans="13:13" x14ac:dyDescent="0.25">
      <c r="M378" s="27" t="str">
        <f t="shared" si="11"/>
        <v/>
      </c>
    </row>
    <row r="379" spans="13:13" x14ac:dyDescent="0.25">
      <c r="M379" s="27" t="str">
        <f t="shared" si="11"/>
        <v/>
      </c>
    </row>
    <row r="380" spans="13:13" x14ac:dyDescent="0.25">
      <c r="M380" s="27" t="str">
        <f t="shared" si="11"/>
        <v/>
      </c>
    </row>
    <row r="381" spans="13:13" x14ac:dyDescent="0.25">
      <c r="M381" s="27" t="str">
        <f t="shared" si="11"/>
        <v/>
      </c>
    </row>
    <row r="382" spans="13:13" x14ac:dyDescent="0.25">
      <c r="M382" s="27" t="str">
        <f t="shared" si="11"/>
        <v/>
      </c>
    </row>
    <row r="383" spans="13:13" x14ac:dyDescent="0.25">
      <c r="M383" s="27" t="str">
        <f t="shared" si="11"/>
        <v/>
      </c>
    </row>
    <row r="384" spans="13:13" x14ac:dyDescent="0.25">
      <c r="M384" s="27" t="str">
        <f t="shared" si="11"/>
        <v/>
      </c>
    </row>
    <row r="385" spans="13:13" x14ac:dyDescent="0.25">
      <c r="M385" s="27" t="str">
        <f t="shared" si="11"/>
        <v/>
      </c>
    </row>
    <row r="386" spans="13:13" x14ac:dyDescent="0.25">
      <c r="M386" s="27" t="str">
        <f t="shared" si="11"/>
        <v/>
      </c>
    </row>
    <row r="387" spans="13:13" x14ac:dyDescent="0.25">
      <c r="M387" s="27" t="str">
        <f t="shared" ref="M387:M450" si="12">IF(K387&lt;0,"ATTENTION IL DOIT Y AVOIR UNE ERREUR LE STOCK EST NEGATIF !","")</f>
        <v/>
      </c>
    </row>
    <row r="388" spans="13:13" x14ac:dyDescent="0.25">
      <c r="M388" s="27" t="str">
        <f t="shared" si="12"/>
        <v/>
      </c>
    </row>
    <row r="389" spans="13:13" x14ac:dyDescent="0.25">
      <c r="M389" s="27" t="str">
        <f t="shared" si="12"/>
        <v/>
      </c>
    </row>
    <row r="390" spans="13:13" x14ac:dyDescent="0.25">
      <c r="M390" s="27" t="str">
        <f t="shared" si="12"/>
        <v/>
      </c>
    </row>
    <row r="391" spans="13:13" x14ac:dyDescent="0.25">
      <c r="M391" s="27" t="str">
        <f t="shared" si="12"/>
        <v/>
      </c>
    </row>
    <row r="392" spans="13:13" x14ac:dyDescent="0.25">
      <c r="M392" s="27" t="str">
        <f t="shared" si="12"/>
        <v/>
      </c>
    </row>
    <row r="393" spans="13:13" x14ac:dyDescent="0.25">
      <c r="M393" s="27" t="str">
        <f t="shared" si="12"/>
        <v/>
      </c>
    </row>
    <row r="394" spans="13:13" x14ac:dyDescent="0.25">
      <c r="M394" s="27" t="str">
        <f t="shared" si="12"/>
        <v/>
      </c>
    </row>
    <row r="395" spans="13:13" x14ac:dyDescent="0.25">
      <c r="M395" s="27" t="str">
        <f t="shared" si="12"/>
        <v/>
      </c>
    </row>
    <row r="396" spans="13:13" x14ac:dyDescent="0.25">
      <c r="M396" s="27" t="str">
        <f t="shared" si="12"/>
        <v/>
      </c>
    </row>
    <row r="397" spans="13:13" x14ac:dyDescent="0.25">
      <c r="M397" s="27" t="str">
        <f t="shared" si="12"/>
        <v/>
      </c>
    </row>
    <row r="398" spans="13:13" x14ac:dyDescent="0.25">
      <c r="M398" s="27" t="str">
        <f t="shared" si="12"/>
        <v/>
      </c>
    </row>
    <row r="399" spans="13:13" x14ac:dyDescent="0.25">
      <c r="M399" s="27" t="str">
        <f t="shared" si="12"/>
        <v/>
      </c>
    </row>
    <row r="400" spans="13:13" x14ac:dyDescent="0.25">
      <c r="M400" s="27" t="str">
        <f t="shared" si="12"/>
        <v/>
      </c>
    </row>
    <row r="401" spans="13:13" x14ac:dyDescent="0.25">
      <c r="M401" s="27" t="str">
        <f t="shared" si="12"/>
        <v/>
      </c>
    </row>
    <row r="402" spans="13:13" x14ac:dyDescent="0.25">
      <c r="M402" s="27" t="str">
        <f t="shared" si="12"/>
        <v/>
      </c>
    </row>
    <row r="403" spans="13:13" x14ac:dyDescent="0.25">
      <c r="M403" s="27" t="str">
        <f t="shared" si="12"/>
        <v/>
      </c>
    </row>
    <row r="404" spans="13:13" x14ac:dyDescent="0.25">
      <c r="M404" s="27" t="str">
        <f t="shared" si="12"/>
        <v/>
      </c>
    </row>
    <row r="405" spans="13:13" x14ac:dyDescent="0.25">
      <c r="M405" s="27" t="str">
        <f t="shared" si="12"/>
        <v/>
      </c>
    </row>
    <row r="406" spans="13:13" x14ac:dyDescent="0.25">
      <c r="M406" s="27" t="str">
        <f t="shared" si="12"/>
        <v/>
      </c>
    </row>
    <row r="407" spans="13:13" x14ac:dyDescent="0.25">
      <c r="M407" s="27" t="str">
        <f t="shared" si="12"/>
        <v/>
      </c>
    </row>
    <row r="408" spans="13:13" x14ac:dyDescent="0.25">
      <c r="M408" s="27" t="str">
        <f t="shared" si="12"/>
        <v/>
      </c>
    </row>
    <row r="409" spans="13:13" x14ac:dyDescent="0.25">
      <c r="M409" s="27" t="str">
        <f t="shared" si="12"/>
        <v/>
      </c>
    </row>
    <row r="410" spans="13:13" x14ac:dyDescent="0.25">
      <c r="M410" s="27" t="str">
        <f t="shared" si="12"/>
        <v/>
      </c>
    </row>
    <row r="411" spans="13:13" x14ac:dyDescent="0.25">
      <c r="M411" s="27" t="str">
        <f t="shared" si="12"/>
        <v/>
      </c>
    </row>
    <row r="412" spans="13:13" x14ac:dyDescent="0.25">
      <c r="M412" s="27" t="str">
        <f t="shared" si="12"/>
        <v/>
      </c>
    </row>
    <row r="413" spans="13:13" x14ac:dyDescent="0.25">
      <c r="M413" s="27" t="str">
        <f t="shared" si="12"/>
        <v/>
      </c>
    </row>
    <row r="414" spans="13:13" x14ac:dyDescent="0.25">
      <c r="M414" s="27" t="str">
        <f t="shared" si="12"/>
        <v/>
      </c>
    </row>
    <row r="415" spans="13:13" x14ac:dyDescent="0.25">
      <c r="M415" s="27" t="str">
        <f t="shared" si="12"/>
        <v/>
      </c>
    </row>
    <row r="416" spans="13:13" x14ac:dyDescent="0.25">
      <c r="M416" s="27" t="str">
        <f t="shared" si="12"/>
        <v/>
      </c>
    </row>
    <row r="417" spans="13:13" x14ac:dyDescent="0.25">
      <c r="M417" s="27" t="str">
        <f t="shared" si="12"/>
        <v/>
      </c>
    </row>
    <row r="418" spans="13:13" x14ac:dyDescent="0.25">
      <c r="M418" s="27" t="str">
        <f t="shared" si="12"/>
        <v/>
      </c>
    </row>
    <row r="419" spans="13:13" x14ac:dyDescent="0.25">
      <c r="M419" s="27" t="str">
        <f t="shared" si="12"/>
        <v/>
      </c>
    </row>
    <row r="420" spans="13:13" x14ac:dyDescent="0.25">
      <c r="M420" s="27" t="str">
        <f t="shared" si="12"/>
        <v/>
      </c>
    </row>
    <row r="421" spans="13:13" x14ac:dyDescent="0.25">
      <c r="M421" s="27" t="str">
        <f t="shared" si="12"/>
        <v/>
      </c>
    </row>
    <row r="422" spans="13:13" x14ac:dyDescent="0.25">
      <c r="M422" s="27" t="str">
        <f t="shared" si="12"/>
        <v/>
      </c>
    </row>
    <row r="423" spans="13:13" x14ac:dyDescent="0.25">
      <c r="M423" s="27" t="str">
        <f t="shared" si="12"/>
        <v/>
      </c>
    </row>
    <row r="424" spans="13:13" x14ac:dyDescent="0.25">
      <c r="M424" s="27" t="str">
        <f t="shared" si="12"/>
        <v/>
      </c>
    </row>
    <row r="425" spans="13:13" x14ac:dyDescent="0.25">
      <c r="M425" s="27" t="str">
        <f t="shared" si="12"/>
        <v/>
      </c>
    </row>
    <row r="426" spans="13:13" x14ac:dyDescent="0.25">
      <c r="M426" s="27" t="str">
        <f t="shared" si="12"/>
        <v/>
      </c>
    </row>
    <row r="427" spans="13:13" x14ac:dyDescent="0.25">
      <c r="M427" s="27" t="str">
        <f t="shared" si="12"/>
        <v/>
      </c>
    </row>
    <row r="428" spans="13:13" x14ac:dyDescent="0.25">
      <c r="M428" s="27" t="str">
        <f t="shared" si="12"/>
        <v/>
      </c>
    </row>
    <row r="429" spans="13:13" x14ac:dyDescent="0.25">
      <c r="M429" s="27" t="str">
        <f t="shared" si="12"/>
        <v/>
      </c>
    </row>
    <row r="430" spans="13:13" x14ac:dyDescent="0.25">
      <c r="M430" s="27" t="str">
        <f t="shared" si="12"/>
        <v/>
      </c>
    </row>
    <row r="431" spans="13:13" x14ac:dyDescent="0.25">
      <c r="M431" s="27" t="str">
        <f t="shared" si="12"/>
        <v/>
      </c>
    </row>
    <row r="432" spans="13:13" x14ac:dyDescent="0.25">
      <c r="M432" s="27" t="str">
        <f t="shared" si="12"/>
        <v/>
      </c>
    </row>
    <row r="433" spans="13:13" x14ac:dyDescent="0.25">
      <c r="M433" s="27" t="str">
        <f t="shared" si="12"/>
        <v/>
      </c>
    </row>
    <row r="434" spans="13:13" x14ac:dyDescent="0.25">
      <c r="M434" s="27" t="str">
        <f t="shared" si="12"/>
        <v/>
      </c>
    </row>
    <row r="435" spans="13:13" x14ac:dyDescent="0.25">
      <c r="M435" s="27" t="str">
        <f t="shared" si="12"/>
        <v/>
      </c>
    </row>
    <row r="436" spans="13:13" x14ac:dyDescent="0.25">
      <c r="M436" s="27" t="str">
        <f t="shared" si="12"/>
        <v/>
      </c>
    </row>
    <row r="437" spans="13:13" x14ac:dyDescent="0.25">
      <c r="M437" s="27" t="str">
        <f t="shared" si="12"/>
        <v/>
      </c>
    </row>
    <row r="438" spans="13:13" x14ac:dyDescent="0.25">
      <c r="M438" s="27" t="str">
        <f t="shared" si="12"/>
        <v/>
      </c>
    </row>
    <row r="439" spans="13:13" x14ac:dyDescent="0.25">
      <c r="M439" s="27" t="str">
        <f t="shared" si="12"/>
        <v/>
      </c>
    </row>
    <row r="440" spans="13:13" x14ac:dyDescent="0.25">
      <c r="M440" s="27" t="str">
        <f t="shared" si="12"/>
        <v/>
      </c>
    </row>
    <row r="441" spans="13:13" x14ac:dyDescent="0.25">
      <c r="M441" s="27" t="str">
        <f t="shared" si="12"/>
        <v/>
      </c>
    </row>
    <row r="442" spans="13:13" x14ac:dyDescent="0.25">
      <c r="M442" s="27" t="str">
        <f t="shared" si="12"/>
        <v/>
      </c>
    </row>
    <row r="443" spans="13:13" x14ac:dyDescent="0.25">
      <c r="M443" s="27" t="str">
        <f t="shared" si="12"/>
        <v/>
      </c>
    </row>
    <row r="444" spans="13:13" x14ac:dyDescent="0.25">
      <c r="M444" s="27" t="str">
        <f t="shared" si="12"/>
        <v/>
      </c>
    </row>
    <row r="445" spans="13:13" x14ac:dyDescent="0.25">
      <c r="M445" s="27" t="str">
        <f t="shared" si="12"/>
        <v/>
      </c>
    </row>
    <row r="446" spans="13:13" x14ac:dyDescent="0.25">
      <c r="M446" s="27" t="str">
        <f t="shared" si="12"/>
        <v/>
      </c>
    </row>
    <row r="447" spans="13:13" x14ac:dyDescent="0.25">
      <c r="M447" s="27" t="str">
        <f t="shared" si="12"/>
        <v/>
      </c>
    </row>
    <row r="448" spans="13:13" x14ac:dyDescent="0.25">
      <c r="M448" s="27" t="str">
        <f t="shared" si="12"/>
        <v/>
      </c>
    </row>
    <row r="449" spans="13:13" x14ac:dyDescent="0.25">
      <c r="M449" s="27" t="str">
        <f t="shared" si="12"/>
        <v/>
      </c>
    </row>
    <row r="450" spans="13:13" x14ac:dyDescent="0.25">
      <c r="M450" s="27" t="str">
        <f t="shared" si="12"/>
        <v/>
      </c>
    </row>
    <row r="451" spans="13:13" x14ac:dyDescent="0.25">
      <c r="M451" s="27" t="str">
        <f t="shared" ref="M451:M514" si="13">IF(K451&lt;0,"ATTENTION IL DOIT Y AVOIR UNE ERREUR LE STOCK EST NEGATIF !","")</f>
        <v/>
      </c>
    </row>
    <row r="452" spans="13:13" x14ac:dyDescent="0.25">
      <c r="M452" s="27" t="str">
        <f t="shared" si="13"/>
        <v/>
      </c>
    </row>
    <row r="453" spans="13:13" x14ac:dyDescent="0.25">
      <c r="M453" s="27" t="str">
        <f t="shared" si="13"/>
        <v/>
      </c>
    </row>
    <row r="454" spans="13:13" x14ac:dyDescent="0.25">
      <c r="M454" s="27" t="str">
        <f t="shared" si="13"/>
        <v/>
      </c>
    </row>
    <row r="455" spans="13:13" x14ac:dyDescent="0.25">
      <c r="M455" s="27" t="str">
        <f t="shared" si="13"/>
        <v/>
      </c>
    </row>
    <row r="456" spans="13:13" x14ac:dyDescent="0.25">
      <c r="M456" s="27" t="str">
        <f t="shared" si="13"/>
        <v/>
      </c>
    </row>
    <row r="457" spans="13:13" x14ac:dyDescent="0.25">
      <c r="M457" s="27" t="str">
        <f t="shared" si="13"/>
        <v/>
      </c>
    </row>
    <row r="458" spans="13:13" x14ac:dyDescent="0.25">
      <c r="M458" s="27" t="str">
        <f t="shared" si="13"/>
        <v/>
      </c>
    </row>
    <row r="459" spans="13:13" x14ac:dyDescent="0.25">
      <c r="M459" s="27" t="str">
        <f t="shared" si="13"/>
        <v/>
      </c>
    </row>
    <row r="460" spans="13:13" x14ac:dyDescent="0.25">
      <c r="M460" s="27" t="str">
        <f t="shared" si="13"/>
        <v/>
      </c>
    </row>
    <row r="461" spans="13:13" x14ac:dyDescent="0.25">
      <c r="M461" s="27" t="str">
        <f t="shared" si="13"/>
        <v/>
      </c>
    </row>
    <row r="462" spans="13:13" x14ac:dyDescent="0.25">
      <c r="M462" s="27" t="str">
        <f t="shared" si="13"/>
        <v/>
      </c>
    </row>
    <row r="463" spans="13:13" x14ac:dyDescent="0.25">
      <c r="M463" s="27" t="str">
        <f t="shared" si="13"/>
        <v/>
      </c>
    </row>
    <row r="464" spans="13:13" x14ac:dyDescent="0.25">
      <c r="M464" s="27" t="str">
        <f t="shared" si="13"/>
        <v/>
      </c>
    </row>
    <row r="465" spans="13:13" x14ac:dyDescent="0.25">
      <c r="M465" s="27" t="str">
        <f t="shared" si="13"/>
        <v/>
      </c>
    </row>
    <row r="466" spans="13:13" x14ac:dyDescent="0.25">
      <c r="M466" s="27" t="str">
        <f t="shared" si="13"/>
        <v/>
      </c>
    </row>
    <row r="467" spans="13:13" x14ac:dyDescent="0.25">
      <c r="M467" s="27" t="str">
        <f t="shared" si="13"/>
        <v/>
      </c>
    </row>
    <row r="468" spans="13:13" x14ac:dyDescent="0.25">
      <c r="M468" s="27" t="str">
        <f t="shared" si="13"/>
        <v/>
      </c>
    </row>
    <row r="469" spans="13:13" x14ac:dyDescent="0.25">
      <c r="M469" s="27" t="str">
        <f t="shared" si="13"/>
        <v/>
      </c>
    </row>
    <row r="470" spans="13:13" x14ac:dyDescent="0.25">
      <c r="M470" s="27" t="str">
        <f t="shared" si="13"/>
        <v/>
      </c>
    </row>
    <row r="471" spans="13:13" x14ac:dyDescent="0.25">
      <c r="M471" s="27" t="str">
        <f t="shared" si="13"/>
        <v/>
      </c>
    </row>
    <row r="472" spans="13:13" x14ac:dyDescent="0.25">
      <c r="M472" s="27" t="str">
        <f t="shared" si="13"/>
        <v/>
      </c>
    </row>
    <row r="473" spans="13:13" x14ac:dyDescent="0.25">
      <c r="M473" s="27" t="str">
        <f t="shared" si="13"/>
        <v/>
      </c>
    </row>
    <row r="474" spans="13:13" x14ac:dyDescent="0.25">
      <c r="M474" s="27" t="str">
        <f t="shared" si="13"/>
        <v/>
      </c>
    </row>
    <row r="475" spans="13:13" x14ac:dyDescent="0.25">
      <c r="M475" s="27" t="str">
        <f t="shared" si="13"/>
        <v/>
      </c>
    </row>
    <row r="476" spans="13:13" x14ac:dyDescent="0.25">
      <c r="M476" s="27" t="str">
        <f t="shared" si="13"/>
        <v/>
      </c>
    </row>
    <row r="477" spans="13:13" x14ac:dyDescent="0.25">
      <c r="M477" s="27" t="str">
        <f t="shared" si="13"/>
        <v/>
      </c>
    </row>
    <row r="478" spans="13:13" x14ac:dyDescent="0.25">
      <c r="M478" s="27" t="str">
        <f t="shared" si="13"/>
        <v/>
      </c>
    </row>
    <row r="479" spans="13:13" x14ac:dyDescent="0.25">
      <c r="M479" s="27" t="str">
        <f t="shared" si="13"/>
        <v/>
      </c>
    </row>
    <row r="480" spans="13:13" x14ac:dyDescent="0.25">
      <c r="M480" s="27" t="str">
        <f t="shared" si="13"/>
        <v/>
      </c>
    </row>
    <row r="481" spans="13:13" x14ac:dyDescent="0.25">
      <c r="M481" s="27" t="str">
        <f t="shared" si="13"/>
        <v/>
      </c>
    </row>
    <row r="482" spans="13:13" x14ac:dyDescent="0.25">
      <c r="M482" s="27" t="str">
        <f t="shared" si="13"/>
        <v/>
      </c>
    </row>
    <row r="483" spans="13:13" x14ac:dyDescent="0.25">
      <c r="M483" s="27" t="str">
        <f t="shared" si="13"/>
        <v/>
      </c>
    </row>
    <row r="484" spans="13:13" x14ac:dyDescent="0.25">
      <c r="M484" s="27" t="str">
        <f t="shared" si="13"/>
        <v/>
      </c>
    </row>
    <row r="485" spans="13:13" x14ac:dyDescent="0.25">
      <c r="M485" s="27" t="str">
        <f t="shared" si="13"/>
        <v/>
      </c>
    </row>
    <row r="486" spans="13:13" x14ac:dyDescent="0.25">
      <c r="M486" s="27" t="str">
        <f t="shared" si="13"/>
        <v/>
      </c>
    </row>
    <row r="487" spans="13:13" x14ac:dyDescent="0.25">
      <c r="M487" s="27" t="str">
        <f t="shared" si="13"/>
        <v/>
      </c>
    </row>
    <row r="488" spans="13:13" x14ac:dyDescent="0.25">
      <c r="M488" s="27" t="str">
        <f t="shared" si="13"/>
        <v/>
      </c>
    </row>
    <row r="489" spans="13:13" x14ac:dyDescent="0.25">
      <c r="M489" s="27" t="str">
        <f t="shared" si="13"/>
        <v/>
      </c>
    </row>
    <row r="490" spans="13:13" x14ac:dyDescent="0.25">
      <c r="M490" s="27" t="str">
        <f t="shared" si="13"/>
        <v/>
      </c>
    </row>
    <row r="491" spans="13:13" x14ac:dyDescent="0.25">
      <c r="M491" s="27" t="str">
        <f t="shared" si="13"/>
        <v/>
      </c>
    </row>
    <row r="492" spans="13:13" x14ac:dyDescent="0.25">
      <c r="M492" s="27" t="str">
        <f t="shared" si="13"/>
        <v/>
      </c>
    </row>
    <row r="493" spans="13:13" x14ac:dyDescent="0.25">
      <c r="M493" s="27" t="str">
        <f t="shared" si="13"/>
        <v/>
      </c>
    </row>
    <row r="494" spans="13:13" x14ac:dyDescent="0.25">
      <c r="M494" s="27" t="str">
        <f t="shared" si="13"/>
        <v/>
      </c>
    </row>
    <row r="495" spans="13:13" x14ac:dyDescent="0.25">
      <c r="M495" s="27" t="str">
        <f t="shared" si="13"/>
        <v/>
      </c>
    </row>
    <row r="496" spans="13:13" x14ac:dyDescent="0.25">
      <c r="M496" s="27" t="str">
        <f t="shared" si="13"/>
        <v/>
      </c>
    </row>
    <row r="497" spans="13:13" x14ac:dyDescent="0.25">
      <c r="M497" s="27" t="str">
        <f t="shared" si="13"/>
        <v/>
      </c>
    </row>
    <row r="498" spans="13:13" x14ac:dyDescent="0.25">
      <c r="M498" s="27" t="str">
        <f t="shared" si="13"/>
        <v/>
      </c>
    </row>
    <row r="499" spans="13:13" x14ac:dyDescent="0.25">
      <c r="M499" s="27" t="str">
        <f t="shared" si="13"/>
        <v/>
      </c>
    </row>
    <row r="500" spans="13:13" x14ac:dyDescent="0.25">
      <c r="M500" s="27" t="str">
        <f t="shared" si="13"/>
        <v/>
      </c>
    </row>
    <row r="501" spans="13:13" x14ac:dyDescent="0.25">
      <c r="M501" s="27" t="str">
        <f t="shared" si="13"/>
        <v/>
      </c>
    </row>
    <row r="502" spans="13:13" x14ac:dyDescent="0.25">
      <c r="M502" s="27" t="str">
        <f t="shared" si="13"/>
        <v/>
      </c>
    </row>
    <row r="503" spans="13:13" x14ac:dyDescent="0.25">
      <c r="M503" s="27" t="str">
        <f t="shared" si="13"/>
        <v/>
      </c>
    </row>
    <row r="504" spans="13:13" x14ac:dyDescent="0.25">
      <c r="M504" s="27" t="str">
        <f t="shared" si="13"/>
        <v/>
      </c>
    </row>
    <row r="505" spans="13:13" x14ac:dyDescent="0.25">
      <c r="M505" s="27" t="str">
        <f t="shared" si="13"/>
        <v/>
      </c>
    </row>
    <row r="506" spans="13:13" x14ac:dyDescent="0.25">
      <c r="M506" s="27" t="str">
        <f t="shared" si="13"/>
        <v/>
      </c>
    </row>
    <row r="507" spans="13:13" x14ac:dyDescent="0.25">
      <c r="M507" s="27" t="str">
        <f t="shared" si="13"/>
        <v/>
      </c>
    </row>
    <row r="508" spans="13:13" x14ac:dyDescent="0.25">
      <c r="M508" s="27" t="str">
        <f t="shared" si="13"/>
        <v/>
      </c>
    </row>
    <row r="509" spans="13:13" x14ac:dyDescent="0.25">
      <c r="M509" s="27" t="str">
        <f t="shared" si="13"/>
        <v/>
      </c>
    </row>
    <row r="510" spans="13:13" x14ac:dyDescent="0.25">
      <c r="M510" s="27" t="str">
        <f t="shared" si="13"/>
        <v/>
      </c>
    </row>
    <row r="511" spans="13:13" x14ac:dyDescent="0.25">
      <c r="M511" s="27" t="str">
        <f t="shared" si="13"/>
        <v/>
      </c>
    </row>
    <row r="512" spans="13:13" x14ac:dyDescent="0.25">
      <c r="M512" s="27" t="str">
        <f t="shared" si="13"/>
        <v/>
      </c>
    </row>
    <row r="513" spans="13:13" x14ac:dyDescent="0.25">
      <c r="M513" s="27" t="str">
        <f t="shared" si="13"/>
        <v/>
      </c>
    </row>
    <row r="514" spans="13:13" x14ac:dyDescent="0.25">
      <c r="M514" s="27" t="str">
        <f t="shared" si="13"/>
        <v/>
      </c>
    </row>
    <row r="515" spans="13:13" x14ac:dyDescent="0.25">
      <c r="M515" s="27" t="str">
        <f t="shared" ref="M515:M578" si="14">IF(K515&lt;0,"ATTENTION IL DOIT Y AVOIR UNE ERREUR LE STOCK EST NEGATIF !","")</f>
        <v/>
      </c>
    </row>
    <row r="516" spans="13:13" x14ac:dyDescent="0.25">
      <c r="M516" s="27" t="str">
        <f t="shared" si="14"/>
        <v/>
      </c>
    </row>
    <row r="517" spans="13:13" x14ac:dyDescent="0.25">
      <c r="M517" s="27" t="str">
        <f t="shared" si="14"/>
        <v/>
      </c>
    </row>
    <row r="518" spans="13:13" x14ac:dyDescent="0.25">
      <c r="M518" s="27" t="str">
        <f t="shared" si="14"/>
        <v/>
      </c>
    </row>
    <row r="519" spans="13:13" x14ac:dyDescent="0.25">
      <c r="M519" s="27" t="str">
        <f t="shared" si="14"/>
        <v/>
      </c>
    </row>
    <row r="520" spans="13:13" x14ac:dyDescent="0.25">
      <c r="M520" s="27" t="str">
        <f t="shared" si="14"/>
        <v/>
      </c>
    </row>
    <row r="521" spans="13:13" x14ac:dyDescent="0.25">
      <c r="M521" s="27" t="str">
        <f t="shared" si="14"/>
        <v/>
      </c>
    </row>
    <row r="522" spans="13:13" x14ac:dyDescent="0.25">
      <c r="M522" s="27" t="str">
        <f t="shared" si="14"/>
        <v/>
      </c>
    </row>
    <row r="523" spans="13:13" x14ac:dyDescent="0.25">
      <c r="M523" s="27" t="str">
        <f t="shared" si="14"/>
        <v/>
      </c>
    </row>
    <row r="524" spans="13:13" x14ac:dyDescent="0.25">
      <c r="M524" s="27" t="str">
        <f t="shared" si="14"/>
        <v/>
      </c>
    </row>
    <row r="525" spans="13:13" x14ac:dyDescent="0.25">
      <c r="M525" s="27" t="str">
        <f t="shared" si="14"/>
        <v/>
      </c>
    </row>
    <row r="526" spans="13:13" x14ac:dyDescent="0.25">
      <c r="M526" s="27" t="str">
        <f t="shared" si="14"/>
        <v/>
      </c>
    </row>
    <row r="527" spans="13:13" x14ac:dyDescent="0.25">
      <c r="M527" s="27" t="str">
        <f t="shared" si="14"/>
        <v/>
      </c>
    </row>
    <row r="528" spans="13:13" x14ac:dyDescent="0.25">
      <c r="M528" s="27" t="str">
        <f t="shared" si="14"/>
        <v/>
      </c>
    </row>
    <row r="529" spans="13:13" x14ac:dyDescent="0.25">
      <c r="M529" s="27" t="str">
        <f t="shared" si="14"/>
        <v/>
      </c>
    </row>
    <row r="530" spans="13:13" x14ac:dyDescent="0.25">
      <c r="M530" s="27" t="str">
        <f t="shared" si="14"/>
        <v/>
      </c>
    </row>
    <row r="531" spans="13:13" x14ac:dyDescent="0.25">
      <c r="M531" s="27" t="str">
        <f t="shared" si="14"/>
        <v/>
      </c>
    </row>
    <row r="532" spans="13:13" x14ac:dyDescent="0.25">
      <c r="M532" s="27" t="str">
        <f t="shared" si="14"/>
        <v/>
      </c>
    </row>
    <row r="533" spans="13:13" x14ac:dyDescent="0.25">
      <c r="M533" s="27" t="str">
        <f t="shared" si="14"/>
        <v/>
      </c>
    </row>
    <row r="534" spans="13:13" x14ac:dyDescent="0.25">
      <c r="M534" s="27" t="str">
        <f t="shared" si="14"/>
        <v/>
      </c>
    </row>
    <row r="535" spans="13:13" x14ac:dyDescent="0.25">
      <c r="M535" s="27" t="str">
        <f t="shared" si="14"/>
        <v/>
      </c>
    </row>
    <row r="536" spans="13:13" x14ac:dyDescent="0.25">
      <c r="M536" s="27" t="str">
        <f t="shared" si="14"/>
        <v/>
      </c>
    </row>
    <row r="537" spans="13:13" x14ac:dyDescent="0.25">
      <c r="M537" s="27" t="str">
        <f t="shared" si="14"/>
        <v/>
      </c>
    </row>
    <row r="538" spans="13:13" x14ac:dyDescent="0.25">
      <c r="M538" s="27" t="str">
        <f t="shared" si="14"/>
        <v/>
      </c>
    </row>
    <row r="539" spans="13:13" x14ac:dyDescent="0.25">
      <c r="M539" s="27" t="str">
        <f t="shared" si="14"/>
        <v/>
      </c>
    </row>
    <row r="540" spans="13:13" x14ac:dyDescent="0.25">
      <c r="M540" s="27" t="str">
        <f t="shared" si="14"/>
        <v/>
      </c>
    </row>
    <row r="541" spans="13:13" x14ac:dyDescent="0.25">
      <c r="M541" s="27" t="str">
        <f t="shared" si="14"/>
        <v/>
      </c>
    </row>
    <row r="542" spans="13:13" x14ac:dyDescent="0.25">
      <c r="M542" s="27" t="str">
        <f t="shared" si="14"/>
        <v/>
      </c>
    </row>
    <row r="543" spans="13:13" x14ac:dyDescent="0.25">
      <c r="M543" s="27" t="str">
        <f t="shared" si="14"/>
        <v/>
      </c>
    </row>
    <row r="544" spans="13:13" x14ac:dyDescent="0.25">
      <c r="M544" s="27" t="str">
        <f t="shared" si="14"/>
        <v/>
      </c>
    </row>
    <row r="545" spans="13:13" x14ac:dyDescent="0.25">
      <c r="M545" s="27" t="str">
        <f t="shared" si="14"/>
        <v/>
      </c>
    </row>
    <row r="546" spans="13:13" x14ac:dyDescent="0.25">
      <c r="M546" s="27" t="str">
        <f t="shared" si="14"/>
        <v/>
      </c>
    </row>
    <row r="547" spans="13:13" x14ac:dyDescent="0.25">
      <c r="M547" s="27" t="str">
        <f t="shared" si="14"/>
        <v/>
      </c>
    </row>
    <row r="548" spans="13:13" x14ac:dyDescent="0.25">
      <c r="M548" s="27" t="str">
        <f t="shared" si="14"/>
        <v/>
      </c>
    </row>
    <row r="549" spans="13:13" x14ac:dyDescent="0.25">
      <c r="M549" s="27" t="str">
        <f t="shared" si="14"/>
        <v/>
      </c>
    </row>
    <row r="550" spans="13:13" x14ac:dyDescent="0.25">
      <c r="M550" s="27" t="str">
        <f t="shared" si="14"/>
        <v/>
      </c>
    </row>
    <row r="551" spans="13:13" x14ac:dyDescent="0.25">
      <c r="M551" s="27" t="str">
        <f t="shared" si="14"/>
        <v/>
      </c>
    </row>
    <row r="552" spans="13:13" x14ac:dyDescent="0.25">
      <c r="M552" s="27" t="str">
        <f t="shared" si="14"/>
        <v/>
      </c>
    </row>
    <row r="553" spans="13:13" x14ac:dyDescent="0.25">
      <c r="M553" s="27" t="str">
        <f t="shared" si="14"/>
        <v/>
      </c>
    </row>
    <row r="554" spans="13:13" x14ac:dyDescent="0.25">
      <c r="M554" s="27" t="str">
        <f t="shared" si="14"/>
        <v/>
      </c>
    </row>
    <row r="555" spans="13:13" x14ac:dyDescent="0.25">
      <c r="M555" s="27" t="str">
        <f t="shared" si="14"/>
        <v/>
      </c>
    </row>
    <row r="556" spans="13:13" x14ac:dyDescent="0.25">
      <c r="M556" s="27" t="str">
        <f t="shared" si="14"/>
        <v/>
      </c>
    </row>
    <row r="557" spans="13:13" x14ac:dyDescent="0.25">
      <c r="M557" s="27" t="str">
        <f t="shared" si="14"/>
        <v/>
      </c>
    </row>
    <row r="558" spans="13:13" x14ac:dyDescent="0.25">
      <c r="M558" s="27" t="str">
        <f t="shared" si="14"/>
        <v/>
      </c>
    </row>
    <row r="559" spans="13:13" x14ac:dyDescent="0.25">
      <c r="M559" s="27" t="str">
        <f t="shared" si="14"/>
        <v/>
      </c>
    </row>
    <row r="560" spans="13:13" x14ac:dyDescent="0.25">
      <c r="M560" s="27" t="str">
        <f t="shared" si="14"/>
        <v/>
      </c>
    </row>
    <row r="561" spans="13:13" x14ac:dyDescent="0.25">
      <c r="M561" s="27" t="str">
        <f t="shared" si="14"/>
        <v/>
      </c>
    </row>
    <row r="562" spans="13:13" x14ac:dyDescent="0.25">
      <c r="M562" s="27" t="str">
        <f t="shared" si="14"/>
        <v/>
      </c>
    </row>
    <row r="563" spans="13:13" x14ac:dyDescent="0.25">
      <c r="M563" s="27" t="str">
        <f t="shared" si="14"/>
        <v/>
      </c>
    </row>
    <row r="564" spans="13:13" x14ac:dyDescent="0.25">
      <c r="M564" s="27" t="str">
        <f t="shared" si="14"/>
        <v/>
      </c>
    </row>
    <row r="565" spans="13:13" x14ac:dyDescent="0.25">
      <c r="M565" s="27" t="str">
        <f t="shared" si="14"/>
        <v/>
      </c>
    </row>
    <row r="566" spans="13:13" x14ac:dyDescent="0.25">
      <c r="M566" s="27" t="str">
        <f t="shared" si="14"/>
        <v/>
      </c>
    </row>
    <row r="567" spans="13:13" x14ac:dyDescent="0.25">
      <c r="M567" s="27" t="str">
        <f t="shared" si="14"/>
        <v/>
      </c>
    </row>
    <row r="568" spans="13:13" x14ac:dyDescent="0.25">
      <c r="M568" s="27" t="str">
        <f t="shared" si="14"/>
        <v/>
      </c>
    </row>
    <row r="569" spans="13:13" x14ac:dyDescent="0.25">
      <c r="M569" s="27" t="str">
        <f t="shared" si="14"/>
        <v/>
      </c>
    </row>
    <row r="570" spans="13:13" x14ac:dyDescent="0.25">
      <c r="M570" s="27" t="str">
        <f t="shared" si="14"/>
        <v/>
      </c>
    </row>
    <row r="571" spans="13:13" x14ac:dyDescent="0.25">
      <c r="M571" s="27" t="str">
        <f t="shared" si="14"/>
        <v/>
      </c>
    </row>
    <row r="572" spans="13:13" x14ac:dyDescent="0.25">
      <c r="M572" s="27" t="str">
        <f t="shared" si="14"/>
        <v/>
      </c>
    </row>
    <row r="573" spans="13:13" x14ac:dyDescent="0.25">
      <c r="M573" s="27" t="str">
        <f t="shared" si="14"/>
        <v/>
      </c>
    </row>
    <row r="574" spans="13:13" x14ac:dyDescent="0.25">
      <c r="M574" s="27" t="str">
        <f t="shared" si="14"/>
        <v/>
      </c>
    </row>
    <row r="575" spans="13:13" x14ac:dyDescent="0.25">
      <c r="M575" s="27" t="str">
        <f t="shared" si="14"/>
        <v/>
      </c>
    </row>
    <row r="576" spans="13:13" x14ac:dyDescent="0.25">
      <c r="M576" s="27" t="str">
        <f t="shared" si="14"/>
        <v/>
      </c>
    </row>
    <row r="577" spans="13:13" x14ac:dyDescent="0.25">
      <c r="M577" s="27" t="str">
        <f t="shared" si="14"/>
        <v/>
      </c>
    </row>
    <row r="578" spans="13:13" x14ac:dyDescent="0.25">
      <c r="M578" s="27" t="str">
        <f t="shared" si="14"/>
        <v/>
      </c>
    </row>
    <row r="579" spans="13:13" x14ac:dyDescent="0.25">
      <c r="M579" s="27" t="str">
        <f t="shared" ref="M579:M642" si="15">IF(K579&lt;0,"ATTENTION IL DOIT Y AVOIR UNE ERREUR LE STOCK EST NEGATIF !","")</f>
        <v/>
      </c>
    </row>
    <row r="580" spans="13:13" x14ac:dyDescent="0.25">
      <c r="M580" s="27" t="str">
        <f t="shared" si="15"/>
        <v/>
      </c>
    </row>
    <row r="581" spans="13:13" x14ac:dyDescent="0.25">
      <c r="M581" s="27" t="str">
        <f t="shared" si="15"/>
        <v/>
      </c>
    </row>
    <row r="582" spans="13:13" x14ac:dyDescent="0.25">
      <c r="M582" s="27" t="str">
        <f t="shared" si="15"/>
        <v/>
      </c>
    </row>
    <row r="583" spans="13:13" x14ac:dyDescent="0.25">
      <c r="M583" s="27" t="str">
        <f t="shared" si="15"/>
        <v/>
      </c>
    </row>
    <row r="584" spans="13:13" x14ac:dyDescent="0.25">
      <c r="M584" s="27" t="str">
        <f t="shared" si="15"/>
        <v/>
      </c>
    </row>
    <row r="585" spans="13:13" x14ac:dyDescent="0.25">
      <c r="M585" s="27" t="str">
        <f t="shared" si="15"/>
        <v/>
      </c>
    </row>
    <row r="586" spans="13:13" x14ac:dyDescent="0.25">
      <c r="M586" s="27" t="str">
        <f t="shared" si="15"/>
        <v/>
      </c>
    </row>
    <row r="587" spans="13:13" x14ac:dyDescent="0.25">
      <c r="M587" s="27" t="str">
        <f t="shared" si="15"/>
        <v/>
      </c>
    </row>
    <row r="588" spans="13:13" x14ac:dyDescent="0.25">
      <c r="M588" s="27" t="str">
        <f t="shared" si="15"/>
        <v/>
      </c>
    </row>
    <row r="589" spans="13:13" x14ac:dyDescent="0.25">
      <c r="M589" s="27" t="str">
        <f t="shared" si="15"/>
        <v/>
      </c>
    </row>
    <row r="590" spans="13:13" x14ac:dyDescent="0.25">
      <c r="M590" s="27" t="str">
        <f t="shared" si="15"/>
        <v/>
      </c>
    </row>
    <row r="591" spans="13:13" x14ac:dyDescent="0.25">
      <c r="M591" s="27" t="str">
        <f t="shared" si="15"/>
        <v/>
      </c>
    </row>
    <row r="592" spans="13:13" x14ac:dyDescent="0.25">
      <c r="M592" s="27" t="str">
        <f t="shared" si="15"/>
        <v/>
      </c>
    </row>
    <row r="593" spans="13:13" x14ac:dyDescent="0.25">
      <c r="M593" s="27" t="str">
        <f t="shared" si="15"/>
        <v/>
      </c>
    </row>
    <row r="594" spans="13:13" x14ac:dyDescent="0.25">
      <c r="M594" s="27" t="str">
        <f t="shared" si="15"/>
        <v/>
      </c>
    </row>
    <row r="595" spans="13:13" x14ac:dyDescent="0.25">
      <c r="M595" s="27" t="str">
        <f t="shared" si="15"/>
        <v/>
      </c>
    </row>
    <row r="596" spans="13:13" x14ac:dyDescent="0.25">
      <c r="M596" s="27" t="str">
        <f t="shared" si="15"/>
        <v/>
      </c>
    </row>
    <row r="597" spans="13:13" x14ac:dyDescent="0.25">
      <c r="M597" s="27" t="str">
        <f t="shared" si="15"/>
        <v/>
      </c>
    </row>
    <row r="598" spans="13:13" x14ac:dyDescent="0.25">
      <c r="M598" s="27" t="str">
        <f t="shared" si="15"/>
        <v/>
      </c>
    </row>
    <row r="599" spans="13:13" x14ac:dyDescent="0.25">
      <c r="M599" s="27" t="str">
        <f t="shared" si="15"/>
        <v/>
      </c>
    </row>
    <row r="600" spans="13:13" x14ac:dyDescent="0.25">
      <c r="M600" s="27" t="str">
        <f t="shared" si="15"/>
        <v/>
      </c>
    </row>
    <row r="601" spans="13:13" x14ac:dyDescent="0.25">
      <c r="M601" s="27" t="str">
        <f t="shared" si="15"/>
        <v/>
      </c>
    </row>
    <row r="602" spans="13:13" x14ac:dyDescent="0.25">
      <c r="M602" s="27" t="str">
        <f t="shared" si="15"/>
        <v/>
      </c>
    </row>
    <row r="603" spans="13:13" x14ac:dyDescent="0.25">
      <c r="M603" s="27" t="str">
        <f t="shared" si="15"/>
        <v/>
      </c>
    </row>
    <row r="604" spans="13:13" x14ac:dyDescent="0.25">
      <c r="M604" s="27" t="str">
        <f t="shared" si="15"/>
        <v/>
      </c>
    </row>
    <row r="605" spans="13:13" x14ac:dyDescent="0.25">
      <c r="M605" s="27" t="str">
        <f t="shared" si="15"/>
        <v/>
      </c>
    </row>
    <row r="606" spans="13:13" x14ac:dyDescent="0.25">
      <c r="M606" s="27" t="str">
        <f t="shared" si="15"/>
        <v/>
      </c>
    </row>
    <row r="607" spans="13:13" x14ac:dyDescent="0.25">
      <c r="M607" s="27" t="str">
        <f t="shared" si="15"/>
        <v/>
      </c>
    </row>
    <row r="608" spans="13:13" x14ac:dyDescent="0.25">
      <c r="M608" s="27" t="str">
        <f t="shared" si="15"/>
        <v/>
      </c>
    </row>
    <row r="609" spans="13:13" x14ac:dyDescent="0.25">
      <c r="M609" s="27" t="str">
        <f t="shared" si="15"/>
        <v/>
      </c>
    </row>
    <row r="610" spans="13:13" x14ac:dyDescent="0.25">
      <c r="M610" s="27" t="str">
        <f t="shared" si="15"/>
        <v/>
      </c>
    </row>
    <row r="611" spans="13:13" x14ac:dyDescent="0.25">
      <c r="M611" s="27" t="str">
        <f t="shared" si="15"/>
        <v/>
      </c>
    </row>
    <row r="612" spans="13:13" x14ac:dyDescent="0.25">
      <c r="M612" s="27" t="str">
        <f t="shared" si="15"/>
        <v/>
      </c>
    </row>
    <row r="613" spans="13:13" x14ac:dyDescent="0.25">
      <c r="M613" s="27" t="str">
        <f t="shared" si="15"/>
        <v/>
      </c>
    </row>
    <row r="614" spans="13:13" x14ac:dyDescent="0.25">
      <c r="M614" s="27" t="str">
        <f t="shared" si="15"/>
        <v/>
      </c>
    </row>
    <row r="615" spans="13:13" x14ac:dyDescent="0.25">
      <c r="M615" s="27" t="str">
        <f t="shared" si="15"/>
        <v/>
      </c>
    </row>
    <row r="616" spans="13:13" x14ac:dyDescent="0.25">
      <c r="M616" s="27" t="str">
        <f t="shared" si="15"/>
        <v/>
      </c>
    </row>
    <row r="617" spans="13:13" x14ac:dyDescent="0.25">
      <c r="M617" s="27" t="str">
        <f t="shared" si="15"/>
        <v/>
      </c>
    </row>
    <row r="618" spans="13:13" x14ac:dyDescent="0.25">
      <c r="M618" s="27" t="str">
        <f t="shared" si="15"/>
        <v/>
      </c>
    </row>
    <row r="619" spans="13:13" x14ac:dyDescent="0.25">
      <c r="M619" s="27" t="str">
        <f t="shared" si="15"/>
        <v/>
      </c>
    </row>
    <row r="620" spans="13:13" x14ac:dyDescent="0.25">
      <c r="M620" s="27" t="str">
        <f t="shared" si="15"/>
        <v/>
      </c>
    </row>
    <row r="621" spans="13:13" x14ac:dyDescent="0.25">
      <c r="M621" s="27" t="str">
        <f t="shared" si="15"/>
        <v/>
      </c>
    </row>
    <row r="622" spans="13:13" x14ac:dyDescent="0.25">
      <c r="M622" s="27" t="str">
        <f t="shared" si="15"/>
        <v/>
      </c>
    </row>
    <row r="623" spans="13:13" x14ac:dyDescent="0.25">
      <c r="M623" s="27" t="str">
        <f t="shared" si="15"/>
        <v/>
      </c>
    </row>
    <row r="624" spans="13:13" x14ac:dyDescent="0.25">
      <c r="M624" s="27" t="str">
        <f t="shared" si="15"/>
        <v/>
      </c>
    </row>
    <row r="625" spans="13:13" x14ac:dyDescent="0.25">
      <c r="M625" s="27" t="str">
        <f t="shared" si="15"/>
        <v/>
      </c>
    </row>
    <row r="626" spans="13:13" x14ac:dyDescent="0.25">
      <c r="M626" s="27" t="str">
        <f t="shared" si="15"/>
        <v/>
      </c>
    </row>
    <row r="627" spans="13:13" x14ac:dyDescent="0.25">
      <c r="M627" s="27" t="str">
        <f t="shared" si="15"/>
        <v/>
      </c>
    </row>
    <row r="628" spans="13:13" x14ac:dyDescent="0.25">
      <c r="M628" s="27" t="str">
        <f t="shared" si="15"/>
        <v/>
      </c>
    </row>
    <row r="629" spans="13:13" x14ac:dyDescent="0.25">
      <c r="M629" s="27" t="str">
        <f t="shared" si="15"/>
        <v/>
      </c>
    </row>
    <row r="630" spans="13:13" x14ac:dyDescent="0.25">
      <c r="M630" s="27" t="str">
        <f t="shared" si="15"/>
        <v/>
      </c>
    </row>
    <row r="631" spans="13:13" x14ac:dyDescent="0.25">
      <c r="M631" s="27" t="str">
        <f t="shared" si="15"/>
        <v/>
      </c>
    </row>
    <row r="632" spans="13:13" x14ac:dyDescent="0.25">
      <c r="M632" s="27" t="str">
        <f t="shared" si="15"/>
        <v/>
      </c>
    </row>
    <row r="633" spans="13:13" x14ac:dyDescent="0.25">
      <c r="M633" s="27" t="str">
        <f t="shared" si="15"/>
        <v/>
      </c>
    </row>
    <row r="634" spans="13:13" x14ac:dyDescent="0.25">
      <c r="M634" s="27" t="str">
        <f t="shared" si="15"/>
        <v/>
      </c>
    </row>
    <row r="635" spans="13:13" x14ac:dyDescent="0.25">
      <c r="M635" s="27" t="str">
        <f t="shared" si="15"/>
        <v/>
      </c>
    </row>
    <row r="636" spans="13:13" x14ac:dyDescent="0.25">
      <c r="M636" s="27" t="str">
        <f t="shared" si="15"/>
        <v/>
      </c>
    </row>
    <row r="637" spans="13:13" x14ac:dyDescent="0.25">
      <c r="M637" s="27" t="str">
        <f t="shared" si="15"/>
        <v/>
      </c>
    </row>
    <row r="638" spans="13:13" x14ac:dyDescent="0.25">
      <c r="M638" s="27" t="str">
        <f t="shared" si="15"/>
        <v/>
      </c>
    </row>
    <row r="639" spans="13:13" x14ac:dyDescent="0.25">
      <c r="M639" s="27" t="str">
        <f t="shared" si="15"/>
        <v/>
      </c>
    </row>
    <row r="640" spans="13:13" x14ac:dyDescent="0.25">
      <c r="M640" s="27" t="str">
        <f t="shared" si="15"/>
        <v/>
      </c>
    </row>
    <row r="641" spans="13:13" x14ac:dyDescent="0.25">
      <c r="M641" s="27" t="str">
        <f t="shared" si="15"/>
        <v/>
      </c>
    </row>
    <row r="642" spans="13:13" x14ac:dyDescent="0.25">
      <c r="M642" s="27" t="str">
        <f t="shared" si="15"/>
        <v/>
      </c>
    </row>
    <row r="643" spans="13:13" x14ac:dyDescent="0.25">
      <c r="M643" s="27" t="str">
        <f t="shared" ref="M643:M706" si="16">IF(K643&lt;0,"ATTENTION IL DOIT Y AVOIR UNE ERREUR LE STOCK EST NEGATIF !","")</f>
        <v/>
      </c>
    </row>
    <row r="644" spans="13:13" x14ac:dyDescent="0.25">
      <c r="M644" s="27" t="str">
        <f t="shared" si="16"/>
        <v/>
      </c>
    </row>
    <row r="645" spans="13:13" x14ac:dyDescent="0.25">
      <c r="M645" s="27" t="str">
        <f t="shared" si="16"/>
        <v/>
      </c>
    </row>
    <row r="646" spans="13:13" x14ac:dyDescent="0.25">
      <c r="M646" s="27" t="str">
        <f t="shared" si="16"/>
        <v/>
      </c>
    </row>
    <row r="647" spans="13:13" x14ac:dyDescent="0.25">
      <c r="M647" s="27" t="str">
        <f t="shared" si="16"/>
        <v/>
      </c>
    </row>
    <row r="648" spans="13:13" x14ac:dyDescent="0.25">
      <c r="M648" s="27" t="str">
        <f t="shared" si="16"/>
        <v/>
      </c>
    </row>
    <row r="649" spans="13:13" x14ac:dyDescent="0.25">
      <c r="M649" s="27" t="str">
        <f t="shared" si="16"/>
        <v/>
      </c>
    </row>
    <row r="650" spans="13:13" x14ac:dyDescent="0.25">
      <c r="M650" s="27" t="str">
        <f t="shared" si="16"/>
        <v/>
      </c>
    </row>
    <row r="651" spans="13:13" x14ac:dyDescent="0.25">
      <c r="M651" s="27" t="str">
        <f t="shared" si="16"/>
        <v/>
      </c>
    </row>
    <row r="652" spans="13:13" x14ac:dyDescent="0.25">
      <c r="M652" s="27" t="str">
        <f t="shared" si="16"/>
        <v/>
      </c>
    </row>
    <row r="653" spans="13:13" x14ac:dyDescent="0.25">
      <c r="M653" s="27" t="str">
        <f t="shared" si="16"/>
        <v/>
      </c>
    </row>
    <row r="654" spans="13:13" x14ac:dyDescent="0.25">
      <c r="M654" s="27" t="str">
        <f t="shared" si="16"/>
        <v/>
      </c>
    </row>
    <row r="655" spans="13:13" x14ac:dyDescent="0.25">
      <c r="M655" s="27" t="str">
        <f t="shared" si="16"/>
        <v/>
      </c>
    </row>
    <row r="656" spans="13:13" x14ac:dyDescent="0.25">
      <c r="M656" s="27" t="str">
        <f t="shared" si="16"/>
        <v/>
      </c>
    </row>
    <row r="657" spans="13:13" x14ac:dyDescent="0.25">
      <c r="M657" s="27" t="str">
        <f t="shared" si="16"/>
        <v/>
      </c>
    </row>
    <row r="658" spans="13:13" x14ac:dyDescent="0.25">
      <c r="M658" s="27" t="str">
        <f t="shared" si="16"/>
        <v/>
      </c>
    </row>
    <row r="659" spans="13:13" x14ac:dyDescent="0.25">
      <c r="M659" s="27" t="str">
        <f t="shared" si="16"/>
        <v/>
      </c>
    </row>
    <row r="660" spans="13:13" x14ac:dyDescent="0.25">
      <c r="M660" s="27" t="str">
        <f t="shared" si="16"/>
        <v/>
      </c>
    </row>
    <row r="661" spans="13:13" x14ac:dyDescent="0.25">
      <c r="M661" s="27" t="str">
        <f t="shared" si="16"/>
        <v/>
      </c>
    </row>
    <row r="662" spans="13:13" x14ac:dyDescent="0.25">
      <c r="M662" s="27" t="str">
        <f t="shared" si="16"/>
        <v/>
      </c>
    </row>
    <row r="663" spans="13:13" x14ac:dyDescent="0.25">
      <c r="M663" s="27" t="str">
        <f t="shared" si="16"/>
        <v/>
      </c>
    </row>
    <row r="664" spans="13:13" x14ac:dyDescent="0.25">
      <c r="M664" s="27" t="str">
        <f t="shared" si="16"/>
        <v/>
      </c>
    </row>
    <row r="665" spans="13:13" x14ac:dyDescent="0.25">
      <c r="M665" s="27" t="str">
        <f t="shared" si="16"/>
        <v/>
      </c>
    </row>
    <row r="666" spans="13:13" x14ac:dyDescent="0.25">
      <c r="M666" s="27" t="str">
        <f t="shared" si="16"/>
        <v/>
      </c>
    </row>
    <row r="667" spans="13:13" x14ac:dyDescent="0.25">
      <c r="M667" s="27" t="str">
        <f t="shared" si="16"/>
        <v/>
      </c>
    </row>
    <row r="668" spans="13:13" x14ac:dyDescent="0.25">
      <c r="M668" s="27" t="str">
        <f t="shared" si="16"/>
        <v/>
      </c>
    </row>
    <row r="669" spans="13:13" x14ac:dyDescent="0.25">
      <c r="M669" s="27" t="str">
        <f t="shared" si="16"/>
        <v/>
      </c>
    </row>
    <row r="670" spans="13:13" x14ac:dyDescent="0.25">
      <c r="M670" s="27" t="str">
        <f t="shared" si="16"/>
        <v/>
      </c>
    </row>
    <row r="671" spans="13:13" x14ac:dyDescent="0.25">
      <c r="M671" s="27" t="str">
        <f t="shared" si="16"/>
        <v/>
      </c>
    </row>
    <row r="672" spans="13:13" x14ac:dyDescent="0.25">
      <c r="M672" s="27" t="str">
        <f t="shared" si="16"/>
        <v/>
      </c>
    </row>
    <row r="673" spans="13:13" x14ac:dyDescent="0.25">
      <c r="M673" s="27" t="str">
        <f t="shared" si="16"/>
        <v/>
      </c>
    </row>
    <row r="674" spans="13:13" x14ac:dyDescent="0.25">
      <c r="M674" s="27" t="str">
        <f t="shared" si="16"/>
        <v/>
      </c>
    </row>
    <row r="675" spans="13:13" x14ac:dyDescent="0.25">
      <c r="M675" s="27" t="str">
        <f t="shared" si="16"/>
        <v/>
      </c>
    </row>
    <row r="676" spans="13:13" x14ac:dyDescent="0.25">
      <c r="M676" s="27" t="str">
        <f t="shared" si="16"/>
        <v/>
      </c>
    </row>
    <row r="677" spans="13:13" x14ac:dyDescent="0.25">
      <c r="M677" s="27" t="str">
        <f t="shared" si="16"/>
        <v/>
      </c>
    </row>
    <row r="678" spans="13:13" x14ac:dyDescent="0.25">
      <c r="M678" s="27" t="str">
        <f t="shared" si="16"/>
        <v/>
      </c>
    </row>
    <row r="679" spans="13:13" x14ac:dyDescent="0.25">
      <c r="M679" s="27" t="str">
        <f t="shared" si="16"/>
        <v/>
      </c>
    </row>
    <row r="680" spans="13:13" x14ac:dyDescent="0.25">
      <c r="M680" s="27" t="str">
        <f t="shared" si="16"/>
        <v/>
      </c>
    </row>
    <row r="681" spans="13:13" x14ac:dyDescent="0.25">
      <c r="M681" s="27" t="str">
        <f t="shared" si="16"/>
        <v/>
      </c>
    </row>
    <row r="682" spans="13:13" x14ac:dyDescent="0.25">
      <c r="M682" s="27" t="str">
        <f t="shared" si="16"/>
        <v/>
      </c>
    </row>
    <row r="683" spans="13:13" x14ac:dyDescent="0.25">
      <c r="M683" s="27" t="str">
        <f t="shared" si="16"/>
        <v/>
      </c>
    </row>
    <row r="684" spans="13:13" x14ac:dyDescent="0.25">
      <c r="M684" s="27" t="str">
        <f t="shared" si="16"/>
        <v/>
      </c>
    </row>
    <row r="685" spans="13:13" x14ac:dyDescent="0.25">
      <c r="M685" s="27" t="str">
        <f t="shared" si="16"/>
        <v/>
      </c>
    </row>
    <row r="686" spans="13:13" x14ac:dyDescent="0.25">
      <c r="M686" s="27" t="str">
        <f t="shared" si="16"/>
        <v/>
      </c>
    </row>
    <row r="687" spans="13:13" x14ac:dyDescent="0.25">
      <c r="M687" s="27" t="str">
        <f t="shared" si="16"/>
        <v/>
      </c>
    </row>
    <row r="688" spans="13:13" x14ac:dyDescent="0.25">
      <c r="M688" s="27" t="str">
        <f t="shared" si="16"/>
        <v/>
      </c>
    </row>
    <row r="689" spans="13:13" x14ac:dyDescent="0.25">
      <c r="M689" s="27" t="str">
        <f t="shared" si="16"/>
        <v/>
      </c>
    </row>
    <row r="690" spans="13:13" x14ac:dyDescent="0.25">
      <c r="M690" s="27" t="str">
        <f t="shared" si="16"/>
        <v/>
      </c>
    </row>
    <row r="691" spans="13:13" x14ac:dyDescent="0.25">
      <c r="M691" s="27" t="str">
        <f t="shared" si="16"/>
        <v/>
      </c>
    </row>
    <row r="692" spans="13:13" x14ac:dyDescent="0.25">
      <c r="M692" s="27" t="str">
        <f t="shared" si="16"/>
        <v/>
      </c>
    </row>
    <row r="693" spans="13:13" x14ac:dyDescent="0.25">
      <c r="M693" s="27" t="str">
        <f t="shared" si="16"/>
        <v/>
      </c>
    </row>
    <row r="694" spans="13:13" x14ac:dyDescent="0.25">
      <c r="M694" s="27" t="str">
        <f t="shared" si="16"/>
        <v/>
      </c>
    </row>
    <row r="695" spans="13:13" x14ac:dyDescent="0.25">
      <c r="M695" s="27" t="str">
        <f t="shared" si="16"/>
        <v/>
      </c>
    </row>
    <row r="696" spans="13:13" x14ac:dyDescent="0.25">
      <c r="M696" s="27" t="str">
        <f t="shared" si="16"/>
        <v/>
      </c>
    </row>
    <row r="697" spans="13:13" x14ac:dyDescent="0.25">
      <c r="M697" s="27" t="str">
        <f t="shared" si="16"/>
        <v/>
      </c>
    </row>
    <row r="698" spans="13:13" x14ac:dyDescent="0.25">
      <c r="M698" s="27" t="str">
        <f t="shared" si="16"/>
        <v/>
      </c>
    </row>
    <row r="699" spans="13:13" x14ac:dyDescent="0.25">
      <c r="M699" s="27" t="str">
        <f t="shared" si="16"/>
        <v/>
      </c>
    </row>
    <row r="700" spans="13:13" x14ac:dyDescent="0.25">
      <c r="M700" s="27" t="str">
        <f t="shared" si="16"/>
        <v/>
      </c>
    </row>
    <row r="701" spans="13:13" x14ac:dyDescent="0.25">
      <c r="M701" s="27" t="str">
        <f t="shared" si="16"/>
        <v/>
      </c>
    </row>
    <row r="702" spans="13:13" x14ac:dyDescent="0.25">
      <c r="M702" s="27" t="str">
        <f t="shared" si="16"/>
        <v/>
      </c>
    </row>
    <row r="703" spans="13:13" x14ac:dyDescent="0.25">
      <c r="M703" s="27" t="str">
        <f t="shared" si="16"/>
        <v/>
      </c>
    </row>
    <row r="704" spans="13:13" x14ac:dyDescent="0.25">
      <c r="M704" s="27" t="str">
        <f t="shared" si="16"/>
        <v/>
      </c>
    </row>
    <row r="705" spans="13:13" x14ac:dyDescent="0.25">
      <c r="M705" s="27" t="str">
        <f t="shared" si="16"/>
        <v/>
      </c>
    </row>
    <row r="706" spans="13:13" x14ac:dyDescent="0.25">
      <c r="M706" s="27" t="str">
        <f t="shared" si="16"/>
        <v/>
      </c>
    </row>
    <row r="707" spans="13:13" x14ac:dyDescent="0.25">
      <c r="M707" s="27" t="str">
        <f t="shared" ref="M707:M770" si="17">IF(K707&lt;0,"ATTENTION IL DOIT Y AVOIR UNE ERREUR LE STOCK EST NEGATIF !","")</f>
        <v/>
      </c>
    </row>
    <row r="708" spans="13:13" x14ac:dyDescent="0.25">
      <c r="M708" s="27" t="str">
        <f t="shared" si="17"/>
        <v/>
      </c>
    </row>
    <row r="709" spans="13:13" x14ac:dyDescent="0.25">
      <c r="M709" s="27" t="str">
        <f t="shared" si="17"/>
        <v/>
      </c>
    </row>
    <row r="710" spans="13:13" x14ac:dyDescent="0.25">
      <c r="M710" s="27" t="str">
        <f t="shared" si="17"/>
        <v/>
      </c>
    </row>
    <row r="711" spans="13:13" x14ac:dyDescent="0.25">
      <c r="M711" s="27" t="str">
        <f t="shared" si="17"/>
        <v/>
      </c>
    </row>
    <row r="712" spans="13:13" x14ac:dyDescent="0.25">
      <c r="M712" s="27" t="str">
        <f t="shared" si="17"/>
        <v/>
      </c>
    </row>
    <row r="713" spans="13:13" x14ac:dyDescent="0.25">
      <c r="M713" s="27" t="str">
        <f t="shared" si="17"/>
        <v/>
      </c>
    </row>
    <row r="714" spans="13:13" x14ac:dyDescent="0.25">
      <c r="M714" s="27" t="str">
        <f t="shared" si="17"/>
        <v/>
      </c>
    </row>
    <row r="715" spans="13:13" x14ac:dyDescent="0.25">
      <c r="M715" s="27" t="str">
        <f t="shared" si="17"/>
        <v/>
      </c>
    </row>
    <row r="716" spans="13:13" x14ac:dyDescent="0.25">
      <c r="M716" s="27" t="str">
        <f t="shared" si="17"/>
        <v/>
      </c>
    </row>
    <row r="717" spans="13:13" x14ac:dyDescent="0.25">
      <c r="M717" s="27" t="str">
        <f t="shared" si="17"/>
        <v/>
      </c>
    </row>
    <row r="718" spans="13:13" x14ac:dyDescent="0.25">
      <c r="M718" s="27" t="str">
        <f t="shared" si="17"/>
        <v/>
      </c>
    </row>
    <row r="719" spans="13:13" x14ac:dyDescent="0.25">
      <c r="M719" s="27" t="str">
        <f t="shared" si="17"/>
        <v/>
      </c>
    </row>
    <row r="720" spans="13:13" x14ac:dyDescent="0.25">
      <c r="M720" s="27" t="str">
        <f t="shared" si="17"/>
        <v/>
      </c>
    </row>
    <row r="721" spans="13:13" x14ac:dyDescent="0.25">
      <c r="M721" s="27" t="str">
        <f t="shared" si="17"/>
        <v/>
      </c>
    </row>
    <row r="722" spans="13:13" x14ac:dyDescent="0.25">
      <c r="M722" s="27" t="str">
        <f t="shared" si="17"/>
        <v/>
      </c>
    </row>
    <row r="723" spans="13:13" x14ac:dyDescent="0.25">
      <c r="M723" s="27" t="str">
        <f t="shared" si="17"/>
        <v/>
      </c>
    </row>
    <row r="724" spans="13:13" x14ac:dyDescent="0.25">
      <c r="M724" s="27" t="str">
        <f t="shared" si="17"/>
        <v/>
      </c>
    </row>
    <row r="725" spans="13:13" x14ac:dyDescent="0.25">
      <c r="M725" s="27" t="str">
        <f t="shared" si="17"/>
        <v/>
      </c>
    </row>
    <row r="726" spans="13:13" x14ac:dyDescent="0.25">
      <c r="M726" s="27" t="str">
        <f t="shared" si="17"/>
        <v/>
      </c>
    </row>
    <row r="727" spans="13:13" x14ac:dyDescent="0.25">
      <c r="M727" s="27" t="str">
        <f t="shared" si="17"/>
        <v/>
      </c>
    </row>
    <row r="728" spans="13:13" x14ac:dyDescent="0.25">
      <c r="M728" s="27" t="str">
        <f t="shared" si="17"/>
        <v/>
      </c>
    </row>
    <row r="729" spans="13:13" x14ac:dyDescent="0.25">
      <c r="M729" s="27" t="str">
        <f t="shared" si="17"/>
        <v/>
      </c>
    </row>
    <row r="730" spans="13:13" x14ac:dyDescent="0.25">
      <c r="M730" s="27" t="str">
        <f t="shared" si="17"/>
        <v/>
      </c>
    </row>
    <row r="731" spans="13:13" x14ac:dyDescent="0.25">
      <c r="M731" s="27" t="str">
        <f t="shared" si="17"/>
        <v/>
      </c>
    </row>
    <row r="732" spans="13:13" x14ac:dyDescent="0.25">
      <c r="M732" s="27" t="str">
        <f t="shared" si="17"/>
        <v/>
      </c>
    </row>
    <row r="733" spans="13:13" x14ac:dyDescent="0.25">
      <c r="M733" s="27" t="str">
        <f t="shared" si="17"/>
        <v/>
      </c>
    </row>
    <row r="734" spans="13:13" x14ac:dyDescent="0.25">
      <c r="M734" s="27" t="str">
        <f t="shared" si="17"/>
        <v/>
      </c>
    </row>
    <row r="735" spans="13:13" x14ac:dyDescent="0.25">
      <c r="M735" s="27" t="str">
        <f t="shared" si="17"/>
        <v/>
      </c>
    </row>
    <row r="736" spans="13:13" x14ac:dyDescent="0.25">
      <c r="M736" s="27" t="str">
        <f t="shared" si="17"/>
        <v/>
      </c>
    </row>
    <row r="737" spans="13:13" x14ac:dyDescent="0.25">
      <c r="M737" s="27" t="str">
        <f t="shared" si="17"/>
        <v/>
      </c>
    </row>
    <row r="738" spans="13:13" x14ac:dyDescent="0.25">
      <c r="M738" s="27" t="str">
        <f t="shared" si="17"/>
        <v/>
      </c>
    </row>
    <row r="739" spans="13:13" x14ac:dyDescent="0.25">
      <c r="M739" s="27" t="str">
        <f t="shared" si="17"/>
        <v/>
      </c>
    </row>
    <row r="740" spans="13:13" x14ac:dyDescent="0.25">
      <c r="M740" s="27" t="str">
        <f t="shared" si="17"/>
        <v/>
      </c>
    </row>
    <row r="741" spans="13:13" x14ac:dyDescent="0.25">
      <c r="M741" s="27" t="str">
        <f t="shared" si="17"/>
        <v/>
      </c>
    </row>
    <row r="742" spans="13:13" x14ac:dyDescent="0.25">
      <c r="M742" s="27" t="str">
        <f t="shared" si="17"/>
        <v/>
      </c>
    </row>
    <row r="743" spans="13:13" x14ac:dyDescent="0.25">
      <c r="M743" s="27" t="str">
        <f t="shared" si="17"/>
        <v/>
      </c>
    </row>
    <row r="744" spans="13:13" x14ac:dyDescent="0.25">
      <c r="M744" s="27" t="str">
        <f t="shared" si="17"/>
        <v/>
      </c>
    </row>
    <row r="745" spans="13:13" x14ac:dyDescent="0.25">
      <c r="M745" s="27" t="str">
        <f t="shared" si="17"/>
        <v/>
      </c>
    </row>
    <row r="746" spans="13:13" x14ac:dyDescent="0.25">
      <c r="M746" s="27" t="str">
        <f t="shared" si="17"/>
        <v/>
      </c>
    </row>
    <row r="747" spans="13:13" x14ac:dyDescent="0.25">
      <c r="M747" s="27" t="str">
        <f t="shared" si="17"/>
        <v/>
      </c>
    </row>
    <row r="748" spans="13:13" x14ac:dyDescent="0.25">
      <c r="M748" s="27" t="str">
        <f t="shared" si="17"/>
        <v/>
      </c>
    </row>
    <row r="749" spans="13:13" x14ac:dyDescent="0.25">
      <c r="M749" s="27" t="str">
        <f t="shared" si="17"/>
        <v/>
      </c>
    </row>
    <row r="750" spans="13:13" x14ac:dyDescent="0.25">
      <c r="M750" s="27" t="str">
        <f t="shared" si="17"/>
        <v/>
      </c>
    </row>
    <row r="751" spans="13:13" x14ac:dyDescent="0.25">
      <c r="M751" s="27" t="str">
        <f t="shared" si="17"/>
        <v/>
      </c>
    </row>
    <row r="752" spans="13:13" x14ac:dyDescent="0.25">
      <c r="M752" s="27" t="str">
        <f t="shared" si="17"/>
        <v/>
      </c>
    </row>
    <row r="753" spans="13:13" x14ac:dyDescent="0.25">
      <c r="M753" s="27" t="str">
        <f t="shared" si="17"/>
        <v/>
      </c>
    </row>
    <row r="754" spans="13:13" x14ac:dyDescent="0.25">
      <c r="M754" s="27" t="str">
        <f t="shared" si="17"/>
        <v/>
      </c>
    </row>
    <row r="755" spans="13:13" x14ac:dyDescent="0.25">
      <c r="M755" s="27" t="str">
        <f t="shared" si="17"/>
        <v/>
      </c>
    </row>
    <row r="756" spans="13:13" x14ac:dyDescent="0.25">
      <c r="M756" s="27" t="str">
        <f t="shared" si="17"/>
        <v/>
      </c>
    </row>
    <row r="757" spans="13:13" x14ac:dyDescent="0.25">
      <c r="M757" s="27" t="str">
        <f t="shared" si="17"/>
        <v/>
      </c>
    </row>
    <row r="758" spans="13:13" x14ac:dyDescent="0.25">
      <c r="M758" s="27" t="str">
        <f t="shared" si="17"/>
        <v/>
      </c>
    </row>
    <row r="759" spans="13:13" x14ac:dyDescent="0.25">
      <c r="M759" s="27" t="str">
        <f t="shared" si="17"/>
        <v/>
      </c>
    </row>
    <row r="760" spans="13:13" x14ac:dyDescent="0.25">
      <c r="M760" s="27" t="str">
        <f t="shared" si="17"/>
        <v/>
      </c>
    </row>
    <row r="761" spans="13:13" x14ac:dyDescent="0.25">
      <c r="M761" s="27" t="str">
        <f t="shared" si="17"/>
        <v/>
      </c>
    </row>
    <row r="762" spans="13:13" x14ac:dyDescent="0.25">
      <c r="M762" s="27" t="str">
        <f t="shared" si="17"/>
        <v/>
      </c>
    </row>
    <row r="763" spans="13:13" x14ac:dyDescent="0.25">
      <c r="M763" s="27" t="str">
        <f t="shared" si="17"/>
        <v/>
      </c>
    </row>
    <row r="764" spans="13:13" x14ac:dyDescent="0.25">
      <c r="M764" s="27" t="str">
        <f t="shared" si="17"/>
        <v/>
      </c>
    </row>
    <row r="765" spans="13:13" x14ac:dyDescent="0.25">
      <c r="M765" s="27" t="str">
        <f t="shared" si="17"/>
        <v/>
      </c>
    </row>
    <row r="766" spans="13:13" x14ac:dyDescent="0.25">
      <c r="M766" s="27" t="str">
        <f t="shared" si="17"/>
        <v/>
      </c>
    </row>
    <row r="767" spans="13:13" x14ac:dyDescent="0.25">
      <c r="M767" s="27" t="str">
        <f t="shared" si="17"/>
        <v/>
      </c>
    </row>
    <row r="768" spans="13:13" x14ac:dyDescent="0.25">
      <c r="M768" s="27" t="str">
        <f t="shared" si="17"/>
        <v/>
      </c>
    </row>
    <row r="769" spans="13:13" x14ac:dyDescent="0.25">
      <c r="M769" s="27" t="str">
        <f t="shared" si="17"/>
        <v/>
      </c>
    </row>
    <row r="770" spans="13:13" x14ac:dyDescent="0.25">
      <c r="M770" s="27" t="str">
        <f t="shared" si="17"/>
        <v/>
      </c>
    </row>
    <row r="771" spans="13:13" x14ac:dyDescent="0.25">
      <c r="M771" s="27" t="str">
        <f t="shared" ref="M771:M834" si="18">IF(K771&lt;0,"ATTENTION IL DOIT Y AVOIR UNE ERREUR LE STOCK EST NEGATIF !","")</f>
        <v/>
      </c>
    </row>
    <row r="772" spans="13:13" x14ac:dyDescent="0.25">
      <c r="M772" s="27" t="str">
        <f t="shared" si="18"/>
        <v/>
      </c>
    </row>
    <row r="773" spans="13:13" x14ac:dyDescent="0.25">
      <c r="M773" s="27" t="str">
        <f t="shared" si="18"/>
        <v/>
      </c>
    </row>
    <row r="774" spans="13:13" x14ac:dyDescent="0.25">
      <c r="M774" s="27" t="str">
        <f t="shared" si="18"/>
        <v/>
      </c>
    </row>
    <row r="775" spans="13:13" x14ac:dyDescent="0.25">
      <c r="M775" s="27" t="str">
        <f t="shared" si="18"/>
        <v/>
      </c>
    </row>
    <row r="776" spans="13:13" x14ac:dyDescent="0.25">
      <c r="M776" s="27" t="str">
        <f t="shared" si="18"/>
        <v/>
      </c>
    </row>
    <row r="777" spans="13:13" x14ac:dyDescent="0.25">
      <c r="M777" s="27" t="str">
        <f t="shared" si="18"/>
        <v/>
      </c>
    </row>
    <row r="778" spans="13:13" x14ac:dyDescent="0.25">
      <c r="M778" s="27" t="str">
        <f t="shared" si="18"/>
        <v/>
      </c>
    </row>
    <row r="779" spans="13:13" x14ac:dyDescent="0.25">
      <c r="M779" s="27" t="str">
        <f t="shared" si="18"/>
        <v/>
      </c>
    </row>
    <row r="780" spans="13:13" x14ac:dyDescent="0.25">
      <c r="M780" s="27" t="str">
        <f t="shared" si="18"/>
        <v/>
      </c>
    </row>
    <row r="781" spans="13:13" x14ac:dyDescent="0.25">
      <c r="M781" s="27" t="str">
        <f t="shared" si="18"/>
        <v/>
      </c>
    </row>
    <row r="782" spans="13:13" x14ac:dyDescent="0.25">
      <c r="M782" s="27" t="str">
        <f t="shared" si="18"/>
        <v/>
      </c>
    </row>
    <row r="783" spans="13:13" x14ac:dyDescent="0.25">
      <c r="M783" s="27" t="str">
        <f t="shared" si="18"/>
        <v/>
      </c>
    </row>
    <row r="784" spans="13:13" x14ac:dyDescent="0.25">
      <c r="M784" s="27" t="str">
        <f t="shared" si="18"/>
        <v/>
      </c>
    </row>
    <row r="785" spans="13:13" x14ac:dyDescent="0.25">
      <c r="M785" s="27" t="str">
        <f t="shared" si="18"/>
        <v/>
      </c>
    </row>
    <row r="786" spans="13:13" x14ac:dyDescent="0.25">
      <c r="M786" s="27" t="str">
        <f t="shared" si="18"/>
        <v/>
      </c>
    </row>
    <row r="787" spans="13:13" x14ac:dyDescent="0.25">
      <c r="M787" s="27" t="str">
        <f t="shared" si="18"/>
        <v/>
      </c>
    </row>
    <row r="788" spans="13:13" x14ac:dyDescent="0.25">
      <c r="M788" s="27" t="str">
        <f t="shared" si="18"/>
        <v/>
      </c>
    </row>
    <row r="789" spans="13:13" x14ac:dyDescent="0.25">
      <c r="M789" s="27" t="str">
        <f t="shared" si="18"/>
        <v/>
      </c>
    </row>
    <row r="790" spans="13:13" x14ac:dyDescent="0.25">
      <c r="M790" s="27" t="str">
        <f t="shared" si="18"/>
        <v/>
      </c>
    </row>
    <row r="791" spans="13:13" x14ac:dyDescent="0.25">
      <c r="M791" s="27" t="str">
        <f t="shared" si="18"/>
        <v/>
      </c>
    </row>
    <row r="792" spans="13:13" x14ac:dyDescent="0.25">
      <c r="M792" s="27" t="str">
        <f t="shared" si="18"/>
        <v/>
      </c>
    </row>
    <row r="793" spans="13:13" x14ac:dyDescent="0.25">
      <c r="M793" s="27" t="str">
        <f t="shared" si="18"/>
        <v/>
      </c>
    </row>
    <row r="794" spans="13:13" x14ac:dyDescent="0.25">
      <c r="M794" s="27" t="str">
        <f t="shared" si="18"/>
        <v/>
      </c>
    </row>
    <row r="795" spans="13:13" x14ac:dyDescent="0.25">
      <c r="M795" s="27" t="str">
        <f t="shared" si="18"/>
        <v/>
      </c>
    </row>
    <row r="796" spans="13:13" x14ac:dyDescent="0.25">
      <c r="M796" s="27" t="str">
        <f t="shared" si="18"/>
        <v/>
      </c>
    </row>
    <row r="797" spans="13:13" x14ac:dyDescent="0.25">
      <c r="M797" s="27" t="str">
        <f t="shared" si="18"/>
        <v/>
      </c>
    </row>
    <row r="798" spans="13:13" x14ac:dyDescent="0.25">
      <c r="M798" s="27" t="str">
        <f t="shared" si="18"/>
        <v/>
      </c>
    </row>
    <row r="799" spans="13:13" x14ac:dyDescent="0.25">
      <c r="M799" s="27" t="str">
        <f t="shared" si="18"/>
        <v/>
      </c>
    </row>
    <row r="800" spans="13:13" x14ac:dyDescent="0.25">
      <c r="M800" s="27" t="str">
        <f t="shared" si="18"/>
        <v/>
      </c>
    </row>
    <row r="801" spans="13:13" x14ac:dyDescent="0.25">
      <c r="M801" s="27" t="str">
        <f t="shared" si="18"/>
        <v/>
      </c>
    </row>
    <row r="802" spans="13:13" x14ac:dyDescent="0.25">
      <c r="M802" s="27" t="str">
        <f t="shared" si="18"/>
        <v/>
      </c>
    </row>
    <row r="803" spans="13:13" x14ac:dyDescent="0.25">
      <c r="M803" s="27" t="str">
        <f t="shared" si="18"/>
        <v/>
      </c>
    </row>
    <row r="804" spans="13:13" x14ac:dyDescent="0.25">
      <c r="M804" s="27" t="str">
        <f t="shared" si="18"/>
        <v/>
      </c>
    </row>
    <row r="805" spans="13:13" x14ac:dyDescent="0.25">
      <c r="M805" s="27" t="str">
        <f t="shared" si="18"/>
        <v/>
      </c>
    </row>
    <row r="806" spans="13:13" x14ac:dyDescent="0.25">
      <c r="M806" s="27" t="str">
        <f t="shared" si="18"/>
        <v/>
      </c>
    </row>
    <row r="807" spans="13:13" x14ac:dyDescent="0.25">
      <c r="M807" s="27" t="str">
        <f t="shared" si="18"/>
        <v/>
      </c>
    </row>
    <row r="808" spans="13:13" x14ac:dyDescent="0.25">
      <c r="M808" s="27" t="str">
        <f t="shared" si="18"/>
        <v/>
      </c>
    </row>
    <row r="809" spans="13:13" x14ac:dyDescent="0.25">
      <c r="M809" s="27" t="str">
        <f t="shared" si="18"/>
        <v/>
      </c>
    </row>
    <row r="810" spans="13:13" x14ac:dyDescent="0.25">
      <c r="M810" s="27" t="str">
        <f t="shared" si="18"/>
        <v/>
      </c>
    </row>
    <row r="811" spans="13:13" x14ac:dyDescent="0.25">
      <c r="M811" s="27" t="str">
        <f t="shared" si="18"/>
        <v/>
      </c>
    </row>
    <row r="812" spans="13:13" x14ac:dyDescent="0.25">
      <c r="M812" s="27" t="str">
        <f t="shared" si="18"/>
        <v/>
      </c>
    </row>
    <row r="813" spans="13:13" x14ac:dyDescent="0.25">
      <c r="M813" s="27" t="str">
        <f t="shared" si="18"/>
        <v/>
      </c>
    </row>
    <row r="814" spans="13:13" x14ac:dyDescent="0.25">
      <c r="M814" s="27" t="str">
        <f t="shared" si="18"/>
        <v/>
      </c>
    </row>
    <row r="815" spans="13:13" x14ac:dyDescent="0.25">
      <c r="M815" s="27" t="str">
        <f t="shared" si="18"/>
        <v/>
      </c>
    </row>
    <row r="816" spans="13:13" x14ac:dyDescent="0.25">
      <c r="M816" s="27" t="str">
        <f t="shared" si="18"/>
        <v/>
      </c>
    </row>
    <row r="817" spans="13:13" x14ac:dyDescent="0.25">
      <c r="M817" s="27" t="str">
        <f t="shared" si="18"/>
        <v/>
      </c>
    </row>
    <row r="818" spans="13:13" x14ac:dyDescent="0.25">
      <c r="M818" s="27" t="str">
        <f t="shared" si="18"/>
        <v/>
      </c>
    </row>
    <row r="819" spans="13:13" x14ac:dyDescent="0.25">
      <c r="M819" s="27" t="str">
        <f t="shared" si="18"/>
        <v/>
      </c>
    </row>
    <row r="820" spans="13:13" x14ac:dyDescent="0.25">
      <c r="M820" s="27" t="str">
        <f t="shared" si="18"/>
        <v/>
      </c>
    </row>
    <row r="821" spans="13:13" x14ac:dyDescent="0.25">
      <c r="M821" s="27" t="str">
        <f t="shared" si="18"/>
        <v/>
      </c>
    </row>
    <row r="822" spans="13:13" x14ac:dyDescent="0.25">
      <c r="M822" s="27" t="str">
        <f t="shared" si="18"/>
        <v/>
      </c>
    </row>
    <row r="823" spans="13:13" x14ac:dyDescent="0.25">
      <c r="M823" s="27" t="str">
        <f t="shared" si="18"/>
        <v/>
      </c>
    </row>
    <row r="824" spans="13:13" x14ac:dyDescent="0.25">
      <c r="M824" s="27" t="str">
        <f t="shared" si="18"/>
        <v/>
      </c>
    </row>
    <row r="825" spans="13:13" x14ac:dyDescent="0.25">
      <c r="M825" s="27" t="str">
        <f t="shared" si="18"/>
        <v/>
      </c>
    </row>
    <row r="826" spans="13:13" x14ac:dyDescent="0.25">
      <c r="M826" s="27" t="str">
        <f t="shared" si="18"/>
        <v/>
      </c>
    </row>
    <row r="827" spans="13:13" x14ac:dyDescent="0.25">
      <c r="M827" s="27" t="str">
        <f t="shared" si="18"/>
        <v/>
      </c>
    </row>
    <row r="828" spans="13:13" x14ac:dyDescent="0.25">
      <c r="M828" s="27" t="str">
        <f t="shared" si="18"/>
        <v/>
      </c>
    </row>
    <row r="829" spans="13:13" x14ac:dyDescent="0.25">
      <c r="M829" s="27" t="str">
        <f t="shared" si="18"/>
        <v/>
      </c>
    </row>
    <row r="830" spans="13:13" x14ac:dyDescent="0.25">
      <c r="M830" s="27" t="str">
        <f t="shared" si="18"/>
        <v/>
      </c>
    </row>
    <row r="831" spans="13:13" x14ac:dyDescent="0.25">
      <c r="M831" s="27" t="str">
        <f t="shared" si="18"/>
        <v/>
      </c>
    </row>
    <row r="832" spans="13:13" x14ac:dyDescent="0.25">
      <c r="M832" s="27" t="str">
        <f t="shared" si="18"/>
        <v/>
      </c>
    </row>
    <row r="833" spans="13:13" x14ac:dyDescent="0.25">
      <c r="M833" s="27" t="str">
        <f t="shared" si="18"/>
        <v/>
      </c>
    </row>
    <row r="834" spans="13:13" x14ac:dyDescent="0.25">
      <c r="M834" s="27" t="str">
        <f t="shared" si="18"/>
        <v/>
      </c>
    </row>
    <row r="835" spans="13:13" x14ac:dyDescent="0.25">
      <c r="M835" s="27" t="str">
        <f t="shared" ref="M835:M898" si="19">IF(K835&lt;0,"ATTENTION IL DOIT Y AVOIR UNE ERREUR LE STOCK EST NEGATIF !","")</f>
        <v/>
      </c>
    </row>
    <row r="836" spans="13:13" x14ac:dyDescent="0.25">
      <c r="M836" s="27" t="str">
        <f t="shared" si="19"/>
        <v/>
      </c>
    </row>
    <row r="837" spans="13:13" x14ac:dyDescent="0.25">
      <c r="M837" s="27" t="str">
        <f t="shared" si="19"/>
        <v/>
      </c>
    </row>
    <row r="838" spans="13:13" x14ac:dyDescent="0.25">
      <c r="M838" s="27" t="str">
        <f t="shared" si="19"/>
        <v/>
      </c>
    </row>
    <row r="839" spans="13:13" x14ac:dyDescent="0.25">
      <c r="M839" s="27" t="str">
        <f t="shared" si="19"/>
        <v/>
      </c>
    </row>
    <row r="840" spans="13:13" x14ac:dyDescent="0.25">
      <c r="M840" s="27" t="str">
        <f t="shared" si="19"/>
        <v/>
      </c>
    </row>
    <row r="841" spans="13:13" x14ac:dyDescent="0.25">
      <c r="M841" s="27" t="str">
        <f t="shared" si="19"/>
        <v/>
      </c>
    </row>
    <row r="842" spans="13:13" x14ac:dyDescent="0.25">
      <c r="M842" s="27" t="str">
        <f t="shared" si="19"/>
        <v/>
      </c>
    </row>
    <row r="843" spans="13:13" x14ac:dyDescent="0.25">
      <c r="M843" s="27" t="str">
        <f t="shared" si="19"/>
        <v/>
      </c>
    </row>
    <row r="844" spans="13:13" x14ac:dyDescent="0.25">
      <c r="M844" s="27" t="str">
        <f t="shared" si="19"/>
        <v/>
      </c>
    </row>
    <row r="845" spans="13:13" x14ac:dyDescent="0.25">
      <c r="M845" s="27" t="str">
        <f t="shared" si="19"/>
        <v/>
      </c>
    </row>
    <row r="846" spans="13:13" x14ac:dyDescent="0.25">
      <c r="M846" s="27" t="str">
        <f t="shared" si="19"/>
        <v/>
      </c>
    </row>
    <row r="847" spans="13:13" x14ac:dyDescent="0.25">
      <c r="M847" s="27" t="str">
        <f t="shared" si="19"/>
        <v/>
      </c>
    </row>
    <row r="848" spans="13:13" x14ac:dyDescent="0.25">
      <c r="M848" s="27" t="str">
        <f t="shared" si="19"/>
        <v/>
      </c>
    </row>
    <row r="849" spans="13:13" x14ac:dyDescent="0.25">
      <c r="M849" s="27" t="str">
        <f t="shared" si="19"/>
        <v/>
      </c>
    </row>
    <row r="850" spans="13:13" x14ac:dyDescent="0.25">
      <c r="M850" s="27" t="str">
        <f t="shared" si="19"/>
        <v/>
      </c>
    </row>
    <row r="851" spans="13:13" x14ac:dyDescent="0.25">
      <c r="M851" s="27" t="str">
        <f t="shared" si="19"/>
        <v/>
      </c>
    </row>
    <row r="852" spans="13:13" x14ac:dyDescent="0.25">
      <c r="M852" s="27" t="str">
        <f t="shared" si="19"/>
        <v/>
      </c>
    </row>
    <row r="853" spans="13:13" x14ac:dyDescent="0.25">
      <c r="M853" s="27" t="str">
        <f t="shared" si="19"/>
        <v/>
      </c>
    </row>
    <row r="854" spans="13:13" x14ac:dyDescent="0.25">
      <c r="M854" s="27" t="str">
        <f t="shared" si="19"/>
        <v/>
      </c>
    </row>
    <row r="855" spans="13:13" x14ac:dyDescent="0.25">
      <c r="M855" s="27" t="str">
        <f t="shared" si="19"/>
        <v/>
      </c>
    </row>
    <row r="856" spans="13:13" x14ac:dyDescent="0.25">
      <c r="M856" s="27" t="str">
        <f t="shared" si="19"/>
        <v/>
      </c>
    </row>
    <row r="857" spans="13:13" x14ac:dyDescent="0.25">
      <c r="M857" s="27" t="str">
        <f t="shared" si="19"/>
        <v/>
      </c>
    </row>
    <row r="858" spans="13:13" x14ac:dyDescent="0.25">
      <c r="M858" s="27" t="str">
        <f t="shared" si="19"/>
        <v/>
      </c>
    </row>
    <row r="859" spans="13:13" x14ac:dyDescent="0.25">
      <c r="M859" s="27" t="str">
        <f t="shared" si="19"/>
        <v/>
      </c>
    </row>
    <row r="860" spans="13:13" x14ac:dyDescent="0.25">
      <c r="M860" s="27" t="str">
        <f t="shared" si="19"/>
        <v/>
      </c>
    </row>
    <row r="861" spans="13:13" x14ac:dyDescent="0.25">
      <c r="M861" s="27" t="str">
        <f t="shared" si="19"/>
        <v/>
      </c>
    </row>
    <row r="862" spans="13:13" x14ac:dyDescent="0.25">
      <c r="M862" s="27" t="str">
        <f t="shared" si="19"/>
        <v/>
      </c>
    </row>
    <row r="863" spans="13:13" x14ac:dyDescent="0.25">
      <c r="M863" s="27" t="str">
        <f t="shared" si="19"/>
        <v/>
      </c>
    </row>
    <row r="864" spans="13:13" x14ac:dyDescent="0.25">
      <c r="M864" s="27" t="str">
        <f t="shared" si="19"/>
        <v/>
      </c>
    </row>
    <row r="865" spans="13:13" x14ac:dyDescent="0.25">
      <c r="M865" s="27" t="str">
        <f t="shared" si="19"/>
        <v/>
      </c>
    </row>
    <row r="866" spans="13:13" x14ac:dyDescent="0.25">
      <c r="M866" s="27" t="str">
        <f t="shared" si="19"/>
        <v/>
      </c>
    </row>
    <row r="867" spans="13:13" x14ac:dyDescent="0.25">
      <c r="M867" s="27" t="str">
        <f t="shared" si="19"/>
        <v/>
      </c>
    </row>
    <row r="868" spans="13:13" x14ac:dyDescent="0.25">
      <c r="M868" s="27" t="str">
        <f t="shared" si="19"/>
        <v/>
      </c>
    </row>
    <row r="869" spans="13:13" x14ac:dyDescent="0.25">
      <c r="M869" s="27" t="str">
        <f t="shared" si="19"/>
        <v/>
      </c>
    </row>
    <row r="870" spans="13:13" x14ac:dyDescent="0.25">
      <c r="M870" s="27" t="str">
        <f t="shared" si="19"/>
        <v/>
      </c>
    </row>
    <row r="871" spans="13:13" x14ac:dyDescent="0.25">
      <c r="M871" s="27" t="str">
        <f t="shared" si="19"/>
        <v/>
      </c>
    </row>
    <row r="872" spans="13:13" x14ac:dyDescent="0.25">
      <c r="M872" s="27" t="str">
        <f t="shared" si="19"/>
        <v/>
      </c>
    </row>
    <row r="873" spans="13:13" x14ac:dyDescent="0.25">
      <c r="M873" s="27" t="str">
        <f t="shared" si="19"/>
        <v/>
      </c>
    </row>
    <row r="874" spans="13:13" x14ac:dyDescent="0.25">
      <c r="M874" s="27" t="str">
        <f t="shared" si="19"/>
        <v/>
      </c>
    </row>
    <row r="875" spans="13:13" x14ac:dyDescent="0.25">
      <c r="M875" s="27" t="str">
        <f t="shared" si="19"/>
        <v/>
      </c>
    </row>
    <row r="876" spans="13:13" x14ac:dyDescent="0.25">
      <c r="M876" s="27" t="str">
        <f t="shared" si="19"/>
        <v/>
      </c>
    </row>
    <row r="877" spans="13:13" x14ac:dyDescent="0.25">
      <c r="M877" s="27" t="str">
        <f t="shared" si="19"/>
        <v/>
      </c>
    </row>
    <row r="878" spans="13:13" x14ac:dyDescent="0.25">
      <c r="M878" s="27" t="str">
        <f t="shared" si="19"/>
        <v/>
      </c>
    </row>
    <row r="879" spans="13:13" x14ac:dyDescent="0.25">
      <c r="M879" s="27" t="str">
        <f t="shared" si="19"/>
        <v/>
      </c>
    </row>
    <row r="880" spans="13:13" x14ac:dyDescent="0.25">
      <c r="M880" s="27" t="str">
        <f t="shared" si="19"/>
        <v/>
      </c>
    </row>
    <row r="881" spans="13:13" x14ac:dyDescent="0.25">
      <c r="M881" s="27" t="str">
        <f t="shared" si="19"/>
        <v/>
      </c>
    </row>
    <row r="882" spans="13:13" x14ac:dyDescent="0.25">
      <c r="M882" s="27" t="str">
        <f t="shared" si="19"/>
        <v/>
      </c>
    </row>
    <row r="883" spans="13:13" x14ac:dyDescent="0.25">
      <c r="M883" s="27" t="str">
        <f t="shared" si="19"/>
        <v/>
      </c>
    </row>
    <row r="884" spans="13:13" x14ac:dyDescent="0.25">
      <c r="M884" s="27" t="str">
        <f t="shared" si="19"/>
        <v/>
      </c>
    </row>
    <row r="885" spans="13:13" x14ac:dyDescent="0.25">
      <c r="M885" s="27" t="str">
        <f t="shared" si="19"/>
        <v/>
      </c>
    </row>
    <row r="886" spans="13:13" x14ac:dyDescent="0.25">
      <c r="M886" s="27" t="str">
        <f t="shared" si="19"/>
        <v/>
      </c>
    </row>
    <row r="887" spans="13:13" x14ac:dyDescent="0.25">
      <c r="M887" s="27" t="str">
        <f t="shared" si="19"/>
        <v/>
      </c>
    </row>
    <row r="888" spans="13:13" x14ac:dyDescent="0.25">
      <c r="M888" s="27" t="str">
        <f t="shared" si="19"/>
        <v/>
      </c>
    </row>
    <row r="889" spans="13:13" x14ac:dyDescent="0.25">
      <c r="M889" s="27" t="str">
        <f t="shared" si="19"/>
        <v/>
      </c>
    </row>
    <row r="890" spans="13:13" x14ac:dyDescent="0.25">
      <c r="M890" s="27" t="str">
        <f t="shared" si="19"/>
        <v/>
      </c>
    </row>
    <row r="891" spans="13:13" x14ac:dyDescent="0.25">
      <c r="M891" s="27" t="str">
        <f t="shared" si="19"/>
        <v/>
      </c>
    </row>
    <row r="892" spans="13:13" x14ac:dyDescent="0.25">
      <c r="M892" s="27" t="str">
        <f t="shared" si="19"/>
        <v/>
      </c>
    </row>
    <row r="893" spans="13:13" x14ac:dyDescent="0.25">
      <c r="M893" s="27" t="str">
        <f t="shared" si="19"/>
        <v/>
      </c>
    </row>
    <row r="894" spans="13:13" x14ac:dyDescent="0.25">
      <c r="M894" s="27" t="str">
        <f t="shared" si="19"/>
        <v/>
      </c>
    </row>
    <row r="895" spans="13:13" x14ac:dyDescent="0.25">
      <c r="M895" s="27" t="str">
        <f t="shared" si="19"/>
        <v/>
      </c>
    </row>
    <row r="896" spans="13:13" x14ac:dyDescent="0.25">
      <c r="M896" s="27" t="str">
        <f t="shared" si="19"/>
        <v/>
      </c>
    </row>
    <row r="897" spans="13:13" x14ac:dyDescent="0.25">
      <c r="M897" s="27" t="str">
        <f t="shared" si="19"/>
        <v/>
      </c>
    </row>
    <row r="898" spans="13:13" x14ac:dyDescent="0.25">
      <c r="M898" s="27" t="str">
        <f t="shared" si="19"/>
        <v/>
      </c>
    </row>
    <row r="899" spans="13:13" x14ac:dyDescent="0.25">
      <c r="M899" s="27" t="str">
        <f t="shared" ref="M899:M962" si="20">IF(K899&lt;0,"ATTENTION IL DOIT Y AVOIR UNE ERREUR LE STOCK EST NEGATIF !","")</f>
        <v/>
      </c>
    </row>
    <row r="900" spans="13:13" x14ac:dyDescent="0.25">
      <c r="M900" s="27" t="str">
        <f t="shared" si="20"/>
        <v/>
      </c>
    </row>
    <row r="901" spans="13:13" x14ac:dyDescent="0.25">
      <c r="M901" s="27" t="str">
        <f t="shared" si="20"/>
        <v/>
      </c>
    </row>
    <row r="902" spans="13:13" x14ac:dyDescent="0.25">
      <c r="M902" s="27" t="str">
        <f t="shared" si="20"/>
        <v/>
      </c>
    </row>
    <row r="903" spans="13:13" x14ac:dyDescent="0.25">
      <c r="M903" s="27" t="str">
        <f t="shared" si="20"/>
        <v/>
      </c>
    </row>
    <row r="904" spans="13:13" x14ac:dyDescent="0.25">
      <c r="M904" s="27" t="str">
        <f t="shared" si="20"/>
        <v/>
      </c>
    </row>
    <row r="905" spans="13:13" x14ac:dyDescent="0.25">
      <c r="M905" s="27" t="str">
        <f t="shared" si="20"/>
        <v/>
      </c>
    </row>
    <row r="906" spans="13:13" x14ac:dyDescent="0.25">
      <c r="M906" s="27" t="str">
        <f t="shared" si="20"/>
        <v/>
      </c>
    </row>
    <row r="907" spans="13:13" x14ac:dyDescent="0.25">
      <c r="M907" s="27" t="str">
        <f t="shared" si="20"/>
        <v/>
      </c>
    </row>
    <row r="908" spans="13:13" x14ac:dyDescent="0.25">
      <c r="M908" s="27" t="str">
        <f t="shared" si="20"/>
        <v/>
      </c>
    </row>
    <row r="909" spans="13:13" x14ac:dyDescent="0.25">
      <c r="M909" s="27" t="str">
        <f t="shared" si="20"/>
        <v/>
      </c>
    </row>
    <row r="910" spans="13:13" x14ac:dyDescent="0.25">
      <c r="M910" s="27" t="str">
        <f t="shared" si="20"/>
        <v/>
      </c>
    </row>
    <row r="911" spans="13:13" x14ac:dyDescent="0.25">
      <c r="M911" s="27" t="str">
        <f t="shared" si="20"/>
        <v/>
      </c>
    </row>
    <row r="912" spans="13:13" x14ac:dyDescent="0.25">
      <c r="M912" s="27" t="str">
        <f t="shared" si="20"/>
        <v/>
      </c>
    </row>
    <row r="913" spans="13:13" x14ac:dyDescent="0.25">
      <c r="M913" s="27" t="str">
        <f t="shared" si="20"/>
        <v/>
      </c>
    </row>
    <row r="914" spans="13:13" x14ac:dyDescent="0.25">
      <c r="M914" s="27" t="str">
        <f t="shared" si="20"/>
        <v/>
      </c>
    </row>
    <row r="915" spans="13:13" x14ac:dyDescent="0.25">
      <c r="M915" s="27" t="str">
        <f t="shared" si="20"/>
        <v/>
      </c>
    </row>
    <row r="916" spans="13:13" x14ac:dyDescent="0.25">
      <c r="M916" s="27" t="str">
        <f t="shared" si="20"/>
        <v/>
      </c>
    </row>
    <row r="917" spans="13:13" x14ac:dyDescent="0.25">
      <c r="M917" s="27" t="str">
        <f t="shared" si="20"/>
        <v/>
      </c>
    </row>
    <row r="918" spans="13:13" x14ac:dyDescent="0.25">
      <c r="M918" s="27" t="str">
        <f t="shared" si="20"/>
        <v/>
      </c>
    </row>
    <row r="919" spans="13:13" x14ac:dyDescent="0.25">
      <c r="M919" s="27" t="str">
        <f t="shared" si="20"/>
        <v/>
      </c>
    </row>
    <row r="920" spans="13:13" x14ac:dyDescent="0.25">
      <c r="M920" s="27" t="str">
        <f t="shared" si="20"/>
        <v/>
      </c>
    </row>
    <row r="921" spans="13:13" x14ac:dyDescent="0.25">
      <c r="M921" s="27" t="str">
        <f t="shared" si="20"/>
        <v/>
      </c>
    </row>
    <row r="922" spans="13:13" x14ac:dyDescent="0.25">
      <c r="M922" s="27" t="str">
        <f t="shared" si="20"/>
        <v/>
      </c>
    </row>
    <row r="923" spans="13:13" x14ac:dyDescent="0.25">
      <c r="M923" s="27" t="str">
        <f t="shared" si="20"/>
        <v/>
      </c>
    </row>
    <row r="924" spans="13:13" x14ac:dyDescent="0.25">
      <c r="M924" s="27" t="str">
        <f t="shared" si="20"/>
        <v/>
      </c>
    </row>
    <row r="925" spans="13:13" x14ac:dyDescent="0.25">
      <c r="M925" s="27" t="str">
        <f t="shared" si="20"/>
        <v/>
      </c>
    </row>
    <row r="926" spans="13:13" x14ac:dyDescent="0.25">
      <c r="M926" s="27" t="str">
        <f t="shared" si="20"/>
        <v/>
      </c>
    </row>
    <row r="927" spans="13:13" x14ac:dyDescent="0.25">
      <c r="M927" s="27" t="str">
        <f t="shared" si="20"/>
        <v/>
      </c>
    </row>
    <row r="928" spans="13:13" x14ac:dyDescent="0.25">
      <c r="M928" s="27" t="str">
        <f t="shared" si="20"/>
        <v/>
      </c>
    </row>
    <row r="929" spans="13:13" x14ac:dyDescent="0.25">
      <c r="M929" s="27" t="str">
        <f t="shared" si="20"/>
        <v/>
      </c>
    </row>
    <row r="930" spans="13:13" x14ac:dyDescent="0.25">
      <c r="M930" s="27" t="str">
        <f t="shared" si="20"/>
        <v/>
      </c>
    </row>
    <row r="931" spans="13:13" x14ac:dyDescent="0.25">
      <c r="M931" s="27" t="str">
        <f t="shared" si="20"/>
        <v/>
      </c>
    </row>
    <row r="932" spans="13:13" x14ac:dyDescent="0.25">
      <c r="M932" s="27" t="str">
        <f t="shared" si="20"/>
        <v/>
      </c>
    </row>
    <row r="933" spans="13:13" x14ac:dyDescent="0.25">
      <c r="M933" s="27" t="str">
        <f t="shared" si="20"/>
        <v/>
      </c>
    </row>
    <row r="934" spans="13:13" x14ac:dyDescent="0.25">
      <c r="M934" s="27" t="str">
        <f t="shared" si="20"/>
        <v/>
      </c>
    </row>
    <row r="935" spans="13:13" x14ac:dyDescent="0.25">
      <c r="M935" s="27" t="str">
        <f t="shared" si="20"/>
        <v/>
      </c>
    </row>
    <row r="936" spans="13:13" x14ac:dyDescent="0.25">
      <c r="M936" s="27" t="str">
        <f t="shared" si="20"/>
        <v/>
      </c>
    </row>
    <row r="937" spans="13:13" x14ac:dyDescent="0.25">
      <c r="M937" s="27" t="str">
        <f t="shared" si="20"/>
        <v/>
      </c>
    </row>
    <row r="938" spans="13:13" x14ac:dyDescent="0.25">
      <c r="M938" s="27" t="str">
        <f t="shared" si="20"/>
        <v/>
      </c>
    </row>
    <row r="939" spans="13:13" x14ac:dyDescent="0.25">
      <c r="M939" s="27" t="str">
        <f t="shared" si="20"/>
        <v/>
      </c>
    </row>
    <row r="940" spans="13:13" x14ac:dyDescent="0.25">
      <c r="M940" s="27" t="str">
        <f t="shared" si="20"/>
        <v/>
      </c>
    </row>
    <row r="941" spans="13:13" x14ac:dyDescent="0.25">
      <c r="M941" s="27" t="str">
        <f t="shared" si="20"/>
        <v/>
      </c>
    </row>
    <row r="942" spans="13:13" x14ac:dyDescent="0.25">
      <c r="M942" s="27" t="str">
        <f t="shared" si="20"/>
        <v/>
      </c>
    </row>
    <row r="943" spans="13:13" x14ac:dyDescent="0.25">
      <c r="M943" s="27" t="str">
        <f t="shared" si="20"/>
        <v/>
      </c>
    </row>
    <row r="944" spans="13:13" x14ac:dyDescent="0.25">
      <c r="M944" s="27" t="str">
        <f t="shared" si="20"/>
        <v/>
      </c>
    </row>
    <row r="945" spans="13:13" x14ac:dyDescent="0.25">
      <c r="M945" s="27" t="str">
        <f t="shared" si="20"/>
        <v/>
      </c>
    </row>
    <row r="946" spans="13:13" x14ac:dyDescent="0.25">
      <c r="M946" s="27" t="str">
        <f t="shared" si="20"/>
        <v/>
      </c>
    </row>
    <row r="947" spans="13:13" x14ac:dyDescent="0.25">
      <c r="M947" s="27" t="str">
        <f t="shared" si="20"/>
        <v/>
      </c>
    </row>
    <row r="948" spans="13:13" x14ac:dyDescent="0.25">
      <c r="M948" s="27" t="str">
        <f t="shared" si="20"/>
        <v/>
      </c>
    </row>
    <row r="949" spans="13:13" x14ac:dyDescent="0.25">
      <c r="M949" s="27" t="str">
        <f t="shared" si="20"/>
        <v/>
      </c>
    </row>
    <row r="950" spans="13:13" x14ac:dyDescent="0.25">
      <c r="M950" s="27" t="str">
        <f t="shared" si="20"/>
        <v/>
      </c>
    </row>
    <row r="951" spans="13:13" x14ac:dyDescent="0.25">
      <c r="M951" s="27" t="str">
        <f t="shared" si="20"/>
        <v/>
      </c>
    </row>
    <row r="952" spans="13:13" x14ac:dyDescent="0.25">
      <c r="M952" s="27" t="str">
        <f t="shared" si="20"/>
        <v/>
      </c>
    </row>
    <row r="953" spans="13:13" x14ac:dyDescent="0.25">
      <c r="M953" s="27" t="str">
        <f t="shared" si="20"/>
        <v/>
      </c>
    </row>
    <row r="954" spans="13:13" x14ac:dyDescent="0.25">
      <c r="M954" s="27" t="str">
        <f t="shared" si="20"/>
        <v/>
      </c>
    </row>
    <row r="955" spans="13:13" x14ac:dyDescent="0.25">
      <c r="M955" s="27" t="str">
        <f t="shared" si="20"/>
        <v/>
      </c>
    </row>
    <row r="956" spans="13:13" x14ac:dyDescent="0.25">
      <c r="M956" s="27" t="str">
        <f t="shared" si="20"/>
        <v/>
      </c>
    </row>
    <row r="957" spans="13:13" x14ac:dyDescent="0.25">
      <c r="M957" s="27" t="str">
        <f t="shared" si="20"/>
        <v/>
      </c>
    </row>
    <row r="958" spans="13:13" x14ac:dyDescent="0.25">
      <c r="M958" s="27" t="str">
        <f t="shared" si="20"/>
        <v/>
      </c>
    </row>
    <row r="959" spans="13:13" x14ac:dyDescent="0.25">
      <c r="M959" s="27" t="str">
        <f t="shared" si="20"/>
        <v/>
      </c>
    </row>
    <row r="960" spans="13:13" x14ac:dyDescent="0.25">
      <c r="M960" s="27" t="str">
        <f t="shared" si="20"/>
        <v/>
      </c>
    </row>
    <row r="961" spans="13:13" x14ac:dyDescent="0.25">
      <c r="M961" s="27" t="str">
        <f t="shared" si="20"/>
        <v/>
      </c>
    </row>
    <row r="962" spans="13:13" x14ac:dyDescent="0.25">
      <c r="M962" s="27" t="str">
        <f t="shared" si="20"/>
        <v/>
      </c>
    </row>
    <row r="963" spans="13:13" x14ac:dyDescent="0.25">
      <c r="M963" s="27" t="str">
        <f t="shared" ref="M963:M1026" si="21">IF(K963&lt;0,"ATTENTION IL DOIT Y AVOIR UNE ERREUR LE STOCK EST NEGATIF !","")</f>
        <v/>
      </c>
    </row>
    <row r="964" spans="13:13" x14ac:dyDescent="0.25">
      <c r="M964" s="27" t="str">
        <f t="shared" si="21"/>
        <v/>
      </c>
    </row>
    <row r="965" spans="13:13" x14ac:dyDescent="0.25">
      <c r="M965" s="27" t="str">
        <f t="shared" si="21"/>
        <v/>
      </c>
    </row>
    <row r="966" spans="13:13" x14ac:dyDescent="0.25">
      <c r="M966" s="27" t="str">
        <f t="shared" si="21"/>
        <v/>
      </c>
    </row>
    <row r="967" spans="13:13" x14ac:dyDescent="0.25">
      <c r="M967" s="27" t="str">
        <f t="shared" si="21"/>
        <v/>
      </c>
    </row>
    <row r="968" spans="13:13" x14ac:dyDescent="0.25">
      <c r="M968" s="27" t="str">
        <f t="shared" si="21"/>
        <v/>
      </c>
    </row>
    <row r="969" spans="13:13" x14ac:dyDescent="0.25">
      <c r="M969" s="27" t="str">
        <f t="shared" si="21"/>
        <v/>
      </c>
    </row>
    <row r="970" spans="13:13" x14ac:dyDescent="0.25">
      <c r="M970" s="27" t="str">
        <f t="shared" si="21"/>
        <v/>
      </c>
    </row>
    <row r="971" spans="13:13" x14ac:dyDescent="0.25">
      <c r="M971" s="27" t="str">
        <f t="shared" si="21"/>
        <v/>
      </c>
    </row>
    <row r="972" spans="13:13" x14ac:dyDescent="0.25">
      <c r="M972" s="27" t="str">
        <f t="shared" si="21"/>
        <v/>
      </c>
    </row>
    <row r="973" spans="13:13" x14ac:dyDescent="0.25">
      <c r="M973" s="27" t="str">
        <f t="shared" si="21"/>
        <v/>
      </c>
    </row>
    <row r="974" spans="13:13" x14ac:dyDescent="0.25">
      <c r="M974" s="27" t="str">
        <f t="shared" si="21"/>
        <v/>
      </c>
    </row>
    <row r="975" spans="13:13" x14ac:dyDescent="0.25">
      <c r="M975" s="27" t="str">
        <f t="shared" si="21"/>
        <v/>
      </c>
    </row>
    <row r="976" spans="13:13" x14ac:dyDescent="0.25">
      <c r="M976" s="27" t="str">
        <f t="shared" si="21"/>
        <v/>
      </c>
    </row>
    <row r="977" spans="13:13" x14ac:dyDescent="0.25">
      <c r="M977" s="27" t="str">
        <f t="shared" si="21"/>
        <v/>
      </c>
    </row>
    <row r="978" spans="13:13" x14ac:dyDescent="0.25">
      <c r="M978" s="27" t="str">
        <f t="shared" si="21"/>
        <v/>
      </c>
    </row>
    <row r="979" spans="13:13" x14ac:dyDescent="0.25">
      <c r="M979" s="27" t="str">
        <f t="shared" si="21"/>
        <v/>
      </c>
    </row>
    <row r="980" spans="13:13" x14ac:dyDescent="0.25">
      <c r="M980" s="27" t="str">
        <f t="shared" si="21"/>
        <v/>
      </c>
    </row>
    <row r="981" spans="13:13" x14ac:dyDescent="0.25">
      <c r="M981" s="27" t="str">
        <f t="shared" si="21"/>
        <v/>
      </c>
    </row>
    <row r="982" spans="13:13" x14ac:dyDescent="0.25">
      <c r="M982" s="27" t="str">
        <f t="shared" si="21"/>
        <v/>
      </c>
    </row>
    <row r="983" spans="13:13" x14ac:dyDescent="0.25">
      <c r="M983" s="27" t="str">
        <f t="shared" si="21"/>
        <v/>
      </c>
    </row>
    <row r="984" spans="13:13" x14ac:dyDescent="0.25">
      <c r="M984" s="27" t="str">
        <f t="shared" si="21"/>
        <v/>
      </c>
    </row>
    <row r="985" spans="13:13" x14ac:dyDescent="0.25">
      <c r="M985" s="27" t="str">
        <f t="shared" si="21"/>
        <v/>
      </c>
    </row>
    <row r="986" spans="13:13" x14ac:dyDescent="0.25">
      <c r="M986" s="27" t="str">
        <f t="shared" si="21"/>
        <v/>
      </c>
    </row>
    <row r="987" spans="13:13" x14ac:dyDescent="0.25">
      <c r="M987" s="27" t="str">
        <f t="shared" si="21"/>
        <v/>
      </c>
    </row>
    <row r="988" spans="13:13" x14ac:dyDescent="0.25">
      <c r="M988" s="27" t="str">
        <f t="shared" si="21"/>
        <v/>
      </c>
    </row>
    <row r="989" spans="13:13" x14ac:dyDescent="0.25">
      <c r="M989" s="27" t="str">
        <f t="shared" si="21"/>
        <v/>
      </c>
    </row>
    <row r="990" spans="13:13" x14ac:dyDescent="0.25">
      <c r="M990" s="27" t="str">
        <f t="shared" si="21"/>
        <v/>
      </c>
    </row>
    <row r="991" spans="13:13" x14ac:dyDescent="0.25">
      <c r="M991" s="27" t="str">
        <f t="shared" si="21"/>
        <v/>
      </c>
    </row>
    <row r="992" spans="13:13" x14ac:dyDescent="0.25">
      <c r="M992" s="27" t="str">
        <f t="shared" si="21"/>
        <v/>
      </c>
    </row>
    <row r="993" spans="13:13" x14ac:dyDescent="0.25">
      <c r="M993" s="27" t="str">
        <f t="shared" si="21"/>
        <v/>
      </c>
    </row>
    <row r="994" spans="13:13" x14ac:dyDescent="0.25">
      <c r="M994" s="27" t="str">
        <f t="shared" si="21"/>
        <v/>
      </c>
    </row>
    <row r="995" spans="13:13" x14ac:dyDescent="0.25">
      <c r="M995" s="27" t="str">
        <f t="shared" si="21"/>
        <v/>
      </c>
    </row>
    <row r="996" spans="13:13" x14ac:dyDescent="0.25">
      <c r="M996" s="27" t="str">
        <f t="shared" si="21"/>
        <v/>
      </c>
    </row>
    <row r="997" spans="13:13" x14ac:dyDescent="0.25">
      <c r="M997" s="27" t="str">
        <f t="shared" si="21"/>
        <v/>
      </c>
    </row>
    <row r="998" spans="13:13" x14ac:dyDescent="0.25">
      <c r="M998" s="27" t="str">
        <f t="shared" si="21"/>
        <v/>
      </c>
    </row>
    <row r="999" spans="13:13" x14ac:dyDescent="0.25">
      <c r="M999" s="27" t="str">
        <f t="shared" si="21"/>
        <v/>
      </c>
    </row>
    <row r="1000" spans="13:13" x14ac:dyDescent="0.25">
      <c r="M1000" s="27" t="str">
        <f t="shared" si="21"/>
        <v/>
      </c>
    </row>
    <row r="1001" spans="13:13" x14ac:dyDescent="0.25">
      <c r="M1001" s="27" t="str">
        <f t="shared" si="21"/>
        <v/>
      </c>
    </row>
    <row r="1002" spans="13:13" x14ac:dyDescent="0.25">
      <c r="M1002" s="27" t="str">
        <f t="shared" si="21"/>
        <v/>
      </c>
    </row>
    <row r="1003" spans="13:13" x14ac:dyDescent="0.25">
      <c r="M1003" s="27" t="str">
        <f t="shared" si="21"/>
        <v/>
      </c>
    </row>
    <row r="1004" spans="13:13" x14ac:dyDescent="0.25">
      <c r="M1004" s="27" t="str">
        <f t="shared" si="21"/>
        <v/>
      </c>
    </row>
    <row r="1005" spans="13:13" x14ac:dyDescent="0.25">
      <c r="M1005" s="27" t="str">
        <f t="shared" si="21"/>
        <v/>
      </c>
    </row>
    <row r="1006" spans="13:13" x14ac:dyDescent="0.25">
      <c r="M1006" s="27" t="str">
        <f t="shared" si="21"/>
        <v/>
      </c>
    </row>
    <row r="1007" spans="13:13" x14ac:dyDescent="0.25">
      <c r="M1007" s="27" t="str">
        <f t="shared" si="21"/>
        <v/>
      </c>
    </row>
    <row r="1008" spans="13:13" x14ac:dyDescent="0.25">
      <c r="M1008" s="27" t="str">
        <f t="shared" si="21"/>
        <v/>
      </c>
    </row>
    <row r="1009" spans="13:13" x14ac:dyDescent="0.25">
      <c r="M1009" s="27" t="str">
        <f t="shared" si="21"/>
        <v/>
      </c>
    </row>
    <row r="1010" spans="13:13" x14ac:dyDescent="0.25">
      <c r="M1010" s="27" t="str">
        <f t="shared" si="21"/>
        <v/>
      </c>
    </row>
    <row r="1011" spans="13:13" x14ac:dyDescent="0.25">
      <c r="M1011" s="27" t="str">
        <f t="shared" si="21"/>
        <v/>
      </c>
    </row>
    <row r="1012" spans="13:13" x14ac:dyDescent="0.25">
      <c r="M1012" s="27" t="str">
        <f t="shared" si="21"/>
        <v/>
      </c>
    </row>
    <row r="1013" spans="13:13" x14ac:dyDescent="0.25">
      <c r="M1013" s="27" t="str">
        <f t="shared" si="21"/>
        <v/>
      </c>
    </row>
    <row r="1014" spans="13:13" x14ac:dyDescent="0.25">
      <c r="M1014" s="27" t="str">
        <f t="shared" si="21"/>
        <v/>
      </c>
    </row>
    <row r="1015" spans="13:13" x14ac:dyDescent="0.25">
      <c r="M1015" s="27" t="str">
        <f t="shared" si="21"/>
        <v/>
      </c>
    </row>
    <row r="1016" spans="13:13" x14ac:dyDescent="0.25">
      <c r="M1016" s="27" t="str">
        <f t="shared" si="21"/>
        <v/>
      </c>
    </row>
    <row r="1017" spans="13:13" x14ac:dyDescent="0.25">
      <c r="M1017" s="27" t="str">
        <f t="shared" si="21"/>
        <v/>
      </c>
    </row>
    <row r="1018" spans="13:13" x14ac:dyDescent="0.25">
      <c r="M1018" s="27" t="str">
        <f t="shared" si="21"/>
        <v/>
      </c>
    </row>
    <row r="1019" spans="13:13" x14ac:dyDescent="0.25">
      <c r="M1019" s="27" t="str">
        <f t="shared" si="21"/>
        <v/>
      </c>
    </row>
    <row r="1020" spans="13:13" x14ac:dyDescent="0.25">
      <c r="M1020" s="27" t="str">
        <f t="shared" si="21"/>
        <v/>
      </c>
    </row>
    <row r="1021" spans="13:13" x14ac:dyDescent="0.25">
      <c r="M1021" s="27" t="str">
        <f t="shared" si="21"/>
        <v/>
      </c>
    </row>
    <row r="1022" spans="13:13" x14ac:dyDescent="0.25">
      <c r="M1022" s="27" t="str">
        <f t="shared" si="21"/>
        <v/>
      </c>
    </row>
    <row r="1023" spans="13:13" x14ac:dyDescent="0.25">
      <c r="M1023" s="27" t="str">
        <f t="shared" si="21"/>
        <v/>
      </c>
    </row>
    <row r="1024" spans="13:13" x14ac:dyDescent="0.25">
      <c r="M1024" s="27" t="str">
        <f t="shared" si="21"/>
        <v/>
      </c>
    </row>
    <row r="1025" spans="13:13" x14ac:dyDescent="0.25">
      <c r="M1025" s="27" t="str">
        <f t="shared" si="21"/>
        <v/>
      </c>
    </row>
    <row r="1026" spans="13:13" x14ac:dyDescent="0.25">
      <c r="M1026" s="27" t="str">
        <f t="shared" si="21"/>
        <v/>
      </c>
    </row>
    <row r="1027" spans="13:13" x14ac:dyDescent="0.25">
      <c r="M1027" s="27" t="str">
        <f t="shared" ref="M1027:M1090" si="22">IF(K1027&lt;0,"ATTENTION IL DOIT Y AVOIR UNE ERREUR LE STOCK EST NEGATIF !","")</f>
        <v/>
      </c>
    </row>
    <row r="1028" spans="13:13" x14ac:dyDescent="0.25">
      <c r="M1028" s="27" t="str">
        <f t="shared" si="22"/>
        <v/>
      </c>
    </row>
    <row r="1029" spans="13:13" x14ac:dyDescent="0.25">
      <c r="M1029" s="27" t="str">
        <f t="shared" si="22"/>
        <v/>
      </c>
    </row>
    <row r="1030" spans="13:13" x14ac:dyDescent="0.25">
      <c r="M1030" s="27" t="str">
        <f t="shared" si="22"/>
        <v/>
      </c>
    </row>
    <row r="1031" spans="13:13" x14ac:dyDescent="0.25">
      <c r="M1031" s="27" t="str">
        <f t="shared" si="22"/>
        <v/>
      </c>
    </row>
    <row r="1032" spans="13:13" x14ac:dyDescent="0.25">
      <c r="M1032" s="27" t="str">
        <f t="shared" si="22"/>
        <v/>
      </c>
    </row>
    <row r="1033" spans="13:13" x14ac:dyDescent="0.25">
      <c r="M1033" s="27" t="str">
        <f t="shared" si="22"/>
        <v/>
      </c>
    </row>
    <row r="1034" spans="13:13" x14ac:dyDescent="0.25">
      <c r="M1034" s="27" t="str">
        <f t="shared" si="22"/>
        <v/>
      </c>
    </row>
    <row r="1035" spans="13:13" x14ac:dyDescent="0.25">
      <c r="M1035" s="27" t="str">
        <f t="shared" si="22"/>
        <v/>
      </c>
    </row>
    <row r="1036" spans="13:13" x14ac:dyDescent="0.25">
      <c r="M1036" s="27" t="str">
        <f t="shared" si="22"/>
        <v/>
      </c>
    </row>
    <row r="1037" spans="13:13" x14ac:dyDescent="0.25">
      <c r="M1037" s="27" t="str">
        <f t="shared" si="22"/>
        <v/>
      </c>
    </row>
    <row r="1038" spans="13:13" x14ac:dyDescent="0.25">
      <c r="M1038" s="27" t="str">
        <f t="shared" si="22"/>
        <v/>
      </c>
    </row>
    <row r="1039" spans="13:13" x14ac:dyDescent="0.25">
      <c r="M1039" s="27" t="str">
        <f t="shared" si="22"/>
        <v/>
      </c>
    </row>
    <row r="1040" spans="13:13" x14ac:dyDescent="0.25">
      <c r="M1040" s="27" t="str">
        <f t="shared" si="22"/>
        <v/>
      </c>
    </row>
    <row r="1041" spans="13:13" x14ac:dyDescent="0.25">
      <c r="M1041" s="27" t="str">
        <f t="shared" si="22"/>
        <v/>
      </c>
    </row>
    <row r="1042" spans="13:13" x14ac:dyDescent="0.25">
      <c r="M1042" s="27" t="str">
        <f t="shared" si="22"/>
        <v/>
      </c>
    </row>
    <row r="1043" spans="13:13" x14ac:dyDescent="0.25">
      <c r="M1043" s="27" t="str">
        <f t="shared" si="22"/>
        <v/>
      </c>
    </row>
    <row r="1044" spans="13:13" x14ac:dyDescent="0.25">
      <c r="M1044" s="27" t="str">
        <f t="shared" si="22"/>
        <v/>
      </c>
    </row>
    <row r="1045" spans="13:13" x14ac:dyDescent="0.25">
      <c r="M1045" s="27" t="str">
        <f t="shared" si="22"/>
        <v/>
      </c>
    </row>
    <row r="1046" spans="13:13" x14ac:dyDescent="0.25">
      <c r="M1046" s="27" t="str">
        <f t="shared" si="22"/>
        <v/>
      </c>
    </row>
    <row r="1047" spans="13:13" x14ac:dyDescent="0.25">
      <c r="M1047" s="27" t="str">
        <f t="shared" si="22"/>
        <v/>
      </c>
    </row>
    <row r="1048" spans="13:13" x14ac:dyDescent="0.25">
      <c r="M1048" s="27" t="str">
        <f t="shared" si="22"/>
        <v/>
      </c>
    </row>
    <row r="1049" spans="13:13" x14ac:dyDescent="0.25">
      <c r="M1049" s="27" t="str">
        <f t="shared" si="22"/>
        <v/>
      </c>
    </row>
    <row r="1050" spans="13:13" x14ac:dyDescent="0.25">
      <c r="M1050" s="27" t="str">
        <f t="shared" si="22"/>
        <v/>
      </c>
    </row>
    <row r="1051" spans="13:13" x14ac:dyDescent="0.25">
      <c r="M1051" s="27" t="str">
        <f t="shared" si="22"/>
        <v/>
      </c>
    </row>
    <row r="1052" spans="13:13" x14ac:dyDescent="0.25">
      <c r="M1052" s="27" t="str">
        <f t="shared" si="22"/>
        <v/>
      </c>
    </row>
    <row r="1053" spans="13:13" x14ac:dyDescent="0.25">
      <c r="M1053" s="27" t="str">
        <f t="shared" si="22"/>
        <v/>
      </c>
    </row>
    <row r="1054" spans="13:13" x14ac:dyDescent="0.25">
      <c r="M1054" s="27" t="str">
        <f t="shared" si="22"/>
        <v/>
      </c>
    </row>
    <row r="1055" spans="13:13" x14ac:dyDescent="0.25">
      <c r="M1055" s="27" t="str">
        <f t="shared" si="22"/>
        <v/>
      </c>
    </row>
    <row r="1056" spans="13:13" x14ac:dyDescent="0.25">
      <c r="M1056" s="27" t="str">
        <f t="shared" si="22"/>
        <v/>
      </c>
    </row>
    <row r="1057" spans="13:13" x14ac:dyDescent="0.25">
      <c r="M1057" s="27" t="str">
        <f t="shared" si="22"/>
        <v/>
      </c>
    </row>
    <row r="1058" spans="13:13" x14ac:dyDescent="0.25">
      <c r="M1058" s="27" t="str">
        <f t="shared" si="22"/>
        <v/>
      </c>
    </row>
    <row r="1059" spans="13:13" x14ac:dyDescent="0.25">
      <c r="M1059" s="27" t="str">
        <f t="shared" si="22"/>
        <v/>
      </c>
    </row>
    <row r="1060" spans="13:13" x14ac:dyDescent="0.25">
      <c r="M1060" s="27" t="str">
        <f t="shared" si="22"/>
        <v/>
      </c>
    </row>
    <row r="1061" spans="13:13" x14ac:dyDescent="0.25">
      <c r="M1061" s="27" t="str">
        <f t="shared" si="22"/>
        <v/>
      </c>
    </row>
    <row r="1062" spans="13:13" x14ac:dyDescent="0.25">
      <c r="M1062" s="27" t="str">
        <f t="shared" si="22"/>
        <v/>
      </c>
    </row>
    <row r="1063" spans="13:13" x14ac:dyDescent="0.25">
      <c r="M1063" s="27" t="str">
        <f t="shared" si="22"/>
        <v/>
      </c>
    </row>
    <row r="1064" spans="13:13" x14ac:dyDescent="0.25">
      <c r="M1064" s="27" t="str">
        <f t="shared" si="22"/>
        <v/>
      </c>
    </row>
    <row r="1065" spans="13:13" x14ac:dyDescent="0.25">
      <c r="M1065" s="27" t="str">
        <f t="shared" si="22"/>
        <v/>
      </c>
    </row>
    <row r="1066" spans="13:13" x14ac:dyDescent="0.25">
      <c r="M1066" s="27" t="str">
        <f t="shared" si="22"/>
        <v/>
      </c>
    </row>
    <row r="1067" spans="13:13" x14ac:dyDescent="0.25">
      <c r="M1067" s="27" t="str">
        <f t="shared" si="22"/>
        <v/>
      </c>
    </row>
    <row r="1068" spans="13:13" x14ac:dyDescent="0.25">
      <c r="M1068" s="27" t="str">
        <f t="shared" si="22"/>
        <v/>
      </c>
    </row>
    <row r="1069" spans="13:13" x14ac:dyDescent="0.25">
      <c r="M1069" s="27" t="str">
        <f t="shared" si="22"/>
        <v/>
      </c>
    </row>
    <row r="1070" spans="13:13" x14ac:dyDescent="0.25">
      <c r="M1070" s="27" t="str">
        <f t="shared" si="22"/>
        <v/>
      </c>
    </row>
    <row r="1071" spans="13:13" x14ac:dyDescent="0.25">
      <c r="M1071" s="27" t="str">
        <f t="shared" si="22"/>
        <v/>
      </c>
    </row>
    <row r="1072" spans="13:13" x14ac:dyDescent="0.25">
      <c r="M1072" s="27" t="str">
        <f t="shared" si="22"/>
        <v/>
      </c>
    </row>
    <row r="1073" spans="13:13" x14ac:dyDescent="0.25">
      <c r="M1073" s="27" t="str">
        <f t="shared" si="22"/>
        <v/>
      </c>
    </row>
    <row r="1074" spans="13:13" x14ac:dyDescent="0.25">
      <c r="M1074" s="27" t="str">
        <f t="shared" si="22"/>
        <v/>
      </c>
    </row>
    <row r="1075" spans="13:13" x14ac:dyDescent="0.25">
      <c r="M1075" s="27" t="str">
        <f t="shared" si="22"/>
        <v/>
      </c>
    </row>
    <row r="1076" spans="13:13" x14ac:dyDescent="0.25">
      <c r="M1076" s="27" t="str">
        <f t="shared" si="22"/>
        <v/>
      </c>
    </row>
    <row r="1077" spans="13:13" x14ac:dyDescent="0.25">
      <c r="M1077" s="27" t="str">
        <f t="shared" si="22"/>
        <v/>
      </c>
    </row>
    <row r="1078" spans="13:13" x14ac:dyDescent="0.25">
      <c r="M1078" s="27" t="str">
        <f t="shared" si="22"/>
        <v/>
      </c>
    </row>
    <row r="1079" spans="13:13" x14ac:dyDescent="0.25">
      <c r="M1079" s="27" t="str">
        <f t="shared" si="22"/>
        <v/>
      </c>
    </row>
    <row r="1080" spans="13:13" x14ac:dyDescent="0.25">
      <c r="M1080" s="27" t="str">
        <f t="shared" si="22"/>
        <v/>
      </c>
    </row>
    <row r="1081" spans="13:13" x14ac:dyDescent="0.25">
      <c r="M1081" s="27" t="str">
        <f t="shared" si="22"/>
        <v/>
      </c>
    </row>
    <row r="1082" spans="13:13" x14ac:dyDescent="0.25">
      <c r="M1082" s="27" t="str">
        <f t="shared" si="22"/>
        <v/>
      </c>
    </row>
    <row r="1083" spans="13:13" x14ac:dyDescent="0.25">
      <c r="M1083" s="27" t="str">
        <f t="shared" si="22"/>
        <v/>
      </c>
    </row>
    <row r="1084" spans="13:13" x14ac:dyDescent="0.25">
      <c r="M1084" s="27" t="str">
        <f t="shared" si="22"/>
        <v/>
      </c>
    </row>
    <row r="1085" spans="13:13" x14ac:dyDescent="0.25">
      <c r="M1085" s="27" t="str">
        <f t="shared" si="22"/>
        <v/>
      </c>
    </row>
    <row r="1086" spans="13:13" x14ac:dyDescent="0.25">
      <c r="M1086" s="27" t="str">
        <f t="shared" si="22"/>
        <v/>
      </c>
    </row>
    <row r="1087" spans="13:13" x14ac:dyDescent="0.25">
      <c r="M1087" s="27" t="str">
        <f t="shared" si="22"/>
        <v/>
      </c>
    </row>
    <row r="1088" spans="13:13" x14ac:dyDescent="0.25">
      <c r="M1088" s="27" t="str">
        <f t="shared" si="22"/>
        <v/>
      </c>
    </row>
    <row r="1089" spans="13:13" x14ac:dyDescent="0.25">
      <c r="M1089" s="27" t="str">
        <f t="shared" si="22"/>
        <v/>
      </c>
    </row>
    <row r="1090" spans="13:13" x14ac:dyDescent="0.25">
      <c r="M1090" s="27" t="str">
        <f t="shared" si="22"/>
        <v/>
      </c>
    </row>
    <row r="1091" spans="13:13" x14ac:dyDescent="0.25">
      <c r="M1091" s="27" t="str">
        <f t="shared" ref="M1091:M1154" si="23">IF(K1091&lt;0,"ATTENTION IL DOIT Y AVOIR UNE ERREUR LE STOCK EST NEGATIF !","")</f>
        <v/>
      </c>
    </row>
    <row r="1092" spans="13:13" x14ac:dyDescent="0.25">
      <c r="M1092" s="27" t="str">
        <f t="shared" si="23"/>
        <v/>
      </c>
    </row>
    <row r="1093" spans="13:13" x14ac:dyDescent="0.25">
      <c r="M1093" s="27" t="str">
        <f t="shared" si="23"/>
        <v/>
      </c>
    </row>
    <row r="1094" spans="13:13" x14ac:dyDescent="0.25">
      <c r="M1094" s="27" t="str">
        <f t="shared" si="23"/>
        <v/>
      </c>
    </row>
    <row r="1095" spans="13:13" x14ac:dyDescent="0.25">
      <c r="M1095" s="27" t="str">
        <f t="shared" si="23"/>
        <v/>
      </c>
    </row>
    <row r="1096" spans="13:13" x14ac:dyDescent="0.25">
      <c r="M1096" s="27" t="str">
        <f t="shared" si="23"/>
        <v/>
      </c>
    </row>
    <row r="1097" spans="13:13" x14ac:dyDescent="0.25">
      <c r="M1097" s="27" t="str">
        <f t="shared" si="23"/>
        <v/>
      </c>
    </row>
    <row r="1098" spans="13:13" x14ac:dyDescent="0.25">
      <c r="M1098" s="27" t="str">
        <f t="shared" si="23"/>
        <v/>
      </c>
    </row>
    <row r="1099" spans="13:13" x14ac:dyDescent="0.25">
      <c r="M1099" s="27" t="str">
        <f t="shared" si="23"/>
        <v/>
      </c>
    </row>
    <row r="1100" spans="13:13" x14ac:dyDescent="0.25">
      <c r="M1100" s="27" t="str">
        <f t="shared" si="23"/>
        <v/>
      </c>
    </row>
    <row r="1101" spans="13:13" x14ac:dyDescent="0.25">
      <c r="M1101" s="27" t="str">
        <f t="shared" si="23"/>
        <v/>
      </c>
    </row>
    <row r="1102" spans="13:13" x14ac:dyDescent="0.25">
      <c r="M1102" s="27" t="str">
        <f t="shared" si="23"/>
        <v/>
      </c>
    </row>
    <row r="1103" spans="13:13" x14ac:dyDescent="0.25">
      <c r="M1103" s="27" t="str">
        <f t="shared" si="23"/>
        <v/>
      </c>
    </row>
    <row r="1104" spans="13:13" x14ac:dyDescent="0.25">
      <c r="M1104" s="27" t="str">
        <f t="shared" si="23"/>
        <v/>
      </c>
    </row>
    <row r="1105" spans="13:13" x14ac:dyDescent="0.25">
      <c r="M1105" s="27" t="str">
        <f t="shared" si="23"/>
        <v/>
      </c>
    </row>
    <row r="1106" spans="13:13" x14ac:dyDescent="0.25">
      <c r="M1106" s="27" t="str">
        <f t="shared" si="23"/>
        <v/>
      </c>
    </row>
    <row r="1107" spans="13:13" x14ac:dyDescent="0.25">
      <c r="M1107" s="27" t="str">
        <f t="shared" si="23"/>
        <v/>
      </c>
    </row>
    <row r="1108" spans="13:13" x14ac:dyDescent="0.25">
      <c r="M1108" s="27" t="str">
        <f t="shared" si="23"/>
        <v/>
      </c>
    </row>
    <row r="1109" spans="13:13" x14ac:dyDescent="0.25">
      <c r="M1109" s="27" t="str">
        <f t="shared" si="23"/>
        <v/>
      </c>
    </row>
    <row r="1110" spans="13:13" x14ac:dyDescent="0.25">
      <c r="M1110" s="27" t="str">
        <f t="shared" si="23"/>
        <v/>
      </c>
    </row>
    <row r="1111" spans="13:13" x14ac:dyDescent="0.25">
      <c r="M1111" s="27" t="str">
        <f t="shared" si="23"/>
        <v/>
      </c>
    </row>
    <row r="1112" spans="13:13" x14ac:dyDescent="0.25">
      <c r="M1112" s="27" t="str">
        <f t="shared" si="23"/>
        <v/>
      </c>
    </row>
    <row r="1113" spans="13:13" x14ac:dyDescent="0.25">
      <c r="M1113" s="27" t="str">
        <f t="shared" si="23"/>
        <v/>
      </c>
    </row>
    <row r="1114" spans="13:13" x14ac:dyDescent="0.25">
      <c r="M1114" s="27" t="str">
        <f t="shared" si="23"/>
        <v/>
      </c>
    </row>
    <row r="1115" spans="13:13" x14ac:dyDescent="0.25">
      <c r="M1115" s="27" t="str">
        <f t="shared" si="23"/>
        <v/>
      </c>
    </row>
    <row r="1116" spans="13:13" x14ac:dyDescent="0.25">
      <c r="M1116" s="27" t="str">
        <f t="shared" si="23"/>
        <v/>
      </c>
    </row>
    <row r="1117" spans="13:13" x14ac:dyDescent="0.25">
      <c r="M1117" s="27" t="str">
        <f t="shared" si="23"/>
        <v/>
      </c>
    </row>
    <row r="1118" spans="13:13" x14ac:dyDescent="0.25">
      <c r="M1118" s="27" t="str">
        <f t="shared" si="23"/>
        <v/>
      </c>
    </row>
    <row r="1119" spans="13:13" x14ac:dyDescent="0.25">
      <c r="M1119" s="27" t="str">
        <f t="shared" si="23"/>
        <v/>
      </c>
    </row>
    <row r="1120" spans="13:13" x14ac:dyDescent="0.25">
      <c r="M1120" s="27" t="str">
        <f t="shared" si="23"/>
        <v/>
      </c>
    </row>
    <row r="1121" spans="13:13" x14ac:dyDescent="0.25">
      <c r="M1121" s="27" t="str">
        <f t="shared" si="23"/>
        <v/>
      </c>
    </row>
    <row r="1122" spans="13:13" x14ac:dyDescent="0.25">
      <c r="M1122" s="27" t="str">
        <f t="shared" si="23"/>
        <v/>
      </c>
    </row>
    <row r="1123" spans="13:13" x14ac:dyDescent="0.25">
      <c r="M1123" s="27" t="str">
        <f t="shared" si="23"/>
        <v/>
      </c>
    </row>
    <row r="1124" spans="13:13" x14ac:dyDescent="0.25">
      <c r="M1124" s="27" t="str">
        <f t="shared" si="23"/>
        <v/>
      </c>
    </row>
    <row r="1125" spans="13:13" x14ac:dyDescent="0.25">
      <c r="M1125" s="27" t="str">
        <f t="shared" si="23"/>
        <v/>
      </c>
    </row>
    <row r="1126" spans="13:13" x14ac:dyDescent="0.25">
      <c r="M1126" s="27" t="str">
        <f t="shared" si="23"/>
        <v/>
      </c>
    </row>
    <row r="1127" spans="13:13" x14ac:dyDescent="0.25">
      <c r="M1127" s="27" t="str">
        <f t="shared" si="23"/>
        <v/>
      </c>
    </row>
    <row r="1128" spans="13:13" x14ac:dyDescent="0.25">
      <c r="M1128" s="27" t="str">
        <f t="shared" si="23"/>
        <v/>
      </c>
    </row>
    <row r="1129" spans="13:13" x14ac:dyDescent="0.25">
      <c r="M1129" s="27" t="str">
        <f t="shared" si="23"/>
        <v/>
      </c>
    </row>
    <row r="1130" spans="13:13" x14ac:dyDescent="0.25">
      <c r="M1130" s="27" t="str">
        <f t="shared" si="23"/>
        <v/>
      </c>
    </row>
    <row r="1131" spans="13:13" x14ac:dyDescent="0.25">
      <c r="M1131" s="27" t="str">
        <f t="shared" si="23"/>
        <v/>
      </c>
    </row>
    <row r="1132" spans="13:13" x14ac:dyDescent="0.25">
      <c r="M1132" s="27" t="str">
        <f t="shared" si="23"/>
        <v/>
      </c>
    </row>
    <row r="1133" spans="13:13" x14ac:dyDescent="0.25">
      <c r="M1133" s="27" t="str">
        <f t="shared" si="23"/>
        <v/>
      </c>
    </row>
    <row r="1134" spans="13:13" x14ac:dyDescent="0.25">
      <c r="M1134" s="27" t="str">
        <f t="shared" si="23"/>
        <v/>
      </c>
    </row>
    <row r="1135" spans="13:13" x14ac:dyDescent="0.25">
      <c r="M1135" s="27" t="str">
        <f t="shared" si="23"/>
        <v/>
      </c>
    </row>
    <row r="1136" spans="13:13" x14ac:dyDescent="0.25">
      <c r="M1136" s="27" t="str">
        <f t="shared" si="23"/>
        <v/>
      </c>
    </row>
    <row r="1137" spans="13:13" x14ac:dyDescent="0.25">
      <c r="M1137" s="27" t="str">
        <f t="shared" si="23"/>
        <v/>
      </c>
    </row>
    <row r="1138" spans="13:13" x14ac:dyDescent="0.25">
      <c r="M1138" s="27" t="str">
        <f t="shared" si="23"/>
        <v/>
      </c>
    </row>
    <row r="1139" spans="13:13" x14ac:dyDescent="0.25">
      <c r="M1139" s="27" t="str">
        <f t="shared" si="23"/>
        <v/>
      </c>
    </row>
    <row r="1140" spans="13:13" x14ac:dyDescent="0.25">
      <c r="M1140" s="27" t="str">
        <f t="shared" si="23"/>
        <v/>
      </c>
    </row>
    <row r="1141" spans="13:13" x14ac:dyDescent="0.25">
      <c r="M1141" s="27" t="str">
        <f t="shared" si="23"/>
        <v/>
      </c>
    </row>
    <row r="1142" spans="13:13" x14ac:dyDescent="0.25">
      <c r="M1142" s="27" t="str">
        <f t="shared" si="23"/>
        <v/>
      </c>
    </row>
    <row r="1143" spans="13:13" x14ac:dyDescent="0.25">
      <c r="M1143" s="27" t="str">
        <f t="shared" si="23"/>
        <v/>
      </c>
    </row>
    <row r="1144" spans="13:13" x14ac:dyDescent="0.25">
      <c r="M1144" s="27" t="str">
        <f t="shared" si="23"/>
        <v/>
      </c>
    </row>
    <row r="1145" spans="13:13" x14ac:dyDescent="0.25">
      <c r="M1145" s="27" t="str">
        <f t="shared" si="23"/>
        <v/>
      </c>
    </row>
    <row r="1146" spans="13:13" x14ac:dyDescent="0.25">
      <c r="M1146" s="27" t="str">
        <f t="shared" si="23"/>
        <v/>
      </c>
    </row>
    <row r="1147" spans="13:13" x14ac:dyDescent="0.25">
      <c r="M1147" s="27" t="str">
        <f t="shared" si="23"/>
        <v/>
      </c>
    </row>
    <row r="1148" spans="13:13" x14ac:dyDescent="0.25">
      <c r="M1148" s="27" t="str">
        <f t="shared" si="23"/>
        <v/>
      </c>
    </row>
    <row r="1149" spans="13:13" x14ac:dyDescent="0.25">
      <c r="M1149" s="27" t="str">
        <f t="shared" si="23"/>
        <v/>
      </c>
    </row>
    <row r="1150" spans="13:13" x14ac:dyDescent="0.25">
      <c r="M1150" s="27" t="str">
        <f t="shared" si="23"/>
        <v/>
      </c>
    </row>
    <row r="1151" spans="13:13" x14ac:dyDescent="0.25">
      <c r="M1151" s="27" t="str">
        <f t="shared" si="23"/>
        <v/>
      </c>
    </row>
    <row r="1152" spans="13:13" x14ac:dyDescent="0.25">
      <c r="M1152" s="27" t="str">
        <f t="shared" si="23"/>
        <v/>
      </c>
    </row>
    <row r="1153" spans="13:13" x14ac:dyDescent="0.25">
      <c r="M1153" s="27" t="str">
        <f t="shared" si="23"/>
        <v/>
      </c>
    </row>
    <row r="1154" spans="13:13" x14ac:dyDescent="0.25">
      <c r="M1154" s="27" t="str">
        <f t="shared" si="23"/>
        <v/>
      </c>
    </row>
    <row r="1155" spans="13:13" x14ac:dyDescent="0.25">
      <c r="M1155" s="27" t="str">
        <f t="shared" ref="M1155:M1218" si="24">IF(K1155&lt;0,"ATTENTION IL DOIT Y AVOIR UNE ERREUR LE STOCK EST NEGATIF !","")</f>
        <v/>
      </c>
    </row>
    <row r="1156" spans="13:13" x14ac:dyDescent="0.25">
      <c r="M1156" s="27" t="str">
        <f t="shared" si="24"/>
        <v/>
      </c>
    </row>
    <row r="1157" spans="13:13" x14ac:dyDescent="0.25">
      <c r="M1157" s="27" t="str">
        <f t="shared" si="24"/>
        <v/>
      </c>
    </row>
    <row r="1158" spans="13:13" x14ac:dyDescent="0.25">
      <c r="M1158" s="27" t="str">
        <f t="shared" si="24"/>
        <v/>
      </c>
    </row>
    <row r="1159" spans="13:13" x14ac:dyDescent="0.25">
      <c r="M1159" s="27" t="str">
        <f t="shared" si="24"/>
        <v/>
      </c>
    </row>
    <row r="1160" spans="13:13" x14ac:dyDescent="0.25">
      <c r="M1160" s="27" t="str">
        <f t="shared" si="24"/>
        <v/>
      </c>
    </row>
    <row r="1161" spans="13:13" x14ac:dyDescent="0.25">
      <c r="M1161" s="27" t="str">
        <f t="shared" si="24"/>
        <v/>
      </c>
    </row>
    <row r="1162" spans="13:13" x14ac:dyDescent="0.25">
      <c r="M1162" s="27" t="str">
        <f t="shared" si="24"/>
        <v/>
      </c>
    </row>
    <row r="1163" spans="13:13" x14ac:dyDescent="0.25">
      <c r="M1163" s="27" t="str">
        <f t="shared" si="24"/>
        <v/>
      </c>
    </row>
    <row r="1164" spans="13:13" x14ac:dyDescent="0.25">
      <c r="M1164" s="27" t="str">
        <f t="shared" si="24"/>
        <v/>
      </c>
    </row>
    <row r="1165" spans="13:13" x14ac:dyDescent="0.25">
      <c r="M1165" s="27" t="str">
        <f t="shared" si="24"/>
        <v/>
      </c>
    </row>
    <row r="1166" spans="13:13" x14ac:dyDescent="0.25">
      <c r="M1166" s="27" t="str">
        <f t="shared" si="24"/>
        <v/>
      </c>
    </row>
    <row r="1167" spans="13:13" x14ac:dyDescent="0.25">
      <c r="M1167" s="27" t="str">
        <f t="shared" si="24"/>
        <v/>
      </c>
    </row>
    <row r="1168" spans="13:13" x14ac:dyDescent="0.25">
      <c r="M1168" s="27" t="str">
        <f t="shared" si="24"/>
        <v/>
      </c>
    </row>
    <row r="1169" spans="13:13" x14ac:dyDescent="0.25">
      <c r="M1169" s="27" t="str">
        <f t="shared" si="24"/>
        <v/>
      </c>
    </row>
    <row r="1170" spans="13:13" x14ac:dyDescent="0.25">
      <c r="M1170" s="27" t="str">
        <f t="shared" si="24"/>
        <v/>
      </c>
    </row>
    <row r="1171" spans="13:13" x14ac:dyDescent="0.25">
      <c r="M1171" s="27" t="str">
        <f t="shared" si="24"/>
        <v/>
      </c>
    </row>
    <row r="1172" spans="13:13" x14ac:dyDescent="0.25">
      <c r="M1172" s="27" t="str">
        <f t="shared" si="24"/>
        <v/>
      </c>
    </row>
    <row r="1173" spans="13:13" x14ac:dyDescent="0.25">
      <c r="M1173" s="27" t="str">
        <f t="shared" si="24"/>
        <v/>
      </c>
    </row>
    <row r="1174" spans="13:13" x14ac:dyDescent="0.25">
      <c r="M1174" s="27" t="str">
        <f t="shared" si="24"/>
        <v/>
      </c>
    </row>
    <row r="1175" spans="13:13" x14ac:dyDescent="0.25">
      <c r="M1175" s="27" t="str">
        <f t="shared" si="24"/>
        <v/>
      </c>
    </row>
    <row r="1176" spans="13:13" x14ac:dyDescent="0.25">
      <c r="M1176" s="27" t="str">
        <f t="shared" si="24"/>
        <v/>
      </c>
    </row>
    <row r="1177" spans="13:13" x14ac:dyDescent="0.25">
      <c r="M1177" s="27" t="str">
        <f t="shared" si="24"/>
        <v/>
      </c>
    </row>
    <row r="1178" spans="13:13" x14ac:dyDescent="0.25">
      <c r="M1178" s="27" t="str">
        <f t="shared" si="24"/>
        <v/>
      </c>
    </row>
    <row r="1179" spans="13:13" x14ac:dyDescent="0.25">
      <c r="M1179" s="27" t="str">
        <f t="shared" si="24"/>
        <v/>
      </c>
    </row>
    <row r="1180" spans="13:13" x14ac:dyDescent="0.25">
      <c r="M1180" s="27" t="str">
        <f t="shared" si="24"/>
        <v/>
      </c>
    </row>
    <row r="1181" spans="13:13" x14ac:dyDescent="0.25">
      <c r="M1181" s="27" t="str">
        <f t="shared" si="24"/>
        <v/>
      </c>
    </row>
    <row r="1182" spans="13:13" x14ac:dyDescent="0.25">
      <c r="M1182" s="27" t="str">
        <f t="shared" si="24"/>
        <v/>
      </c>
    </row>
    <row r="1183" spans="13:13" x14ac:dyDescent="0.25">
      <c r="M1183" s="27" t="str">
        <f t="shared" si="24"/>
        <v/>
      </c>
    </row>
    <row r="1184" spans="13:13" x14ac:dyDescent="0.25">
      <c r="M1184" s="27" t="str">
        <f t="shared" si="24"/>
        <v/>
      </c>
    </row>
    <row r="1185" spans="13:13" x14ac:dyDescent="0.25">
      <c r="M1185" s="27" t="str">
        <f t="shared" si="24"/>
        <v/>
      </c>
    </row>
    <row r="1186" spans="13:13" x14ac:dyDescent="0.25">
      <c r="M1186" s="27" t="str">
        <f t="shared" si="24"/>
        <v/>
      </c>
    </row>
    <row r="1187" spans="13:13" x14ac:dyDescent="0.25">
      <c r="M1187" s="27" t="str">
        <f t="shared" si="24"/>
        <v/>
      </c>
    </row>
    <row r="1188" spans="13:13" x14ac:dyDescent="0.25">
      <c r="M1188" s="27" t="str">
        <f t="shared" si="24"/>
        <v/>
      </c>
    </row>
    <row r="1189" spans="13:13" x14ac:dyDescent="0.25">
      <c r="M1189" s="27" t="str">
        <f t="shared" si="24"/>
        <v/>
      </c>
    </row>
    <row r="1190" spans="13:13" x14ac:dyDescent="0.25">
      <c r="M1190" s="27" t="str">
        <f t="shared" si="24"/>
        <v/>
      </c>
    </row>
    <row r="1191" spans="13:13" x14ac:dyDescent="0.25">
      <c r="M1191" s="27" t="str">
        <f t="shared" si="24"/>
        <v/>
      </c>
    </row>
    <row r="1192" spans="13:13" x14ac:dyDescent="0.25">
      <c r="M1192" s="27" t="str">
        <f t="shared" si="24"/>
        <v/>
      </c>
    </row>
    <row r="1193" spans="13:13" x14ac:dyDescent="0.25">
      <c r="M1193" s="27" t="str">
        <f t="shared" si="24"/>
        <v/>
      </c>
    </row>
    <row r="1194" spans="13:13" x14ac:dyDescent="0.25">
      <c r="M1194" s="27" t="str">
        <f t="shared" si="24"/>
        <v/>
      </c>
    </row>
    <row r="1195" spans="13:13" x14ac:dyDescent="0.25">
      <c r="M1195" s="27" t="str">
        <f t="shared" si="24"/>
        <v/>
      </c>
    </row>
    <row r="1196" spans="13:13" x14ac:dyDescent="0.25">
      <c r="M1196" s="27" t="str">
        <f t="shared" si="24"/>
        <v/>
      </c>
    </row>
    <row r="1197" spans="13:13" x14ac:dyDescent="0.25">
      <c r="M1197" s="27" t="str">
        <f t="shared" si="24"/>
        <v/>
      </c>
    </row>
    <row r="1198" spans="13:13" x14ac:dyDescent="0.25">
      <c r="M1198" s="27" t="str">
        <f t="shared" si="24"/>
        <v/>
      </c>
    </row>
    <row r="1199" spans="13:13" x14ac:dyDescent="0.25">
      <c r="M1199" s="27" t="str">
        <f t="shared" si="24"/>
        <v/>
      </c>
    </row>
    <row r="1200" spans="13:13" x14ac:dyDescent="0.25">
      <c r="M1200" s="27" t="str">
        <f t="shared" si="24"/>
        <v/>
      </c>
    </row>
    <row r="1201" spans="13:13" x14ac:dyDescent="0.25">
      <c r="M1201" s="27" t="str">
        <f t="shared" si="24"/>
        <v/>
      </c>
    </row>
    <row r="1202" spans="13:13" x14ac:dyDescent="0.25">
      <c r="M1202" s="27" t="str">
        <f t="shared" si="24"/>
        <v/>
      </c>
    </row>
    <row r="1203" spans="13:13" x14ac:dyDescent="0.25">
      <c r="M1203" s="27" t="str">
        <f t="shared" si="24"/>
        <v/>
      </c>
    </row>
    <row r="1204" spans="13:13" x14ac:dyDescent="0.25">
      <c r="M1204" s="27" t="str">
        <f t="shared" si="24"/>
        <v/>
      </c>
    </row>
    <row r="1205" spans="13:13" x14ac:dyDescent="0.25">
      <c r="M1205" s="27" t="str">
        <f t="shared" si="24"/>
        <v/>
      </c>
    </row>
    <row r="1206" spans="13:13" x14ac:dyDescent="0.25">
      <c r="M1206" s="27" t="str">
        <f t="shared" si="24"/>
        <v/>
      </c>
    </row>
    <row r="1207" spans="13:13" x14ac:dyDescent="0.25">
      <c r="M1207" s="27" t="str">
        <f t="shared" si="24"/>
        <v/>
      </c>
    </row>
    <row r="1208" spans="13:13" x14ac:dyDescent="0.25">
      <c r="M1208" s="27" t="str">
        <f t="shared" si="24"/>
        <v/>
      </c>
    </row>
    <row r="1209" spans="13:13" x14ac:dyDescent="0.25">
      <c r="M1209" s="27" t="str">
        <f t="shared" si="24"/>
        <v/>
      </c>
    </row>
    <row r="1210" spans="13:13" x14ac:dyDescent="0.25">
      <c r="M1210" s="27" t="str">
        <f t="shared" si="24"/>
        <v/>
      </c>
    </row>
    <row r="1211" spans="13:13" x14ac:dyDescent="0.25">
      <c r="M1211" s="27" t="str">
        <f t="shared" si="24"/>
        <v/>
      </c>
    </row>
    <row r="1212" spans="13:13" x14ac:dyDescent="0.25">
      <c r="M1212" s="27" t="str">
        <f t="shared" si="24"/>
        <v/>
      </c>
    </row>
    <row r="1213" spans="13:13" x14ac:dyDescent="0.25">
      <c r="M1213" s="27" t="str">
        <f t="shared" si="24"/>
        <v/>
      </c>
    </row>
    <row r="1214" spans="13:13" x14ac:dyDescent="0.25">
      <c r="M1214" s="27" t="str">
        <f t="shared" si="24"/>
        <v/>
      </c>
    </row>
    <row r="1215" spans="13:13" x14ac:dyDescent="0.25">
      <c r="M1215" s="27" t="str">
        <f t="shared" si="24"/>
        <v/>
      </c>
    </row>
    <row r="1216" spans="13:13" x14ac:dyDescent="0.25">
      <c r="M1216" s="27" t="str">
        <f t="shared" si="24"/>
        <v/>
      </c>
    </row>
    <row r="1217" spans="13:13" x14ac:dyDescent="0.25">
      <c r="M1217" s="27" t="str">
        <f t="shared" si="24"/>
        <v/>
      </c>
    </row>
    <row r="1218" spans="13:13" x14ac:dyDescent="0.25">
      <c r="M1218" s="27" t="str">
        <f t="shared" si="24"/>
        <v/>
      </c>
    </row>
    <row r="1219" spans="13:13" x14ac:dyDescent="0.25">
      <c r="M1219" s="27" t="str">
        <f t="shared" ref="M1219:M1282" si="25">IF(K1219&lt;0,"ATTENTION IL DOIT Y AVOIR UNE ERREUR LE STOCK EST NEGATIF !","")</f>
        <v/>
      </c>
    </row>
    <row r="1220" spans="13:13" x14ac:dyDescent="0.25">
      <c r="M1220" s="27" t="str">
        <f t="shared" si="25"/>
        <v/>
      </c>
    </row>
    <row r="1221" spans="13:13" x14ac:dyDescent="0.25">
      <c r="M1221" s="27" t="str">
        <f t="shared" si="25"/>
        <v/>
      </c>
    </row>
    <row r="1222" spans="13:13" x14ac:dyDescent="0.25">
      <c r="M1222" s="27" t="str">
        <f t="shared" si="25"/>
        <v/>
      </c>
    </row>
    <row r="1223" spans="13:13" x14ac:dyDescent="0.25">
      <c r="M1223" s="27" t="str">
        <f t="shared" si="25"/>
        <v/>
      </c>
    </row>
    <row r="1224" spans="13:13" x14ac:dyDescent="0.25">
      <c r="M1224" s="27" t="str">
        <f t="shared" si="25"/>
        <v/>
      </c>
    </row>
    <row r="1225" spans="13:13" x14ac:dyDescent="0.25">
      <c r="M1225" s="27" t="str">
        <f t="shared" si="25"/>
        <v/>
      </c>
    </row>
    <row r="1226" spans="13:13" x14ac:dyDescent="0.25">
      <c r="M1226" s="27" t="str">
        <f t="shared" si="25"/>
        <v/>
      </c>
    </row>
    <row r="1227" spans="13:13" x14ac:dyDescent="0.25">
      <c r="M1227" s="27" t="str">
        <f t="shared" si="25"/>
        <v/>
      </c>
    </row>
    <row r="1228" spans="13:13" x14ac:dyDescent="0.25">
      <c r="M1228" s="27" t="str">
        <f t="shared" si="25"/>
        <v/>
      </c>
    </row>
    <row r="1229" spans="13:13" x14ac:dyDescent="0.25">
      <c r="M1229" s="27" t="str">
        <f t="shared" si="25"/>
        <v/>
      </c>
    </row>
    <row r="1230" spans="13:13" x14ac:dyDescent="0.25">
      <c r="M1230" s="27" t="str">
        <f t="shared" si="25"/>
        <v/>
      </c>
    </row>
    <row r="1231" spans="13:13" x14ac:dyDescent="0.25">
      <c r="M1231" s="27" t="str">
        <f t="shared" si="25"/>
        <v/>
      </c>
    </row>
    <row r="1232" spans="13:13" x14ac:dyDescent="0.25">
      <c r="M1232" s="27" t="str">
        <f t="shared" si="25"/>
        <v/>
      </c>
    </row>
    <row r="1233" spans="13:13" x14ac:dyDescent="0.25">
      <c r="M1233" s="27" t="str">
        <f t="shared" si="25"/>
        <v/>
      </c>
    </row>
    <row r="1234" spans="13:13" x14ac:dyDescent="0.25">
      <c r="M1234" s="27" t="str">
        <f t="shared" si="25"/>
        <v/>
      </c>
    </row>
    <row r="1235" spans="13:13" x14ac:dyDescent="0.25">
      <c r="M1235" s="27" t="str">
        <f t="shared" si="25"/>
        <v/>
      </c>
    </row>
    <row r="1236" spans="13:13" x14ac:dyDescent="0.25">
      <c r="M1236" s="27" t="str">
        <f t="shared" si="25"/>
        <v/>
      </c>
    </row>
    <row r="1237" spans="13:13" x14ac:dyDescent="0.25">
      <c r="M1237" s="27" t="str">
        <f t="shared" si="25"/>
        <v/>
      </c>
    </row>
    <row r="1238" spans="13:13" x14ac:dyDescent="0.25">
      <c r="M1238" s="27" t="str">
        <f t="shared" si="25"/>
        <v/>
      </c>
    </row>
    <row r="1239" spans="13:13" x14ac:dyDescent="0.25">
      <c r="M1239" s="27" t="str">
        <f t="shared" si="25"/>
        <v/>
      </c>
    </row>
    <row r="1240" spans="13:13" x14ac:dyDescent="0.25">
      <c r="M1240" s="27" t="str">
        <f t="shared" si="25"/>
        <v/>
      </c>
    </row>
    <row r="1241" spans="13:13" x14ac:dyDescent="0.25">
      <c r="M1241" s="27" t="str">
        <f t="shared" si="25"/>
        <v/>
      </c>
    </row>
    <row r="1242" spans="13:13" x14ac:dyDescent="0.25">
      <c r="M1242" s="27" t="str">
        <f t="shared" si="25"/>
        <v/>
      </c>
    </row>
    <row r="1243" spans="13:13" x14ac:dyDescent="0.25">
      <c r="M1243" s="27" t="str">
        <f t="shared" si="25"/>
        <v/>
      </c>
    </row>
    <row r="1244" spans="13:13" x14ac:dyDescent="0.25">
      <c r="M1244" s="27" t="str">
        <f t="shared" si="25"/>
        <v/>
      </c>
    </row>
    <row r="1245" spans="13:13" x14ac:dyDescent="0.25">
      <c r="M1245" s="27" t="str">
        <f t="shared" si="25"/>
        <v/>
      </c>
    </row>
    <row r="1246" spans="13:13" x14ac:dyDescent="0.25">
      <c r="M1246" s="27" t="str">
        <f t="shared" si="25"/>
        <v/>
      </c>
    </row>
    <row r="1247" spans="13:13" x14ac:dyDescent="0.25">
      <c r="M1247" s="27" t="str">
        <f t="shared" si="25"/>
        <v/>
      </c>
    </row>
    <row r="1248" spans="13:13" x14ac:dyDescent="0.25">
      <c r="M1248" s="27" t="str">
        <f t="shared" si="25"/>
        <v/>
      </c>
    </row>
    <row r="1249" spans="13:13" x14ac:dyDescent="0.25">
      <c r="M1249" s="27" t="str">
        <f t="shared" si="25"/>
        <v/>
      </c>
    </row>
    <row r="1250" spans="13:13" x14ac:dyDescent="0.25">
      <c r="M1250" s="27" t="str">
        <f t="shared" si="25"/>
        <v/>
      </c>
    </row>
    <row r="1251" spans="13:13" x14ac:dyDescent="0.25">
      <c r="M1251" s="27" t="str">
        <f t="shared" si="25"/>
        <v/>
      </c>
    </row>
    <row r="1252" spans="13:13" x14ac:dyDescent="0.25">
      <c r="M1252" s="27" t="str">
        <f t="shared" si="25"/>
        <v/>
      </c>
    </row>
    <row r="1253" spans="13:13" x14ac:dyDescent="0.25">
      <c r="M1253" s="27" t="str">
        <f t="shared" si="25"/>
        <v/>
      </c>
    </row>
    <row r="1254" spans="13:13" x14ac:dyDescent="0.25">
      <c r="M1254" s="27" t="str">
        <f t="shared" si="25"/>
        <v/>
      </c>
    </row>
    <row r="1255" spans="13:13" x14ac:dyDescent="0.25">
      <c r="M1255" s="27" t="str">
        <f t="shared" si="25"/>
        <v/>
      </c>
    </row>
    <row r="1256" spans="13:13" x14ac:dyDescent="0.25">
      <c r="M1256" s="27" t="str">
        <f t="shared" si="25"/>
        <v/>
      </c>
    </row>
    <row r="1257" spans="13:13" x14ac:dyDescent="0.25">
      <c r="M1257" s="27" t="str">
        <f t="shared" si="25"/>
        <v/>
      </c>
    </row>
    <row r="1258" spans="13:13" x14ac:dyDescent="0.25">
      <c r="M1258" s="27" t="str">
        <f t="shared" si="25"/>
        <v/>
      </c>
    </row>
    <row r="1259" spans="13:13" x14ac:dyDescent="0.25">
      <c r="M1259" s="27" t="str">
        <f t="shared" si="25"/>
        <v/>
      </c>
    </row>
    <row r="1260" spans="13:13" x14ac:dyDescent="0.25">
      <c r="M1260" s="27" t="str">
        <f t="shared" si="25"/>
        <v/>
      </c>
    </row>
    <row r="1261" spans="13:13" x14ac:dyDescent="0.25">
      <c r="M1261" s="27" t="str">
        <f t="shared" si="25"/>
        <v/>
      </c>
    </row>
    <row r="1262" spans="13:13" x14ac:dyDescent="0.25">
      <c r="M1262" s="27" t="str">
        <f t="shared" si="25"/>
        <v/>
      </c>
    </row>
    <row r="1263" spans="13:13" x14ac:dyDescent="0.25">
      <c r="M1263" s="27" t="str">
        <f t="shared" si="25"/>
        <v/>
      </c>
    </row>
    <row r="1264" spans="13:13" x14ac:dyDescent="0.25">
      <c r="M1264" s="27" t="str">
        <f t="shared" si="25"/>
        <v/>
      </c>
    </row>
    <row r="1265" spans="13:13" x14ac:dyDescent="0.25">
      <c r="M1265" s="27" t="str">
        <f t="shared" si="25"/>
        <v/>
      </c>
    </row>
    <row r="1266" spans="13:13" x14ac:dyDescent="0.25">
      <c r="M1266" s="27" t="str">
        <f t="shared" si="25"/>
        <v/>
      </c>
    </row>
    <row r="1267" spans="13:13" x14ac:dyDescent="0.25">
      <c r="M1267" s="27" t="str">
        <f t="shared" si="25"/>
        <v/>
      </c>
    </row>
    <row r="1268" spans="13:13" x14ac:dyDescent="0.25">
      <c r="M1268" s="27" t="str">
        <f t="shared" si="25"/>
        <v/>
      </c>
    </row>
    <row r="1269" spans="13:13" x14ac:dyDescent="0.25">
      <c r="M1269" s="27" t="str">
        <f t="shared" si="25"/>
        <v/>
      </c>
    </row>
    <row r="1270" spans="13:13" x14ac:dyDescent="0.25">
      <c r="M1270" s="27" t="str">
        <f t="shared" si="25"/>
        <v/>
      </c>
    </row>
    <row r="1271" spans="13:13" x14ac:dyDescent="0.25">
      <c r="M1271" s="27" t="str">
        <f t="shared" si="25"/>
        <v/>
      </c>
    </row>
    <row r="1272" spans="13:13" x14ac:dyDescent="0.25">
      <c r="M1272" s="27" t="str">
        <f t="shared" si="25"/>
        <v/>
      </c>
    </row>
    <row r="1273" spans="13:13" x14ac:dyDescent="0.25">
      <c r="M1273" s="27" t="str">
        <f t="shared" si="25"/>
        <v/>
      </c>
    </row>
    <row r="1274" spans="13:13" x14ac:dyDescent="0.25">
      <c r="M1274" s="27" t="str">
        <f t="shared" si="25"/>
        <v/>
      </c>
    </row>
    <row r="1275" spans="13:13" x14ac:dyDescent="0.25">
      <c r="M1275" s="27" t="str">
        <f t="shared" si="25"/>
        <v/>
      </c>
    </row>
    <row r="1276" spans="13:13" x14ac:dyDescent="0.25">
      <c r="M1276" s="27" t="str">
        <f t="shared" si="25"/>
        <v/>
      </c>
    </row>
    <row r="1277" spans="13:13" x14ac:dyDescent="0.25">
      <c r="M1277" s="27" t="str">
        <f t="shared" si="25"/>
        <v/>
      </c>
    </row>
    <row r="1278" spans="13:13" x14ac:dyDescent="0.25">
      <c r="M1278" s="27" t="str">
        <f t="shared" si="25"/>
        <v/>
      </c>
    </row>
    <row r="1279" spans="13:13" x14ac:dyDescent="0.25">
      <c r="M1279" s="27" t="str">
        <f t="shared" si="25"/>
        <v/>
      </c>
    </row>
    <row r="1280" spans="13:13" x14ac:dyDescent="0.25">
      <c r="M1280" s="27" t="str">
        <f t="shared" si="25"/>
        <v/>
      </c>
    </row>
    <row r="1281" spans="13:13" x14ac:dyDescent="0.25">
      <c r="M1281" s="27" t="str">
        <f t="shared" si="25"/>
        <v/>
      </c>
    </row>
    <row r="1282" spans="13:13" x14ac:dyDescent="0.25">
      <c r="M1282" s="27" t="str">
        <f t="shared" si="25"/>
        <v/>
      </c>
    </row>
    <row r="1283" spans="13:13" x14ac:dyDescent="0.25">
      <c r="M1283" s="27" t="str">
        <f t="shared" ref="M1283:M1346" si="26">IF(K1283&lt;0,"ATTENTION IL DOIT Y AVOIR UNE ERREUR LE STOCK EST NEGATIF !","")</f>
        <v/>
      </c>
    </row>
    <row r="1284" spans="13:13" x14ac:dyDescent="0.25">
      <c r="M1284" s="27" t="str">
        <f t="shared" si="26"/>
        <v/>
      </c>
    </row>
    <row r="1285" spans="13:13" x14ac:dyDescent="0.25">
      <c r="M1285" s="27" t="str">
        <f t="shared" si="26"/>
        <v/>
      </c>
    </row>
    <row r="1286" spans="13:13" x14ac:dyDescent="0.25">
      <c r="M1286" s="27" t="str">
        <f t="shared" si="26"/>
        <v/>
      </c>
    </row>
    <row r="1287" spans="13:13" x14ac:dyDescent="0.25">
      <c r="M1287" s="27" t="str">
        <f t="shared" si="26"/>
        <v/>
      </c>
    </row>
    <row r="1288" spans="13:13" x14ac:dyDescent="0.25">
      <c r="M1288" s="27" t="str">
        <f t="shared" si="26"/>
        <v/>
      </c>
    </row>
    <row r="1289" spans="13:13" x14ac:dyDescent="0.25">
      <c r="M1289" s="27" t="str">
        <f t="shared" si="26"/>
        <v/>
      </c>
    </row>
    <row r="1290" spans="13:13" x14ac:dyDescent="0.25">
      <c r="M1290" s="27" t="str">
        <f t="shared" si="26"/>
        <v/>
      </c>
    </row>
    <row r="1291" spans="13:13" x14ac:dyDescent="0.25">
      <c r="M1291" s="27" t="str">
        <f t="shared" si="26"/>
        <v/>
      </c>
    </row>
    <row r="1292" spans="13:13" x14ac:dyDescent="0.25">
      <c r="M1292" s="27" t="str">
        <f t="shared" si="26"/>
        <v/>
      </c>
    </row>
    <row r="1293" spans="13:13" x14ac:dyDescent="0.25">
      <c r="M1293" s="27" t="str">
        <f t="shared" si="26"/>
        <v/>
      </c>
    </row>
    <row r="1294" spans="13:13" x14ac:dyDescent="0.25">
      <c r="M1294" s="27" t="str">
        <f t="shared" si="26"/>
        <v/>
      </c>
    </row>
    <row r="1295" spans="13:13" x14ac:dyDescent="0.25">
      <c r="M1295" s="27" t="str">
        <f t="shared" si="26"/>
        <v/>
      </c>
    </row>
    <row r="1296" spans="13:13" x14ac:dyDescent="0.25">
      <c r="M1296" s="27" t="str">
        <f t="shared" si="26"/>
        <v/>
      </c>
    </row>
    <row r="1297" spans="13:13" x14ac:dyDescent="0.25">
      <c r="M1297" s="27" t="str">
        <f t="shared" si="26"/>
        <v/>
      </c>
    </row>
    <row r="1298" spans="13:13" x14ac:dyDescent="0.25">
      <c r="M1298" s="27" t="str">
        <f t="shared" si="26"/>
        <v/>
      </c>
    </row>
    <row r="1299" spans="13:13" x14ac:dyDescent="0.25">
      <c r="M1299" s="27" t="str">
        <f t="shared" si="26"/>
        <v/>
      </c>
    </row>
    <row r="1300" spans="13:13" x14ac:dyDescent="0.25">
      <c r="M1300" s="27" t="str">
        <f t="shared" si="26"/>
        <v/>
      </c>
    </row>
    <row r="1301" spans="13:13" x14ac:dyDescent="0.25">
      <c r="M1301" s="27" t="str">
        <f t="shared" si="26"/>
        <v/>
      </c>
    </row>
    <row r="1302" spans="13:13" x14ac:dyDescent="0.25">
      <c r="M1302" s="27" t="str">
        <f t="shared" si="26"/>
        <v/>
      </c>
    </row>
    <row r="1303" spans="13:13" x14ac:dyDescent="0.25">
      <c r="M1303" s="27" t="str">
        <f t="shared" si="26"/>
        <v/>
      </c>
    </row>
    <row r="1304" spans="13:13" x14ac:dyDescent="0.25">
      <c r="M1304" s="27" t="str">
        <f t="shared" si="26"/>
        <v/>
      </c>
    </row>
    <row r="1305" spans="13:13" x14ac:dyDescent="0.25">
      <c r="M1305" s="27" t="str">
        <f t="shared" si="26"/>
        <v/>
      </c>
    </row>
    <row r="1306" spans="13:13" x14ac:dyDescent="0.25">
      <c r="M1306" s="27" t="str">
        <f t="shared" si="26"/>
        <v/>
      </c>
    </row>
    <row r="1307" spans="13:13" x14ac:dyDescent="0.25">
      <c r="M1307" s="27" t="str">
        <f t="shared" si="26"/>
        <v/>
      </c>
    </row>
    <row r="1308" spans="13:13" x14ac:dyDescent="0.25">
      <c r="M1308" s="27" t="str">
        <f t="shared" si="26"/>
        <v/>
      </c>
    </row>
    <row r="1309" spans="13:13" x14ac:dyDescent="0.25">
      <c r="M1309" s="27" t="str">
        <f t="shared" si="26"/>
        <v/>
      </c>
    </row>
    <row r="1310" spans="13:13" x14ac:dyDescent="0.25">
      <c r="M1310" s="27" t="str">
        <f t="shared" si="26"/>
        <v/>
      </c>
    </row>
    <row r="1311" spans="13:13" x14ac:dyDescent="0.25">
      <c r="M1311" s="27" t="str">
        <f t="shared" si="26"/>
        <v/>
      </c>
    </row>
    <row r="1312" spans="13:13" x14ac:dyDescent="0.25">
      <c r="M1312" s="27" t="str">
        <f t="shared" si="26"/>
        <v/>
      </c>
    </row>
    <row r="1313" spans="13:13" x14ac:dyDescent="0.25">
      <c r="M1313" s="27" t="str">
        <f t="shared" si="26"/>
        <v/>
      </c>
    </row>
    <row r="1314" spans="13:13" x14ac:dyDescent="0.25">
      <c r="M1314" s="27" t="str">
        <f t="shared" si="26"/>
        <v/>
      </c>
    </row>
    <row r="1315" spans="13:13" x14ac:dyDescent="0.25">
      <c r="M1315" s="27" t="str">
        <f t="shared" si="26"/>
        <v/>
      </c>
    </row>
    <row r="1316" spans="13:13" x14ac:dyDescent="0.25">
      <c r="M1316" s="27" t="str">
        <f t="shared" si="26"/>
        <v/>
      </c>
    </row>
    <row r="1317" spans="13:13" x14ac:dyDescent="0.25">
      <c r="M1317" s="27" t="str">
        <f t="shared" si="26"/>
        <v/>
      </c>
    </row>
    <row r="1318" spans="13:13" x14ac:dyDescent="0.25">
      <c r="M1318" s="27" t="str">
        <f t="shared" si="26"/>
        <v/>
      </c>
    </row>
    <row r="1319" spans="13:13" x14ac:dyDescent="0.25">
      <c r="M1319" s="27" t="str">
        <f t="shared" si="26"/>
        <v/>
      </c>
    </row>
    <row r="1320" spans="13:13" x14ac:dyDescent="0.25">
      <c r="M1320" s="27" t="str">
        <f t="shared" si="26"/>
        <v/>
      </c>
    </row>
    <row r="1321" spans="13:13" x14ac:dyDescent="0.25">
      <c r="M1321" s="27" t="str">
        <f t="shared" si="26"/>
        <v/>
      </c>
    </row>
    <row r="1322" spans="13:13" x14ac:dyDescent="0.25">
      <c r="M1322" s="27" t="str">
        <f t="shared" si="26"/>
        <v/>
      </c>
    </row>
    <row r="1323" spans="13:13" x14ac:dyDescent="0.25">
      <c r="M1323" s="27" t="str">
        <f t="shared" si="26"/>
        <v/>
      </c>
    </row>
    <row r="1324" spans="13:13" x14ac:dyDescent="0.25">
      <c r="M1324" s="27" t="str">
        <f t="shared" si="26"/>
        <v/>
      </c>
    </row>
    <row r="1325" spans="13:13" x14ac:dyDescent="0.25">
      <c r="M1325" s="27" t="str">
        <f t="shared" si="26"/>
        <v/>
      </c>
    </row>
    <row r="1326" spans="13:13" x14ac:dyDescent="0.25">
      <c r="M1326" s="27" t="str">
        <f t="shared" si="26"/>
        <v/>
      </c>
    </row>
    <row r="1327" spans="13:13" x14ac:dyDescent="0.25">
      <c r="M1327" s="27" t="str">
        <f t="shared" si="26"/>
        <v/>
      </c>
    </row>
    <row r="1328" spans="13:13" x14ac:dyDescent="0.25">
      <c r="M1328" s="27" t="str">
        <f t="shared" si="26"/>
        <v/>
      </c>
    </row>
    <row r="1329" spans="13:13" x14ac:dyDescent="0.25">
      <c r="M1329" s="27" t="str">
        <f t="shared" si="26"/>
        <v/>
      </c>
    </row>
    <row r="1330" spans="13:13" x14ac:dyDescent="0.25">
      <c r="M1330" s="27" t="str">
        <f t="shared" si="26"/>
        <v/>
      </c>
    </row>
    <row r="1331" spans="13:13" x14ac:dyDescent="0.25">
      <c r="M1331" s="27" t="str">
        <f t="shared" si="26"/>
        <v/>
      </c>
    </row>
    <row r="1332" spans="13:13" x14ac:dyDescent="0.25">
      <c r="M1332" s="27" t="str">
        <f t="shared" si="26"/>
        <v/>
      </c>
    </row>
    <row r="1333" spans="13:13" x14ac:dyDescent="0.25">
      <c r="M1333" s="27" t="str">
        <f t="shared" si="26"/>
        <v/>
      </c>
    </row>
    <row r="1334" spans="13:13" x14ac:dyDescent="0.25">
      <c r="M1334" s="27" t="str">
        <f t="shared" si="26"/>
        <v/>
      </c>
    </row>
    <row r="1335" spans="13:13" x14ac:dyDescent="0.25">
      <c r="M1335" s="27" t="str">
        <f t="shared" si="26"/>
        <v/>
      </c>
    </row>
    <row r="1336" spans="13:13" x14ac:dyDescent="0.25">
      <c r="M1336" s="27" t="str">
        <f t="shared" si="26"/>
        <v/>
      </c>
    </row>
    <row r="1337" spans="13:13" x14ac:dyDescent="0.25">
      <c r="M1337" s="27" t="str">
        <f t="shared" si="26"/>
        <v/>
      </c>
    </row>
    <row r="1338" spans="13:13" x14ac:dyDescent="0.25">
      <c r="M1338" s="27" t="str">
        <f t="shared" si="26"/>
        <v/>
      </c>
    </row>
    <row r="1339" spans="13:13" x14ac:dyDescent="0.25">
      <c r="M1339" s="27" t="str">
        <f t="shared" si="26"/>
        <v/>
      </c>
    </row>
    <row r="1340" spans="13:13" x14ac:dyDescent="0.25">
      <c r="M1340" s="27" t="str">
        <f t="shared" si="26"/>
        <v/>
      </c>
    </row>
    <row r="1341" spans="13:13" x14ac:dyDescent="0.25">
      <c r="M1341" s="27" t="str">
        <f t="shared" si="26"/>
        <v/>
      </c>
    </row>
    <row r="1342" spans="13:13" x14ac:dyDescent="0.25">
      <c r="M1342" s="27" t="str">
        <f t="shared" si="26"/>
        <v/>
      </c>
    </row>
    <row r="1343" spans="13:13" x14ac:dyDescent="0.25">
      <c r="M1343" s="27" t="str">
        <f t="shared" si="26"/>
        <v/>
      </c>
    </row>
    <row r="1344" spans="13:13" x14ac:dyDescent="0.25">
      <c r="M1344" s="27" t="str">
        <f t="shared" si="26"/>
        <v/>
      </c>
    </row>
    <row r="1345" spans="13:13" x14ac:dyDescent="0.25">
      <c r="M1345" s="27" t="str">
        <f t="shared" si="26"/>
        <v/>
      </c>
    </row>
    <row r="1346" spans="13:13" x14ac:dyDescent="0.25">
      <c r="M1346" s="27" t="str">
        <f t="shared" si="26"/>
        <v/>
      </c>
    </row>
    <row r="1347" spans="13:13" x14ac:dyDescent="0.25">
      <c r="M1347" s="27" t="str">
        <f t="shared" ref="M1347:M1410" si="27">IF(K1347&lt;0,"ATTENTION IL DOIT Y AVOIR UNE ERREUR LE STOCK EST NEGATIF !","")</f>
        <v/>
      </c>
    </row>
    <row r="1348" spans="13:13" x14ac:dyDescent="0.25">
      <c r="M1348" s="27" t="str">
        <f t="shared" si="27"/>
        <v/>
      </c>
    </row>
    <row r="1349" spans="13:13" x14ac:dyDescent="0.25">
      <c r="M1349" s="27" t="str">
        <f t="shared" si="27"/>
        <v/>
      </c>
    </row>
    <row r="1350" spans="13:13" x14ac:dyDescent="0.25">
      <c r="M1350" s="27" t="str">
        <f t="shared" si="27"/>
        <v/>
      </c>
    </row>
    <row r="1351" spans="13:13" x14ac:dyDescent="0.25">
      <c r="M1351" s="27" t="str">
        <f t="shared" si="27"/>
        <v/>
      </c>
    </row>
    <row r="1352" spans="13:13" x14ac:dyDescent="0.25">
      <c r="M1352" s="27" t="str">
        <f t="shared" si="27"/>
        <v/>
      </c>
    </row>
    <row r="1353" spans="13:13" x14ac:dyDescent="0.25">
      <c r="M1353" s="27" t="str">
        <f t="shared" si="27"/>
        <v/>
      </c>
    </row>
    <row r="1354" spans="13:13" x14ac:dyDescent="0.25">
      <c r="M1354" s="27" t="str">
        <f t="shared" si="27"/>
        <v/>
      </c>
    </row>
    <row r="1355" spans="13:13" x14ac:dyDescent="0.25">
      <c r="M1355" s="27" t="str">
        <f t="shared" si="27"/>
        <v/>
      </c>
    </row>
    <row r="1356" spans="13:13" x14ac:dyDescent="0.25">
      <c r="M1356" s="27" t="str">
        <f t="shared" si="27"/>
        <v/>
      </c>
    </row>
    <row r="1357" spans="13:13" x14ac:dyDescent="0.25">
      <c r="M1357" s="27" t="str">
        <f t="shared" si="27"/>
        <v/>
      </c>
    </row>
    <row r="1358" spans="13:13" x14ac:dyDescent="0.25">
      <c r="M1358" s="27" t="str">
        <f t="shared" si="27"/>
        <v/>
      </c>
    </row>
    <row r="1359" spans="13:13" x14ac:dyDescent="0.25">
      <c r="M1359" s="27" t="str">
        <f t="shared" si="27"/>
        <v/>
      </c>
    </row>
    <row r="1360" spans="13:13" x14ac:dyDescent="0.25">
      <c r="M1360" s="27" t="str">
        <f t="shared" si="27"/>
        <v/>
      </c>
    </row>
    <row r="1361" spans="13:13" x14ac:dyDescent="0.25">
      <c r="M1361" s="27" t="str">
        <f t="shared" si="27"/>
        <v/>
      </c>
    </row>
    <row r="1362" spans="13:13" x14ac:dyDescent="0.25">
      <c r="M1362" s="27" t="str">
        <f t="shared" si="27"/>
        <v/>
      </c>
    </row>
    <row r="1363" spans="13:13" x14ac:dyDescent="0.25">
      <c r="M1363" s="27" t="str">
        <f t="shared" si="27"/>
        <v/>
      </c>
    </row>
    <row r="1364" spans="13:13" x14ac:dyDescent="0.25">
      <c r="M1364" s="27" t="str">
        <f t="shared" si="27"/>
        <v/>
      </c>
    </row>
    <row r="1365" spans="13:13" x14ac:dyDescent="0.25">
      <c r="M1365" s="27" t="str">
        <f t="shared" si="27"/>
        <v/>
      </c>
    </row>
    <row r="1366" spans="13:13" x14ac:dyDescent="0.25">
      <c r="M1366" s="27" t="str">
        <f t="shared" si="27"/>
        <v/>
      </c>
    </row>
    <row r="1367" spans="13:13" x14ac:dyDescent="0.25">
      <c r="M1367" s="27" t="str">
        <f t="shared" si="27"/>
        <v/>
      </c>
    </row>
    <row r="1368" spans="13:13" x14ac:dyDescent="0.25">
      <c r="M1368" s="27" t="str">
        <f t="shared" si="27"/>
        <v/>
      </c>
    </row>
    <row r="1369" spans="13:13" x14ac:dyDescent="0.25">
      <c r="M1369" s="27" t="str">
        <f t="shared" si="27"/>
        <v/>
      </c>
    </row>
    <row r="1370" spans="13:13" x14ac:dyDescent="0.25">
      <c r="M1370" s="27" t="str">
        <f t="shared" si="27"/>
        <v/>
      </c>
    </row>
    <row r="1371" spans="13:13" x14ac:dyDescent="0.25">
      <c r="M1371" s="27" t="str">
        <f t="shared" si="27"/>
        <v/>
      </c>
    </row>
    <row r="1372" spans="13:13" x14ac:dyDescent="0.25">
      <c r="M1372" s="27" t="str">
        <f t="shared" si="27"/>
        <v/>
      </c>
    </row>
    <row r="1373" spans="13:13" x14ac:dyDescent="0.25">
      <c r="M1373" s="27" t="str">
        <f t="shared" si="27"/>
        <v/>
      </c>
    </row>
    <row r="1374" spans="13:13" x14ac:dyDescent="0.25">
      <c r="M1374" s="27" t="str">
        <f t="shared" si="27"/>
        <v/>
      </c>
    </row>
    <row r="1375" spans="13:13" x14ac:dyDescent="0.25">
      <c r="M1375" s="27" t="str">
        <f t="shared" si="27"/>
        <v/>
      </c>
    </row>
    <row r="1376" spans="13:13" x14ac:dyDescent="0.25">
      <c r="M1376" s="27" t="str">
        <f t="shared" si="27"/>
        <v/>
      </c>
    </row>
    <row r="1377" spans="13:13" x14ac:dyDescent="0.25">
      <c r="M1377" s="27" t="str">
        <f t="shared" si="27"/>
        <v/>
      </c>
    </row>
    <row r="1378" spans="13:13" x14ac:dyDescent="0.25">
      <c r="M1378" s="27" t="str">
        <f t="shared" si="27"/>
        <v/>
      </c>
    </row>
    <row r="1379" spans="13:13" x14ac:dyDescent="0.25">
      <c r="M1379" s="27" t="str">
        <f t="shared" si="27"/>
        <v/>
      </c>
    </row>
    <row r="1380" spans="13:13" x14ac:dyDescent="0.25">
      <c r="M1380" s="27" t="str">
        <f t="shared" si="27"/>
        <v/>
      </c>
    </row>
    <row r="1381" spans="13:13" x14ac:dyDescent="0.25">
      <c r="M1381" s="27" t="str">
        <f t="shared" si="27"/>
        <v/>
      </c>
    </row>
    <row r="1382" spans="13:13" x14ac:dyDescent="0.25">
      <c r="M1382" s="27" t="str">
        <f t="shared" si="27"/>
        <v/>
      </c>
    </row>
    <row r="1383" spans="13:13" x14ac:dyDescent="0.25">
      <c r="M1383" s="27" t="str">
        <f t="shared" si="27"/>
        <v/>
      </c>
    </row>
    <row r="1384" spans="13:13" x14ac:dyDescent="0.25">
      <c r="M1384" s="27" t="str">
        <f t="shared" si="27"/>
        <v/>
      </c>
    </row>
    <row r="1385" spans="13:13" x14ac:dyDescent="0.25">
      <c r="M1385" s="27" t="str">
        <f t="shared" si="27"/>
        <v/>
      </c>
    </row>
    <row r="1386" spans="13:13" x14ac:dyDescent="0.25">
      <c r="M1386" s="27" t="str">
        <f t="shared" si="27"/>
        <v/>
      </c>
    </row>
    <row r="1387" spans="13:13" x14ac:dyDescent="0.25">
      <c r="M1387" s="27" t="str">
        <f t="shared" si="27"/>
        <v/>
      </c>
    </row>
    <row r="1388" spans="13:13" x14ac:dyDescent="0.25">
      <c r="M1388" s="27" t="str">
        <f t="shared" si="27"/>
        <v/>
      </c>
    </row>
    <row r="1389" spans="13:13" x14ac:dyDescent="0.25">
      <c r="M1389" s="27" t="str">
        <f t="shared" si="27"/>
        <v/>
      </c>
    </row>
    <row r="1390" spans="13:13" x14ac:dyDescent="0.25">
      <c r="M1390" s="27" t="str">
        <f t="shared" si="27"/>
        <v/>
      </c>
    </row>
    <row r="1391" spans="13:13" x14ac:dyDescent="0.25">
      <c r="M1391" s="27" t="str">
        <f t="shared" si="27"/>
        <v/>
      </c>
    </row>
    <row r="1392" spans="13:13" x14ac:dyDescent="0.25">
      <c r="M1392" s="27" t="str">
        <f t="shared" si="27"/>
        <v/>
      </c>
    </row>
    <row r="1393" spans="13:13" x14ac:dyDescent="0.25">
      <c r="M1393" s="27" t="str">
        <f t="shared" si="27"/>
        <v/>
      </c>
    </row>
    <row r="1394" spans="13:13" x14ac:dyDescent="0.25">
      <c r="M1394" s="27" t="str">
        <f t="shared" si="27"/>
        <v/>
      </c>
    </row>
    <row r="1395" spans="13:13" x14ac:dyDescent="0.25">
      <c r="M1395" s="27" t="str">
        <f t="shared" si="27"/>
        <v/>
      </c>
    </row>
    <row r="1396" spans="13:13" x14ac:dyDescent="0.25">
      <c r="M1396" s="27" t="str">
        <f t="shared" si="27"/>
        <v/>
      </c>
    </row>
    <row r="1397" spans="13:13" x14ac:dyDescent="0.25">
      <c r="M1397" s="27" t="str">
        <f t="shared" si="27"/>
        <v/>
      </c>
    </row>
    <row r="1398" spans="13:13" x14ac:dyDescent="0.25">
      <c r="M1398" s="27" t="str">
        <f t="shared" si="27"/>
        <v/>
      </c>
    </row>
    <row r="1399" spans="13:13" x14ac:dyDescent="0.25">
      <c r="M1399" s="27" t="str">
        <f t="shared" si="27"/>
        <v/>
      </c>
    </row>
    <row r="1400" spans="13:13" x14ac:dyDescent="0.25">
      <c r="M1400" s="27" t="str">
        <f t="shared" si="27"/>
        <v/>
      </c>
    </row>
    <row r="1401" spans="13:13" x14ac:dyDescent="0.25">
      <c r="M1401" s="27" t="str">
        <f t="shared" si="27"/>
        <v/>
      </c>
    </row>
    <row r="1402" spans="13:13" x14ac:dyDescent="0.25">
      <c r="M1402" s="27" t="str">
        <f t="shared" si="27"/>
        <v/>
      </c>
    </row>
    <row r="1403" spans="13:13" x14ac:dyDescent="0.25">
      <c r="M1403" s="27" t="str">
        <f t="shared" si="27"/>
        <v/>
      </c>
    </row>
    <row r="1404" spans="13:13" x14ac:dyDescent="0.25">
      <c r="M1404" s="27" t="str">
        <f t="shared" si="27"/>
        <v/>
      </c>
    </row>
    <row r="1405" spans="13:13" x14ac:dyDescent="0.25">
      <c r="M1405" s="27" t="str">
        <f t="shared" si="27"/>
        <v/>
      </c>
    </row>
    <row r="1406" spans="13:13" x14ac:dyDescent="0.25">
      <c r="M1406" s="27" t="str">
        <f t="shared" si="27"/>
        <v/>
      </c>
    </row>
    <row r="1407" spans="13:13" x14ac:dyDescent="0.25">
      <c r="M1407" s="27" t="str">
        <f t="shared" si="27"/>
        <v/>
      </c>
    </row>
    <row r="1408" spans="13:13" x14ac:dyDescent="0.25">
      <c r="M1408" s="27" t="str">
        <f t="shared" si="27"/>
        <v/>
      </c>
    </row>
    <row r="1409" spans="13:13" x14ac:dyDescent="0.25">
      <c r="M1409" s="27" t="str">
        <f t="shared" si="27"/>
        <v/>
      </c>
    </row>
    <row r="1410" spans="13:13" x14ac:dyDescent="0.25">
      <c r="M1410" s="27" t="str">
        <f t="shared" si="27"/>
        <v/>
      </c>
    </row>
    <row r="1411" spans="13:13" x14ac:dyDescent="0.25">
      <c r="M1411" s="27" t="str">
        <f t="shared" ref="M1411:M1474" si="28">IF(K1411&lt;0,"ATTENTION IL DOIT Y AVOIR UNE ERREUR LE STOCK EST NEGATIF !","")</f>
        <v/>
      </c>
    </row>
    <row r="1412" spans="13:13" x14ac:dyDescent="0.25">
      <c r="M1412" s="27" t="str">
        <f t="shared" si="28"/>
        <v/>
      </c>
    </row>
    <row r="1413" spans="13:13" x14ac:dyDescent="0.25">
      <c r="M1413" s="27" t="str">
        <f t="shared" si="28"/>
        <v/>
      </c>
    </row>
    <row r="1414" spans="13:13" x14ac:dyDescent="0.25">
      <c r="M1414" s="27" t="str">
        <f t="shared" si="28"/>
        <v/>
      </c>
    </row>
    <row r="1415" spans="13:13" x14ac:dyDescent="0.25">
      <c r="M1415" s="27" t="str">
        <f t="shared" si="28"/>
        <v/>
      </c>
    </row>
    <row r="1416" spans="13:13" x14ac:dyDescent="0.25">
      <c r="M1416" s="27" t="str">
        <f t="shared" si="28"/>
        <v/>
      </c>
    </row>
    <row r="1417" spans="13:13" x14ac:dyDescent="0.25">
      <c r="M1417" s="27" t="str">
        <f t="shared" si="28"/>
        <v/>
      </c>
    </row>
    <row r="1418" spans="13:13" x14ac:dyDescent="0.25">
      <c r="M1418" s="27" t="str">
        <f t="shared" si="28"/>
        <v/>
      </c>
    </row>
    <row r="1419" spans="13:13" x14ac:dyDescent="0.25">
      <c r="M1419" s="27" t="str">
        <f t="shared" si="28"/>
        <v/>
      </c>
    </row>
    <row r="1420" spans="13:13" x14ac:dyDescent="0.25">
      <c r="M1420" s="27" t="str">
        <f t="shared" si="28"/>
        <v/>
      </c>
    </row>
    <row r="1421" spans="13:13" x14ac:dyDescent="0.25">
      <c r="M1421" s="27" t="str">
        <f t="shared" si="28"/>
        <v/>
      </c>
    </row>
    <row r="1422" spans="13:13" x14ac:dyDescent="0.25">
      <c r="M1422" s="27" t="str">
        <f t="shared" si="28"/>
        <v/>
      </c>
    </row>
    <row r="1423" spans="13:13" x14ac:dyDescent="0.25">
      <c r="M1423" s="27" t="str">
        <f t="shared" si="28"/>
        <v/>
      </c>
    </row>
    <row r="1424" spans="13:13" x14ac:dyDescent="0.25">
      <c r="M1424" s="27" t="str">
        <f t="shared" si="28"/>
        <v/>
      </c>
    </row>
    <row r="1425" spans="13:13" x14ac:dyDescent="0.25">
      <c r="M1425" s="27" t="str">
        <f t="shared" si="28"/>
        <v/>
      </c>
    </row>
    <row r="1426" spans="13:13" x14ac:dyDescent="0.25">
      <c r="M1426" s="27" t="str">
        <f t="shared" si="28"/>
        <v/>
      </c>
    </row>
    <row r="1427" spans="13:13" x14ac:dyDescent="0.25">
      <c r="M1427" s="27" t="str">
        <f t="shared" si="28"/>
        <v/>
      </c>
    </row>
    <row r="1428" spans="13:13" x14ac:dyDescent="0.25">
      <c r="M1428" s="27" t="str">
        <f t="shared" si="28"/>
        <v/>
      </c>
    </row>
    <row r="1429" spans="13:13" x14ac:dyDescent="0.25">
      <c r="M1429" s="27" t="str">
        <f t="shared" si="28"/>
        <v/>
      </c>
    </row>
    <row r="1430" spans="13:13" x14ac:dyDescent="0.25">
      <c r="M1430" s="27" t="str">
        <f t="shared" si="28"/>
        <v/>
      </c>
    </row>
    <row r="1431" spans="13:13" x14ac:dyDescent="0.25">
      <c r="M1431" s="27" t="str">
        <f t="shared" si="28"/>
        <v/>
      </c>
    </row>
    <row r="1432" spans="13:13" x14ac:dyDescent="0.25">
      <c r="M1432" s="27" t="str">
        <f t="shared" si="28"/>
        <v/>
      </c>
    </row>
    <row r="1433" spans="13:13" x14ac:dyDescent="0.25">
      <c r="M1433" s="27" t="str">
        <f t="shared" si="28"/>
        <v/>
      </c>
    </row>
    <row r="1434" spans="13:13" x14ac:dyDescent="0.25">
      <c r="M1434" s="27" t="str">
        <f t="shared" si="28"/>
        <v/>
      </c>
    </row>
    <row r="1435" spans="13:13" x14ac:dyDescent="0.25">
      <c r="M1435" s="27" t="str">
        <f t="shared" si="28"/>
        <v/>
      </c>
    </row>
    <row r="1436" spans="13:13" x14ac:dyDescent="0.25">
      <c r="M1436" s="27" t="str">
        <f t="shared" si="28"/>
        <v/>
      </c>
    </row>
    <row r="1437" spans="13:13" x14ac:dyDescent="0.25">
      <c r="M1437" s="27" t="str">
        <f t="shared" si="28"/>
        <v/>
      </c>
    </row>
    <row r="1438" spans="13:13" x14ac:dyDescent="0.25">
      <c r="M1438" s="27" t="str">
        <f t="shared" si="28"/>
        <v/>
      </c>
    </row>
    <row r="1439" spans="13:13" x14ac:dyDescent="0.25">
      <c r="M1439" s="27" t="str">
        <f t="shared" si="28"/>
        <v/>
      </c>
    </row>
    <row r="1440" spans="13:13" x14ac:dyDescent="0.25">
      <c r="M1440" s="27" t="str">
        <f t="shared" si="28"/>
        <v/>
      </c>
    </row>
    <row r="1441" spans="13:13" x14ac:dyDescent="0.25">
      <c r="M1441" s="27" t="str">
        <f t="shared" si="28"/>
        <v/>
      </c>
    </row>
    <row r="1442" spans="13:13" x14ac:dyDescent="0.25">
      <c r="M1442" s="27" t="str">
        <f t="shared" si="28"/>
        <v/>
      </c>
    </row>
    <row r="1443" spans="13:13" x14ac:dyDescent="0.25">
      <c r="M1443" s="27" t="str">
        <f t="shared" si="28"/>
        <v/>
      </c>
    </row>
    <row r="1444" spans="13:13" x14ac:dyDescent="0.25">
      <c r="M1444" s="27" t="str">
        <f t="shared" si="28"/>
        <v/>
      </c>
    </row>
    <row r="1445" spans="13:13" x14ac:dyDescent="0.25">
      <c r="M1445" s="27" t="str">
        <f t="shared" si="28"/>
        <v/>
      </c>
    </row>
    <row r="1446" spans="13:13" x14ac:dyDescent="0.25">
      <c r="M1446" s="27" t="str">
        <f t="shared" si="28"/>
        <v/>
      </c>
    </row>
    <row r="1447" spans="13:13" x14ac:dyDescent="0.25">
      <c r="M1447" s="27" t="str">
        <f t="shared" si="28"/>
        <v/>
      </c>
    </row>
    <row r="1448" spans="13:13" x14ac:dyDescent="0.25">
      <c r="M1448" s="27" t="str">
        <f t="shared" si="28"/>
        <v/>
      </c>
    </row>
    <row r="1449" spans="13:13" x14ac:dyDescent="0.25">
      <c r="M1449" s="27" t="str">
        <f t="shared" si="28"/>
        <v/>
      </c>
    </row>
    <row r="1450" spans="13:13" x14ac:dyDescent="0.25">
      <c r="M1450" s="27" t="str">
        <f t="shared" si="28"/>
        <v/>
      </c>
    </row>
    <row r="1451" spans="13:13" x14ac:dyDescent="0.25">
      <c r="M1451" s="27" t="str">
        <f t="shared" si="28"/>
        <v/>
      </c>
    </row>
    <row r="1452" spans="13:13" x14ac:dyDescent="0.25">
      <c r="M1452" s="27" t="str">
        <f t="shared" si="28"/>
        <v/>
      </c>
    </row>
    <row r="1453" spans="13:13" x14ac:dyDescent="0.25">
      <c r="M1453" s="27" t="str">
        <f t="shared" si="28"/>
        <v/>
      </c>
    </row>
    <row r="1454" spans="13:13" x14ac:dyDescent="0.25">
      <c r="M1454" s="27" t="str">
        <f t="shared" si="28"/>
        <v/>
      </c>
    </row>
    <row r="1455" spans="13:13" x14ac:dyDescent="0.25">
      <c r="M1455" s="27" t="str">
        <f t="shared" si="28"/>
        <v/>
      </c>
    </row>
    <row r="1456" spans="13:13" x14ac:dyDescent="0.25">
      <c r="M1456" s="27" t="str">
        <f t="shared" si="28"/>
        <v/>
      </c>
    </row>
    <row r="1457" spans="13:13" x14ac:dyDescent="0.25">
      <c r="M1457" s="27" t="str">
        <f t="shared" si="28"/>
        <v/>
      </c>
    </row>
    <row r="1458" spans="13:13" x14ac:dyDescent="0.25">
      <c r="M1458" s="27" t="str">
        <f t="shared" si="28"/>
        <v/>
      </c>
    </row>
    <row r="1459" spans="13:13" x14ac:dyDescent="0.25">
      <c r="M1459" s="27" t="str">
        <f t="shared" si="28"/>
        <v/>
      </c>
    </row>
    <row r="1460" spans="13:13" x14ac:dyDescent="0.25">
      <c r="M1460" s="27" t="str">
        <f t="shared" si="28"/>
        <v/>
      </c>
    </row>
    <row r="1461" spans="13:13" x14ac:dyDescent="0.25">
      <c r="M1461" s="27" t="str">
        <f t="shared" si="28"/>
        <v/>
      </c>
    </row>
    <row r="1462" spans="13:13" x14ac:dyDescent="0.25">
      <c r="M1462" s="27" t="str">
        <f t="shared" si="28"/>
        <v/>
      </c>
    </row>
    <row r="1463" spans="13:13" x14ac:dyDescent="0.25">
      <c r="M1463" s="27" t="str">
        <f t="shared" si="28"/>
        <v/>
      </c>
    </row>
    <row r="1464" spans="13:13" x14ac:dyDescent="0.25">
      <c r="M1464" s="27" t="str">
        <f t="shared" si="28"/>
        <v/>
      </c>
    </row>
    <row r="1465" spans="13:13" x14ac:dyDescent="0.25">
      <c r="M1465" s="27" t="str">
        <f t="shared" si="28"/>
        <v/>
      </c>
    </row>
    <row r="1466" spans="13:13" x14ac:dyDescent="0.25">
      <c r="M1466" s="27" t="str">
        <f t="shared" si="28"/>
        <v/>
      </c>
    </row>
    <row r="1467" spans="13:13" x14ac:dyDescent="0.25">
      <c r="M1467" s="27" t="str">
        <f t="shared" si="28"/>
        <v/>
      </c>
    </row>
    <row r="1468" spans="13:13" x14ac:dyDescent="0.25">
      <c r="M1468" s="27" t="str">
        <f t="shared" si="28"/>
        <v/>
      </c>
    </row>
    <row r="1469" spans="13:13" x14ac:dyDescent="0.25">
      <c r="M1469" s="27" t="str">
        <f t="shared" si="28"/>
        <v/>
      </c>
    </row>
    <row r="1470" spans="13:13" x14ac:dyDescent="0.25">
      <c r="M1470" s="27" t="str">
        <f t="shared" si="28"/>
        <v/>
      </c>
    </row>
    <row r="1471" spans="13:13" x14ac:dyDescent="0.25">
      <c r="M1471" s="27" t="str">
        <f t="shared" si="28"/>
        <v/>
      </c>
    </row>
    <row r="1472" spans="13:13" x14ac:dyDescent="0.25">
      <c r="M1472" s="27" t="str">
        <f t="shared" si="28"/>
        <v/>
      </c>
    </row>
    <row r="1473" spans="13:13" x14ac:dyDescent="0.25">
      <c r="M1473" s="27" t="str">
        <f t="shared" si="28"/>
        <v/>
      </c>
    </row>
    <row r="1474" spans="13:13" x14ac:dyDescent="0.25">
      <c r="M1474" s="27" t="str">
        <f t="shared" si="28"/>
        <v/>
      </c>
    </row>
    <row r="1475" spans="13:13" x14ac:dyDescent="0.25">
      <c r="M1475" s="27" t="str">
        <f t="shared" ref="M1475:M1538" si="29">IF(K1475&lt;0,"ATTENTION IL DOIT Y AVOIR UNE ERREUR LE STOCK EST NEGATIF !","")</f>
        <v/>
      </c>
    </row>
    <row r="1476" spans="13:13" x14ac:dyDescent="0.25">
      <c r="M1476" s="27" t="str">
        <f t="shared" si="29"/>
        <v/>
      </c>
    </row>
    <row r="1477" spans="13:13" x14ac:dyDescent="0.25">
      <c r="M1477" s="27" t="str">
        <f t="shared" si="29"/>
        <v/>
      </c>
    </row>
    <row r="1478" spans="13:13" x14ac:dyDescent="0.25">
      <c r="M1478" s="27" t="str">
        <f t="shared" si="29"/>
        <v/>
      </c>
    </row>
    <row r="1479" spans="13:13" x14ac:dyDescent="0.25">
      <c r="M1479" s="27" t="str">
        <f t="shared" si="29"/>
        <v/>
      </c>
    </row>
    <row r="1480" spans="13:13" x14ac:dyDescent="0.25">
      <c r="M1480" s="27" t="str">
        <f t="shared" si="29"/>
        <v/>
      </c>
    </row>
    <row r="1481" spans="13:13" x14ac:dyDescent="0.25">
      <c r="M1481" s="27" t="str">
        <f t="shared" si="29"/>
        <v/>
      </c>
    </row>
    <row r="1482" spans="13:13" x14ac:dyDescent="0.25">
      <c r="M1482" s="27" t="str">
        <f t="shared" si="29"/>
        <v/>
      </c>
    </row>
    <row r="1483" spans="13:13" x14ac:dyDescent="0.25">
      <c r="M1483" s="27" t="str">
        <f t="shared" si="29"/>
        <v/>
      </c>
    </row>
    <row r="1484" spans="13:13" x14ac:dyDescent="0.25">
      <c r="M1484" s="27" t="str">
        <f t="shared" si="29"/>
        <v/>
      </c>
    </row>
    <row r="1485" spans="13:13" x14ac:dyDescent="0.25">
      <c r="M1485" s="27" t="str">
        <f t="shared" si="29"/>
        <v/>
      </c>
    </row>
    <row r="1486" spans="13:13" x14ac:dyDescent="0.25">
      <c r="M1486" s="27" t="str">
        <f t="shared" si="29"/>
        <v/>
      </c>
    </row>
    <row r="1487" spans="13:13" x14ac:dyDescent="0.25">
      <c r="M1487" s="27" t="str">
        <f t="shared" si="29"/>
        <v/>
      </c>
    </row>
    <row r="1488" spans="13:13" x14ac:dyDescent="0.25">
      <c r="M1488" s="27" t="str">
        <f t="shared" si="29"/>
        <v/>
      </c>
    </row>
    <row r="1489" spans="13:13" x14ac:dyDescent="0.25">
      <c r="M1489" s="27" t="str">
        <f t="shared" si="29"/>
        <v/>
      </c>
    </row>
    <row r="1490" spans="13:13" x14ac:dyDescent="0.25">
      <c r="M1490" s="27" t="str">
        <f t="shared" si="29"/>
        <v/>
      </c>
    </row>
    <row r="1491" spans="13:13" x14ac:dyDescent="0.25">
      <c r="M1491" s="27" t="str">
        <f t="shared" si="29"/>
        <v/>
      </c>
    </row>
    <row r="1492" spans="13:13" x14ac:dyDescent="0.25">
      <c r="M1492" s="27" t="str">
        <f t="shared" si="29"/>
        <v/>
      </c>
    </row>
    <row r="1493" spans="13:13" x14ac:dyDescent="0.25">
      <c r="M1493" s="27" t="str">
        <f t="shared" si="29"/>
        <v/>
      </c>
    </row>
    <row r="1494" spans="13:13" x14ac:dyDescent="0.25">
      <c r="M1494" s="27" t="str">
        <f t="shared" si="29"/>
        <v/>
      </c>
    </row>
    <row r="1495" spans="13:13" x14ac:dyDescent="0.25">
      <c r="M1495" s="27" t="str">
        <f t="shared" si="29"/>
        <v/>
      </c>
    </row>
    <row r="1496" spans="13:13" x14ac:dyDescent="0.25">
      <c r="M1496" s="27" t="str">
        <f t="shared" si="29"/>
        <v/>
      </c>
    </row>
    <row r="1497" spans="13:13" x14ac:dyDescent="0.25">
      <c r="M1497" s="27" t="str">
        <f t="shared" si="29"/>
        <v/>
      </c>
    </row>
    <row r="1498" spans="13:13" x14ac:dyDescent="0.25">
      <c r="M1498" s="27" t="str">
        <f t="shared" si="29"/>
        <v/>
      </c>
    </row>
    <row r="1499" spans="13:13" x14ac:dyDescent="0.25">
      <c r="M1499" s="27" t="str">
        <f t="shared" si="29"/>
        <v/>
      </c>
    </row>
    <row r="1500" spans="13:13" x14ac:dyDescent="0.25">
      <c r="M1500" s="27" t="str">
        <f t="shared" si="29"/>
        <v/>
      </c>
    </row>
    <row r="1501" spans="13:13" x14ac:dyDescent="0.25">
      <c r="M1501" s="27" t="str">
        <f t="shared" si="29"/>
        <v/>
      </c>
    </row>
    <row r="1502" spans="13:13" x14ac:dyDescent="0.25">
      <c r="M1502" s="27" t="str">
        <f t="shared" si="29"/>
        <v/>
      </c>
    </row>
    <row r="1503" spans="13:13" x14ac:dyDescent="0.25">
      <c r="M1503" s="27" t="str">
        <f t="shared" si="29"/>
        <v/>
      </c>
    </row>
    <row r="1504" spans="13:13" x14ac:dyDescent="0.25">
      <c r="M1504" s="27" t="str">
        <f t="shared" si="29"/>
        <v/>
      </c>
    </row>
    <row r="1505" spans="13:13" x14ac:dyDescent="0.25">
      <c r="M1505" s="27" t="str">
        <f t="shared" si="29"/>
        <v/>
      </c>
    </row>
    <row r="1506" spans="13:13" x14ac:dyDescent="0.25">
      <c r="M1506" s="27" t="str">
        <f t="shared" si="29"/>
        <v/>
      </c>
    </row>
    <row r="1507" spans="13:13" x14ac:dyDescent="0.25">
      <c r="M1507" s="27" t="str">
        <f t="shared" si="29"/>
        <v/>
      </c>
    </row>
    <row r="1508" spans="13:13" x14ac:dyDescent="0.25">
      <c r="M1508" s="27" t="str">
        <f t="shared" si="29"/>
        <v/>
      </c>
    </row>
    <row r="1509" spans="13:13" x14ac:dyDescent="0.25">
      <c r="M1509" s="27" t="str">
        <f t="shared" si="29"/>
        <v/>
      </c>
    </row>
    <row r="1510" spans="13:13" x14ac:dyDescent="0.25">
      <c r="M1510" s="27" t="str">
        <f t="shared" si="29"/>
        <v/>
      </c>
    </row>
    <row r="1511" spans="13:13" x14ac:dyDescent="0.25">
      <c r="M1511" s="27" t="str">
        <f t="shared" si="29"/>
        <v/>
      </c>
    </row>
    <row r="1512" spans="13:13" x14ac:dyDescent="0.25">
      <c r="M1512" s="27" t="str">
        <f t="shared" si="29"/>
        <v/>
      </c>
    </row>
    <row r="1513" spans="13:13" x14ac:dyDescent="0.25">
      <c r="M1513" s="27" t="str">
        <f t="shared" si="29"/>
        <v/>
      </c>
    </row>
    <row r="1514" spans="13:13" x14ac:dyDescent="0.25">
      <c r="M1514" s="27" t="str">
        <f t="shared" si="29"/>
        <v/>
      </c>
    </row>
    <row r="1515" spans="13:13" x14ac:dyDescent="0.25">
      <c r="M1515" s="27" t="str">
        <f t="shared" si="29"/>
        <v/>
      </c>
    </row>
    <row r="1516" spans="13:13" x14ac:dyDescent="0.25">
      <c r="M1516" s="27" t="str">
        <f t="shared" si="29"/>
        <v/>
      </c>
    </row>
    <row r="1517" spans="13:13" x14ac:dyDescent="0.25">
      <c r="M1517" s="27" t="str">
        <f t="shared" si="29"/>
        <v/>
      </c>
    </row>
    <row r="1518" spans="13:13" x14ac:dyDescent="0.25">
      <c r="M1518" s="27" t="str">
        <f t="shared" si="29"/>
        <v/>
      </c>
    </row>
    <row r="1519" spans="13:13" x14ac:dyDescent="0.25">
      <c r="M1519" s="27" t="str">
        <f t="shared" si="29"/>
        <v/>
      </c>
    </row>
    <row r="1520" spans="13:13" x14ac:dyDescent="0.25">
      <c r="M1520" s="27" t="str">
        <f t="shared" si="29"/>
        <v/>
      </c>
    </row>
    <row r="1521" spans="13:13" x14ac:dyDescent="0.25">
      <c r="M1521" s="27" t="str">
        <f t="shared" si="29"/>
        <v/>
      </c>
    </row>
    <row r="1522" spans="13:13" x14ac:dyDescent="0.25">
      <c r="M1522" s="27" t="str">
        <f t="shared" si="29"/>
        <v/>
      </c>
    </row>
    <row r="1523" spans="13:13" x14ac:dyDescent="0.25">
      <c r="M1523" s="27" t="str">
        <f t="shared" si="29"/>
        <v/>
      </c>
    </row>
    <row r="1524" spans="13:13" x14ac:dyDescent="0.25">
      <c r="M1524" s="27" t="str">
        <f t="shared" si="29"/>
        <v/>
      </c>
    </row>
    <row r="1525" spans="13:13" x14ac:dyDescent="0.25">
      <c r="M1525" s="27" t="str">
        <f t="shared" si="29"/>
        <v/>
      </c>
    </row>
    <row r="1526" spans="13:13" x14ac:dyDescent="0.25">
      <c r="M1526" s="27" t="str">
        <f t="shared" si="29"/>
        <v/>
      </c>
    </row>
    <row r="1527" spans="13:13" x14ac:dyDescent="0.25">
      <c r="M1527" s="27" t="str">
        <f t="shared" si="29"/>
        <v/>
      </c>
    </row>
    <row r="1528" spans="13:13" x14ac:dyDescent="0.25">
      <c r="M1528" s="27" t="str">
        <f t="shared" si="29"/>
        <v/>
      </c>
    </row>
    <row r="1529" spans="13:13" x14ac:dyDescent="0.25">
      <c r="M1529" s="27" t="str">
        <f t="shared" si="29"/>
        <v/>
      </c>
    </row>
    <row r="1530" spans="13:13" x14ac:dyDescent="0.25">
      <c r="M1530" s="27" t="str">
        <f t="shared" si="29"/>
        <v/>
      </c>
    </row>
    <row r="1531" spans="13:13" x14ac:dyDescent="0.25">
      <c r="M1531" s="27" t="str">
        <f t="shared" si="29"/>
        <v/>
      </c>
    </row>
    <row r="1532" spans="13:13" x14ac:dyDescent="0.25">
      <c r="M1532" s="27" t="str">
        <f t="shared" si="29"/>
        <v/>
      </c>
    </row>
    <row r="1533" spans="13:13" x14ac:dyDescent="0.25">
      <c r="M1533" s="27" t="str">
        <f t="shared" si="29"/>
        <v/>
      </c>
    </row>
    <row r="1534" spans="13:13" x14ac:dyDescent="0.25">
      <c r="M1534" s="27" t="str">
        <f t="shared" si="29"/>
        <v/>
      </c>
    </row>
    <row r="1535" spans="13:13" x14ac:dyDescent="0.25">
      <c r="M1535" s="27" t="str">
        <f t="shared" si="29"/>
        <v/>
      </c>
    </row>
    <row r="1536" spans="13:13" x14ac:dyDescent="0.25">
      <c r="M1536" s="27" t="str">
        <f t="shared" si="29"/>
        <v/>
      </c>
    </row>
    <row r="1537" spans="13:13" x14ac:dyDescent="0.25">
      <c r="M1537" s="27" t="str">
        <f t="shared" si="29"/>
        <v/>
      </c>
    </row>
    <row r="1538" spans="13:13" x14ac:dyDescent="0.25">
      <c r="M1538" s="27" t="str">
        <f t="shared" si="29"/>
        <v/>
      </c>
    </row>
    <row r="1539" spans="13:13" x14ac:dyDescent="0.25">
      <c r="M1539" s="27" t="str">
        <f t="shared" ref="M1539:M1602" si="30">IF(K1539&lt;0,"ATTENTION IL DOIT Y AVOIR UNE ERREUR LE STOCK EST NEGATIF !","")</f>
        <v/>
      </c>
    </row>
    <row r="1540" spans="13:13" x14ac:dyDescent="0.25">
      <c r="M1540" s="27" t="str">
        <f t="shared" si="30"/>
        <v/>
      </c>
    </row>
    <row r="1541" spans="13:13" x14ac:dyDescent="0.25">
      <c r="M1541" s="27" t="str">
        <f t="shared" si="30"/>
        <v/>
      </c>
    </row>
    <row r="1542" spans="13:13" x14ac:dyDescent="0.25">
      <c r="M1542" s="27" t="str">
        <f t="shared" si="30"/>
        <v/>
      </c>
    </row>
    <row r="1543" spans="13:13" x14ac:dyDescent="0.25">
      <c r="M1543" s="27" t="str">
        <f t="shared" si="30"/>
        <v/>
      </c>
    </row>
    <row r="1544" spans="13:13" x14ac:dyDescent="0.25">
      <c r="M1544" s="27" t="str">
        <f t="shared" si="30"/>
        <v/>
      </c>
    </row>
    <row r="1545" spans="13:13" x14ac:dyDescent="0.25">
      <c r="M1545" s="27" t="str">
        <f t="shared" si="30"/>
        <v/>
      </c>
    </row>
    <row r="1546" spans="13:13" x14ac:dyDescent="0.25">
      <c r="M1546" s="27" t="str">
        <f t="shared" si="30"/>
        <v/>
      </c>
    </row>
    <row r="1547" spans="13:13" x14ac:dyDescent="0.25">
      <c r="M1547" s="27" t="str">
        <f t="shared" si="30"/>
        <v/>
      </c>
    </row>
    <row r="1548" spans="13:13" x14ac:dyDescent="0.25">
      <c r="M1548" s="27" t="str">
        <f t="shared" si="30"/>
        <v/>
      </c>
    </row>
    <row r="1549" spans="13:13" x14ac:dyDescent="0.25">
      <c r="M1549" s="27" t="str">
        <f t="shared" si="30"/>
        <v/>
      </c>
    </row>
    <row r="1550" spans="13:13" x14ac:dyDescent="0.25">
      <c r="M1550" s="27" t="str">
        <f t="shared" si="30"/>
        <v/>
      </c>
    </row>
    <row r="1551" spans="13:13" x14ac:dyDescent="0.25">
      <c r="M1551" s="27" t="str">
        <f t="shared" si="30"/>
        <v/>
      </c>
    </row>
    <row r="1552" spans="13:13" x14ac:dyDescent="0.25">
      <c r="M1552" s="27" t="str">
        <f t="shared" si="30"/>
        <v/>
      </c>
    </row>
    <row r="1553" spans="13:13" x14ac:dyDescent="0.25">
      <c r="M1553" s="27" t="str">
        <f t="shared" si="30"/>
        <v/>
      </c>
    </row>
    <row r="1554" spans="13:13" x14ac:dyDescent="0.25">
      <c r="M1554" s="27" t="str">
        <f t="shared" si="30"/>
        <v/>
      </c>
    </row>
    <row r="1555" spans="13:13" x14ac:dyDescent="0.25">
      <c r="M1555" s="27" t="str">
        <f t="shared" si="30"/>
        <v/>
      </c>
    </row>
    <row r="1556" spans="13:13" x14ac:dyDescent="0.25">
      <c r="M1556" s="27" t="str">
        <f t="shared" si="30"/>
        <v/>
      </c>
    </row>
    <row r="1557" spans="13:13" x14ac:dyDescent="0.25">
      <c r="M1557" s="27" t="str">
        <f t="shared" si="30"/>
        <v/>
      </c>
    </row>
    <row r="1558" spans="13:13" x14ac:dyDescent="0.25">
      <c r="M1558" s="27" t="str">
        <f t="shared" si="30"/>
        <v/>
      </c>
    </row>
    <row r="1559" spans="13:13" x14ac:dyDescent="0.25">
      <c r="M1559" s="27" t="str">
        <f t="shared" si="30"/>
        <v/>
      </c>
    </row>
    <row r="1560" spans="13:13" x14ac:dyDescent="0.25">
      <c r="M1560" s="27" t="str">
        <f t="shared" si="30"/>
        <v/>
      </c>
    </row>
    <row r="1561" spans="13:13" x14ac:dyDescent="0.25">
      <c r="M1561" s="27" t="str">
        <f t="shared" si="30"/>
        <v/>
      </c>
    </row>
    <row r="1562" spans="13:13" x14ac:dyDescent="0.25">
      <c r="M1562" s="27" t="str">
        <f t="shared" si="30"/>
        <v/>
      </c>
    </row>
    <row r="1563" spans="13:13" x14ac:dyDescent="0.25">
      <c r="M1563" s="27" t="str">
        <f t="shared" si="30"/>
        <v/>
      </c>
    </row>
    <row r="1564" spans="13:13" x14ac:dyDescent="0.25">
      <c r="M1564" s="27" t="str">
        <f t="shared" si="30"/>
        <v/>
      </c>
    </row>
    <row r="1565" spans="13:13" x14ac:dyDescent="0.25">
      <c r="M1565" s="27" t="str">
        <f t="shared" si="30"/>
        <v/>
      </c>
    </row>
    <row r="1566" spans="13:13" x14ac:dyDescent="0.25">
      <c r="M1566" s="27" t="str">
        <f t="shared" si="30"/>
        <v/>
      </c>
    </row>
    <row r="1567" spans="13:13" x14ac:dyDescent="0.25">
      <c r="M1567" s="27" t="str">
        <f t="shared" si="30"/>
        <v/>
      </c>
    </row>
    <row r="1568" spans="13:13" x14ac:dyDescent="0.25">
      <c r="M1568" s="27" t="str">
        <f t="shared" si="30"/>
        <v/>
      </c>
    </row>
    <row r="1569" spans="13:13" x14ac:dyDescent="0.25">
      <c r="M1569" s="27" t="str">
        <f t="shared" si="30"/>
        <v/>
      </c>
    </row>
    <row r="1570" spans="13:13" x14ac:dyDescent="0.25">
      <c r="M1570" s="27" t="str">
        <f t="shared" si="30"/>
        <v/>
      </c>
    </row>
    <row r="1571" spans="13:13" x14ac:dyDescent="0.25">
      <c r="M1571" s="27" t="str">
        <f t="shared" si="30"/>
        <v/>
      </c>
    </row>
    <row r="1572" spans="13:13" x14ac:dyDescent="0.25">
      <c r="M1572" s="27" t="str">
        <f t="shared" si="30"/>
        <v/>
      </c>
    </row>
    <row r="1573" spans="13:13" x14ac:dyDescent="0.25">
      <c r="M1573" s="27" t="str">
        <f t="shared" si="30"/>
        <v/>
      </c>
    </row>
    <row r="1574" spans="13:13" x14ac:dyDescent="0.25">
      <c r="M1574" s="27" t="str">
        <f t="shared" si="30"/>
        <v/>
      </c>
    </row>
    <row r="1575" spans="13:13" x14ac:dyDescent="0.25">
      <c r="M1575" s="27" t="str">
        <f t="shared" si="30"/>
        <v/>
      </c>
    </row>
    <row r="1576" spans="13:13" x14ac:dyDescent="0.25">
      <c r="M1576" s="27" t="str">
        <f t="shared" si="30"/>
        <v/>
      </c>
    </row>
    <row r="1577" spans="13:13" x14ac:dyDescent="0.25">
      <c r="M1577" s="27" t="str">
        <f t="shared" si="30"/>
        <v/>
      </c>
    </row>
    <row r="1578" spans="13:13" x14ac:dyDescent="0.25">
      <c r="M1578" s="27" t="str">
        <f t="shared" si="30"/>
        <v/>
      </c>
    </row>
    <row r="1579" spans="13:13" x14ac:dyDescent="0.25">
      <c r="M1579" s="27" t="str">
        <f t="shared" si="30"/>
        <v/>
      </c>
    </row>
    <row r="1580" spans="13:13" x14ac:dyDescent="0.25">
      <c r="M1580" s="27" t="str">
        <f t="shared" si="30"/>
        <v/>
      </c>
    </row>
    <row r="1581" spans="13:13" x14ac:dyDescent="0.25">
      <c r="M1581" s="27" t="str">
        <f t="shared" si="30"/>
        <v/>
      </c>
    </row>
    <row r="1582" spans="13:13" x14ac:dyDescent="0.25">
      <c r="M1582" s="27" t="str">
        <f t="shared" si="30"/>
        <v/>
      </c>
    </row>
    <row r="1583" spans="13:13" x14ac:dyDescent="0.25">
      <c r="M1583" s="27" t="str">
        <f t="shared" si="30"/>
        <v/>
      </c>
    </row>
    <row r="1584" spans="13:13" x14ac:dyDescent="0.25">
      <c r="M1584" s="27" t="str">
        <f t="shared" si="30"/>
        <v/>
      </c>
    </row>
    <row r="1585" spans="13:13" x14ac:dyDescent="0.25">
      <c r="M1585" s="27" t="str">
        <f t="shared" si="30"/>
        <v/>
      </c>
    </row>
    <row r="1586" spans="13:13" x14ac:dyDescent="0.25">
      <c r="M1586" s="27" t="str">
        <f t="shared" si="30"/>
        <v/>
      </c>
    </row>
    <row r="1587" spans="13:13" x14ac:dyDescent="0.25">
      <c r="M1587" s="27" t="str">
        <f t="shared" si="30"/>
        <v/>
      </c>
    </row>
    <row r="1588" spans="13:13" x14ac:dyDescent="0.25">
      <c r="M1588" s="27" t="str">
        <f t="shared" si="30"/>
        <v/>
      </c>
    </row>
    <row r="1589" spans="13:13" x14ac:dyDescent="0.25">
      <c r="M1589" s="27" t="str">
        <f t="shared" si="30"/>
        <v/>
      </c>
    </row>
    <row r="1590" spans="13:13" x14ac:dyDescent="0.25">
      <c r="M1590" s="27" t="str">
        <f t="shared" si="30"/>
        <v/>
      </c>
    </row>
    <row r="1591" spans="13:13" x14ac:dyDescent="0.25">
      <c r="M1591" s="27" t="str">
        <f t="shared" si="30"/>
        <v/>
      </c>
    </row>
    <row r="1592" spans="13:13" x14ac:dyDescent="0.25">
      <c r="M1592" s="27" t="str">
        <f t="shared" si="30"/>
        <v/>
      </c>
    </row>
    <row r="1593" spans="13:13" x14ac:dyDescent="0.25">
      <c r="M1593" s="27" t="str">
        <f t="shared" si="30"/>
        <v/>
      </c>
    </row>
    <row r="1594" spans="13:13" x14ac:dyDescent="0.25">
      <c r="M1594" s="27" t="str">
        <f t="shared" si="30"/>
        <v/>
      </c>
    </row>
    <row r="1595" spans="13:13" x14ac:dyDescent="0.25">
      <c r="M1595" s="27" t="str">
        <f t="shared" si="30"/>
        <v/>
      </c>
    </row>
    <row r="1596" spans="13:13" x14ac:dyDescent="0.25">
      <c r="M1596" s="27" t="str">
        <f t="shared" si="30"/>
        <v/>
      </c>
    </row>
    <row r="1597" spans="13:13" x14ac:dyDescent="0.25">
      <c r="M1597" s="27" t="str">
        <f t="shared" si="30"/>
        <v/>
      </c>
    </row>
    <row r="1598" spans="13:13" x14ac:dyDescent="0.25">
      <c r="M1598" s="27" t="str">
        <f t="shared" si="30"/>
        <v/>
      </c>
    </row>
    <row r="1599" spans="13:13" x14ac:dyDescent="0.25">
      <c r="M1599" s="27" t="str">
        <f t="shared" si="30"/>
        <v/>
      </c>
    </row>
    <row r="1600" spans="13:13" x14ac:dyDescent="0.25">
      <c r="M1600" s="27" t="str">
        <f t="shared" si="30"/>
        <v/>
      </c>
    </row>
    <row r="1601" spans="13:13" x14ac:dyDescent="0.25">
      <c r="M1601" s="27" t="str">
        <f t="shared" si="30"/>
        <v/>
      </c>
    </row>
    <row r="1602" spans="13:13" x14ac:dyDescent="0.25">
      <c r="M1602" s="27" t="str">
        <f t="shared" si="30"/>
        <v/>
      </c>
    </row>
    <row r="1603" spans="13:13" x14ac:dyDescent="0.25">
      <c r="M1603" s="27" t="str">
        <f t="shared" ref="M1603:M1666" si="31">IF(K1603&lt;0,"ATTENTION IL DOIT Y AVOIR UNE ERREUR LE STOCK EST NEGATIF !","")</f>
        <v/>
      </c>
    </row>
    <row r="1604" spans="13:13" x14ac:dyDescent="0.25">
      <c r="M1604" s="27" t="str">
        <f t="shared" si="31"/>
        <v/>
      </c>
    </row>
    <row r="1605" spans="13:13" x14ac:dyDescent="0.25">
      <c r="M1605" s="27" t="str">
        <f t="shared" si="31"/>
        <v/>
      </c>
    </row>
    <row r="1606" spans="13:13" x14ac:dyDescent="0.25">
      <c r="M1606" s="27" t="str">
        <f t="shared" si="31"/>
        <v/>
      </c>
    </row>
    <row r="1607" spans="13:13" x14ac:dyDescent="0.25">
      <c r="M1607" s="27" t="str">
        <f t="shared" si="31"/>
        <v/>
      </c>
    </row>
    <row r="1608" spans="13:13" x14ac:dyDescent="0.25">
      <c r="M1608" s="27" t="str">
        <f t="shared" si="31"/>
        <v/>
      </c>
    </row>
    <row r="1609" spans="13:13" x14ac:dyDescent="0.25">
      <c r="M1609" s="27" t="str">
        <f t="shared" si="31"/>
        <v/>
      </c>
    </row>
    <row r="1610" spans="13:13" x14ac:dyDescent="0.25">
      <c r="M1610" s="27" t="str">
        <f t="shared" si="31"/>
        <v/>
      </c>
    </row>
    <row r="1611" spans="13:13" x14ac:dyDescent="0.25">
      <c r="M1611" s="27" t="str">
        <f t="shared" si="31"/>
        <v/>
      </c>
    </row>
    <row r="1612" spans="13:13" x14ac:dyDescent="0.25">
      <c r="M1612" s="27" t="str">
        <f t="shared" si="31"/>
        <v/>
      </c>
    </row>
    <row r="1613" spans="13:13" x14ac:dyDescent="0.25">
      <c r="M1613" s="27" t="str">
        <f t="shared" si="31"/>
        <v/>
      </c>
    </row>
    <row r="1614" spans="13:13" x14ac:dyDescent="0.25">
      <c r="M1614" s="27" t="str">
        <f t="shared" si="31"/>
        <v/>
      </c>
    </row>
    <row r="1615" spans="13:13" x14ac:dyDescent="0.25">
      <c r="M1615" s="27" t="str">
        <f t="shared" si="31"/>
        <v/>
      </c>
    </row>
    <row r="1616" spans="13:13" x14ac:dyDescent="0.25">
      <c r="M1616" s="27" t="str">
        <f t="shared" si="31"/>
        <v/>
      </c>
    </row>
    <row r="1617" spans="13:13" x14ac:dyDescent="0.25">
      <c r="M1617" s="27" t="str">
        <f t="shared" si="31"/>
        <v/>
      </c>
    </row>
    <row r="1618" spans="13:13" x14ac:dyDescent="0.25">
      <c r="M1618" s="27" t="str">
        <f t="shared" si="31"/>
        <v/>
      </c>
    </row>
    <row r="1619" spans="13:13" x14ac:dyDescent="0.25">
      <c r="M1619" s="27" t="str">
        <f t="shared" si="31"/>
        <v/>
      </c>
    </row>
    <row r="1620" spans="13:13" x14ac:dyDescent="0.25">
      <c r="M1620" s="27" t="str">
        <f t="shared" si="31"/>
        <v/>
      </c>
    </row>
    <row r="1621" spans="13:13" x14ac:dyDescent="0.25">
      <c r="M1621" s="27" t="str">
        <f t="shared" si="31"/>
        <v/>
      </c>
    </row>
    <row r="1622" spans="13:13" x14ac:dyDescent="0.25">
      <c r="M1622" s="27" t="str">
        <f t="shared" si="31"/>
        <v/>
      </c>
    </row>
    <row r="1623" spans="13:13" x14ac:dyDescent="0.25">
      <c r="M1623" s="27" t="str">
        <f t="shared" si="31"/>
        <v/>
      </c>
    </row>
    <row r="1624" spans="13:13" x14ac:dyDescent="0.25">
      <c r="M1624" s="27" t="str">
        <f t="shared" si="31"/>
        <v/>
      </c>
    </row>
    <row r="1625" spans="13:13" x14ac:dyDescent="0.25">
      <c r="M1625" s="27" t="str">
        <f t="shared" si="31"/>
        <v/>
      </c>
    </row>
    <row r="1626" spans="13:13" x14ac:dyDescent="0.25">
      <c r="M1626" s="27" t="str">
        <f t="shared" si="31"/>
        <v/>
      </c>
    </row>
    <row r="1627" spans="13:13" x14ac:dyDescent="0.25">
      <c r="M1627" s="27" t="str">
        <f t="shared" si="31"/>
        <v/>
      </c>
    </row>
    <row r="1628" spans="13:13" x14ac:dyDescent="0.25">
      <c r="M1628" s="27" t="str">
        <f t="shared" si="31"/>
        <v/>
      </c>
    </row>
    <row r="1629" spans="13:13" x14ac:dyDescent="0.25">
      <c r="M1629" s="27" t="str">
        <f t="shared" si="31"/>
        <v/>
      </c>
    </row>
    <row r="1630" spans="13:13" x14ac:dyDescent="0.25">
      <c r="M1630" s="27" t="str">
        <f t="shared" si="31"/>
        <v/>
      </c>
    </row>
    <row r="1631" spans="13:13" x14ac:dyDescent="0.25">
      <c r="M1631" s="27" t="str">
        <f t="shared" si="31"/>
        <v/>
      </c>
    </row>
    <row r="1632" spans="13:13" x14ac:dyDescent="0.25">
      <c r="M1632" s="27" t="str">
        <f t="shared" si="31"/>
        <v/>
      </c>
    </row>
    <row r="1633" spans="13:13" x14ac:dyDescent="0.25">
      <c r="M1633" s="27" t="str">
        <f t="shared" si="31"/>
        <v/>
      </c>
    </row>
    <row r="1634" spans="13:13" x14ac:dyDescent="0.25">
      <c r="M1634" s="27" t="str">
        <f t="shared" si="31"/>
        <v/>
      </c>
    </row>
    <row r="1635" spans="13:13" x14ac:dyDescent="0.25">
      <c r="M1635" s="27" t="str">
        <f t="shared" si="31"/>
        <v/>
      </c>
    </row>
    <row r="1636" spans="13:13" x14ac:dyDescent="0.25">
      <c r="M1636" s="27" t="str">
        <f t="shared" si="31"/>
        <v/>
      </c>
    </row>
    <row r="1637" spans="13:13" x14ac:dyDescent="0.25">
      <c r="M1637" s="27" t="str">
        <f t="shared" si="31"/>
        <v/>
      </c>
    </row>
    <row r="1638" spans="13:13" x14ac:dyDescent="0.25">
      <c r="M1638" s="27" t="str">
        <f t="shared" si="31"/>
        <v/>
      </c>
    </row>
    <row r="1639" spans="13:13" x14ac:dyDescent="0.25">
      <c r="M1639" s="27" t="str">
        <f t="shared" si="31"/>
        <v/>
      </c>
    </row>
    <row r="1640" spans="13:13" x14ac:dyDescent="0.25">
      <c r="M1640" s="27" t="str">
        <f t="shared" si="31"/>
        <v/>
      </c>
    </row>
    <row r="1641" spans="13:13" x14ac:dyDescent="0.25">
      <c r="M1641" s="27" t="str">
        <f t="shared" si="31"/>
        <v/>
      </c>
    </row>
    <row r="1642" spans="13:13" x14ac:dyDescent="0.25">
      <c r="M1642" s="27" t="str">
        <f t="shared" si="31"/>
        <v/>
      </c>
    </row>
    <row r="1643" spans="13:13" x14ac:dyDescent="0.25">
      <c r="M1643" s="27" t="str">
        <f t="shared" si="31"/>
        <v/>
      </c>
    </row>
    <row r="1644" spans="13:13" x14ac:dyDescent="0.25">
      <c r="M1644" s="27" t="str">
        <f t="shared" si="31"/>
        <v/>
      </c>
    </row>
    <row r="1645" spans="13:13" x14ac:dyDescent="0.25">
      <c r="M1645" s="27" t="str">
        <f t="shared" si="31"/>
        <v/>
      </c>
    </row>
    <row r="1646" spans="13:13" x14ac:dyDescent="0.25">
      <c r="M1646" s="27" t="str">
        <f t="shared" si="31"/>
        <v/>
      </c>
    </row>
    <row r="1647" spans="13:13" x14ac:dyDescent="0.25">
      <c r="M1647" s="27" t="str">
        <f t="shared" si="31"/>
        <v/>
      </c>
    </row>
    <row r="1648" spans="13:13" x14ac:dyDescent="0.25">
      <c r="M1648" s="27" t="str">
        <f t="shared" si="31"/>
        <v/>
      </c>
    </row>
    <row r="1649" spans="13:13" x14ac:dyDescent="0.25">
      <c r="M1649" s="27" t="str">
        <f t="shared" si="31"/>
        <v/>
      </c>
    </row>
    <row r="1650" spans="13:13" x14ac:dyDescent="0.25">
      <c r="M1650" s="27" t="str">
        <f t="shared" si="31"/>
        <v/>
      </c>
    </row>
    <row r="1651" spans="13:13" x14ac:dyDescent="0.25">
      <c r="M1651" s="27" t="str">
        <f t="shared" si="31"/>
        <v/>
      </c>
    </row>
    <row r="1652" spans="13:13" x14ac:dyDescent="0.25">
      <c r="M1652" s="27" t="str">
        <f t="shared" si="31"/>
        <v/>
      </c>
    </row>
    <row r="1653" spans="13:13" x14ac:dyDescent="0.25">
      <c r="M1653" s="27" t="str">
        <f t="shared" si="31"/>
        <v/>
      </c>
    </row>
    <row r="1654" spans="13:13" x14ac:dyDescent="0.25">
      <c r="M1654" s="27" t="str">
        <f t="shared" si="31"/>
        <v/>
      </c>
    </row>
    <row r="1655" spans="13:13" x14ac:dyDescent="0.25">
      <c r="M1655" s="27" t="str">
        <f t="shared" si="31"/>
        <v/>
      </c>
    </row>
    <row r="1656" spans="13:13" x14ac:dyDescent="0.25">
      <c r="M1656" s="27" t="str">
        <f t="shared" si="31"/>
        <v/>
      </c>
    </row>
    <row r="1657" spans="13:13" x14ac:dyDescent="0.25">
      <c r="M1657" s="27" t="str">
        <f t="shared" si="31"/>
        <v/>
      </c>
    </row>
    <row r="1658" spans="13:13" x14ac:dyDescent="0.25">
      <c r="M1658" s="27" t="str">
        <f t="shared" si="31"/>
        <v/>
      </c>
    </row>
    <row r="1659" spans="13:13" x14ac:dyDescent="0.25">
      <c r="M1659" s="27" t="str">
        <f t="shared" si="31"/>
        <v/>
      </c>
    </row>
    <row r="1660" spans="13:13" x14ac:dyDescent="0.25">
      <c r="M1660" s="27" t="str">
        <f t="shared" si="31"/>
        <v/>
      </c>
    </row>
    <row r="1661" spans="13:13" x14ac:dyDescent="0.25">
      <c r="M1661" s="27" t="str">
        <f t="shared" si="31"/>
        <v/>
      </c>
    </row>
    <row r="1662" spans="13:13" x14ac:dyDescent="0.25">
      <c r="M1662" s="27" t="str">
        <f t="shared" si="31"/>
        <v/>
      </c>
    </row>
    <row r="1663" spans="13:13" x14ac:dyDescent="0.25">
      <c r="M1663" s="27" t="str">
        <f t="shared" si="31"/>
        <v/>
      </c>
    </row>
    <row r="1664" spans="13:13" x14ac:dyDescent="0.25">
      <c r="M1664" s="27" t="str">
        <f t="shared" si="31"/>
        <v/>
      </c>
    </row>
    <row r="1665" spans="13:13" x14ac:dyDescent="0.25">
      <c r="M1665" s="27" t="str">
        <f t="shared" si="31"/>
        <v/>
      </c>
    </row>
    <row r="1666" spans="13:13" x14ac:dyDescent="0.25">
      <c r="M1666" s="27" t="str">
        <f t="shared" si="31"/>
        <v/>
      </c>
    </row>
    <row r="1667" spans="13:13" x14ac:dyDescent="0.25">
      <c r="M1667" s="27" t="str">
        <f t="shared" ref="M1667:M1730" si="32">IF(K1667&lt;0,"ATTENTION IL DOIT Y AVOIR UNE ERREUR LE STOCK EST NEGATIF !","")</f>
        <v/>
      </c>
    </row>
    <row r="1668" spans="13:13" x14ac:dyDescent="0.25">
      <c r="M1668" s="27" t="str">
        <f t="shared" si="32"/>
        <v/>
      </c>
    </row>
    <row r="1669" spans="13:13" x14ac:dyDescent="0.25">
      <c r="M1669" s="27" t="str">
        <f t="shared" si="32"/>
        <v/>
      </c>
    </row>
    <row r="1670" spans="13:13" x14ac:dyDescent="0.25">
      <c r="M1670" s="27" t="str">
        <f t="shared" si="32"/>
        <v/>
      </c>
    </row>
    <row r="1671" spans="13:13" x14ac:dyDescent="0.25">
      <c r="M1671" s="27" t="str">
        <f t="shared" si="32"/>
        <v/>
      </c>
    </row>
    <row r="1672" spans="13:13" x14ac:dyDescent="0.25">
      <c r="M1672" s="27" t="str">
        <f t="shared" si="32"/>
        <v/>
      </c>
    </row>
    <row r="1673" spans="13:13" x14ac:dyDescent="0.25">
      <c r="M1673" s="27" t="str">
        <f t="shared" si="32"/>
        <v/>
      </c>
    </row>
    <row r="1674" spans="13:13" x14ac:dyDescent="0.25">
      <c r="M1674" s="27" t="str">
        <f t="shared" si="32"/>
        <v/>
      </c>
    </row>
    <row r="1675" spans="13:13" x14ac:dyDescent="0.25">
      <c r="M1675" s="27" t="str">
        <f t="shared" si="32"/>
        <v/>
      </c>
    </row>
    <row r="1676" spans="13:13" x14ac:dyDescent="0.25">
      <c r="M1676" s="27" t="str">
        <f t="shared" si="32"/>
        <v/>
      </c>
    </row>
    <row r="1677" spans="13:13" x14ac:dyDescent="0.25">
      <c r="M1677" s="27" t="str">
        <f t="shared" si="32"/>
        <v/>
      </c>
    </row>
    <row r="1678" spans="13:13" x14ac:dyDescent="0.25">
      <c r="M1678" s="27" t="str">
        <f t="shared" si="32"/>
        <v/>
      </c>
    </row>
    <row r="1679" spans="13:13" x14ac:dyDescent="0.25">
      <c r="M1679" s="27" t="str">
        <f t="shared" si="32"/>
        <v/>
      </c>
    </row>
    <row r="1680" spans="13:13" x14ac:dyDescent="0.25">
      <c r="M1680" s="27" t="str">
        <f t="shared" si="32"/>
        <v/>
      </c>
    </row>
    <row r="1681" spans="13:13" x14ac:dyDescent="0.25">
      <c r="M1681" s="27" t="str">
        <f t="shared" si="32"/>
        <v/>
      </c>
    </row>
    <row r="1682" spans="13:13" x14ac:dyDescent="0.25">
      <c r="M1682" s="27" t="str">
        <f t="shared" si="32"/>
        <v/>
      </c>
    </row>
    <row r="1683" spans="13:13" x14ac:dyDescent="0.25">
      <c r="M1683" s="27" t="str">
        <f t="shared" si="32"/>
        <v/>
      </c>
    </row>
    <row r="1684" spans="13:13" x14ac:dyDescent="0.25">
      <c r="M1684" s="27" t="str">
        <f t="shared" si="32"/>
        <v/>
      </c>
    </row>
    <row r="1685" spans="13:13" x14ac:dyDescent="0.25">
      <c r="M1685" s="27" t="str">
        <f t="shared" si="32"/>
        <v/>
      </c>
    </row>
    <row r="1686" spans="13:13" x14ac:dyDescent="0.25">
      <c r="M1686" s="27" t="str">
        <f t="shared" si="32"/>
        <v/>
      </c>
    </row>
    <row r="1687" spans="13:13" x14ac:dyDescent="0.25">
      <c r="M1687" s="27" t="str">
        <f t="shared" si="32"/>
        <v/>
      </c>
    </row>
    <row r="1688" spans="13:13" x14ac:dyDescent="0.25">
      <c r="M1688" s="27" t="str">
        <f t="shared" si="32"/>
        <v/>
      </c>
    </row>
    <row r="1689" spans="13:13" x14ac:dyDescent="0.25">
      <c r="M1689" s="27" t="str">
        <f t="shared" si="32"/>
        <v/>
      </c>
    </row>
    <row r="1690" spans="13:13" x14ac:dyDescent="0.25">
      <c r="M1690" s="27" t="str">
        <f t="shared" si="32"/>
        <v/>
      </c>
    </row>
    <row r="1691" spans="13:13" x14ac:dyDescent="0.25">
      <c r="M1691" s="27" t="str">
        <f t="shared" si="32"/>
        <v/>
      </c>
    </row>
    <row r="1692" spans="13:13" x14ac:dyDescent="0.25">
      <c r="M1692" s="27" t="str">
        <f t="shared" si="32"/>
        <v/>
      </c>
    </row>
    <row r="1693" spans="13:13" x14ac:dyDescent="0.25">
      <c r="M1693" s="27" t="str">
        <f t="shared" si="32"/>
        <v/>
      </c>
    </row>
    <row r="1694" spans="13:13" x14ac:dyDescent="0.25">
      <c r="M1694" s="27" t="str">
        <f t="shared" si="32"/>
        <v/>
      </c>
    </row>
    <row r="1695" spans="13:13" x14ac:dyDescent="0.25">
      <c r="M1695" s="27" t="str">
        <f t="shared" si="32"/>
        <v/>
      </c>
    </row>
    <row r="1696" spans="13:13" x14ac:dyDescent="0.25">
      <c r="M1696" s="27" t="str">
        <f t="shared" si="32"/>
        <v/>
      </c>
    </row>
    <row r="1697" spans="13:13" x14ac:dyDescent="0.25">
      <c r="M1697" s="27" t="str">
        <f t="shared" si="32"/>
        <v/>
      </c>
    </row>
    <row r="1698" spans="13:13" x14ac:dyDescent="0.25">
      <c r="M1698" s="27" t="str">
        <f t="shared" si="32"/>
        <v/>
      </c>
    </row>
    <row r="1699" spans="13:13" x14ac:dyDescent="0.25">
      <c r="M1699" s="27" t="str">
        <f t="shared" si="32"/>
        <v/>
      </c>
    </row>
    <row r="1700" spans="13:13" x14ac:dyDescent="0.25">
      <c r="M1700" s="27" t="str">
        <f t="shared" si="32"/>
        <v/>
      </c>
    </row>
    <row r="1701" spans="13:13" x14ac:dyDescent="0.25">
      <c r="M1701" s="27" t="str">
        <f t="shared" si="32"/>
        <v/>
      </c>
    </row>
    <row r="1702" spans="13:13" x14ac:dyDescent="0.25">
      <c r="M1702" s="27" t="str">
        <f t="shared" si="32"/>
        <v/>
      </c>
    </row>
    <row r="1703" spans="13:13" x14ac:dyDescent="0.25">
      <c r="M1703" s="27" t="str">
        <f t="shared" si="32"/>
        <v/>
      </c>
    </row>
    <row r="1704" spans="13:13" x14ac:dyDescent="0.25">
      <c r="M1704" s="27" t="str">
        <f t="shared" si="32"/>
        <v/>
      </c>
    </row>
    <row r="1705" spans="13:13" x14ac:dyDescent="0.25">
      <c r="M1705" s="27" t="str">
        <f t="shared" si="32"/>
        <v/>
      </c>
    </row>
    <row r="1706" spans="13:13" x14ac:dyDescent="0.25">
      <c r="M1706" s="27" t="str">
        <f t="shared" si="32"/>
        <v/>
      </c>
    </row>
    <row r="1707" spans="13:13" x14ac:dyDescent="0.25">
      <c r="M1707" s="27" t="str">
        <f t="shared" si="32"/>
        <v/>
      </c>
    </row>
    <row r="1708" spans="13:13" x14ac:dyDescent="0.25">
      <c r="M1708" s="27" t="str">
        <f t="shared" si="32"/>
        <v/>
      </c>
    </row>
    <row r="1709" spans="13:13" x14ac:dyDescent="0.25">
      <c r="M1709" s="27" t="str">
        <f t="shared" si="32"/>
        <v/>
      </c>
    </row>
    <row r="1710" spans="13:13" x14ac:dyDescent="0.25">
      <c r="M1710" s="27" t="str">
        <f t="shared" si="32"/>
        <v/>
      </c>
    </row>
    <row r="1711" spans="13:13" x14ac:dyDescent="0.25">
      <c r="M1711" s="27" t="str">
        <f t="shared" si="32"/>
        <v/>
      </c>
    </row>
    <row r="1712" spans="13:13" x14ac:dyDescent="0.25">
      <c r="M1712" s="27" t="str">
        <f t="shared" si="32"/>
        <v/>
      </c>
    </row>
    <row r="1713" spans="13:13" x14ac:dyDescent="0.25">
      <c r="M1713" s="27" t="str">
        <f t="shared" si="32"/>
        <v/>
      </c>
    </row>
    <row r="1714" spans="13:13" x14ac:dyDescent="0.25">
      <c r="M1714" s="27" t="str">
        <f t="shared" si="32"/>
        <v/>
      </c>
    </row>
    <row r="1715" spans="13:13" x14ac:dyDescent="0.25">
      <c r="M1715" s="27" t="str">
        <f t="shared" si="32"/>
        <v/>
      </c>
    </row>
    <row r="1716" spans="13:13" x14ac:dyDescent="0.25">
      <c r="M1716" s="27" t="str">
        <f t="shared" si="32"/>
        <v/>
      </c>
    </row>
    <row r="1717" spans="13:13" x14ac:dyDescent="0.25">
      <c r="M1717" s="27" t="str">
        <f t="shared" si="32"/>
        <v/>
      </c>
    </row>
    <row r="1718" spans="13:13" x14ac:dyDescent="0.25">
      <c r="M1718" s="27" t="str">
        <f t="shared" si="32"/>
        <v/>
      </c>
    </row>
    <row r="1719" spans="13:13" x14ac:dyDescent="0.25">
      <c r="M1719" s="27" t="str">
        <f t="shared" si="32"/>
        <v/>
      </c>
    </row>
    <row r="1720" spans="13:13" x14ac:dyDescent="0.25">
      <c r="M1720" s="27" t="str">
        <f t="shared" si="32"/>
        <v/>
      </c>
    </row>
    <row r="1721" spans="13:13" x14ac:dyDescent="0.25">
      <c r="M1721" s="27" t="str">
        <f t="shared" si="32"/>
        <v/>
      </c>
    </row>
    <row r="1722" spans="13:13" x14ac:dyDescent="0.25">
      <c r="M1722" s="27" t="str">
        <f t="shared" si="32"/>
        <v/>
      </c>
    </row>
    <row r="1723" spans="13:13" x14ac:dyDescent="0.25">
      <c r="M1723" s="27" t="str">
        <f t="shared" si="32"/>
        <v/>
      </c>
    </row>
    <row r="1724" spans="13:13" x14ac:dyDescent="0.25">
      <c r="M1724" s="27" t="str">
        <f t="shared" si="32"/>
        <v/>
      </c>
    </row>
    <row r="1725" spans="13:13" x14ac:dyDescent="0.25">
      <c r="M1725" s="27" t="str">
        <f t="shared" si="32"/>
        <v/>
      </c>
    </row>
    <row r="1726" spans="13:13" x14ac:dyDescent="0.25">
      <c r="M1726" s="27" t="str">
        <f t="shared" si="32"/>
        <v/>
      </c>
    </row>
    <row r="1727" spans="13:13" x14ac:dyDescent="0.25">
      <c r="M1727" s="27" t="str">
        <f t="shared" si="32"/>
        <v/>
      </c>
    </row>
    <row r="1728" spans="13:13" x14ac:dyDescent="0.25">
      <c r="M1728" s="27" t="str">
        <f t="shared" si="32"/>
        <v/>
      </c>
    </row>
    <row r="1729" spans="13:13" x14ac:dyDescent="0.25">
      <c r="M1729" s="27" t="str">
        <f t="shared" si="32"/>
        <v/>
      </c>
    </row>
    <row r="1730" spans="13:13" x14ac:dyDescent="0.25">
      <c r="M1730" s="27" t="str">
        <f t="shared" si="32"/>
        <v/>
      </c>
    </row>
    <row r="1731" spans="13:13" x14ac:dyDescent="0.25">
      <c r="M1731" s="27" t="str">
        <f t="shared" ref="M1731:M1794" si="33">IF(K1731&lt;0,"ATTENTION IL DOIT Y AVOIR UNE ERREUR LE STOCK EST NEGATIF !","")</f>
        <v/>
      </c>
    </row>
    <row r="1732" spans="13:13" x14ac:dyDescent="0.25">
      <c r="M1732" s="27" t="str">
        <f t="shared" si="33"/>
        <v/>
      </c>
    </row>
    <row r="1733" spans="13:13" x14ac:dyDescent="0.25">
      <c r="M1733" s="27" t="str">
        <f t="shared" si="33"/>
        <v/>
      </c>
    </row>
    <row r="1734" spans="13:13" x14ac:dyDescent="0.25">
      <c r="M1734" s="27" t="str">
        <f t="shared" si="33"/>
        <v/>
      </c>
    </row>
    <row r="1735" spans="13:13" x14ac:dyDescent="0.25">
      <c r="M1735" s="27" t="str">
        <f t="shared" si="33"/>
        <v/>
      </c>
    </row>
    <row r="1736" spans="13:13" x14ac:dyDescent="0.25">
      <c r="M1736" s="27" t="str">
        <f t="shared" si="33"/>
        <v/>
      </c>
    </row>
    <row r="1737" spans="13:13" x14ac:dyDescent="0.25">
      <c r="M1737" s="27" t="str">
        <f t="shared" si="33"/>
        <v/>
      </c>
    </row>
    <row r="1738" spans="13:13" x14ac:dyDescent="0.25">
      <c r="M1738" s="27" t="str">
        <f t="shared" si="33"/>
        <v/>
      </c>
    </row>
    <row r="1739" spans="13:13" x14ac:dyDescent="0.25">
      <c r="M1739" s="27" t="str">
        <f t="shared" si="33"/>
        <v/>
      </c>
    </row>
    <row r="1740" spans="13:13" x14ac:dyDescent="0.25">
      <c r="M1740" s="27" t="str">
        <f t="shared" si="33"/>
        <v/>
      </c>
    </row>
    <row r="1741" spans="13:13" x14ac:dyDescent="0.25">
      <c r="M1741" s="27" t="str">
        <f t="shared" si="33"/>
        <v/>
      </c>
    </row>
    <row r="1742" spans="13:13" x14ac:dyDescent="0.25">
      <c r="M1742" s="27" t="str">
        <f t="shared" si="33"/>
        <v/>
      </c>
    </row>
    <row r="1743" spans="13:13" x14ac:dyDescent="0.25">
      <c r="M1743" s="27" t="str">
        <f t="shared" si="33"/>
        <v/>
      </c>
    </row>
    <row r="1744" spans="13:13" x14ac:dyDescent="0.25">
      <c r="M1744" s="27" t="str">
        <f t="shared" si="33"/>
        <v/>
      </c>
    </row>
    <row r="1745" spans="13:13" x14ac:dyDescent="0.25">
      <c r="M1745" s="27" t="str">
        <f t="shared" si="33"/>
        <v/>
      </c>
    </row>
    <row r="1746" spans="13:13" x14ac:dyDescent="0.25">
      <c r="M1746" s="27" t="str">
        <f t="shared" si="33"/>
        <v/>
      </c>
    </row>
    <row r="1747" spans="13:13" x14ac:dyDescent="0.25">
      <c r="M1747" s="27" t="str">
        <f t="shared" si="33"/>
        <v/>
      </c>
    </row>
    <row r="1748" spans="13:13" x14ac:dyDescent="0.25">
      <c r="M1748" s="27" t="str">
        <f t="shared" si="33"/>
        <v/>
      </c>
    </row>
    <row r="1749" spans="13:13" x14ac:dyDescent="0.25">
      <c r="M1749" s="27" t="str">
        <f t="shared" si="33"/>
        <v/>
      </c>
    </row>
    <row r="1750" spans="13:13" x14ac:dyDescent="0.25">
      <c r="M1750" s="27" t="str">
        <f t="shared" si="33"/>
        <v/>
      </c>
    </row>
    <row r="1751" spans="13:13" x14ac:dyDescent="0.25">
      <c r="M1751" s="27" t="str">
        <f t="shared" si="33"/>
        <v/>
      </c>
    </row>
    <row r="1752" spans="13:13" x14ac:dyDescent="0.25">
      <c r="M1752" s="27" t="str">
        <f t="shared" si="33"/>
        <v/>
      </c>
    </row>
    <row r="1753" spans="13:13" x14ac:dyDescent="0.25">
      <c r="M1753" s="27" t="str">
        <f t="shared" si="33"/>
        <v/>
      </c>
    </row>
    <row r="1754" spans="13:13" x14ac:dyDescent="0.25">
      <c r="M1754" s="27" t="str">
        <f t="shared" si="33"/>
        <v/>
      </c>
    </row>
    <row r="1755" spans="13:13" x14ac:dyDescent="0.25">
      <c r="M1755" s="27" t="str">
        <f t="shared" si="33"/>
        <v/>
      </c>
    </row>
    <row r="1756" spans="13:13" x14ac:dyDescent="0.25">
      <c r="M1756" s="27" t="str">
        <f t="shared" si="33"/>
        <v/>
      </c>
    </row>
    <row r="1757" spans="13:13" x14ac:dyDescent="0.25">
      <c r="M1757" s="27" t="str">
        <f t="shared" si="33"/>
        <v/>
      </c>
    </row>
    <row r="1758" spans="13:13" x14ac:dyDescent="0.25">
      <c r="M1758" s="27" t="str">
        <f t="shared" si="33"/>
        <v/>
      </c>
    </row>
    <row r="1759" spans="13:13" x14ac:dyDescent="0.25">
      <c r="M1759" s="27" t="str">
        <f t="shared" si="33"/>
        <v/>
      </c>
    </row>
    <row r="1760" spans="13:13" x14ac:dyDescent="0.25">
      <c r="M1760" s="27" t="str">
        <f t="shared" si="33"/>
        <v/>
      </c>
    </row>
    <row r="1761" spans="13:13" x14ac:dyDescent="0.25">
      <c r="M1761" s="27" t="str">
        <f t="shared" si="33"/>
        <v/>
      </c>
    </row>
    <row r="1762" spans="13:13" x14ac:dyDescent="0.25">
      <c r="M1762" s="27" t="str">
        <f t="shared" si="33"/>
        <v/>
      </c>
    </row>
    <row r="1763" spans="13:13" x14ac:dyDescent="0.25">
      <c r="M1763" s="27" t="str">
        <f t="shared" si="33"/>
        <v/>
      </c>
    </row>
    <row r="1764" spans="13:13" x14ac:dyDescent="0.25">
      <c r="M1764" s="27" t="str">
        <f t="shared" si="33"/>
        <v/>
      </c>
    </row>
    <row r="1765" spans="13:13" x14ac:dyDescent="0.25">
      <c r="M1765" s="27" t="str">
        <f t="shared" si="33"/>
        <v/>
      </c>
    </row>
    <row r="1766" spans="13:13" x14ac:dyDescent="0.25">
      <c r="M1766" s="27" t="str">
        <f t="shared" si="33"/>
        <v/>
      </c>
    </row>
    <row r="1767" spans="13:13" x14ac:dyDescent="0.25">
      <c r="M1767" s="27" t="str">
        <f t="shared" si="33"/>
        <v/>
      </c>
    </row>
    <row r="1768" spans="13:13" x14ac:dyDescent="0.25">
      <c r="M1768" s="27" t="str">
        <f t="shared" si="33"/>
        <v/>
      </c>
    </row>
    <row r="1769" spans="13:13" x14ac:dyDescent="0.25">
      <c r="M1769" s="27" t="str">
        <f t="shared" si="33"/>
        <v/>
      </c>
    </row>
    <row r="1770" spans="13:13" x14ac:dyDescent="0.25">
      <c r="M1770" s="27" t="str">
        <f t="shared" si="33"/>
        <v/>
      </c>
    </row>
    <row r="1771" spans="13:13" x14ac:dyDescent="0.25">
      <c r="M1771" s="27" t="str">
        <f t="shared" si="33"/>
        <v/>
      </c>
    </row>
    <row r="1772" spans="13:13" x14ac:dyDescent="0.25">
      <c r="M1772" s="27" t="str">
        <f t="shared" si="33"/>
        <v/>
      </c>
    </row>
    <row r="1773" spans="13:13" x14ac:dyDescent="0.25">
      <c r="M1773" s="27" t="str">
        <f t="shared" si="33"/>
        <v/>
      </c>
    </row>
    <row r="1774" spans="13:13" x14ac:dyDescent="0.25">
      <c r="M1774" s="27" t="str">
        <f t="shared" si="33"/>
        <v/>
      </c>
    </row>
    <row r="1775" spans="13:13" x14ac:dyDescent="0.25">
      <c r="M1775" s="27" t="str">
        <f t="shared" si="33"/>
        <v/>
      </c>
    </row>
    <row r="1776" spans="13:13" x14ac:dyDescent="0.25">
      <c r="M1776" s="27" t="str">
        <f t="shared" si="33"/>
        <v/>
      </c>
    </row>
    <row r="1777" spans="13:13" x14ac:dyDescent="0.25">
      <c r="M1777" s="27" t="str">
        <f t="shared" si="33"/>
        <v/>
      </c>
    </row>
    <row r="1778" spans="13:13" x14ac:dyDescent="0.25">
      <c r="M1778" s="27" t="str">
        <f t="shared" si="33"/>
        <v/>
      </c>
    </row>
    <row r="1779" spans="13:13" x14ac:dyDescent="0.25">
      <c r="M1779" s="27" t="str">
        <f t="shared" si="33"/>
        <v/>
      </c>
    </row>
    <row r="1780" spans="13:13" x14ac:dyDescent="0.25">
      <c r="M1780" s="27" t="str">
        <f t="shared" si="33"/>
        <v/>
      </c>
    </row>
    <row r="1781" spans="13:13" x14ac:dyDescent="0.25">
      <c r="M1781" s="27" t="str">
        <f t="shared" si="33"/>
        <v/>
      </c>
    </row>
    <row r="1782" spans="13:13" x14ac:dyDescent="0.25">
      <c r="M1782" s="27" t="str">
        <f t="shared" si="33"/>
        <v/>
      </c>
    </row>
    <row r="1783" spans="13:13" x14ac:dyDescent="0.25">
      <c r="M1783" s="27" t="str">
        <f t="shared" si="33"/>
        <v/>
      </c>
    </row>
    <row r="1784" spans="13:13" x14ac:dyDescent="0.25">
      <c r="M1784" s="27" t="str">
        <f t="shared" si="33"/>
        <v/>
      </c>
    </row>
    <row r="1785" spans="13:13" x14ac:dyDescent="0.25">
      <c r="M1785" s="27" t="str">
        <f t="shared" si="33"/>
        <v/>
      </c>
    </row>
    <row r="1786" spans="13:13" x14ac:dyDescent="0.25">
      <c r="M1786" s="27" t="str">
        <f t="shared" si="33"/>
        <v/>
      </c>
    </row>
    <row r="1787" spans="13:13" x14ac:dyDescent="0.25">
      <c r="M1787" s="27" t="str">
        <f t="shared" si="33"/>
        <v/>
      </c>
    </row>
    <row r="1788" spans="13:13" x14ac:dyDescent="0.25">
      <c r="M1788" s="27" t="str">
        <f t="shared" si="33"/>
        <v/>
      </c>
    </row>
    <row r="1789" spans="13:13" x14ac:dyDescent="0.25">
      <c r="M1789" s="27" t="str">
        <f t="shared" si="33"/>
        <v/>
      </c>
    </row>
    <row r="1790" spans="13:13" x14ac:dyDescent="0.25">
      <c r="M1790" s="27" t="str">
        <f t="shared" si="33"/>
        <v/>
      </c>
    </row>
    <row r="1791" spans="13:13" x14ac:dyDescent="0.25">
      <c r="M1791" s="27" t="str">
        <f t="shared" si="33"/>
        <v/>
      </c>
    </row>
    <row r="1792" spans="13:13" x14ac:dyDescent="0.25">
      <c r="M1792" s="27" t="str">
        <f t="shared" si="33"/>
        <v/>
      </c>
    </row>
    <row r="1793" spans="13:13" x14ac:dyDescent="0.25">
      <c r="M1793" s="27" t="str">
        <f t="shared" si="33"/>
        <v/>
      </c>
    </row>
    <row r="1794" spans="13:13" x14ac:dyDescent="0.25">
      <c r="M1794" s="27" t="str">
        <f t="shared" si="33"/>
        <v/>
      </c>
    </row>
    <row r="1795" spans="13:13" x14ac:dyDescent="0.25">
      <c r="M1795" s="27" t="str">
        <f t="shared" ref="M1795:M1858" si="34">IF(K1795&lt;0,"ATTENTION IL DOIT Y AVOIR UNE ERREUR LE STOCK EST NEGATIF !","")</f>
        <v/>
      </c>
    </row>
    <row r="1796" spans="13:13" x14ac:dyDescent="0.25">
      <c r="M1796" s="27" t="str">
        <f t="shared" si="34"/>
        <v/>
      </c>
    </row>
    <row r="1797" spans="13:13" x14ac:dyDescent="0.25">
      <c r="M1797" s="27" t="str">
        <f t="shared" si="34"/>
        <v/>
      </c>
    </row>
    <row r="1798" spans="13:13" x14ac:dyDescent="0.25">
      <c r="M1798" s="27" t="str">
        <f t="shared" si="34"/>
        <v/>
      </c>
    </row>
    <row r="1799" spans="13:13" x14ac:dyDescent="0.25">
      <c r="M1799" s="27" t="str">
        <f t="shared" si="34"/>
        <v/>
      </c>
    </row>
    <row r="1800" spans="13:13" x14ac:dyDescent="0.25">
      <c r="M1800" s="27" t="str">
        <f t="shared" si="34"/>
        <v/>
      </c>
    </row>
    <row r="1801" spans="13:13" x14ac:dyDescent="0.25">
      <c r="M1801" s="27" t="str">
        <f t="shared" si="34"/>
        <v/>
      </c>
    </row>
    <row r="1802" spans="13:13" x14ac:dyDescent="0.25">
      <c r="M1802" s="27" t="str">
        <f t="shared" si="34"/>
        <v/>
      </c>
    </row>
    <row r="1803" spans="13:13" x14ac:dyDescent="0.25">
      <c r="M1803" s="27" t="str">
        <f t="shared" si="34"/>
        <v/>
      </c>
    </row>
    <row r="1804" spans="13:13" x14ac:dyDescent="0.25">
      <c r="M1804" s="27" t="str">
        <f t="shared" si="34"/>
        <v/>
      </c>
    </row>
    <row r="1805" spans="13:13" x14ac:dyDescent="0.25">
      <c r="M1805" s="27" t="str">
        <f t="shared" si="34"/>
        <v/>
      </c>
    </row>
    <row r="1806" spans="13:13" x14ac:dyDescent="0.25">
      <c r="M1806" s="27" t="str">
        <f t="shared" si="34"/>
        <v/>
      </c>
    </row>
    <row r="1807" spans="13:13" x14ac:dyDescent="0.25">
      <c r="M1807" s="27" t="str">
        <f t="shared" si="34"/>
        <v/>
      </c>
    </row>
    <row r="1808" spans="13:13" x14ac:dyDescent="0.25">
      <c r="M1808" s="27" t="str">
        <f t="shared" si="34"/>
        <v/>
      </c>
    </row>
    <row r="1809" spans="13:13" x14ac:dyDescent="0.25">
      <c r="M1809" s="27" t="str">
        <f t="shared" si="34"/>
        <v/>
      </c>
    </row>
    <row r="1810" spans="13:13" x14ac:dyDescent="0.25">
      <c r="M1810" s="27" t="str">
        <f t="shared" si="34"/>
        <v/>
      </c>
    </row>
    <row r="1811" spans="13:13" x14ac:dyDescent="0.25">
      <c r="M1811" s="27" t="str">
        <f t="shared" si="34"/>
        <v/>
      </c>
    </row>
    <row r="1812" spans="13:13" x14ac:dyDescent="0.25">
      <c r="M1812" s="27" t="str">
        <f t="shared" si="34"/>
        <v/>
      </c>
    </row>
    <row r="1813" spans="13:13" x14ac:dyDescent="0.25">
      <c r="M1813" s="27" t="str">
        <f t="shared" si="34"/>
        <v/>
      </c>
    </row>
    <row r="1814" spans="13:13" x14ac:dyDescent="0.25">
      <c r="M1814" s="27" t="str">
        <f t="shared" si="34"/>
        <v/>
      </c>
    </row>
    <row r="1815" spans="13:13" x14ac:dyDescent="0.25">
      <c r="M1815" s="27" t="str">
        <f t="shared" si="34"/>
        <v/>
      </c>
    </row>
    <row r="1816" spans="13:13" x14ac:dyDescent="0.25">
      <c r="M1816" s="27" t="str">
        <f t="shared" si="34"/>
        <v/>
      </c>
    </row>
    <row r="1817" spans="13:13" x14ac:dyDescent="0.25">
      <c r="M1817" s="27" t="str">
        <f t="shared" si="34"/>
        <v/>
      </c>
    </row>
    <row r="1818" spans="13:13" x14ac:dyDescent="0.25">
      <c r="M1818" s="27" t="str">
        <f t="shared" si="34"/>
        <v/>
      </c>
    </row>
    <row r="1819" spans="13:13" x14ac:dyDescent="0.25">
      <c r="M1819" s="27" t="str">
        <f t="shared" si="34"/>
        <v/>
      </c>
    </row>
    <row r="1820" spans="13:13" x14ac:dyDescent="0.25">
      <c r="M1820" s="27" t="str">
        <f t="shared" si="34"/>
        <v/>
      </c>
    </row>
    <row r="1821" spans="13:13" x14ac:dyDescent="0.25">
      <c r="M1821" s="27" t="str">
        <f t="shared" si="34"/>
        <v/>
      </c>
    </row>
    <row r="1822" spans="13:13" x14ac:dyDescent="0.25">
      <c r="M1822" s="27" t="str">
        <f t="shared" si="34"/>
        <v/>
      </c>
    </row>
    <row r="1823" spans="13:13" x14ac:dyDescent="0.25">
      <c r="M1823" s="27" t="str">
        <f t="shared" si="34"/>
        <v/>
      </c>
    </row>
    <row r="1824" spans="13:13" x14ac:dyDescent="0.25">
      <c r="M1824" s="27" t="str">
        <f t="shared" si="34"/>
        <v/>
      </c>
    </row>
    <row r="1825" spans="13:13" x14ac:dyDescent="0.25">
      <c r="M1825" s="27" t="str">
        <f t="shared" si="34"/>
        <v/>
      </c>
    </row>
    <row r="1826" spans="13:13" x14ac:dyDescent="0.25">
      <c r="M1826" s="27" t="str">
        <f t="shared" si="34"/>
        <v/>
      </c>
    </row>
    <row r="1827" spans="13:13" x14ac:dyDescent="0.25">
      <c r="M1827" s="27" t="str">
        <f t="shared" si="34"/>
        <v/>
      </c>
    </row>
    <row r="1828" spans="13:13" x14ac:dyDescent="0.25">
      <c r="M1828" s="27" t="str">
        <f t="shared" si="34"/>
        <v/>
      </c>
    </row>
    <row r="1829" spans="13:13" x14ac:dyDescent="0.25">
      <c r="M1829" s="27" t="str">
        <f t="shared" si="34"/>
        <v/>
      </c>
    </row>
    <row r="1830" spans="13:13" x14ac:dyDescent="0.25">
      <c r="M1830" s="27" t="str">
        <f t="shared" si="34"/>
        <v/>
      </c>
    </row>
    <row r="1831" spans="13:13" x14ac:dyDescent="0.25">
      <c r="M1831" s="27" t="str">
        <f t="shared" si="34"/>
        <v/>
      </c>
    </row>
    <row r="1832" spans="13:13" x14ac:dyDescent="0.25">
      <c r="M1832" s="27" t="str">
        <f t="shared" si="34"/>
        <v/>
      </c>
    </row>
    <row r="1833" spans="13:13" x14ac:dyDescent="0.25">
      <c r="M1833" s="27" t="str">
        <f t="shared" si="34"/>
        <v/>
      </c>
    </row>
    <row r="1834" spans="13:13" x14ac:dyDescent="0.25">
      <c r="M1834" s="27" t="str">
        <f t="shared" si="34"/>
        <v/>
      </c>
    </row>
    <row r="1835" spans="13:13" x14ac:dyDescent="0.25">
      <c r="M1835" s="27" t="str">
        <f t="shared" si="34"/>
        <v/>
      </c>
    </row>
    <row r="1836" spans="13:13" x14ac:dyDescent="0.25">
      <c r="M1836" s="27" t="str">
        <f t="shared" si="34"/>
        <v/>
      </c>
    </row>
    <row r="1837" spans="13:13" x14ac:dyDescent="0.25">
      <c r="M1837" s="27" t="str">
        <f t="shared" si="34"/>
        <v/>
      </c>
    </row>
    <row r="1838" spans="13:13" x14ac:dyDescent="0.25">
      <c r="M1838" s="27" t="str">
        <f t="shared" si="34"/>
        <v/>
      </c>
    </row>
    <row r="1839" spans="13:13" x14ac:dyDescent="0.25">
      <c r="M1839" s="27" t="str">
        <f t="shared" si="34"/>
        <v/>
      </c>
    </row>
    <row r="1840" spans="13:13" x14ac:dyDescent="0.25">
      <c r="M1840" s="27" t="str">
        <f t="shared" si="34"/>
        <v/>
      </c>
    </row>
    <row r="1841" spans="13:13" x14ac:dyDescent="0.25">
      <c r="M1841" s="27" t="str">
        <f t="shared" si="34"/>
        <v/>
      </c>
    </row>
    <row r="1842" spans="13:13" x14ac:dyDescent="0.25">
      <c r="M1842" s="27" t="str">
        <f t="shared" si="34"/>
        <v/>
      </c>
    </row>
    <row r="1843" spans="13:13" x14ac:dyDescent="0.25">
      <c r="M1843" s="27" t="str">
        <f t="shared" si="34"/>
        <v/>
      </c>
    </row>
    <row r="1844" spans="13:13" x14ac:dyDescent="0.25">
      <c r="M1844" s="27" t="str">
        <f t="shared" si="34"/>
        <v/>
      </c>
    </row>
    <row r="1845" spans="13:13" x14ac:dyDescent="0.25">
      <c r="M1845" s="27" t="str">
        <f t="shared" si="34"/>
        <v/>
      </c>
    </row>
    <row r="1846" spans="13:13" x14ac:dyDescent="0.25">
      <c r="M1846" s="27" t="str">
        <f t="shared" si="34"/>
        <v/>
      </c>
    </row>
    <row r="1847" spans="13:13" x14ac:dyDescent="0.25">
      <c r="M1847" s="27" t="str">
        <f t="shared" si="34"/>
        <v/>
      </c>
    </row>
    <row r="1848" spans="13:13" x14ac:dyDescent="0.25">
      <c r="M1848" s="27" t="str">
        <f t="shared" si="34"/>
        <v/>
      </c>
    </row>
    <row r="1849" spans="13:13" x14ac:dyDescent="0.25">
      <c r="M1849" s="27" t="str">
        <f t="shared" si="34"/>
        <v/>
      </c>
    </row>
    <row r="1850" spans="13:13" x14ac:dyDescent="0.25">
      <c r="M1850" s="27" t="str">
        <f t="shared" si="34"/>
        <v/>
      </c>
    </row>
    <row r="1851" spans="13:13" x14ac:dyDescent="0.25">
      <c r="M1851" s="27" t="str">
        <f t="shared" si="34"/>
        <v/>
      </c>
    </row>
    <row r="1852" spans="13:13" x14ac:dyDescent="0.25">
      <c r="M1852" s="27" t="str">
        <f t="shared" si="34"/>
        <v/>
      </c>
    </row>
    <row r="1853" spans="13:13" x14ac:dyDescent="0.25">
      <c r="M1853" s="27" t="str">
        <f t="shared" si="34"/>
        <v/>
      </c>
    </row>
    <row r="1854" spans="13:13" x14ac:dyDescent="0.25">
      <c r="M1854" s="27" t="str">
        <f t="shared" si="34"/>
        <v/>
      </c>
    </row>
    <row r="1855" spans="13:13" x14ac:dyDescent="0.25">
      <c r="M1855" s="27" t="str">
        <f t="shared" si="34"/>
        <v/>
      </c>
    </row>
    <row r="1856" spans="13:13" x14ac:dyDescent="0.25">
      <c r="M1856" s="27" t="str">
        <f t="shared" si="34"/>
        <v/>
      </c>
    </row>
    <row r="1857" spans="13:13" x14ac:dyDescent="0.25">
      <c r="M1857" s="27" t="str">
        <f t="shared" si="34"/>
        <v/>
      </c>
    </row>
    <row r="1858" spans="13:13" x14ac:dyDescent="0.25">
      <c r="M1858" s="27" t="str">
        <f t="shared" si="34"/>
        <v/>
      </c>
    </row>
    <row r="1859" spans="13:13" x14ac:dyDescent="0.25">
      <c r="M1859" s="27" t="str">
        <f t="shared" ref="M1859:M1922" si="35">IF(K1859&lt;0,"ATTENTION IL DOIT Y AVOIR UNE ERREUR LE STOCK EST NEGATIF !","")</f>
        <v/>
      </c>
    </row>
    <row r="1860" spans="13:13" x14ac:dyDescent="0.25">
      <c r="M1860" s="27" t="str">
        <f t="shared" si="35"/>
        <v/>
      </c>
    </row>
    <row r="1861" spans="13:13" x14ac:dyDescent="0.25">
      <c r="M1861" s="27" t="str">
        <f t="shared" si="35"/>
        <v/>
      </c>
    </row>
    <row r="1862" spans="13:13" x14ac:dyDescent="0.25">
      <c r="M1862" s="27" t="str">
        <f t="shared" si="35"/>
        <v/>
      </c>
    </row>
    <row r="1863" spans="13:13" x14ac:dyDescent="0.25">
      <c r="M1863" s="27" t="str">
        <f t="shared" si="35"/>
        <v/>
      </c>
    </row>
    <row r="1864" spans="13:13" x14ac:dyDescent="0.25">
      <c r="M1864" s="27" t="str">
        <f t="shared" si="35"/>
        <v/>
      </c>
    </row>
    <row r="1865" spans="13:13" x14ac:dyDescent="0.25">
      <c r="M1865" s="27" t="str">
        <f t="shared" si="35"/>
        <v/>
      </c>
    </row>
    <row r="1866" spans="13:13" x14ac:dyDescent="0.25">
      <c r="M1866" s="27" t="str">
        <f t="shared" si="35"/>
        <v/>
      </c>
    </row>
    <row r="1867" spans="13:13" x14ac:dyDescent="0.25">
      <c r="M1867" s="27" t="str">
        <f t="shared" si="35"/>
        <v/>
      </c>
    </row>
    <row r="1868" spans="13:13" x14ac:dyDescent="0.25">
      <c r="M1868" s="27" t="str">
        <f t="shared" si="35"/>
        <v/>
      </c>
    </row>
    <row r="1869" spans="13:13" x14ac:dyDescent="0.25">
      <c r="M1869" s="27" t="str">
        <f t="shared" si="35"/>
        <v/>
      </c>
    </row>
    <row r="1870" spans="13:13" x14ac:dyDescent="0.25">
      <c r="M1870" s="27" t="str">
        <f t="shared" si="35"/>
        <v/>
      </c>
    </row>
    <row r="1871" spans="13:13" x14ac:dyDescent="0.25">
      <c r="M1871" s="27" t="str">
        <f t="shared" si="35"/>
        <v/>
      </c>
    </row>
    <row r="1872" spans="13:13" x14ac:dyDescent="0.25">
      <c r="M1872" s="27" t="str">
        <f t="shared" si="35"/>
        <v/>
      </c>
    </row>
    <row r="1873" spans="13:13" x14ac:dyDescent="0.25">
      <c r="M1873" s="27" t="str">
        <f t="shared" si="35"/>
        <v/>
      </c>
    </row>
    <row r="1874" spans="13:13" x14ac:dyDescent="0.25">
      <c r="M1874" s="27" t="str">
        <f t="shared" si="35"/>
        <v/>
      </c>
    </row>
    <row r="1875" spans="13:13" x14ac:dyDescent="0.25">
      <c r="M1875" s="27" t="str">
        <f t="shared" si="35"/>
        <v/>
      </c>
    </row>
    <row r="1876" spans="13:13" x14ac:dyDescent="0.25">
      <c r="M1876" s="27" t="str">
        <f t="shared" si="35"/>
        <v/>
      </c>
    </row>
    <row r="1877" spans="13:13" x14ac:dyDescent="0.25">
      <c r="M1877" s="27" t="str">
        <f t="shared" si="35"/>
        <v/>
      </c>
    </row>
    <row r="1878" spans="13:13" x14ac:dyDescent="0.25">
      <c r="M1878" s="27" t="str">
        <f t="shared" si="35"/>
        <v/>
      </c>
    </row>
    <row r="1879" spans="13:13" x14ac:dyDescent="0.25">
      <c r="M1879" s="27" t="str">
        <f t="shared" si="35"/>
        <v/>
      </c>
    </row>
    <row r="1880" spans="13:13" x14ac:dyDescent="0.25">
      <c r="M1880" s="27" t="str">
        <f t="shared" si="35"/>
        <v/>
      </c>
    </row>
    <row r="1881" spans="13:13" x14ac:dyDescent="0.25">
      <c r="M1881" s="27" t="str">
        <f t="shared" si="35"/>
        <v/>
      </c>
    </row>
    <row r="1882" spans="13:13" x14ac:dyDescent="0.25">
      <c r="M1882" s="27" t="str">
        <f t="shared" si="35"/>
        <v/>
      </c>
    </row>
    <row r="1883" spans="13:13" x14ac:dyDescent="0.25">
      <c r="M1883" s="27" t="str">
        <f t="shared" si="35"/>
        <v/>
      </c>
    </row>
    <row r="1884" spans="13:13" x14ac:dyDescent="0.25">
      <c r="M1884" s="27" t="str">
        <f t="shared" si="35"/>
        <v/>
      </c>
    </row>
    <row r="1885" spans="13:13" x14ac:dyDescent="0.25">
      <c r="M1885" s="27" t="str">
        <f t="shared" si="35"/>
        <v/>
      </c>
    </row>
    <row r="1886" spans="13:13" x14ac:dyDescent="0.25">
      <c r="M1886" s="27" t="str">
        <f t="shared" si="35"/>
        <v/>
      </c>
    </row>
    <row r="1887" spans="13:13" x14ac:dyDescent="0.25">
      <c r="M1887" s="27" t="str">
        <f t="shared" si="35"/>
        <v/>
      </c>
    </row>
    <row r="1888" spans="13:13" x14ac:dyDescent="0.25">
      <c r="M1888" s="27" t="str">
        <f t="shared" si="35"/>
        <v/>
      </c>
    </row>
    <row r="1889" spans="13:13" x14ac:dyDescent="0.25">
      <c r="M1889" s="27" t="str">
        <f t="shared" si="35"/>
        <v/>
      </c>
    </row>
    <row r="1890" spans="13:13" x14ac:dyDescent="0.25">
      <c r="M1890" s="27" t="str">
        <f t="shared" si="35"/>
        <v/>
      </c>
    </row>
    <row r="1891" spans="13:13" x14ac:dyDescent="0.25">
      <c r="M1891" s="27" t="str">
        <f t="shared" si="35"/>
        <v/>
      </c>
    </row>
    <row r="1892" spans="13:13" x14ac:dyDescent="0.25">
      <c r="M1892" s="27" t="str">
        <f t="shared" si="35"/>
        <v/>
      </c>
    </row>
    <row r="1893" spans="13:13" x14ac:dyDescent="0.25">
      <c r="M1893" s="27" t="str">
        <f t="shared" si="35"/>
        <v/>
      </c>
    </row>
    <row r="1894" spans="13:13" x14ac:dyDescent="0.25">
      <c r="M1894" s="27" t="str">
        <f t="shared" si="35"/>
        <v/>
      </c>
    </row>
    <row r="1895" spans="13:13" x14ac:dyDescent="0.25">
      <c r="M1895" s="27" t="str">
        <f t="shared" si="35"/>
        <v/>
      </c>
    </row>
    <row r="1896" spans="13:13" x14ac:dyDescent="0.25">
      <c r="M1896" s="27" t="str">
        <f t="shared" si="35"/>
        <v/>
      </c>
    </row>
    <row r="1897" spans="13:13" x14ac:dyDescent="0.25">
      <c r="M1897" s="27" t="str">
        <f t="shared" si="35"/>
        <v/>
      </c>
    </row>
    <row r="1898" spans="13:13" x14ac:dyDescent="0.25">
      <c r="M1898" s="27" t="str">
        <f t="shared" si="35"/>
        <v/>
      </c>
    </row>
    <row r="1899" spans="13:13" x14ac:dyDescent="0.25">
      <c r="M1899" s="27" t="str">
        <f t="shared" si="35"/>
        <v/>
      </c>
    </row>
    <row r="1900" spans="13:13" x14ac:dyDescent="0.25">
      <c r="M1900" s="27" t="str">
        <f t="shared" si="35"/>
        <v/>
      </c>
    </row>
    <row r="1901" spans="13:13" x14ac:dyDescent="0.25">
      <c r="M1901" s="27" t="str">
        <f t="shared" si="35"/>
        <v/>
      </c>
    </row>
    <row r="1902" spans="13:13" x14ac:dyDescent="0.25">
      <c r="M1902" s="27" t="str">
        <f t="shared" si="35"/>
        <v/>
      </c>
    </row>
    <row r="1903" spans="13:13" x14ac:dyDescent="0.25">
      <c r="M1903" s="27" t="str">
        <f t="shared" si="35"/>
        <v/>
      </c>
    </row>
    <row r="1904" spans="13:13" x14ac:dyDescent="0.25">
      <c r="M1904" s="27" t="str">
        <f t="shared" si="35"/>
        <v/>
      </c>
    </row>
    <row r="1905" spans="13:13" x14ac:dyDescent="0.25">
      <c r="M1905" s="27" t="str">
        <f t="shared" si="35"/>
        <v/>
      </c>
    </row>
    <row r="1906" spans="13:13" x14ac:dyDescent="0.25">
      <c r="M1906" s="27" t="str">
        <f t="shared" si="35"/>
        <v/>
      </c>
    </row>
    <row r="1907" spans="13:13" x14ac:dyDescent="0.25">
      <c r="M1907" s="27" t="str">
        <f t="shared" si="35"/>
        <v/>
      </c>
    </row>
    <row r="1908" spans="13:13" x14ac:dyDescent="0.25">
      <c r="M1908" s="27" t="str">
        <f t="shared" si="35"/>
        <v/>
      </c>
    </row>
    <row r="1909" spans="13:13" x14ac:dyDescent="0.25">
      <c r="M1909" s="27" t="str">
        <f t="shared" si="35"/>
        <v/>
      </c>
    </row>
    <row r="1910" spans="13:13" x14ac:dyDescent="0.25">
      <c r="M1910" s="27" t="str">
        <f t="shared" si="35"/>
        <v/>
      </c>
    </row>
    <row r="1911" spans="13:13" x14ac:dyDescent="0.25">
      <c r="M1911" s="27" t="str">
        <f t="shared" si="35"/>
        <v/>
      </c>
    </row>
    <row r="1912" spans="13:13" x14ac:dyDescent="0.25">
      <c r="M1912" s="27" t="str">
        <f t="shared" si="35"/>
        <v/>
      </c>
    </row>
    <row r="1913" spans="13:13" x14ac:dyDescent="0.25">
      <c r="M1913" s="27" t="str">
        <f t="shared" si="35"/>
        <v/>
      </c>
    </row>
    <row r="1914" spans="13:13" x14ac:dyDescent="0.25">
      <c r="M1914" s="27" t="str">
        <f t="shared" si="35"/>
        <v/>
      </c>
    </row>
    <row r="1915" spans="13:13" x14ac:dyDescent="0.25">
      <c r="M1915" s="27" t="str">
        <f t="shared" si="35"/>
        <v/>
      </c>
    </row>
    <row r="1916" spans="13:13" x14ac:dyDescent="0.25">
      <c r="M1916" s="27" t="str">
        <f t="shared" si="35"/>
        <v/>
      </c>
    </row>
    <row r="1917" spans="13:13" x14ac:dyDescent="0.25">
      <c r="M1917" s="27" t="str">
        <f t="shared" si="35"/>
        <v/>
      </c>
    </row>
    <row r="1918" spans="13:13" x14ac:dyDescent="0.25">
      <c r="M1918" s="27" t="str">
        <f t="shared" si="35"/>
        <v/>
      </c>
    </row>
    <row r="1919" spans="13:13" x14ac:dyDescent="0.25">
      <c r="M1919" s="27" t="str">
        <f t="shared" si="35"/>
        <v/>
      </c>
    </row>
    <row r="1920" spans="13:13" x14ac:dyDescent="0.25">
      <c r="M1920" s="27" t="str">
        <f t="shared" si="35"/>
        <v/>
      </c>
    </row>
    <row r="1921" spans="13:13" x14ac:dyDescent="0.25">
      <c r="M1921" s="27" t="str">
        <f t="shared" si="35"/>
        <v/>
      </c>
    </row>
    <row r="1922" spans="13:13" x14ac:dyDescent="0.25">
      <c r="M1922" s="27" t="str">
        <f t="shared" si="35"/>
        <v/>
      </c>
    </row>
    <row r="1923" spans="13:13" x14ac:dyDescent="0.25">
      <c r="M1923" s="27" t="str">
        <f t="shared" ref="M1923:M1986" si="36">IF(K1923&lt;0,"ATTENTION IL DOIT Y AVOIR UNE ERREUR LE STOCK EST NEGATIF !","")</f>
        <v/>
      </c>
    </row>
    <row r="1924" spans="13:13" x14ac:dyDescent="0.25">
      <c r="M1924" s="27" t="str">
        <f t="shared" si="36"/>
        <v/>
      </c>
    </row>
    <row r="1925" spans="13:13" x14ac:dyDescent="0.25">
      <c r="M1925" s="27" t="str">
        <f t="shared" si="36"/>
        <v/>
      </c>
    </row>
    <row r="1926" spans="13:13" x14ac:dyDescent="0.25">
      <c r="M1926" s="27" t="str">
        <f t="shared" si="36"/>
        <v/>
      </c>
    </row>
    <row r="1927" spans="13:13" x14ac:dyDescent="0.25">
      <c r="M1927" s="27" t="str">
        <f t="shared" si="36"/>
        <v/>
      </c>
    </row>
    <row r="1928" spans="13:13" x14ac:dyDescent="0.25">
      <c r="M1928" s="27" t="str">
        <f t="shared" si="36"/>
        <v/>
      </c>
    </row>
    <row r="1929" spans="13:13" x14ac:dyDescent="0.25">
      <c r="M1929" s="27" t="str">
        <f t="shared" si="36"/>
        <v/>
      </c>
    </row>
    <row r="1930" spans="13:13" x14ac:dyDescent="0.25">
      <c r="M1930" s="27" t="str">
        <f t="shared" si="36"/>
        <v/>
      </c>
    </row>
    <row r="1931" spans="13:13" x14ac:dyDescent="0.25">
      <c r="M1931" s="27" t="str">
        <f t="shared" si="36"/>
        <v/>
      </c>
    </row>
    <row r="1932" spans="13:13" x14ac:dyDescent="0.25">
      <c r="M1932" s="27" t="str">
        <f t="shared" si="36"/>
        <v/>
      </c>
    </row>
    <row r="1933" spans="13:13" x14ac:dyDescent="0.25">
      <c r="M1933" s="27" t="str">
        <f t="shared" si="36"/>
        <v/>
      </c>
    </row>
    <row r="1934" spans="13:13" x14ac:dyDescent="0.25">
      <c r="M1934" s="27" t="str">
        <f t="shared" si="36"/>
        <v/>
      </c>
    </row>
    <row r="1935" spans="13:13" x14ac:dyDescent="0.25">
      <c r="M1935" s="27" t="str">
        <f t="shared" si="36"/>
        <v/>
      </c>
    </row>
    <row r="1936" spans="13:13" x14ac:dyDescent="0.25">
      <c r="M1936" s="27" t="str">
        <f t="shared" si="36"/>
        <v/>
      </c>
    </row>
    <row r="1937" spans="13:13" x14ac:dyDescent="0.25">
      <c r="M1937" s="27" t="str">
        <f t="shared" si="36"/>
        <v/>
      </c>
    </row>
    <row r="1938" spans="13:13" x14ac:dyDescent="0.25">
      <c r="M1938" s="27" t="str">
        <f t="shared" si="36"/>
        <v/>
      </c>
    </row>
    <row r="1939" spans="13:13" x14ac:dyDescent="0.25">
      <c r="M1939" s="27" t="str">
        <f t="shared" si="36"/>
        <v/>
      </c>
    </row>
    <row r="1940" spans="13:13" x14ac:dyDescent="0.25">
      <c r="M1940" s="27" t="str">
        <f t="shared" si="36"/>
        <v/>
      </c>
    </row>
    <row r="1941" spans="13:13" x14ac:dyDescent="0.25">
      <c r="M1941" s="27" t="str">
        <f t="shared" si="36"/>
        <v/>
      </c>
    </row>
    <row r="1942" spans="13:13" x14ac:dyDescent="0.25">
      <c r="M1942" s="27" t="str">
        <f t="shared" si="36"/>
        <v/>
      </c>
    </row>
    <row r="1943" spans="13:13" x14ac:dyDescent="0.25">
      <c r="M1943" s="27" t="str">
        <f t="shared" si="36"/>
        <v/>
      </c>
    </row>
    <row r="1944" spans="13:13" x14ac:dyDescent="0.25">
      <c r="M1944" s="27" t="str">
        <f t="shared" si="36"/>
        <v/>
      </c>
    </row>
    <row r="1945" spans="13:13" x14ac:dyDescent="0.25">
      <c r="M1945" s="27" t="str">
        <f t="shared" si="36"/>
        <v/>
      </c>
    </row>
    <row r="1946" spans="13:13" x14ac:dyDescent="0.25">
      <c r="M1946" s="27" t="str">
        <f t="shared" si="36"/>
        <v/>
      </c>
    </row>
    <row r="1947" spans="13:13" x14ac:dyDescent="0.25">
      <c r="M1947" s="27" t="str">
        <f t="shared" si="36"/>
        <v/>
      </c>
    </row>
    <row r="1948" spans="13:13" x14ac:dyDescent="0.25">
      <c r="M1948" s="27" t="str">
        <f t="shared" si="36"/>
        <v/>
      </c>
    </row>
    <row r="1949" spans="13:13" x14ac:dyDescent="0.25">
      <c r="M1949" s="27" t="str">
        <f t="shared" si="36"/>
        <v/>
      </c>
    </row>
    <row r="1950" spans="13:13" x14ac:dyDescent="0.25">
      <c r="M1950" s="27" t="str">
        <f t="shared" si="36"/>
        <v/>
      </c>
    </row>
    <row r="1951" spans="13:13" x14ac:dyDescent="0.25">
      <c r="M1951" s="27" t="str">
        <f t="shared" si="36"/>
        <v/>
      </c>
    </row>
    <row r="1952" spans="13:13" x14ac:dyDescent="0.25">
      <c r="M1952" s="27" t="str">
        <f t="shared" si="36"/>
        <v/>
      </c>
    </row>
    <row r="1953" spans="13:13" x14ac:dyDescent="0.25">
      <c r="M1953" s="27" t="str">
        <f t="shared" si="36"/>
        <v/>
      </c>
    </row>
    <row r="1954" spans="13:13" x14ac:dyDescent="0.25">
      <c r="M1954" s="27" t="str">
        <f t="shared" si="36"/>
        <v/>
      </c>
    </row>
    <row r="1955" spans="13:13" x14ac:dyDescent="0.25">
      <c r="M1955" s="27" t="str">
        <f t="shared" si="36"/>
        <v/>
      </c>
    </row>
    <row r="1956" spans="13:13" x14ac:dyDescent="0.25">
      <c r="M1956" s="27" t="str">
        <f t="shared" si="36"/>
        <v/>
      </c>
    </row>
    <row r="1957" spans="13:13" x14ac:dyDescent="0.25">
      <c r="M1957" s="27" t="str">
        <f t="shared" si="36"/>
        <v/>
      </c>
    </row>
    <row r="1958" spans="13:13" x14ac:dyDescent="0.25">
      <c r="M1958" s="27" t="str">
        <f t="shared" si="36"/>
        <v/>
      </c>
    </row>
    <row r="1959" spans="13:13" x14ac:dyDescent="0.25">
      <c r="M1959" s="27" t="str">
        <f t="shared" si="36"/>
        <v/>
      </c>
    </row>
    <row r="1960" spans="13:13" x14ac:dyDescent="0.25">
      <c r="M1960" s="27" t="str">
        <f t="shared" si="36"/>
        <v/>
      </c>
    </row>
    <row r="1961" spans="13:13" x14ac:dyDescent="0.25">
      <c r="M1961" s="27" t="str">
        <f t="shared" si="36"/>
        <v/>
      </c>
    </row>
    <row r="1962" spans="13:13" x14ac:dyDescent="0.25">
      <c r="M1962" s="27" t="str">
        <f t="shared" si="36"/>
        <v/>
      </c>
    </row>
    <row r="1963" spans="13:13" x14ac:dyDescent="0.25">
      <c r="M1963" s="27" t="str">
        <f t="shared" si="36"/>
        <v/>
      </c>
    </row>
    <row r="1964" spans="13:13" x14ac:dyDescent="0.25">
      <c r="M1964" s="27" t="str">
        <f t="shared" si="36"/>
        <v/>
      </c>
    </row>
    <row r="1965" spans="13:13" x14ac:dyDescent="0.25">
      <c r="M1965" s="27" t="str">
        <f t="shared" si="36"/>
        <v/>
      </c>
    </row>
    <row r="1966" spans="13:13" x14ac:dyDescent="0.25">
      <c r="M1966" s="27" t="str">
        <f t="shared" si="36"/>
        <v/>
      </c>
    </row>
    <row r="1967" spans="13:13" x14ac:dyDescent="0.25">
      <c r="M1967" s="27" t="str">
        <f t="shared" si="36"/>
        <v/>
      </c>
    </row>
    <row r="1968" spans="13:13" x14ac:dyDescent="0.25">
      <c r="M1968" s="27" t="str">
        <f t="shared" si="36"/>
        <v/>
      </c>
    </row>
    <row r="1969" spans="13:13" x14ac:dyDescent="0.25">
      <c r="M1969" s="27" t="str">
        <f t="shared" si="36"/>
        <v/>
      </c>
    </row>
    <row r="1970" spans="13:13" x14ac:dyDescent="0.25">
      <c r="M1970" s="27" t="str">
        <f t="shared" si="36"/>
        <v/>
      </c>
    </row>
    <row r="1971" spans="13:13" x14ac:dyDescent="0.25">
      <c r="M1971" s="27" t="str">
        <f t="shared" si="36"/>
        <v/>
      </c>
    </row>
    <row r="1972" spans="13:13" x14ac:dyDescent="0.25">
      <c r="M1972" s="27" t="str">
        <f t="shared" si="36"/>
        <v/>
      </c>
    </row>
    <row r="1973" spans="13:13" x14ac:dyDescent="0.25">
      <c r="M1973" s="27" t="str">
        <f t="shared" si="36"/>
        <v/>
      </c>
    </row>
    <row r="1974" spans="13:13" x14ac:dyDescent="0.25">
      <c r="M1974" s="27" t="str">
        <f t="shared" si="36"/>
        <v/>
      </c>
    </row>
    <row r="1975" spans="13:13" x14ac:dyDescent="0.25">
      <c r="M1975" s="27" t="str">
        <f t="shared" si="36"/>
        <v/>
      </c>
    </row>
    <row r="1976" spans="13:13" x14ac:dyDescent="0.25">
      <c r="M1976" s="27" t="str">
        <f t="shared" si="36"/>
        <v/>
      </c>
    </row>
    <row r="1977" spans="13:13" x14ac:dyDescent="0.25">
      <c r="M1977" s="27" t="str">
        <f t="shared" si="36"/>
        <v/>
      </c>
    </row>
    <row r="1978" spans="13:13" x14ac:dyDescent="0.25">
      <c r="M1978" s="27" t="str">
        <f t="shared" si="36"/>
        <v/>
      </c>
    </row>
    <row r="1979" spans="13:13" x14ac:dyDescent="0.25">
      <c r="M1979" s="27" t="str">
        <f t="shared" si="36"/>
        <v/>
      </c>
    </row>
    <row r="1980" spans="13:13" x14ac:dyDescent="0.25">
      <c r="M1980" s="27" t="str">
        <f t="shared" si="36"/>
        <v/>
      </c>
    </row>
    <row r="1981" spans="13:13" x14ac:dyDescent="0.25">
      <c r="M1981" s="27" t="str">
        <f t="shared" si="36"/>
        <v/>
      </c>
    </row>
    <row r="1982" spans="13:13" x14ac:dyDescent="0.25">
      <c r="M1982" s="27" t="str">
        <f t="shared" si="36"/>
        <v/>
      </c>
    </row>
    <row r="1983" spans="13:13" x14ac:dyDescent="0.25">
      <c r="M1983" s="27" t="str">
        <f t="shared" si="36"/>
        <v/>
      </c>
    </row>
    <row r="1984" spans="13:13" x14ac:dyDescent="0.25">
      <c r="M1984" s="27" t="str">
        <f t="shared" si="36"/>
        <v/>
      </c>
    </row>
    <row r="1985" spans="13:13" x14ac:dyDescent="0.25">
      <c r="M1985" s="27" t="str">
        <f t="shared" si="36"/>
        <v/>
      </c>
    </row>
    <row r="1986" spans="13:13" x14ac:dyDescent="0.25">
      <c r="M1986" s="27" t="str">
        <f t="shared" si="36"/>
        <v/>
      </c>
    </row>
    <row r="1987" spans="13:13" x14ac:dyDescent="0.25">
      <c r="M1987" s="27" t="str">
        <f t="shared" ref="M1987:M1992" si="37">IF(K1987&lt;0,"ATTENTION IL DOIT Y AVOIR UNE ERREUR LE STOCK EST NEGATIF !","")</f>
        <v/>
      </c>
    </row>
    <row r="1988" spans="13:13" x14ac:dyDescent="0.25">
      <c r="M1988" s="27" t="str">
        <f t="shared" si="37"/>
        <v/>
      </c>
    </row>
    <row r="1989" spans="13:13" x14ac:dyDescent="0.25">
      <c r="M1989" s="27" t="str">
        <f t="shared" si="37"/>
        <v/>
      </c>
    </row>
    <row r="1990" spans="13:13" x14ac:dyDescent="0.25">
      <c r="M1990" s="27" t="str">
        <f t="shared" si="37"/>
        <v/>
      </c>
    </row>
    <row r="1991" spans="13:13" x14ac:dyDescent="0.25">
      <c r="M1991" s="27" t="str">
        <f t="shared" si="37"/>
        <v/>
      </c>
    </row>
    <row r="1992" spans="13:13" x14ac:dyDescent="0.25">
      <c r="M1992" s="27" t="str">
        <f t="shared" si="37"/>
        <v/>
      </c>
    </row>
  </sheetData>
  <conditionalFormatting sqref="C2:C1992">
    <cfRule type="expression" dxfId="37" priority="4">
      <formula>$E2&gt;0</formula>
    </cfRule>
  </conditionalFormatting>
  <conditionalFormatting sqref="K2:K1992 A2:F1992">
    <cfRule type="expression" dxfId="36" priority="3">
      <formula>$A2&lt;&gt;""</formula>
    </cfRule>
  </conditionalFormatting>
  <conditionalFormatting sqref="K2:K1992">
    <cfRule type="expression" dxfId="35" priority="1">
      <formula>AND($A2&lt;&gt;"",$K2&lt;=5)</formula>
    </cfRule>
    <cfRule type="expression" dxfId="34" priority="2">
      <formula>AND($A2&lt;&gt;"",$K2&lt;=10)</formula>
    </cfRule>
  </conditionalFormatting>
  <dataValidations count="1">
    <dataValidation type="list" allowBlank="1" showInputMessage="1" showErrorMessage="1" sqref="B2:B310" xr:uid="{5CFCA8AC-F288-4DE8-A562-E806A03FCC91}">
      <formula1>L_Snack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EBAE73-889D-4260-A0C2-5ECDD05C7125}">
  <sheetPr>
    <tabColor rgb="FF00B050"/>
  </sheetPr>
  <dimension ref="A1:F24"/>
  <sheetViews>
    <sheetView showGridLines="0" workbookViewId="0">
      <selection activeCell="B24" sqref="B24"/>
    </sheetView>
  </sheetViews>
  <sheetFormatPr baseColWidth="10" defaultRowHeight="15" x14ac:dyDescent="0.25"/>
  <cols>
    <col min="1" max="1" width="11.7109375" customWidth="1"/>
    <col min="2" max="2" width="35.7109375" customWidth="1"/>
    <col min="3" max="3" width="11.7109375" customWidth="1"/>
  </cols>
  <sheetData>
    <row r="1" spans="1:6" x14ac:dyDescent="0.25">
      <c r="A1" s="33" t="s">
        <v>88</v>
      </c>
      <c r="B1" s="33" t="s">
        <v>141</v>
      </c>
      <c r="C1" s="33" t="s">
        <v>87</v>
      </c>
      <c r="D1" s="140" t="s">
        <v>147</v>
      </c>
    </row>
    <row r="2" spans="1:6" x14ac:dyDescent="0.25">
      <c r="A2" s="44">
        <v>210</v>
      </c>
      <c r="B2" s="45" t="s">
        <v>0</v>
      </c>
      <c r="C2" s="46">
        <f>SUMIF('Récap snack'!$B$2:$B$299,T_Snack[[#This Row],[Snack]],'Récap snack'!$D$2:$D$299)+SUMIF('Récap snack'!$B$2:$B$299,T_Snack[[#This Row],[Snack]],'Récap snack'!$E$2:$E$299)-SUMIF('Récap snack'!$B$2:$B$299,T_Snack[[#This Row],[Snack]],'Récap snack'!$F$2:$F$299)</f>
        <v>24</v>
      </c>
      <c r="D2" t="s">
        <v>148</v>
      </c>
      <c r="F2" s="19" t="s">
        <v>93</v>
      </c>
    </row>
    <row r="3" spans="1:6" x14ac:dyDescent="0.25">
      <c r="A3" s="44">
        <v>211</v>
      </c>
      <c r="B3" s="45" t="s">
        <v>1</v>
      </c>
      <c r="C3" s="46">
        <f>SUMIF('Récap snack'!$B$2:$B$299,T_Snack[[#This Row],[Snack]],'Récap snack'!$D$2:$D$299)+SUMIF('Récap snack'!$B$2:$B$299,T_Snack[[#This Row],[Snack]],'Récap snack'!$E$2:$E$299)-SUMIF('Récap snack'!$B$2:$B$299,T_Snack[[#This Row],[Snack]],'Récap snack'!$F$2:$F$299)</f>
        <v>21</v>
      </c>
      <c r="D3" t="s">
        <v>148</v>
      </c>
      <c r="F3" s="18" t="s">
        <v>94</v>
      </c>
    </row>
    <row r="4" spans="1:6" x14ac:dyDescent="0.25">
      <c r="A4" s="44">
        <v>212</v>
      </c>
      <c r="B4" s="45" t="s">
        <v>2</v>
      </c>
      <c r="C4" s="46">
        <f>SUMIF('Récap snack'!$B$2:$B$299,T_Snack[[#This Row],[Snack]],'Récap snack'!$D$2:$D$299)+SUMIF('Récap snack'!$B$2:$B$299,T_Snack[[#This Row],[Snack]],'Récap snack'!$E$2:$E$299)-SUMIF('Récap snack'!$B$2:$B$299,T_Snack[[#This Row],[Snack]],'Récap snack'!$F$2:$F$299)</f>
        <v>30</v>
      </c>
      <c r="D4" t="s">
        <v>148</v>
      </c>
    </row>
    <row r="5" spans="1:6" x14ac:dyDescent="0.25">
      <c r="A5" s="44">
        <v>213</v>
      </c>
      <c r="B5" s="45" t="s">
        <v>3</v>
      </c>
      <c r="C5" s="46">
        <f>SUMIF('Récap snack'!$B$2:$B$299,T_Snack[[#This Row],[Snack]],'Récap snack'!$D$2:$D$299)+SUMIF('Récap snack'!$B$2:$B$299,T_Snack[[#This Row],[Snack]],'Récap snack'!$E$2:$E$299)-SUMIF('Récap snack'!$B$2:$B$299,T_Snack[[#This Row],[Snack]],'Récap snack'!$F$2:$F$299)</f>
        <v>0</v>
      </c>
    </row>
    <row r="6" spans="1:6" x14ac:dyDescent="0.25">
      <c r="A6" s="44">
        <v>214</v>
      </c>
      <c r="B6" s="45" t="s">
        <v>4</v>
      </c>
      <c r="C6" s="46">
        <f>SUMIF('Récap snack'!$B$2:$B$299,T_Snack[[#This Row],[Snack]],'Récap snack'!$D$2:$D$299)+SUMIF('Récap snack'!$B$2:$B$299,T_Snack[[#This Row],[Snack]],'Récap snack'!$E$2:$E$299)-SUMIF('Récap snack'!$B$2:$B$299,T_Snack[[#This Row],[Snack]],'Récap snack'!$F$2:$F$299)</f>
        <v>17</v>
      </c>
    </row>
    <row r="7" spans="1:6" x14ac:dyDescent="0.25">
      <c r="A7" s="44">
        <v>215</v>
      </c>
      <c r="B7" s="45" t="s">
        <v>7</v>
      </c>
      <c r="C7" s="46">
        <f>SUMIF('Récap snack'!$B$2:$B$299,T_Snack[[#This Row],[Snack]],'Récap snack'!$D$2:$D$299)+SUMIF('Récap snack'!$B$2:$B$299,T_Snack[[#This Row],[Snack]],'Récap snack'!$E$2:$E$299)-SUMIF('Récap snack'!$B$2:$B$299,T_Snack[[#This Row],[Snack]],'Récap snack'!$F$2:$F$299)</f>
        <v>10</v>
      </c>
    </row>
    <row r="8" spans="1:6" x14ac:dyDescent="0.25">
      <c r="A8" s="44">
        <v>220</v>
      </c>
      <c r="B8" s="45" t="s">
        <v>5</v>
      </c>
      <c r="C8" s="46">
        <f>SUMIF('Récap snack'!$B$2:$B$299,T_Snack[[#This Row],[Snack]],'Récap snack'!$D$2:$D$299)+SUMIF('Récap snack'!$B$2:$B$299,T_Snack[[#This Row],[Snack]],'Récap snack'!$E$2:$E$299)-SUMIF('Récap snack'!$B$2:$B$299,T_Snack[[#This Row],[Snack]],'Récap snack'!$F$2:$F$299)</f>
        <v>11</v>
      </c>
    </row>
    <row r="9" spans="1:6" x14ac:dyDescent="0.25">
      <c r="A9" s="44">
        <v>221</v>
      </c>
      <c r="B9" s="45" t="s">
        <v>6</v>
      </c>
      <c r="C9" s="46">
        <f>SUMIF('Récap snack'!$B$2:$B$299,T_Snack[[#This Row],[Snack]],'Récap snack'!$D$2:$D$299)+SUMIF('Récap snack'!$B$2:$B$299,T_Snack[[#This Row],[Snack]],'Récap snack'!$E$2:$E$299)-SUMIF('Récap snack'!$B$2:$B$299,T_Snack[[#This Row],[Snack]],'Récap snack'!$F$2:$F$299)</f>
        <v>13</v>
      </c>
    </row>
    <row r="10" spans="1:6" x14ac:dyDescent="0.25">
      <c r="A10" s="44">
        <v>222</v>
      </c>
      <c r="B10" s="45" t="s">
        <v>8</v>
      </c>
      <c r="C10" s="46">
        <f>SUMIF('Récap snack'!$B$2:$B$299,T_Snack[[#This Row],[Snack]],'Récap snack'!$D$2:$D$299)+SUMIF('Récap snack'!$B$2:$B$299,T_Snack[[#This Row],[Snack]],'Récap snack'!$E$2:$E$299)-SUMIF('Récap snack'!$B$2:$B$299,T_Snack[[#This Row],[Snack]],'Récap snack'!$F$2:$F$299)</f>
        <v>13</v>
      </c>
      <c r="D10" t="s">
        <v>146</v>
      </c>
    </row>
    <row r="11" spans="1:6" x14ac:dyDescent="0.25">
      <c r="A11" s="44">
        <v>223</v>
      </c>
      <c r="B11" s="45" t="s">
        <v>9</v>
      </c>
      <c r="C11" s="46">
        <f>SUMIF('Récap snack'!$B$2:$B$299,T_Snack[[#This Row],[Snack]],'Récap snack'!$D$2:$D$299)+SUMIF('Récap snack'!$B$2:$B$299,T_Snack[[#This Row],[Snack]],'Récap snack'!$E$2:$E$299)-SUMIF('Récap snack'!$B$2:$B$299,T_Snack[[#This Row],[Snack]],'Récap snack'!$F$2:$F$299)</f>
        <v>14</v>
      </c>
    </row>
    <row r="12" spans="1:6" x14ac:dyDescent="0.25">
      <c r="A12" s="44">
        <v>224</v>
      </c>
      <c r="B12" s="45" t="s">
        <v>140</v>
      </c>
      <c r="C12" s="46">
        <f>SUMIF('Récap snack'!$B$2:$B$299,T_Snack[[#This Row],[Snack]],'Récap snack'!$D$2:$D$299)+SUMIF('Récap snack'!$B$2:$B$299,T_Snack[[#This Row],[Snack]],'Récap snack'!$E$2:$E$299)-SUMIF('Récap snack'!$B$2:$B$299,T_Snack[[#This Row],[Snack]],'Récap snack'!$F$2:$F$299)</f>
        <v>8</v>
      </c>
    </row>
    <row r="13" spans="1:6" x14ac:dyDescent="0.25">
      <c r="A13" s="44">
        <v>225</v>
      </c>
      <c r="B13" s="45" t="s">
        <v>11</v>
      </c>
      <c r="C13" s="46">
        <f>SUMIF('Récap snack'!$B$2:$B$299,T_Snack[[#This Row],[Snack]],'Récap snack'!$D$2:$D$299)+SUMIF('Récap snack'!$B$2:$B$299,T_Snack[[#This Row],[Snack]],'Récap snack'!$E$2:$E$299)-SUMIF('Récap snack'!$B$2:$B$299,T_Snack[[#This Row],[Snack]],'Récap snack'!$F$2:$F$299)</f>
        <v>8</v>
      </c>
      <c r="D13" t="s">
        <v>148</v>
      </c>
    </row>
    <row r="14" spans="1:6" x14ac:dyDescent="0.25">
      <c r="A14" s="44">
        <v>226</v>
      </c>
      <c r="B14" s="45" t="s">
        <v>10</v>
      </c>
      <c r="C14" s="46">
        <f>SUMIF('Récap snack'!$B$2:$B$299,T_Snack[[#This Row],[Snack]],'Récap snack'!$D$2:$D$299)+SUMIF('Récap snack'!$B$2:$B$299,T_Snack[[#This Row],[Snack]],'Récap snack'!$E$2:$E$299)-SUMIF('Récap snack'!$B$2:$B$299,T_Snack[[#This Row],[Snack]],'Récap snack'!$F$2:$F$299)</f>
        <v>11</v>
      </c>
      <c r="D14" t="s">
        <v>148</v>
      </c>
    </row>
    <row r="15" spans="1:6" x14ac:dyDescent="0.25">
      <c r="A15" s="44">
        <v>230</v>
      </c>
      <c r="B15" s="45" t="s">
        <v>12</v>
      </c>
      <c r="C15" s="46">
        <f>SUMIF('Récap snack'!$B$2:$B$299,T_Snack[[#This Row],[Snack]],'Récap snack'!$D$2:$D$299)+SUMIF('Récap snack'!$B$2:$B$299,T_Snack[[#This Row],[Snack]],'Récap snack'!$E$2:$E$299)-SUMIF('Récap snack'!$B$2:$B$299,T_Snack[[#This Row],[Snack]],'Récap snack'!$F$2:$F$299)</f>
        <v>10</v>
      </c>
    </row>
    <row r="16" spans="1:6" x14ac:dyDescent="0.25">
      <c r="A16" s="44">
        <v>231</v>
      </c>
      <c r="B16" s="45" t="s">
        <v>138</v>
      </c>
      <c r="C16" s="46">
        <f>SUMIF('Récap snack'!$B$2:$B$299,T_Snack[[#This Row],[Snack]],'Récap snack'!$D$2:$D$299)+SUMIF('Récap snack'!$B$2:$B$299,T_Snack[[#This Row],[Snack]],'Récap snack'!$E$2:$E$299)-SUMIF('Récap snack'!$B$2:$B$299,T_Snack[[#This Row],[Snack]],'Récap snack'!$F$2:$F$299)</f>
        <v>35</v>
      </c>
    </row>
    <row r="17" spans="1:4" x14ac:dyDescent="0.25">
      <c r="A17" s="44">
        <v>232</v>
      </c>
      <c r="B17" s="45" t="s">
        <v>13</v>
      </c>
      <c r="C17" s="46">
        <f>SUMIF('Récap snack'!$B$2:$B$299,T_Snack[[#This Row],[Snack]],'Récap snack'!$D$2:$D$299)+SUMIF('Récap snack'!$B$2:$B$299,T_Snack[[#This Row],[Snack]],'Récap snack'!$E$2:$E$299)-SUMIF('Récap snack'!$B$2:$B$299,T_Snack[[#This Row],[Snack]],'Récap snack'!$F$2:$F$299)</f>
        <v>14</v>
      </c>
    </row>
    <row r="18" spans="1:4" x14ac:dyDescent="0.25">
      <c r="A18" s="44">
        <v>228</v>
      </c>
      <c r="B18" s="45" t="s">
        <v>144</v>
      </c>
      <c r="C18" s="46">
        <f>SUMIF('Récap snack'!$B$2:$B$299,T_Snack[[#This Row],[Snack]],'Récap snack'!$D$2:$D$299)+SUMIF('Récap snack'!$B$2:$B$299,T_Snack[[#This Row],[Snack]],'Récap snack'!$E$2:$E$299)-SUMIF('Récap snack'!$B$2:$B$299,T_Snack[[#This Row],[Snack]],'Récap snack'!$F$2:$F$299)</f>
        <v>1</v>
      </c>
      <c r="D18" t="s">
        <v>148</v>
      </c>
    </row>
    <row r="19" spans="1:4" x14ac:dyDescent="0.25">
      <c r="A19" s="44">
        <v>229</v>
      </c>
      <c r="B19" s="45" t="s">
        <v>145</v>
      </c>
      <c r="C19" s="46">
        <f>SUMIF('Récap snack'!$B$2:$B$299,T_Snack[[#This Row],[Snack]],'Récap snack'!$D$2:$D$299)+SUMIF('Récap snack'!$B$2:$B$299,T_Snack[[#This Row],[Snack]],'Récap snack'!$E$2:$E$299)-SUMIF('Récap snack'!$B$2:$B$299,T_Snack[[#This Row],[Snack]],'Récap snack'!$F$2:$F$299)</f>
        <v>3</v>
      </c>
    </row>
    <row r="20" spans="1:4" x14ac:dyDescent="0.25">
      <c r="A20" s="44">
        <v>240</v>
      </c>
      <c r="B20" s="45" t="s">
        <v>14</v>
      </c>
      <c r="C20" s="46">
        <f>SUMIF('Récap snack'!$B$2:$B$299,T_Snack[[#This Row],[Snack]],'Récap snack'!$D$2:$D$299)+SUMIF('Récap snack'!$B$2:$B$299,T_Snack[[#This Row],[Snack]],'Récap snack'!$E$2:$E$299)-SUMIF('Récap snack'!$B$2:$B$299,T_Snack[[#This Row],[Snack]],'Récap snack'!$F$2:$F$299)</f>
        <v>51</v>
      </c>
    </row>
    <row r="21" spans="1:4" x14ac:dyDescent="0.25">
      <c r="A21" s="44">
        <v>260</v>
      </c>
      <c r="B21" s="45" t="s">
        <v>16</v>
      </c>
      <c r="C21" s="46">
        <f>SUMIF('Récap snack'!$B$2:$B$299,T_Snack[[#This Row],[Snack]],'Récap snack'!$D$2:$D$299)+SUMIF('Récap snack'!$B$2:$B$299,T_Snack[[#This Row],[Snack]],'Récap snack'!$E$2:$E$299)-SUMIF('Récap snack'!$B$2:$B$299,T_Snack[[#This Row],[Snack]],'Récap snack'!$F$2:$F$299)</f>
        <v>24</v>
      </c>
    </row>
    <row r="22" spans="1:4" x14ac:dyDescent="0.25">
      <c r="A22" s="44">
        <v>250</v>
      </c>
      <c r="B22" s="45" t="s">
        <v>15</v>
      </c>
      <c r="C22" s="46">
        <f>SUMIF('Récap snack'!$B$2:$B$299,T_Snack[[#This Row],[Snack]],'Récap snack'!$D$2:$D$299)+SUMIF('Récap snack'!$B$2:$B$299,T_Snack[[#This Row],[Snack]],'Récap snack'!$E$2:$E$299)-SUMIF('Récap snack'!$B$2:$B$299,T_Snack[[#This Row],[Snack]],'Récap snack'!$F$2:$F$299)</f>
        <v>94</v>
      </c>
    </row>
    <row r="23" spans="1:4" x14ac:dyDescent="0.25">
      <c r="A23" s="44">
        <v>270</v>
      </c>
      <c r="B23" s="45" t="s">
        <v>17</v>
      </c>
      <c r="C23" s="46">
        <f>SUMIF('Récap snack'!$B$2:$B$299,T_Snack[[#This Row],[Snack]],'Récap snack'!$D$2:$D$299)+SUMIF('Récap snack'!$B$2:$B$299,T_Snack[[#This Row],[Snack]],'Récap snack'!$E$2:$E$299)-SUMIF('Récap snack'!$B$2:$B$299,T_Snack[[#This Row],[Snack]],'Récap snack'!$F$2:$F$299)</f>
        <v>68</v>
      </c>
    </row>
    <row r="24" spans="1:4" x14ac:dyDescent="0.25">
      <c r="A24" s="44"/>
      <c r="B24" s="45"/>
      <c r="C24" s="46">
        <f>SUMIF('Récap snack'!$B$2:$B$299,T_Snack[[#This Row],[Snack]],'Récap snack'!$D$2:$D$299)+SUMIF('Récap snack'!$B$2:$B$299,T_Snack[[#This Row],[Snack]],'Récap snack'!$E$2:$E$299)-SUMIF('Récap snack'!$B$2:$B$299,T_Snack[[#This Row],[Snack]],'Récap snack'!$F$2:$F$299)</f>
        <v>0</v>
      </c>
    </row>
  </sheetData>
  <conditionalFormatting sqref="A2:C24">
    <cfRule type="expression" dxfId="33" priority="1">
      <formula>$C2&lt;=5</formula>
    </cfRule>
    <cfRule type="expression" dxfId="32" priority="2">
      <formula>$C2&lt;=10</formula>
    </cfRule>
  </conditionalFormatting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AFFE51-6139-49F2-8ABA-BA678E810878}">
  <sheetPr>
    <tabColor rgb="FF00B050"/>
  </sheetPr>
  <dimension ref="B3:D116"/>
  <sheetViews>
    <sheetView showGridLines="0" workbookViewId="0">
      <selection activeCell="B3" sqref="B3:C6"/>
      <pivotSelection pane="bottomRight" showHeader="1" activeRow="2" activeCol="1" click="1" r:id="rId1">
        <pivotArea type="all" dataOnly="0" outline="0" fieldPosition="0"/>
      </pivotSelection>
    </sheetView>
  </sheetViews>
  <sheetFormatPr baseColWidth="10" defaultRowHeight="15" x14ac:dyDescent="0.25"/>
  <cols>
    <col min="1" max="1" width="5.7109375" style="48" customWidth="1"/>
    <col min="2" max="2" width="12.5703125" style="48" bestFit="1" customWidth="1"/>
    <col min="3" max="4" width="6.140625" style="49" bestFit="1" customWidth="1"/>
    <col min="5" max="6" width="6.140625" style="48" bestFit="1" customWidth="1"/>
    <col min="7" max="7" width="23.85546875" style="48" bestFit="1" customWidth="1"/>
    <col min="8" max="8" width="21.42578125" style="48" bestFit="1" customWidth="1"/>
    <col min="9" max="9" width="25.140625" style="48" bestFit="1" customWidth="1"/>
    <col min="10" max="10" width="23.85546875" style="48" bestFit="1" customWidth="1"/>
    <col min="11" max="11" width="21.42578125" style="48" bestFit="1" customWidth="1"/>
    <col min="12" max="12" width="25.140625" style="48" bestFit="1" customWidth="1"/>
    <col min="13" max="13" width="23.85546875" style="48" bestFit="1" customWidth="1"/>
    <col min="14" max="14" width="21.42578125" style="48" bestFit="1" customWidth="1"/>
    <col min="15" max="16" width="22.28515625" style="48" bestFit="1" customWidth="1"/>
    <col min="17" max="17" width="22.85546875" style="48" bestFit="1" customWidth="1"/>
    <col min="18" max="18" width="23.42578125" style="48" bestFit="1" customWidth="1"/>
    <col min="19" max="19" width="26.5703125" style="48" bestFit="1" customWidth="1"/>
    <col min="20" max="20" width="32.85546875" style="48" bestFit="1" customWidth="1"/>
    <col min="21" max="21" width="36" style="48" bestFit="1" customWidth="1"/>
    <col min="22" max="25" width="22.28515625" style="48" bestFit="1" customWidth="1"/>
    <col min="26" max="26" width="17.140625" style="48" bestFit="1" customWidth="1"/>
    <col min="27" max="30" width="22.28515625" style="48" bestFit="1" customWidth="1"/>
    <col min="31" max="31" width="19" style="48" bestFit="1" customWidth="1"/>
    <col min="32" max="33" width="22.28515625" style="48" bestFit="1" customWidth="1"/>
    <col min="34" max="34" width="12.42578125" style="48" bestFit="1" customWidth="1"/>
    <col min="35" max="36" width="22.28515625" style="48" bestFit="1" customWidth="1"/>
    <col min="37" max="37" width="17.28515625" style="48" bestFit="1" customWidth="1"/>
    <col min="38" max="39" width="22.28515625" style="48" bestFit="1" customWidth="1"/>
    <col min="40" max="40" width="15.42578125" style="48" bestFit="1" customWidth="1"/>
    <col min="41" max="41" width="22.28515625" style="48" bestFit="1" customWidth="1"/>
    <col min="42" max="42" width="15.85546875" style="48" bestFit="1" customWidth="1"/>
    <col min="43" max="43" width="22.28515625" style="48" bestFit="1" customWidth="1"/>
    <col min="44" max="44" width="15.7109375" style="48" bestFit="1" customWidth="1"/>
    <col min="45" max="46" width="22.28515625" style="48" bestFit="1" customWidth="1"/>
    <col min="47" max="47" width="17.85546875" style="48" bestFit="1" customWidth="1"/>
    <col min="48" max="52" width="22.28515625" style="48" bestFit="1" customWidth="1"/>
    <col min="53" max="53" width="12" style="48" bestFit="1" customWidth="1"/>
    <col min="54" max="57" width="22.28515625" style="48" bestFit="1" customWidth="1"/>
    <col min="58" max="58" width="21" style="48" bestFit="1" customWidth="1"/>
    <col min="59" max="62" width="22.28515625" style="48" bestFit="1" customWidth="1"/>
    <col min="63" max="63" width="22.7109375" style="48" bestFit="1" customWidth="1"/>
    <col min="64" max="66" width="22.28515625" style="48" bestFit="1" customWidth="1"/>
    <col min="67" max="67" width="22.7109375" style="48" bestFit="1" customWidth="1"/>
    <col min="68" max="68" width="22.28515625" style="48" bestFit="1" customWidth="1"/>
    <col min="69" max="69" width="20.85546875" style="48" bestFit="1" customWidth="1"/>
    <col min="70" max="70" width="23.5703125" style="48" bestFit="1" customWidth="1"/>
    <col min="71" max="71" width="26.7109375" style="48" bestFit="1" customWidth="1"/>
    <col min="72" max="75" width="22.28515625" style="48" bestFit="1" customWidth="1"/>
    <col min="76" max="76" width="13.140625" style="48" bestFit="1" customWidth="1"/>
    <col min="77" max="80" width="22.28515625" style="48" bestFit="1" customWidth="1"/>
    <col min="81" max="81" width="14.7109375" style="48" bestFit="1" customWidth="1"/>
    <col min="82" max="82" width="12.5703125" style="48" bestFit="1" customWidth="1"/>
    <col min="83" max="16384" width="11.42578125" style="48"/>
  </cols>
  <sheetData>
    <row r="3" spans="2:4" x14ac:dyDescent="0.25">
      <c r="B3" s="55" t="s">
        <v>98</v>
      </c>
      <c r="C3" s="49" t="s">
        <v>97</v>
      </c>
      <c r="D3" s="48"/>
    </row>
    <row r="4" spans="2:4" x14ac:dyDescent="0.25">
      <c r="B4" s="49" t="s">
        <v>99</v>
      </c>
      <c r="C4" s="137" t="s">
        <v>143</v>
      </c>
      <c r="D4" s="48"/>
    </row>
    <row r="5" spans="2:4" x14ac:dyDescent="0.25">
      <c r="B5" s="51" t="s">
        <v>142</v>
      </c>
      <c r="C5" s="53"/>
      <c r="D5" s="48"/>
    </row>
    <row r="6" spans="2:4" x14ac:dyDescent="0.25">
      <c r="B6" s="47" t="s">
        <v>95</v>
      </c>
      <c r="C6" s="50"/>
      <c r="D6" s="48"/>
    </row>
    <row r="7" spans="2:4" x14ac:dyDescent="0.25">
      <c r="C7" s="48"/>
      <c r="D7" s="48"/>
    </row>
    <row r="8" spans="2:4" x14ac:dyDescent="0.25">
      <c r="C8" s="48"/>
      <c r="D8" s="48"/>
    </row>
    <row r="9" spans="2:4" x14ac:dyDescent="0.25">
      <c r="C9" s="48"/>
      <c r="D9" s="48"/>
    </row>
    <row r="10" spans="2:4" x14ac:dyDescent="0.25">
      <c r="C10" s="48"/>
      <c r="D10" s="48"/>
    </row>
    <row r="11" spans="2:4" x14ac:dyDescent="0.25">
      <c r="C11" s="48"/>
      <c r="D11" s="48"/>
    </row>
    <row r="12" spans="2:4" x14ac:dyDescent="0.25">
      <c r="C12" s="48"/>
      <c r="D12" s="48"/>
    </row>
    <row r="13" spans="2:4" x14ac:dyDescent="0.25">
      <c r="C13" s="48"/>
      <c r="D13" s="48"/>
    </row>
    <row r="14" spans="2:4" x14ac:dyDescent="0.25">
      <c r="C14" s="48"/>
      <c r="D14" s="48"/>
    </row>
    <row r="15" spans="2:4" x14ac:dyDescent="0.25">
      <c r="C15" s="48"/>
      <c r="D15" s="48"/>
    </row>
    <row r="16" spans="2:4" x14ac:dyDescent="0.25">
      <c r="C16" s="48"/>
      <c r="D16" s="48"/>
    </row>
    <row r="17" spans="4:4" s="48" customFormat="1" x14ac:dyDescent="0.25"/>
    <row r="18" spans="4:4" s="48" customFormat="1" x14ac:dyDescent="0.25"/>
    <row r="19" spans="4:4" s="48" customFormat="1" x14ac:dyDescent="0.25"/>
    <row r="20" spans="4:4" s="48" customFormat="1" x14ac:dyDescent="0.25"/>
    <row r="21" spans="4:4" s="48" customFormat="1" x14ac:dyDescent="0.25"/>
    <row r="22" spans="4:4" s="48" customFormat="1" x14ac:dyDescent="0.25"/>
    <row r="23" spans="4:4" s="48" customFormat="1" x14ac:dyDescent="0.25"/>
    <row r="24" spans="4:4" s="48" customFormat="1" x14ac:dyDescent="0.25"/>
    <row r="25" spans="4:4" s="48" customFormat="1" x14ac:dyDescent="0.25"/>
    <row r="26" spans="4:4" s="48" customFormat="1" x14ac:dyDescent="0.25"/>
    <row r="27" spans="4:4" s="48" customFormat="1" x14ac:dyDescent="0.25"/>
    <row r="28" spans="4:4" s="48" customFormat="1" x14ac:dyDescent="0.25"/>
    <row r="29" spans="4:4" s="48" customFormat="1" x14ac:dyDescent="0.25"/>
    <row r="30" spans="4:4" s="48" customFormat="1" x14ac:dyDescent="0.25">
      <c r="D30" s="49"/>
    </row>
    <row r="31" spans="4:4" s="48" customFormat="1" x14ac:dyDescent="0.25">
      <c r="D31" s="49"/>
    </row>
    <row r="32" spans="4:4" s="48" customFormat="1" x14ac:dyDescent="0.25">
      <c r="D32" s="49"/>
    </row>
    <row r="33" spans="2:4" x14ac:dyDescent="0.25">
      <c r="C33" s="48"/>
    </row>
    <row r="34" spans="2:4" x14ac:dyDescent="0.25">
      <c r="C34" s="48"/>
    </row>
    <row r="35" spans="2:4" x14ac:dyDescent="0.25">
      <c r="C35" s="48"/>
      <c r="D35" s="48"/>
    </row>
    <row r="36" spans="2:4" x14ac:dyDescent="0.25">
      <c r="C36" s="48"/>
      <c r="D36" s="48"/>
    </row>
    <row r="37" spans="2:4" x14ac:dyDescent="0.25">
      <c r="C37" s="48"/>
      <c r="D37" s="48"/>
    </row>
    <row r="38" spans="2:4" x14ac:dyDescent="0.25">
      <c r="C38" s="48"/>
      <c r="D38" s="48"/>
    </row>
    <row r="39" spans="2:4" x14ac:dyDescent="0.25">
      <c r="C39" s="48"/>
      <c r="D39" s="48"/>
    </row>
    <row r="40" spans="2:4" x14ac:dyDescent="0.25">
      <c r="B40" s="48" t="s">
        <v>141</v>
      </c>
      <c r="C40" s="48" t="s">
        <v>100</v>
      </c>
      <c r="D40" s="48"/>
    </row>
    <row r="41" spans="2:4" x14ac:dyDescent="0.25">
      <c r="B41" s="51" t="s">
        <v>142</v>
      </c>
      <c r="C41" s="52">
        <v>0</v>
      </c>
      <c r="D41" s="48"/>
    </row>
    <row r="42" spans="2:4" x14ac:dyDescent="0.25">
      <c r="B42" s="51" t="s">
        <v>95</v>
      </c>
      <c r="C42" s="52">
        <v>0</v>
      </c>
      <c r="D42" s="48"/>
    </row>
    <row r="43" spans="2:4" x14ac:dyDescent="0.25">
      <c r="B43"/>
      <c r="C43"/>
      <c r="D43" s="48"/>
    </row>
    <row r="44" spans="2:4" x14ac:dyDescent="0.25">
      <c r="C44" s="48"/>
      <c r="D44" s="48"/>
    </row>
    <row r="45" spans="2:4" x14ac:dyDescent="0.25">
      <c r="C45" s="48"/>
      <c r="D45" s="48"/>
    </row>
    <row r="46" spans="2:4" x14ac:dyDescent="0.25">
      <c r="C46" s="48"/>
      <c r="D46" s="48"/>
    </row>
    <row r="47" spans="2:4" x14ac:dyDescent="0.25">
      <c r="C47" s="48"/>
      <c r="D47" s="48"/>
    </row>
    <row r="48" spans="2:4" x14ac:dyDescent="0.25">
      <c r="C48" s="48"/>
      <c r="D48" s="48"/>
    </row>
    <row r="49" s="48" customFormat="1" x14ac:dyDescent="0.25"/>
    <row r="50" s="48" customFormat="1" x14ac:dyDescent="0.25"/>
    <row r="51" s="48" customFormat="1" x14ac:dyDescent="0.25"/>
    <row r="52" s="48" customFormat="1" x14ac:dyDescent="0.25"/>
    <row r="53" s="48" customFormat="1" x14ac:dyDescent="0.25"/>
    <row r="54" s="48" customFormat="1" x14ac:dyDescent="0.25"/>
    <row r="55" s="48" customFormat="1" x14ac:dyDescent="0.25"/>
    <row r="56" s="48" customFormat="1" x14ac:dyDescent="0.25"/>
    <row r="57" s="48" customFormat="1" x14ac:dyDescent="0.25"/>
    <row r="58" s="48" customFormat="1" x14ac:dyDescent="0.25"/>
    <row r="59" s="48" customFormat="1" x14ac:dyDescent="0.25"/>
    <row r="60" s="48" customFormat="1" x14ac:dyDescent="0.25"/>
    <row r="61" s="48" customFormat="1" x14ac:dyDescent="0.25"/>
    <row r="62" s="48" customFormat="1" x14ac:dyDescent="0.25"/>
    <row r="63" s="48" customFormat="1" x14ac:dyDescent="0.25"/>
    <row r="64" s="48" customFormat="1" x14ac:dyDescent="0.25"/>
    <row r="65" spans="4:4" s="48" customFormat="1" x14ac:dyDescent="0.25"/>
    <row r="66" spans="4:4" s="48" customFormat="1" x14ac:dyDescent="0.25"/>
    <row r="67" spans="4:4" s="48" customFormat="1" x14ac:dyDescent="0.25">
      <c r="D67" s="49"/>
    </row>
    <row r="68" spans="4:4" s="48" customFormat="1" x14ac:dyDescent="0.25">
      <c r="D68" s="49"/>
    </row>
    <row r="69" spans="4:4" s="48" customFormat="1" x14ac:dyDescent="0.25">
      <c r="D69" s="49"/>
    </row>
    <row r="70" spans="4:4" s="48" customFormat="1" x14ac:dyDescent="0.25">
      <c r="D70" s="49"/>
    </row>
    <row r="71" spans="4:4" s="48" customFormat="1" x14ac:dyDescent="0.25">
      <c r="D71" s="49"/>
    </row>
    <row r="72" spans="4:4" s="48" customFormat="1" x14ac:dyDescent="0.25">
      <c r="D72" s="49"/>
    </row>
    <row r="73" spans="4:4" s="48" customFormat="1" x14ac:dyDescent="0.25">
      <c r="D73" s="49"/>
    </row>
    <row r="74" spans="4:4" s="48" customFormat="1" x14ac:dyDescent="0.25">
      <c r="D74" s="49"/>
    </row>
    <row r="75" spans="4:4" s="48" customFormat="1" x14ac:dyDescent="0.25">
      <c r="D75" s="49"/>
    </row>
    <row r="76" spans="4:4" s="48" customFormat="1" x14ac:dyDescent="0.25">
      <c r="D76" s="49"/>
    </row>
    <row r="77" spans="4:4" s="48" customFormat="1" x14ac:dyDescent="0.25">
      <c r="D77" s="49"/>
    </row>
    <row r="78" spans="4:4" s="48" customFormat="1" x14ac:dyDescent="0.25">
      <c r="D78" s="49"/>
    </row>
    <row r="79" spans="4:4" s="48" customFormat="1" x14ac:dyDescent="0.25">
      <c r="D79" s="49"/>
    </row>
    <row r="80" spans="4:4" s="48" customFormat="1" x14ac:dyDescent="0.25">
      <c r="D80" s="49"/>
    </row>
    <row r="81" spans="3:3" s="49" customFormat="1" x14ac:dyDescent="0.25">
      <c r="C81" s="48"/>
    </row>
    <row r="82" spans="3:3" s="49" customFormat="1" x14ac:dyDescent="0.25">
      <c r="C82" s="48"/>
    </row>
    <row r="83" spans="3:3" s="49" customFormat="1" x14ac:dyDescent="0.25">
      <c r="C83" s="48"/>
    </row>
    <row r="84" spans="3:3" s="49" customFormat="1" x14ac:dyDescent="0.25">
      <c r="C84" s="48"/>
    </row>
    <row r="85" spans="3:3" s="49" customFormat="1" x14ac:dyDescent="0.25">
      <c r="C85" s="48"/>
    </row>
    <row r="86" spans="3:3" s="49" customFormat="1" x14ac:dyDescent="0.25">
      <c r="C86" s="48"/>
    </row>
    <row r="87" spans="3:3" s="49" customFormat="1" x14ac:dyDescent="0.25">
      <c r="C87" s="48"/>
    </row>
    <row r="88" spans="3:3" s="49" customFormat="1" x14ac:dyDescent="0.25">
      <c r="C88" s="48"/>
    </row>
    <row r="89" spans="3:3" s="49" customFormat="1" x14ac:dyDescent="0.25">
      <c r="C89" s="48"/>
    </row>
    <row r="90" spans="3:3" s="49" customFormat="1" x14ac:dyDescent="0.25">
      <c r="C90" s="48"/>
    </row>
    <row r="91" spans="3:3" s="49" customFormat="1" x14ac:dyDescent="0.25">
      <c r="C91" s="48"/>
    </row>
    <row r="92" spans="3:3" s="49" customFormat="1" x14ac:dyDescent="0.25">
      <c r="C92" s="48"/>
    </row>
    <row r="93" spans="3:3" s="49" customFormat="1" x14ac:dyDescent="0.25">
      <c r="C93" s="48"/>
    </row>
    <row r="94" spans="3:3" s="49" customFormat="1" x14ac:dyDescent="0.25">
      <c r="C94" s="48"/>
    </row>
    <row r="95" spans="3:3" s="49" customFormat="1" x14ac:dyDescent="0.25">
      <c r="C95" s="48"/>
    </row>
    <row r="96" spans="3:3" s="49" customFormat="1" x14ac:dyDescent="0.25">
      <c r="C96" s="48"/>
    </row>
    <row r="97" spans="3:3" s="49" customFormat="1" x14ac:dyDescent="0.25">
      <c r="C97" s="48"/>
    </row>
    <row r="98" spans="3:3" s="49" customFormat="1" x14ac:dyDescent="0.25">
      <c r="C98" s="48"/>
    </row>
    <row r="99" spans="3:3" s="49" customFormat="1" x14ac:dyDescent="0.25">
      <c r="C99" s="48"/>
    </row>
    <row r="100" spans="3:3" s="49" customFormat="1" x14ac:dyDescent="0.25">
      <c r="C100" s="48"/>
    </row>
    <row r="101" spans="3:3" s="49" customFormat="1" x14ac:dyDescent="0.25">
      <c r="C101" s="48"/>
    </row>
    <row r="102" spans="3:3" s="49" customFormat="1" x14ac:dyDescent="0.25">
      <c r="C102" s="48"/>
    </row>
    <row r="103" spans="3:3" s="49" customFormat="1" x14ac:dyDescent="0.25">
      <c r="C103" s="48"/>
    </row>
    <row r="104" spans="3:3" s="49" customFormat="1" x14ac:dyDescent="0.25">
      <c r="C104" s="48"/>
    </row>
    <row r="105" spans="3:3" s="49" customFormat="1" x14ac:dyDescent="0.25">
      <c r="C105" s="48"/>
    </row>
    <row r="106" spans="3:3" s="49" customFormat="1" x14ac:dyDescent="0.25">
      <c r="C106" s="48"/>
    </row>
    <row r="107" spans="3:3" s="49" customFormat="1" x14ac:dyDescent="0.25">
      <c r="C107" s="48"/>
    </row>
    <row r="108" spans="3:3" s="49" customFormat="1" x14ac:dyDescent="0.25">
      <c r="C108" s="48"/>
    </row>
    <row r="109" spans="3:3" s="49" customFormat="1" x14ac:dyDescent="0.25">
      <c r="C109" s="48"/>
    </row>
    <row r="110" spans="3:3" s="49" customFormat="1" x14ac:dyDescent="0.25">
      <c r="C110" s="48"/>
    </row>
    <row r="111" spans="3:3" s="49" customFormat="1" x14ac:dyDescent="0.25">
      <c r="C111" s="48"/>
    </row>
    <row r="112" spans="3:3" s="49" customFormat="1" x14ac:dyDescent="0.25">
      <c r="C112" s="48"/>
    </row>
    <row r="113" spans="3:3" s="49" customFormat="1" x14ac:dyDescent="0.25">
      <c r="C113" s="48"/>
    </row>
    <row r="114" spans="3:3" s="49" customFormat="1" x14ac:dyDescent="0.25">
      <c r="C114" s="48"/>
    </row>
    <row r="115" spans="3:3" s="49" customFormat="1" x14ac:dyDescent="0.25">
      <c r="C115" s="48"/>
    </row>
    <row r="116" spans="3:3" s="49" customFormat="1" x14ac:dyDescent="0.25">
      <c r="C116" s="48"/>
    </row>
  </sheetData>
  <pageMargins left="0.7" right="0.7" top="0.75" bottom="0.75" header="0.3" footer="0.3"/>
  <pageSetup paperSize="9" orientation="portrait" horizontalDpi="4294967293" verticalDpi="0"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E6A00A-5747-4E64-9CCF-BDDB9502D72A}">
  <sheetPr>
    <tabColor rgb="FF00B050"/>
  </sheetPr>
  <dimension ref="A1"/>
  <sheetViews>
    <sheetView showGridLines="0" showRowColHeaders="0" workbookViewId="0">
      <selection activeCell="O33" sqref="O33"/>
    </sheetView>
  </sheetViews>
  <sheetFormatPr baseColWidth="10" defaultRowHeight="15" x14ac:dyDescent="0.25"/>
  <cols>
    <col min="1" max="1" width="5.7109375" style="20" customWidth="1"/>
    <col min="2" max="16384" width="11.42578125" style="20"/>
  </cols>
  <sheetData/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DBDA78-5085-4AEA-8F2F-35FA83BAF2E9}">
  <sheetPr codeName="Feuil1"/>
  <dimension ref="A1:T76"/>
  <sheetViews>
    <sheetView showGridLines="0" workbookViewId="0">
      <selection activeCell="H30" sqref="H30"/>
    </sheetView>
  </sheetViews>
  <sheetFormatPr baseColWidth="10" defaultRowHeight="15" x14ac:dyDescent="0.25"/>
  <cols>
    <col min="1" max="1" width="11.42578125" style="1"/>
    <col min="2" max="2" width="24" customWidth="1"/>
    <col min="11" max="11" width="11.42578125" style="34"/>
  </cols>
  <sheetData>
    <row r="1" spans="1:20" ht="28.5" customHeight="1" x14ac:dyDescent="0.25">
      <c r="A1" s="143" t="s">
        <v>49</v>
      </c>
      <c r="B1" s="143"/>
      <c r="C1" s="143"/>
      <c r="D1" s="143"/>
      <c r="E1" s="143"/>
      <c r="F1" s="143"/>
      <c r="G1" s="143"/>
      <c r="H1" s="143"/>
      <c r="I1" s="143"/>
      <c r="K1" s="40"/>
      <c r="L1" s="41"/>
      <c r="M1" s="41"/>
      <c r="N1" s="41"/>
      <c r="O1" s="41"/>
      <c r="P1" s="41"/>
      <c r="Q1" s="41"/>
      <c r="R1" s="41"/>
      <c r="S1" s="41"/>
      <c r="T1" s="41"/>
    </row>
    <row r="2" spans="1:20" x14ac:dyDescent="0.25">
      <c r="A2" s="141" t="s">
        <v>40</v>
      </c>
      <c r="B2" s="141"/>
      <c r="C2" s="141"/>
      <c r="D2" s="141"/>
      <c r="E2" s="141"/>
      <c r="F2" s="141"/>
      <c r="G2" s="141"/>
      <c r="H2" s="141"/>
      <c r="I2" s="141"/>
      <c r="K2" s="40"/>
      <c r="L2" s="41"/>
      <c r="M2" s="41"/>
      <c r="N2" s="41"/>
      <c r="O2" s="41"/>
      <c r="P2" s="41"/>
      <c r="Q2" s="41"/>
      <c r="R2" s="41"/>
      <c r="S2" s="41"/>
      <c r="T2" s="41"/>
    </row>
    <row r="3" spans="1:20" s="1" customFormat="1" x14ac:dyDescent="0.25">
      <c r="A3" s="4"/>
      <c r="B3" s="4"/>
      <c r="C3" s="4" t="s">
        <v>41</v>
      </c>
      <c r="D3" s="4" t="s">
        <v>42</v>
      </c>
      <c r="E3" s="4" t="s">
        <v>43</v>
      </c>
      <c r="F3" s="4" t="s">
        <v>44</v>
      </c>
      <c r="G3" s="4" t="s">
        <v>45</v>
      </c>
      <c r="H3" s="4" t="s">
        <v>47</v>
      </c>
      <c r="I3" s="4" t="s">
        <v>48</v>
      </c>
      <c r="K3" s="40" t="s">
        <v>107</v>
      </c>
      <c r="L3" s="42"/>
      <c r="M3" s="42"/>
      <c r="N3" s="42"/>
      <c r="O3" s="42"/>
      <c r="P3" s="42"/>
      <c r="Q3" s="42"/>
      <c r="R3" s="42"/>
      <c r="S3" s="42"/>
      <c r="T3" s="42"/>
    </row>
    <row r="4" spans="1:20" x14ac:dyDescent="0.25">
      <c r="A4" s="4" t="s">
        <v>38</v>
      </c>
      <c r="B4" s="4" t="s">
        <v>39</v>
      </c>
      <c r="C4" s="6"/>
      <c r="D4" s="6"/>
      <c r="E4" s="6"/>
      <c r="F4" s="6"/>
      <c r="G4" s="6"/>
      <c r="H4" s="6"/>
      <c r="I4" s="6"/>
      <c r="K4" s="40" t="s">
        <v>105</v>
      </c>
      <c r="L4" s="41"/>
      <c r="M4" s="41"/>
      <c r="N4" s="41"/>
      <c r="O4" s="41"/>
      <c r="P4" s="41"/>
      <c r="Q4" s="41"/>
      <c r="R4" s="41"/>
      <c r="S4" s="41"/>
      <c r="T4" s="41"/>
    </row>
    <row r="5" spans="1:20" x14ac:dyDescent="0.25">
      <c r="A5" s="5">
        <v>210</v>
      </c>
      <c r="B5" s="6" t="s">
        <v>0</v>
      </c>
      <c r="C5" s="6">
        <v>22</v>
      </c>
      <c r="D5" s="6"/>
      <c r="E5" s="6"/>
      <c r="F5" s="6"/>
      <c r="G5" s="6"/>
      <c r="H5" s="6"/>
      <c r="I5" s="6"/>
      <c r="K5" s="40" t="s">
        <v>101</v>
      </c>
      <c r="L5" s="41"/>
      <c r="M5" s="41"/>
      <c r="N5" s="41"/>
      <c r="O5" s="41"/>
      <c r="P5" s="41"/>
      <c r="Q5" s="41"/>
      <c r="R5" s="41"/>
      <c r="S5" s="41"/>
      <c r="T5" s="41"/>
    </row>
    <row r="6" spans="1:20" x14ac:dyDescent="0.25">
      <c r="A6" s="5">
        <v>211</v>
      </c>
      <c r="B6" s="6" t="s">
        <v>1</v>
      </c>
      <c r="C6" s="6">
        <v>22</v>
      </c>
      <c r="D6" s="6"/>
      <c r="E6" s="6"/>
      <c r="F6" s="6"/>
      <c r="G6" s="6"/>
      <c r="H6" s="6"/>
      <c r="I6" s="6"/>
      <c r="K6" s="40" t="s">
        <v>131</v>
      </c>
      <c r="L6" s="41"/>
      <c r="M6" s="41"/>
      <c r="N6" s="41"/>
      <c r="O6" s="41"/>
      <c r="P6" s="41"/>
      <c r="Q6" s="41"/>
      <c r="R6" s="41"/>
      <c r="S6" s="41"/>
      <c r="T6" s="41"/>
    </row>
    <row r="7" spans="1:20" x14ac:dyDescent="0.25">
      <c r="A7" s="5">
        <v>212</v>
      </c>
      <c r="B7" s="6" t="s">
        <v>2</v>
      </c>
      <c r="C7" s="6">
        <v>24</v>
      </c>
      <c r="D7" s="6"/>
      <c r="E7" s="6"/>
      <c r="F7" s="6"/>
      <c r="G7" s="6"/>
      <c r="H7" s="6"/>
      <c r="I7" s="6"/>
      <c r="K7" s="40" t="s">
        <v>102</v>
      </c>
      <c r="L7" s="41"/>
      <c r="M7" s="41"/>
      <c r="N7" s="41"/>
      <c r="O7" s="41"/>
      <c r="P7" s="41"/>
      <c r="Q7" s="41"/>
      <c r="R7" s="41"/>
      <c r="S7" s="41"/>
      <c r="T7" s="41"/>
    </row>
    <row r="8" spans="1:20" x14ac:dyDescent="0.25">
      <c r="A8" s="5">
        <v>213</v>
      </c>
      <c r="B8" s="6" t="s">
        <v>3</v>
      </c>
      <c r="C8" s="6">
        <f>36+12</f>
        <v>48</v>
      </c>
      <c r="D8" s="6"/>
      <c r="E8" s="6"/>
      <c r="F8" s="6"/>
      <c r="G8" s="6"/>
      <c r="H8" s="6"/>
      <c r="I8" s="6"/>
      <c r="K8" s="40"/>
      <c r="L8" s="41" t="s">
        <v>103</v>
      </c>
      <c r="M8" s="41"/>
      <c r="N8" s="41"/>
      <c r="O8" s="41"/>
      <c r="P8" s="41"/>
      <c r="Q8" s="41"/>
      <c r="R8" s="41"/>
      <c r="S8" s="41"/>
      <c r="T8" s="41"/>
    </row>
    <row r="9" spans="1:20" x14ac:dyDescent="0.25">
      <c r="A9" s="5">
        <v>214</v>
      </c>
      <c r="B9" s="6" t="s">
        <v>4</v>
      </c>
      <c r="C9" s="6">
        <v>15</v>
      </c>
      <c r="D9" s="6"/>
      <c r="E9" s="6"/>
      <c r="F9" s="6"/>
      <c r="G9" s="6"/>
      <c r="H9" s="6"/>
      <c r="I9" s="6"/>
      <c r="K9" s="40" t="s">
        <v>104</v>
      </c>
      <c r="L9" s="41"/>
      <c r="M9" s="41"/>
      <c r="N9" s="41"/>
      <c r="O9" s="41"/>
      <c r="P9" s="41"/>
      <c r="Q9" s="41"/>
      <c r="R9" s="41"/>
      <c r="S9" s="41"/>
      <c r="T9" s="41"/>
    </row>
    <row r="10" spans="1:20" x14ac:dyDescent="0.25">
      <c r="A10" s="5">
        <v>215</v>
      </c>
      <c r="B10" s="6" t="s">
        <v>7</v>
      </c>
      <c r="C10" s="6">
        <v>16</v>
      </c>
      <c r="D10" s="6"/>
      <c r="E10" s="6"/>
      <c r="F10" s="6"/>
      <c r="G10" s="6"/>
      <c r="H10" s="6"/>
      <c r="I10" s="6"/>
      <c r="K10" s="40" t="s">
        <v>106</v>
      </c>
      <c r="L10" s="41"/>
      <c r="M10" s="41"/>
      <c r="N10" s="41"/>
      <c r="O10" s="41"/>
      <c r="P10" s="41"/>
      <c r="Q10" s="41"/>
      <c r="R10" s="41"/>
      <c r="S10" s="41"/>
      <c r="T10" s="41"/>
    </row>
    <row r="11" spans="1:20" x14ac:dyDescent="0.25">
      <c r="A11" s="5">
        <v>220</v>
      </c>
      <c r="B11" s="6" t="s">
        <v>5</v>
      </c>
      <c r="C11" s="6"/>
      <c r="D11" s="6"/>
      <c r="E11" s="6"/>
      <c r="F11" s="6"/>
      <c r="G11" s="6"/>
      <c r="H11" s="6"/>
      <c r="I11" s="6"/>
      <c r="K11" s="40" t="s">
        <v>108</v>
      </c>
      <c r="L11" s="41"/>
      <c r="M11" s="41"/>
      <c r="N11" s="41"/>
      <c r="O11" s="41"/>
      <c r="P11" s="41"/>
      <c r="Q11" s="41"/>
      <c r="R11" s="41"/>
      <c r="S11" s="41"/>
      <c r="T11" s="41"/>
    </row>
    <row r="12" spans="1:20" x14ac:dyDescent="0.25">
      <c r="A12" s="5">
        <v>221</v>
      </c>
      <c r="B12" s="6" t="s">
        <v>6</v>
      </c>
      <c r="C12" s="6"/>
      <c r="D12" s="6"/>
      <c r="E12" s="6"/>
      <c r="F12" s="6"/>
      <c r="G12" s="6"/>
      <c r="H12" s="6"/>
      <c r="I12" s="6"/>
      <c r="K12" s="40"/>
      <c r="L12" s="41"/>
      <c r="M12" s="41"/>
      <c r="N12" s="41"/>
      <c r="O12" s="41"/>
      <c r="P12" s="41"/>
      <c r="Q12" s="41"/>
      <c r="R12" s="41"/>
      <c r="S12" s="41"/>
      <c r="T12" s="41"/>
    </row>
    <row r="13" spans="1:20" x14ac:dyDescent="0.25">
      <c r="A13" s="5">
        <v>222</v>
      </c>
      <c r="B13" s="6" t="s">
        <v>8</v>
      </c>
      <c r="C13" s="6"/>
      <c r="D13" s="6"/>
      <c r="E13" s="6"/>
      <c r="F13" s="6"/>
      <c r="G13" s="6"/>
      <c r="H13" s="6"/>
      <c r="I13" s="6"/>
      <c r="K13" s="40" t="s">
        <v>109</v>
      </c>
      <c r="L13" s="41"/>
      <c r="M13" s="41"/>
      <c r="N13" s="41"/>
      <c r="O13" s="41"/>
      <c r="P13" s="41"/>
      <c r="Q13" s="41"/>
      <c r="R13" s="41"/>
      <c r="S13" s="41"/>
      <c r="T13" s="41"/>
    </row>
    <row r="14" spans="1:20" x14ac:dyDescent="0.25">
      <c r="A14" s="5">
        <v>223</v>
      </c>
      <c r="B14" s="6" t="s">
        <v>9</v>
      </c>
      <c r="C14" s="6"/>
      <c r="D14" s="6"/>
      <c r="E14" s="6"/>
      <c r="F14" s="6"/>
      <c r="G14" s="6"/>
      <c r="H14" s="6"/>
      <c r="I14" s="6"/>
      <c r="K14" s="40" t="s">
        <v>110</v>
      </c>
      <c r="L14" s="41"/>
      <c r="M14" s="41"/>
      <c r="N14" s="41"/>
      <c r="O14" s="41"/>
      <c r="P14" s="41"/>
      <c r="Q14" s="41"/>
      <c r="R14" s="41"/>
      <c r="S14" s="41"/>
      <c r="T14" s="41"/>
    </row>
    <row r="15" spans="1:20" x14ac:dyDescent="0.25">
      <c r="A15" s="5">
        <v>224</v>
      </c>
      <c r="B15" s="6" t="s">
        <v>140</v>
      </c>
      <c r="C15" s="6">
        <v>7</v>
      </c>
      <c r="D15" s="6"/>
      <c r="E15" s="6"/>
      <c r="F15" s="6"/>
      <c r="G15" s="6"/>
      <c r="H15" s="6"/>
      <c r="I15" s="6"/>
      <c r="K15" s="40" t="s">
        <v>116</v>
      </c>
      <c r="L15" s="41"/>
      <c r="M15" s="41"/>
      <c r="N15" s="41"/>
      <c r="O15" s="41"/>
      <c r="P15" s="41"/>
      <c r="Q15" s="41"/>
      <c r="R15" s="41"/>
      <c r="S15" s="41"/>
      <c r="T15" s="41"/>
    </row>
    <row r="16" spans="1:20" x14ac:dyDescent="0.25">
      <c r="A16" s="5">
        <v>225</v>
      </c>
      <c r="B16" s="6" t="s">
        <v>11</v>
      </c>
      <c r="C16" s="6">
        <v>15</v>
      </c>
      <c r="D16" s="6"/>
      <c r="E16" s="6"/>
      <c r="F16" s="6"/>
      <c r="G16" s="6"/>
      <c r="H16" s="6"/>
      <c r="I16" s="6"/>
      <c r="K16" s="40" t="s">
        <v>111</v>
      </c>
      <c r="L16" s="41"/>
      <c r="M16" s="41"/>
      <c r="N16" s="41"/>
      <c r="O16" s="41"/>
      <c r="P16" s="41"/>
      <c r="Q16" s="41"/>
      <c r="R16" s="41"/>
      <c r="S16" s="41"/>
      <c r="T16" s="41"/>
    </row>
    <row r="17" spans="1:20" x14ac:dyDescent="0.25">
      <c r="A17" s="5">
        <v>226</v>
      </c>
      <c r="B17" s="6" t="s">
        <v>10</v>
      </c>
      <c r="C17" s="6">
        <v>8</v>
      </c>
      <c r="D17" s="6"/>
      <c r="E17" s="6"/>
      <c r="F17" s="6"/>
      <c r="G17" s="6"/>
      <c r="H17" s="6"/>
      <c r="I17" s="6"/>
      <c r="K17" s="40" t="s">
        <v>118</v>
      </c>
      <c r="L17" s="41"/>
      <c r="M17" s="41"/>
      <c r="N17" s="41"/>
      <c r="O17" s="41"/>
      <c r="P17" s="41"/>
      <c r="Q17" s="41"/>
      <c r="R17" s="41"/>
      <c r="S17" s="41"/>
      <c r="T17" s="41"/>
    </row>
    <row r="18" spans="1:20" x14ac:dyDescent="0.25">
      <c r="A18" s="5">
        <v>230</v>
      </c>
      <c r="B18" s="6" t="s">
        <v>12</v>
      </c>
      <c r="C18" s="6">
        <v>30</v>
      </c>
      <c r="D18" s="6"/>
      <c r="E18" s="6"/>
      <c r="F18" s="6"/>
      <c r="G18" s="6"/>
      <c r="H18" s="6"/>
      <c r="I18" s="6"/>
      <c r="K18" s="40" t="s">
        <v>117</v>
      </c>
      <c r="L18" s="41" t="s">
        <v>112</v>
      </c>
      <c r="M18" s="41" t="s">
        <v>113</v>
      </c>
      <c r="N18" s="41"/>
      <c r="O18" s="41"/>
      <c r="P18" s="41"/>
      <c r="Q18" s="41"/>
      <c r="R18" s="41"/>
      <c r="S18" s="41"/>
      <c r="T18" s="41"/>
    </row>
    <row r="19" spans="1:20" x14ac:dyDescent="0.25">
      <c r="A19" s="5">
        <v>231</v>
      </c>
      <c r="B19" s="6" t="s">
        <v>138</v>
      </c>
      <c r="C19" s="6"/>
      <c r="D19" s="6"/>
      <c r="E19" s="6"/>
      <c r="F19" s="6"/>
      <c r="G19" s="6"/>
      <c r="H19" s="6"/>
      <c r="I19" s="6"/>
      <c r="K19" s="40"/>
      <c r="L19" s="41" t="s">
        <v>114</v>
      </c>
      <c r="M19" s="41" t="s">
        <v>115</v>
      </c>
      <c r="N19" s="41"/>
      <c r="O19" s="41"/>
      <c r="P19" s="41"/>
      <c r="Q19" s="41"/>
      <c r="R19" s="41"/>
      <c r="S19" s="41"/>
      <c r="T19" s="41"/>
    </row>
    <row r="20" spans="1:20" x14ac:dyDescent="0.25">
      <c r="A20" s="5">
        <v>232</v>
      </c>
      <c r="B20" s="6" t="s">
        <v>13</v>
      </c>
      <c r="C20" s="6">
        <v>33</v>
      </c>
      <c r="D20" s="6"/>
      <c r="E20" s="6"/>
      <c r="F20" s="6"/>
      <c r="G20" s="6"/>
      <c r="H20" s="6"/>
      <c r="I20" s="6"/>
      <c r="K20" s="40"/>
      <c r="L20" s="41"/>
      <c r="M20" s="41"/>
      <c r="N20" s="41"/>
      <c r="O20" s="41"/>
      <c r="P20" s="41"/>
      <c r="Q20" s="41"/>
      <c r="R20" s="41"/>
      <c r="S20" s="41"/>
      <c r="T20" s="41"/>
    </row>
    <row r="21" spans="1:20" x14ac:dyDescent="0.25">
      <c r="A21" s="5">
        <v>240</v>
      </c>
      <c r="B21" s="6" t="s">
        <v>14</v>
      </c>
      <c r="C21" s="6"/>
      <c r="D21" s="6"/>
      <c r="E21" s="6"/>
      <c r="F21" s="6"/>
      <c r="G21" s="6"/>
      <c r="H21" s="6"/>
      <c r="I21" s="6"/>
      <c r="K21" s="40" t="s">
        <v>119</v>
      </c>
      <c r="L21" s="41"/>
      <c r="M21" s="41"/>
      <c r="N21" s="41"/>
      <c r="O21" s="41"/>
      <c r="P21" s="41"/>
      <c r="Q21" s="41"/>
      <c r="R21" s="41"/>
      <c r="S21" s="41"/>
      <c r="T21" s="41"/>
    </row>
    <row r="22" spans="1:20" x14ac:dyDescent="0.25">
      <c r="A22" s="5">
        <v>250</v>
      </c>
      <c r="B22" s="6" t="s">
        <v>15</v>
      </c>
      <c r="C22" s="6"/>
      <c r="D22" s="6"/>
      <c r="E22" s="6"/>
      <c r="F22" s="6"/>
      <c r="G22" s="6"/>
      <c r="H22" s="6"/>
      <c r="I22" s="6"/>
      <c r="K22" s="40" t="s">
        <v>120</v>
      </c>
      <c r="L22" s="41"/>
      <c r="M22" s="41"/>
      <c r="N22" s="41"/>
      <c r="O22" s="41"/>
      <c r="P22" s="41"/>
      <c r="Q22" s="41"/>
      <c r="R22" s="41"/>
      <c r="S22" s="41"/>
      <c r="T22" s="41"/>
    </row>
    <row r="23" spans="1:20" x14ac:dyDescent="0.25">
      <c r="A23" s="5">
        <v>260</v>
      </c>
      <c r="B23" s="6" t="s">
        <v>16</v>
      </c>
      <c r="C23" s="6"/>
      <c r="D23" s="6"/>
      <c r="E23" s="6"/>
      <c r="F23" s="6"/>
      <c r="G23" s="6"/>
      <c r="H23" s="6"/>
      <c r="I23" s="6"/>
      <c r="K23" s="40" t="s">
        <v>125</v>
      </c>
      <c r="L23" s="41"/>
      <c r="M23" s="41"/>
      <c r="N23" s="41"/>
      <c r="O23" s="41"/>
      <c r="P23" s="41"/>
      <c r="Q23" s="41"/>
      <c r="R23" s="41"/>
      <c r="S23" s="41"/>
      <c r="T23" s="41"/>
    </row>
    <row r="24" spans="1:20" x14ac:dyDescent="0.25">
      <c r="A24" s="5">
        <v>270</v>
      </c>
      <c r="B24" s="6" t="s">
        <v>17</v>
      </c>
      <c r="C24" s="6"/>
      <c r="D24" s="6"/>
      <c r="E24" s="6"/>
      <c r="F24" s="6"/>
      <c r="G24" s="6"/>
      <c r="H24" s="6"/>
      <c r="I24" s="6"/>
      <c r="K24" s="40"/>
      <c r="L24" s="41"/>
      <c r="M24" s="41"/>
      <c r="N24" s="41"/>
      <c r="O24" s="41"/>
      <c r="P24" s="41"/>
      <c r="Q24" s="41"/>
      <c r="R24" s="41"/>
      <c r="S24" s="41"/>
      <c r="T24" s="41"/>
    </row>
    <row r="25" spans="1:20" x14ac:dyDescent="0.25">
      <c r="A25" s="142" t="s">
        <v>46</v>
      </c>
      <c r="B25" s="142"/>
      <c r="C25" s="142"/>
      <c r="D25" s="142"/>
      <c r="E25" s="142"/>
      <c r="F25" s="142"/>
      <c r="G25" s="142"/>
      <c r="H25" s="142"/>
      <c r="I25" s="142"/>
      <c r="K25" s="40" t="s">
        <v>88</v>
      </c>
      <c r="L25" s="41" t="s">
        <v>127</v>
      </c>
      <c r="M25" s="41"/>
      <c r="N25" s="41"/>
      <c r="O25" s="41"/>
      <c r="P25" s="41"/>
      <c r="Q25" s="41"/>
      <c r="R25" s="41"/>
      <c r="S25" s="41"/>
      <c r="T25" s="41"/>
    </row>
    <row r="26" spans="1:20" x14ac:dyDescent="0.25">
      <c r="A26" s="5">
        <v>305</v>
      </c>
      <c r="B26" s="6" t="s">
        <v>18</v>
      </c>
      <c r="C26" s="6">
        <f>14+30</f>
        <v>44</v>
      </c>
      <c r="D26" s="6"/>
      <c r="E26" s="6"/>
      <c r="F26" s="6"/>
      <c r="G26" s="6"/>
      <c r="H26" s="6"/>
      <c r="I26" s="6"/>
      <c r="K26" s="40"/>
      <c r="L26" s="43" t="s">
        <v>121</v>
      </c>
      <c r="M26" s="41"/>
      <c r="N26" s="41"/>
      <c r="O26" s="41"/>
      <c r="P26" s="41"/>
      <c r="Q26" s="41"/>
      <c r="R26" s="41"/>
      <c r="S26" s="41"/>
      <c r="T26" s="41"/>
    </row>
    <row r="27" spans="1:20" x14ac:dyDescent="0.25">
      <c r="A27" s="5">
        <v>306</v>
      </c>
      <c r="B27" s="6" t="s">
        <v>19</v>
      </c>
      <c r="C27" s="6">
        <f>20</f>
        <v>20</v>
      </c>
      <c r="D27" s="6"/>
      <c r="E27" s="6"/>
      <c r="F27" s="6"/>
      <c r="G27" s="6"/>
      <c r="H27" s="6"/>
      <c r="I27" s="6"/>
      <c r="K27" s="40" t="s">
        <v>90</v>
      </c>
      <c r="L27" s="41"/>
      <c r="M27" s="41"/>
      <c r="N27" s="41"/>
      <c r="O27" s="41"/>
      <c r="P27" s="41"/>
      <c r="Q27" s="41"/>
      <c r="R27" s="41"/>
      <c r="S27" s="41"/>
      <c r="T27" s="41"/>
    </row>
    <row r="28" spans="1:20" x14ac:dyDescent="0.25">
      <c r="A28" s="5">
        <v>307</v>
      </c>
      <c r="B28" s="6" t="s">
        <v>139</v>
      </c>
      <c r="C28" s="6">
        <f>18+24+13</f>
        <v>55</v>
      </c>
      <c r="D28" s="6"/>
      <c r="E28" s="6"/>
      <c r="F28" s="6"/>
      <c r="G28" s="6"/>
      <c r="H28" s="6"/>
      <c r="I28" s="6"/>
      <c r="K28" s="40"/>
      <c r="L28" s="43" t="s">
        <v>122</v>
      </c>
      <c r="M28" s="41"/>
      <c r="N28" s="41"/>
      <c r="O28" s="41"/>
      <c r="P28" s="41"/>
      <c r="Q28" s="41"/>
      <c r="R28" s="41"/>
      <c r="S28" s="41"/>
      <c r="T28" s="41"/>
    </row>
    <row r="29" spans="1:20" x14ac:dyDescent="0.25">
      <c r="A29" s="5">
        <v>308</v>
      </c>
      <c r="B29" s="6" t="s">
        <v>20</v>
      </c>
      <c r="C29" s="6">
        <f>10+24+15+11</f>
        <v>60</v>
      </c>
      <c r="D29" s="6"/>
      <c r="E29" s="6"/>
      <c r="F29" s="6"/>
      <c r="G29" s="6"/>
      <c r="H29" s="6"/>
      <c r="I29" s="6"/>
      <c r="K29" s="40" t="s">
        <v>91</v>
      </c>
      <c r="L29" s="41"/>
      <c r="M29" s="41"/>
      <c r="N29" s="41"/>
      <c r="O29" s="41"/>
      <c r="P29" s="41"/>
      <c r="Q29" s="41"/>
      <c r="R29" s="41"/>
      <c r="S29" s="41"/>
      <c r="T29" s="41"/>
    </row>
    <row r="30" spans="1:20" x14ac:dyDescent="0.25">
      <c r="A30" s="5">
        <v>309</v>
      </c>
      <c r="B30" s="6" t="s">
        <v>21</v>
      </c>
      <c r="C30" s="6">
        <f>24+22</f>
        <v>46</v>
      </c>
      <c r="D30" s="6"/>
      <c r="E30" s="6"/>
      <c r="F30" s="6"/>
      <c r="G30" s="6"/>
      <c r="H30" s="6"/>
      <c r="I30" s="6"/>
      <c r="K30" s="40"/>
      <c r="L30" s="43" t="s">
        <v>123</v>
      </c>
      <c r="M30" s="41"/>
      <c r="N30" s="41"/>
      <c r="O30" s="41"/>
      <c r="P30" s="41"/>
      <c r="Q30" s="41"/>
      <c r="R30" s="41"/>
      <c r="S30" s="41"/>
      <c r="T30" s="41"/>
    </row>
    <row r="31" spans="1:20" x14ac:dyDescent="0.25">
      <c r="A31" s="5">
        <v>310</v>
      </c>
      <c r="B31" s="6" t="s">
        <v>24</v>
      </c>
      <c r="C31" s="6">
        <f>20+17+11</f>
        <v>48</v>
      </c>
      <c r="D31" s="6"/>
      <c r="E31" s="6"/>
      <c r="F31" s="6"/>
      <c r="G31" s="6"/>
      <c r="H31" s="6"/>
      <c r="I31" s="6"/>
      <c r="K31" s="40" t="s">
        <v>56</v>
      </c>
      <c r="L31" s="41"/>
      <c r="M31" s="41"/>
      <c r="N31" s="41"/>
      <c r="O31" s="41"/>
      <c r="P31" s="41"/>
      <c r="Q31" s="41"/>
      <c r="R31" s="41"/>
      <c r="S31" s="41"/>
      <c r="T31" s="41"/>
    </row>
    <row r="32" spans="1:20" x14ac:dyDescent="0.25">
      <c r="A32" s="5">
        <v>311</v>
      </c>
      <c r="B32" s="6" t="s">
        <v>25</v>
      </c>
      <c r="C32" s="6">
        <v>7</v>
      </c>
      <c r="D32" s="6"/>
      <c r="E32" s="6"/>
      <c r="F32" s="6"/>
      <c r="G32" s="6"/>
      <c r="H32" s="6"/>
      <c r="I32" s="6"/>
      <c r="K32" s="40"/>
      <c r="L32" s="43" t="s">
        <v>124</v>
      </c>
      <c r="M32" s="41"/>
      <c r="N32" s="41"/>
      <c r="O32" s="41"/>
      <c r="P32" s="41"/>
      <c r="Q32" s="41"/>
      <c r="R32" s="41"/>
      <c r="S32" s="41"/>
      <c r="T32" s="41"/>
    </row>
    <row r="33" spans="1:20" x14ac:dyDescent="0.25">
      <c r="A33" s="5">
        <v>312</v>
      </c>
      <c r="B33" s="6" t="s">
        <v>22</v>
      </c>
      <c r="C33" s="6">
        <f>21+17</f>
        <v>38</v>
      </c>
      <c r="D33" s="6"/>
      <c r="E33" s="6"/>
      <c r="F33" s="6"/>
      <c r="G33" s="6"/>
      <c r="H33" s="6"/>
      <c r="I33" s="6"/>
      <c r="K33" s="40" t="s">
        <v>87</v>
      </c>
      <c r="L33" s="41"/>
      <c r="M33" s="41"/>
      <c r="N33" s="41"/>
      <c r="O33" s="41"/>
      <c r="P33" s="41"/>
      <c r="Q33" s="41"/>
      <c r="R33" s="41"/>
      <c r="S33" s="41"/>
      <c r="T33" s="41"/>
    </row>
    <row r="34" spans="1:20" x14ac:dyDescent="0.25">
      <c r="A34" s="5">
        <v>313</v>
      </c>
      <c r="B34" s="6" t="s">
        <v>23</v>
      </c>
      <c r="C34" s="6">
        <f>24+5+7</f>
        <v>36</v>
      </c>
      <c r="D34" s="6"/>
      <c r="E34" s="6"/>
      <c r="F34" s="6"/>
      <c r="G34" s="6"/>
      <c r="H34" s="6"/>
      <c r="I34" s="6"/>
      <c r="K34" s="40"/>
      <c r="L34" s="43" t="s">
        <v>126</v>
      </c>
      <c r="M34" s="41"/>
      <c r="N34" s="41"/>
      <c r="O34" s="41"/>
      <c r="P34" s="41"/>
      <c r="Q34" s="41"/>
      <c r="R34" s="41"/>
      <c r="S34" s="41"/>
      <c r="T34" s="41"/>
    </row>
    <row r="35" spans="1:20" x14ac:dyDescent="0.25">
      <c r="A35" s="5">
        <v>320</v>
      </c>
      <c r="B35" s="6" t="s">
        <v>26</v>
      </c>
      <c r="C35" s="6">
        <f>9+23</f>
        <v>32</v>
      </c>
      <c r="D35" s="6"/>
      <c r="E35" s="6"/>
      <c r="F35" s="6"/>
      <c r="G35" s="6"/>
      <c r="H35" s="6"/>
      <c r="I35" s="6"/>
      <c r="K35" s="40"/>
      <c r="L35" s="41"/>
      <c r="M35" s="41"/>
      <c r="N35" s="41"/>
      <c r="O35" s="41"/>
      <c r="P35" s="41"/>
      <c r="Q35" s="41"/>
      <c r="R35" s="41"/>
      <c r="S35" s="41"/>
      <c r="T35" s="41"/>
    </row>
    <row r="36" spans="1:20" x14ac:dyDescent="0.25">
      <c r="A36" s="5">
        <v>321</v>
      </c>
      <c r="B36" s="6" t="s">
        <v>27</v>
      </c>
      <c r="C36" s="6">
        <v>9</v>
      </c>
      <c r="D36" s="6"/>
      <c r="E36" s="6"/>
      <c r="F36" s="6"/>
      <c r="G36" s="6"/>
      <c r="H36" s="6"/>
      <c r="I36" s="6"/>
      <c r="K36" s="40"/>
      <c r="L36" s="41"/>
      <c r="M36" s="41"/>
      <c r="N36" s="41"/>
      <c r="O36" s="41"/>
      <c r="P36" s="41"/>
      <c r="Q36" s="41"/>
      <c r="R36" s="41"/>
      <c r="S36" s="41"/>
      <c r="T36" s="41"/>
    </row>
    <row r="37" spans="1:20" x14ac:dyDescent="0.25">
      <c r="A37" s="5">
        <v>322</v>
      </c>
      <c r="B37" s="6" t="s">
        <v>28</v>
      </c>
      <c r="C37" s="6">
        <f>10+22+23</f>
        <v>55</v>
      </c>
      <c r="D37" s="6"/>
      <c r="E37" s="6"/>
      <c r="F37" s="6"/>
      <c r="G37" s="6"/>
      <c r="H37" s="6"/>
      <c r="I37" s="6"/>
      <c r="K37" s="40" t="s">
        <v>129</v>
      </c>
      <c r="L37" s="41"/>
      <c r="M37" s="41"/>
      <c r="N37" s="41"/>
      <c r="O37" s="41"/>
      <c r="P37" s="41"/>
      <c r="Q37" s="41"/>
      <c r="R37" s="41"/>
      <c r="S37" s="41"/>
      <c r="T37" s="41"/>
    </row>
    <row r="38" spans="1:20" x14ac:dyDescent="0.25">
      <c r="A38" s="5">
        <v>323</v>
      </c>
      <c r="B38" s="6" t="s">
        <v>29</v>
      </c>
      <c r="C38" s="6">
        <f>9+23</f>
        <v>32</v>
      </c>
      <c r="D38" s="6"/>
      <c r="E38" s="6"/>
      <c r="F38" s="6"/>
      <c r="G38" s="6"/>
      <c r="H38" s="6"/>
      <c r="I38" s="6"/>
      <c r="K38" s="40"/>
      <c r="L38" s="43" t="s">
        <v>130</v>
      </c>
      <c r="M38" s="41"/>
      <c r="N38" s="41"/>
      <c r="O38" s="41"/>
      <c r="P38" s="41"/>
      <c r="Q38" s="41"/>
      <c r="R38" s="41"/>
      <c r="S38" s="41"/>
      <c r="T38" s="41"/>
    </row>
    <row r="39" spans="1:20" x14ac:dyDescent="0.25">
      <c r="A39" s="5">
        <v>324</v>
      </c>
      <c r="B39" s="6" t="s">
        <v>30</v>
      </c>
      <c r="C39" s="6">
        <f>11+24</f>
        <v>35</v>
      </c>
      <c r="D39" s="6"/>
      <c r="E39" s="6"/>
      <c r="F39" s="6"/>
      <c r="G39" s="6"/>
      <c r="H39" s="6"/>
      <c r="I39" s="6"/>
      <c r="K39" s="40"/>
      <c r="L39" s="41"/>
      <c r="M39" s="41"/>
      <c r="N39" s="41"/>
      <c r="O39" s="41"/>
      <c r="P39" s="41"/>
      <c r="Q39" s="41"/>
      <c r="R39" s="41"/>
      <c r="S39" s="41"/>
      <c r="T39" s="41"/>
    </row>
    <row r="40" spans="1:20" x14ac:dyDescent="0.25">
      <c r="A40" s="5">
        <v>351</v>
      </c>
      <c r="B40" s="6" t="s">
        <v>31</v>
      </c>
      <c r="C40" s="6"/>
      <c r="D40" s="6"/>
      <c r="E40" s="6"/>
      <c r="F40" s="6"/>
      <c r="G40" s="6"/>
      <c r="H40" s="6"/>
      <c r="I40" s="6"/>
      <c r="K40" s="40" t="s">
        <v>128</v>
      </c>
      <c r="L40" s="41"/>
      <c r="M40" s="41"/>
      <c r="N40" s="41"/>
      <c r="O40" s="41"/>
      <c r="P40" s="41"/>
      <c r="Q40" s="41"/>
      <c r="R40" s="41"/>
      <c r="S40" s="41"/>
      <c r="T40" s="41"/>
    </row>
    <row r="41" spans="1:20" x14ac:dyDescent="0.25">
      <c r="A41" s="5">
        <v>353</v>
      </c>
      <c r="B41" s="6" t="s">
        <v>32</v>
      </c>
      <c r="C41" s="6"/>
      <c r="D41" s="6"/>
      <c r="E41" s="6"/>
      <c r="F41" s="6"/>
      <c r="G41" s="6"/>
      <c r="H41" s="6"/>
      <c r="I41" s="6"/>
      <c r="K41" s="40"/>
      <c r="L41" s="41"/>
      <c r="M41" s="41"/>
      <c r="N41" s="41"/>
      <c r="O41" s="41"/>
      <c r="P41" s="41"/>
      <c r="Q41" s="41"/>
      <c r="R41" s="41"/>
      <c r="S41" s="41"/>
      <c r="T41" s="41"/>
    </row>
    <row r="42" spans="1:20" x14ac:dyDescent="0.25">
      <c r="A42" s="5">
        <v>355</v>
      </c>
      <c r="B42" s="6" t="s">
        <v>33</v>
      </c>
      <c r="C42" s="6"/>
      <c r="D42" s="6"/>
      <c r="E42" s="6"/>
      <c r="F42" s="6"/>
      <c r="G42" s="6"/>
      <c r="H42" s="6"/>
      <c r="I42" s="6"/>
      <c r="K42" s="40"/>
      <c r="L42" s="41"/>
      <c r="M42" s="41"/>
      <c r="N42" s="41"/>
      <c r="O42" s="41"/>
      <c r="P42" s="41"/>
      <c r="Q42" s="41"/>
      <c r="R42" s="41"/>
      <c r="S42" s="41"/>
      <c r="T42" s="41"/>
    </row>
    <row r="43" spans="1:20" x14ac:dyDescent="0.25">
      <c r="A43" s="5">
        <v>357</v>
      </c>
      <c r="B43" s="6" t="s">
        <v>34</v>
      </c>
      <c r="C43" s="6">
        <v>7</v>
      </c>
      <c r="D43" s="6"/>
      <c r="E43" s="6"/>
      <c r="F43" s="6"/>
      <c r="G43" s="6"/>
      <c r="H43" s="6"/>
      <c r="I43" s="6"/>
      <c r="K43" s="40"/>
      <c r="L43" s="41"/>
      <c r="M43" s="41"/>
      <c r="N43" s="41"/>
      <c r="O43" s="41"/>
      <c r="P43" s="41"/>
      <c r="Q43" s="41"/>
      <c r="R43" s="41"/>
      <c r="S43" s="41"/>
      <c r="T43" s="41"/>
    </row>
    <row r="44" spans="1:20" x14ac:dyDescent="0.25">
      <c r="A44" s="5">
        <v>359</v>
      </c>
      <c r="B44" s="6" t="s">
        <v>35</v>
      </c>
      <c r="C44" s="6">
        <v>8</v>
      </c>
      <c r="D44" s="6"/>
      <c r="E44" s="6"/>
      <c r="F44" s="6"/>
      <c r="G44" s="6"/>
      <c r="H44" s="6"/>
      <c r="I44" s="6"/>
      <c r="K44" s="40"/>
      <c r="L44" s="41"/>
      <c r="M44" s="41"/>
      <c r="N44" s="41"/>
      <c r="O44" s="41"/>
      <c r="P44" s="41"/>
      <c r="Q44" s="41"/>
      <c r="R44" s="41"/>
      <c r="S44" s="41"/>
      <c r="T44" s="41"/>
    </row>
    <row r="45" spans="1:20" x14ac:dyDescent="0.25">
      <c r="A45" s="5">
        <v>360</v>
      </c>
      <c r="B45" s="6" t="s">
        <v>36</v>
      </c>
      <c r="C45" s="6"/>
      <c r="D45" s="6"/>
      <c r="E45" s="6"/>
      <c r="F45" s="6"/>
      <c r="G45" s="6"/>
      <c r="H45" s="6"/>
      <c r="I45" s="6"/>
      <c r="K45" s="40"/>
      <c r="L45" s="41"/>
      <c r="M45" s="41"/>
      <c r="N45" s="41"/>
      <c r="O45" s="41"/>
      <c r="P45" s="41"/>
      <c r="Q45" s="41"/>
      <c r="R45" s="41"/>
      <c r="S45" s="41"/>
      <c r="T45" s="41"/>
    </row>
    <row r="46" spans="1:20" x14ac:dyDescent="0.25">
      <c r="A46" s="5">
        <v>363</v>
      </c>
      <c r="B46" s="6" t="s">
        <v>37</v>
      </c>
      <c r="C46" s="6"/>
      <c r="D46" s="6"/>
      <c r="E46" s="6"/>
      <c r="F46" s="6"/>
      <c r="G46" s="6"/>
      <c r="H46" s="6"/>
      <c r="I46" s="6"/>
      <c r="K46" s="40"/>
      <c r="L46" s="41"/>
      <c r="M46" s="41"/>
      <c r="N46" s="41"/>
      <c r="O46" s="41"/>
      <c r="P46" s="41"/>
      <c r="Q46" s="41"/>
      <c r="R46" s="41"/>
      <c r="S46" s="41"/>
      <c r="T46" s="41"/>
    </row>
    <row r="47" spans="1:20" x14ac:dyDescent="0.25">
      <c r="A47" s="5">
        <v>382</v>
      </c>
      <c r="B47" s="6" t="s">
        <v>136</v>
      </c>
      <c r="C47" s="6">
        <v>41</v>
      </c>
      <c r="D47" s="6"/>
      <c r="E47" s="6"/>
      <c r="F47" s="6"/>
      <c r="G47" s="6"/>
      <c r="H47" s="6"/>
      <c r="I47" s="6"/>
      <c r="K47" s="40"/>
      <c r="L47" s="41"/>
      <c r="M47" s="41"/>
      <c r="N47" s="41"/>
      <c r="O47" s="41"/>
      <c r="P47" s="41"/>
      <c r="Q47" s="41"/>
      <c r="R47" s="41"/>
      <c r="S47" s="41"/>
      <c r="T47" s="41"/>
    </row>
    <row r="48" spans="1:20" x14ac:dyDescent="0.25">
      <c r="K48" s="40"/>
      <c r="L48" s="41"/>
      <c r="M48" s="41"/>
      <c r="N48" s="41"/>
      <c r="O48" s="41"/>
      <c r="P48" s="41"/>
      <c r="Q48" s="41"/>
      <c r="R48" s="41"/>
      <c r="S48" s="41"/>
      <c r="T48" s="41"/>
    </row>
    <row r="49" spans="11:20" x14ac:dyDescent="0.25">
      <c r="K49" s="40"/>
      <c r="L49" s="41"/>
      <c r="M49" s="41"/>
      <c r="N49" s="41"/>
      <c r="O49" s="41"/>
      <c r="P49" s="41"/>
      <c r="Q49" s="41"/>
      <c r="R49" s="41"/>
      <c r="S49" s="41"/>
      <c r="T49" s="41"/>
    </row>
    <row r="50" spans="11:20" x14ac:dyDescent="0.25">
      <c r="K50" s="40"/>
      <c r="L50" s="41"/>
      <c r="M50" s="41"/>
      <c r="N50" s="41"/>
      <c r="O50" s="41"/>
      <c r="P50" s="41"/>
      <c r="Q50" s="41"/>
      <c r="R50" s="41"/>
      <c r="S50" s="41"/>
      <c r="T50" s="41"/>
    </row>
    <row r="51" spans="11:20" x14ac:dyDescent="0.25">
      <c r="K51" s="40"/>
      <c r="L51" s="41"/>
      <c r="M51" s="41"/>
      <c r="N51" s="41"/>
      <c r="O51" s="41"/>
      <c r="P51" s="41"/>
      <c r="Q51" s="41"/>
      <c r="R51" s="41"/>
      <c r="S51" s="41"/>
      <c r="T51" s="41"/>
    </row>
    <row r="52" spans="11:20" x14ac:dyDescent="0.25">
      <c r="K52" s="40"/>
      <c r="L52" s="41"/>
      <c r="M52" s="41"/>
      <c r="N52" s="41"/>
      <c r="O52" s="41"/>
      <c r="P52" s="41"/>
      <c r="Q52" s="41"/>
      <c r="R52" s="41"/>
      <c r="S52" s="41"/>
      <c r="T52" s="41"/>
    </row>
    <row r="53" spans="11:20" x14ac:dyDescent="0.25">
      <c r="K53" s="40"/>
      <c r="L53" s="41"/>
      <c r="M53" s="41"/>
      <c r="N53" s="41"/>
      <c r="O53" s="41"/>
      <c r="P53" s="41"/>
      <c r="Q53" s="41"/>
      <c r="R53" s="41"/>
      <c r="S53" s="41"/>
      <c r="T53" s="41"/>
    </row>
    <row r="54" spans="11:20" x14ac:dyDescent="0.25">
      <c r="K54" s="40"/>
      <c r="L54" s="41"/>
      <c r="M54" s="41"/>
      <c r="N54" s="41"/>
      <c r="O54" s="41"/>
      <c r="P54" s="41"/>
      <c r="Q54" s="41"/>
      <c r="R54" s="41"/>
      <c r="S54" s="41"/>
      <c r="T54" s="41"/>
    </row>
    <row r="55" spans="11:20" x14ac:dyDescent="0.25">
      <c r="K55" s="40"/>
      <c r="L55" s="41"/>
      <c r="M55" s="41"/>
      <c r="N55" s="41"/>
      <c r="O55" s="41"/>
      <c r="P55" s="41"/>
      <c r="Q55" s="41"/>
      <c r="R55" s="41"/>
      <c r="S55" s="41"/>
      <c r="T55" s="41"/>
    </row>
    <row r="56" spans="11:20" x14ac:dyDescent="0.25">
      <c r="K56" s="40"/>
      <c r="L56" s="41"/>
      <c r="M56" s="41"/>
      <c r="N56" s="41"/>
      <c r="O56" s="41"/>
      <c r="P56" s="41"/>
      <c r="Q56" s="41"/>
      <c r="R56" s="41"/>
      <c r="S56" s="41"/>
      <c r="T56" s="41"/>
    </row>
    <row r="57" spans="11:20" x14ac:dyDescent="0.25">
      <c r="K57" s="40"/>
      <c r="L57" s="41"/>
      <c r="M57" s="41"/>
      <c r="N57" s="41"/>
      <c r="O57" s="41"/>
      <c r="P57" s="41"/>
      <c r="Q57" s="41"/>
      <c r="R57" s="41"/>
      <c r="S57" s="41"/>
      <c r="T57" s="41"/>
    </row>
    <row r="58" spans="11:20" x14ac:dyDescent="0.25">
      <c r="K58" s="40" t="s">
        <v>132</v>
      </c>
      <c r="L58" s="41"/>
      <c r="M58" s="41"/>
      <c r="N58" s="41"/>
      <c r="O58" s="41"/>
      <c r="P58" s="41"/>
      <c r="Q58" s="41"/>
      <c r="R58" s="41"/>
      <c r="S58" s="41"/>
      <c r="T58" s="41"/>
    </row>
    <row r="59" spans="11:20" x14ac:dyDescent="0.25">
      <c r="K59" s="40"/>
      <c r="L59" s="41"/>
      <c r="M59" s="41"/>
      <c r="N59" s="41"/>
      <c r="O59" s="41"/>
      <c r="P59" s="41"/>
      <c r="Q59" s="41"/>
      <c r="R59" s="41"/>
      <c r="S59" s="41"/>
      <c r="T59" s="41"/>
    </row>
    <row r="60" spans="11:20" x14ac:dyDescent="0.25">
      <c r="K60" s="40"/>
      <c r="L60" s="41"/>
      <c r="M60" s="41"/>
      <c r="N60" s="41"/>
      <c r="O60" s="41"/>
      <c r="P60" s="41"/>
      <c r="Q60" s="41"/>
      <c r="R60" s="41"/>
      <c r="S60" s="41"/>
      <c r="T60" s="41"/>
    </row>
    <row r="61" spans="11:20" x14ac:dyDescent="0.25">
      <c r="K61" s="40"/>
      <c r="L61" s="41"/>
      <c r="M61" s="41"/>
      <c r="N61" s="41"/>
      <c r="O61" s="41"/>
      <c r="P61" s="41"/>
      <c r="Q61" s="41"/>
      <c r="R61" s="41"/>
      <c r="S61" s="41"/>
      <c r="T61" s="41"/>
    </row>
    <row r="62" spans="11:20" x14ac:dyDescent="0.25">
      <c r="K62" s="40"/>
      <c r="L62" s="41"/>
      <c r="M62" s="41"/>
      <c r="N62" s="41"/>
      <c r="O62" s="41"/>
      <c r="P62" s="41"/>
      <c r="Q62" s="41"/>
      <c r="R62" s="41"/>
      <c r="S62" s="41"/>
      <c r="T62" s="41"/>
    </row>
    <row r="63" spans="11:20" x14ac:dyDescent="0.25">
      <c r="K63" s="40"/>
      <c r="L63" s="41"/>
      <c r="M63" s="41"/>
      <c r="N63" s="41"/>
      <c r="O63" s="41"/>
      <c r="P63" s="41"/>
      <c r="Q63" s="41"/>
      <c r="R63" s="41"/>
      <c r="S63" s="41"/>
      <c r="T63" s="41"/>
    </row>
    <row r="64" spans="11:20" x14ac:dyDescent="0.25">
      <c r="K64" s="40"/>
      <c r="L64" s="41"/>
      <c r="M64" s="41"/>
      <c r="N64" s="41"/>
      <c r="O64" s="41"/>
      <c r="P64" s="41"/>
      <c r="Q64" s="41"/>
      <c r="R64" s="41"/>
      <c r="S64" s="41"/>
      <c r="T64" s="41"/>
    </row>
    <row r="65" spans="11:20" x14ac:dyDescent="0.25">
      <c r="K65" s="40"/>
      <c r="L65" s="41"/>
      <c r="M65" s="41"/>
      <c r="N65" s="41"/>
      <c r="O65" s="41"/>
      <c r="P65" s="41"/>
      <c r="Q65" s="41"/>
      <c r="R65" s="41"/>
      <c r="S65" s="41"/>
      <c r="T65" s="41"/>
    </row>
    <row r="66" spans="11:20" x14ac:dyDescent="0.25">
      <c r="K66" s="40"/>
      <c r="L66" s="41"/>
      <c r="M66" s="41"/>
      <c r="N66" s="41"/>
      <c r="O66" s="41"/>
      <c r="P66" s="41"/>
      <c r="Q66" s="41"/>
      <c r="R66" s="41"/>
      <c r="S66" s="41"/>
      <c r="T66" s="41"/>
    </row>
    <row r="67" spans="11:20" x14ac:dyDescent="0.25">
      <c r="K67" s="40"/>
      <c r="L67" s="41"/>
      <c r="M67" s="41"/>
      <c r="N67" s="41"/>
      <c r="O67" s="41"/>
      <c r="P67" s="41"/>
      <c r="Q67" s="41"/>
      <c r="R67" s="41"/>
      <c r="S67" s="41"/>
      <c r="T67" s="41"/>
    </row>
    <row r="68" spans="11:20" x14ac:dyDescent="0.25">
      <c r="K68" s="40"/>
      <c r="L68" s="41"/>
      <c r="M68" s="41"/>
      <c r="N68" s="41"/>
      <c r="O68" s="41"/>
      <c r="P68" s="41"/>
      <c r="Q68" s="41"/>
      <c r="R68" s="41"/>
      <c r="S68" s="41"/>
      <c r="T68" s="41"/>
    </row>
    <row r="69" spans="11:20" x14ac:dyDescent="0.25">
      <c r="K69" s="40"/>
      <c r="L69" s="41"/>
      <c r="M69" s="41"/>
      <c r="N69" s="41"/>
      <c r="O69" s="41"/>
      <c r="P69" s="41"/>
      <c r="Q69" s="41"/>
      <c r="R69" s="41"/>
      <c r="S69" s="41"/>
      <c r="T69" s="41"/>
    </row>
    <row r="70" spans="11:20" x14ac:dyDescent="0.25">
      <c r="K70" s="40"/>
      <c r="L70" s="41"/>
      <c r="M70" s="41"/>
      <c r="N70" s="41"/>
      <c r="O70" s="41"/>
      <c r="P70" s="41"/>
      <c r="Q70" s="41"/>
      <c r="R70" s="41"/>
      <c r="S70" s="41"/>
      <c r="T70" s="41"/>
    </row>
    <row r="71" spans="11:20" x14ac:dyDescent="0.25">
      <c r="K71" s="40"/>
      <c r="L71" s="41"/>
      <c r="M71" s="41"/>
      <c r="N71" s="41"/>
      <c r="O71" s="41"/>
      <c r="P71" s="41"/>
      <c r="Q71" s="41"/>
      <c r="R71" s="41"/>
      <c r="S71" s="41"/>
      <c r="T71" s="41"/>
    </row>
    <row r="72" spans="11:20" x14ac:dyDescent="0.25">
      <c r="K72" s="40"/>
      <c r="L72" s="41"/>
      <c r="M72" s="41"/>
      <c r="N72" s="41"/>
      <c r="O72" s="41"/>
      <c r="P72" s="41"/>
      <c r="Q72" s="41"/>
      <c r="R72" s="41"/>
      <c r="S72" s="41"/>
      <c r="T72" s="41"/>
    </row>
    <row r="73" spans="11:20" x14ac:dyDescent="0.25">
      <c r="K73" s="40"/>
      <c r="L73" s="41"/>
      <c r="M73" s="41"/>
      <c r="N73" s="41"/>
      <c r="O73" s="41"/>
      <c r="P73" s="41"/>
      <c r="Q73" s="41"/>
      <c r="R73" s="41"/>
      <c r="S73" s="41"/>
      <c r="T73" s="41"/>
    </row>
    <row r="74" spans="11:20" x14ac:dyDescent="0.25">
      <c r="K74" s="40"/>
      <c r="L74" s="41"/>
      <c r="M74" s="41"/>
      <c r="N74" s="41"/>
      <c r="O74" s="41"/>
      <c r="P74" s="41"/>
      <c r="Q74" s="41"/>
      <c r="R74" s="41"/>
      <c r="S74" s="41"/>
      <c r="T74" s="41"/>
    </row>
    <row r="75" spans="11:20" x14ac:dyDescent="0.25">
      <c r="K75" s="40"/>
      <c r="L75" s="41"/>
      <c r="M75" s="41"/>
      <c r="N75" s="41"/>
      <c r="O75" s="41"/>
      <c r="P75" s="41"/>
      <c r="Q75" s="41"/>
      <c r="R75" s="41"/>
      <c r="S75" s="41"/>
      <c r="T75" s="41"/>
    </row>
    <row r="76" spans="11:20" x14ac:dyDescent="0.25">
      <c r="K76" s="40"/>
      <c r="L76" s="41"/>
      <c r="M76" s="41"/>
      <c r="N76" s="41"/>
      <c r="O76" s="41"/>
      <c r="P76" s="41"/>
      <c r="Q76" s="41"/>
      <c r="R76" s="41"/>
      <c r="S76" s="41"/>
      <c r="T76" s="41"/>
    </row>
  </sheetData>
  <mergeCells count="3">
    <mergeCell ref="A2:I2"/>
    <mergeCell ref="A25:I25"/>
    <mergeCell ref="A1:I1"/>
  </mergeCells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C8ED1B-E528-45F5-8702-FCAC508439C7}">
  <sheetPr codeName="Feuil2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6.5703125" customWidth="1"/>
  </cols>
  <sheetData>
    <row r="1" spans="1:7" ht="15.75" x14ac:dyDescent="0.25">
      <c r="A1" s="144" t="s">
        <v>58</v>
      </c>
      <c r="B1" s="144"/>
      <c r="C1" s="144"/>
      <c r="D1" s="144"/>
      <c r="E1" s="144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7">
        <v>43686</v>
      </c>
      <c r="B3" s="6" t="s">
        <v>57</v>
      </c>
      <c r="C3" s="6"/>
      <c r="D3" s="6"/>
      <c r="E3" s="6">
        <v>44</v>
      </c>
    </row>
    <row r="4" spans="1:7" x14ac:dyDescent="0.25">
      <c r="A4" s="7">
        <v>43687</v>
      </c>
      <c r="B4" s="6" t="s">
        <v>56</v>
      </c>
      <c r="C4" s="6"/>
      <c r="D4" s="6">
        <v>1</v>
      </c>
      <c r="E4" s="6">
        <f>E3+C4-D4</f>
        <v>43</v>
      </c>
    </row>
    <row r="5" spans="1:7" x14ac:dyDescent="0.25">
      <c r="A5" s="7">
        <v>43689</v>
      </c>
      <c r="B5" s="6" t="s">
        <v>56</v>
      </c>
      <c r="C5" s="6"/>
      <c r="D5" s="6">
        <v>1</v>
      </c>
      <c r="E5" s="6">
        <f t="shared" ref="E5:E22" si="0">E4+C5-D5</f>
        <v>42</v>
      </c>
    </row>
    <row r="6" spans="1:7" x14ac:dyDescent="0.25">
      <c r="A6" s="7">
        <v>43690</v>
      </c>
      <c r="B6" s="6" t="s">
        <v>56</v>
      </c>
      <c r="C6" s="6"/>
      <c r="D6" s="6">
        <v>1</v>
      </c>
      <c r="E6" s="6">
        <f t="shared" si="0"/>
        <v>41</v>
      </c>
    </row>
    <row r="7" spans="1:7" x14ac:dyDescent="0.25">
      <c r="A7" s="7">
        <v>43700</v>
      </c>
      <c r="B7" s="6" t="s">
        <v>56</v>
      </c>
      <c r="C7" s="6"/>
      <c r="D7" s="6">
        <v>1</v>
      </c>
      <c r="E7" s="6">
        <f t="shared" si="0"/>
        <v>40</v>
      </c>
    </row>
    <row r="8" spans="1:7" x14ac:dyDescent="0.25">
      <c r="A8" s="6"/>
      <c r="B8" s="6"/>
      <c r="C8" s="6"/>
      <c r="D8" s="6"/>
      <c r="E8" s="6">
        <f t="shared" si="0"/>
        <v>40</v>
      </c>
    </row>
    <row r="9" spans="1:7" x14ac:dyDescent="0.25">
      <c r="A9" s="6"/>
      <c r="B9" s="6"/>
      <c r="C9" s="6"/>
      <c r="D9" s="6"/>
      <c r="E9" s="6">
        <f t="shared" si="0"/>
        <v>40</v>
      </c>
    </row>
    <row r="10" spans="1:7" x14ac:dyDescent="0.25">
      <c r="A10" s="6"/>
      <c r="B10" s="6"/>
      <c r="C10" s="6"/>
      <c r="D10" s="6"/>
      <c r="E10" s="6">
        <f t="shared" si="0"/>
        <v>40</v>
      </c>
    </row>
    <row r="11" spans="1:7" x14ac:dyDescent="0.25">
      <c r="A11" s="6"/>
      <c r="B11" s="6"/>
      <c r="C11" s="6"/>
      <c r="D11" s="6"/>
      <c r="E11" s="6">
        <f t="shared" si="0"/>
        <v>40</v>
      </c>
    </row>
    <row r="12" spans="1:7" x14ac:dyDescent="0.25">
      <c r="A12" s="6"/>
      <c r="B12" s="6"/>
      <c r="C12" s="6"/>
      <c r="D12" s="6"/>
      <c r="E12" s="6">
        <f t="shared" si="0"/>
        <v>40</v>
      </c>
    </row>
    <row r="13" spans="1:7" x14ac:dyDescent="0.25">
      <c r="A13" s="6"/>
      <c r="B13" s="6"/>
      <c r="C13" s="6"/>
      <c r="D13" s="6"/>
      <c r="E13" s="6">
        <f t="shared" si="0"/>
        <v>40</v>
      </c>
    </row>
    <row r="14" spans="1:7" x14ac:dyDescent="0.25">
      <c r="A14" s="6"/>
      <c r="B14" s="6"/>
      <c r="C14" s="6"/>
      <c r="D14" s="6"/>
      <c r="E14" s="6">
        <f t="shared" si="0"/>
        <v>40</v>
      </c>
    </row>
    <row r="15" spans="1:7" x14ac:dyDescent="0.25">
      <c r="A15" s="6"/>
      <c r="B15" s="6"/>
      <c r="C15" s="6"/>
      <c r="D15" s="6"/>
      <c r="E15" s="6">
        <f t="shared" si="0"/>
        <v>40</v>
      </c>
    </row>
    <row r="16" spans="1:7" x14ac:dyDescent="0.25">
      <c r="A16" s="6"/>
      <c r="B16" s="6"/>
      <c r="C16" s="6"/>
      <c r="D16" s="6"/>
      <c r="E16" s="6">
        <f t="shared" si="0"/>
        <v>40</v>
      </c>
    </row>
    <row r="17" spans="1:5" x14ac:dyDescent="0.25">
      <c r="A17" s="6"/>
      <c r="B17" s="6"/>
      <c r="C17" s="6"/>
      <c r="D17" s="6"/>
      <c r="E17" s="6">
        <f t="shared" si="0"/>
        <v>40</v>
      </c>
    </row>
    <row r="18" spans="1:5" x14ac:dyDescent="0.25">
      <c r="A18" s="6"/>
      <c r="B18" s="6"/>
      <c r="C18" s="6"/>
      <c r="D18" s="6"/>
      <c r="E18" s="6">
        <f t="shared" si="0"/>
        <v>40</v>
      </c>
    </row>
    <row r="19" spans="1:5" x14ac:dyDescent="0.25">
      <c r="A19" s="6"/>
      <c r="B19" s="6"/>
      <c r="C19" s="6"/>
      <c r="D19" s="6"/>
      <c r="E19" s="6">
        <f t="shared" si="0"/>
        <v>40</v>
      </c>
    </row>
    <row r="20" spans="1:5" x14ac:dyDescent="0.25">
      <c r="A20" s="6"/>
      <c r="B20" s="6"/>
      <c r="C20" s="6"/>
      <c r="D20" s="6"/>
      <c r="E20" s="6">
        <f t="shared" si="0"/>
        <v>40</v>
      </c>
    </row>
    <row r="21" spans="1:5" x14ac:dyDescent="0.25">
      <c r="A21" s="6"/>
      <c r="B21" s="6"/>
      <c r="C21" s="6"/>
      <c r="D21" s="6"/>
      <c r="E21" s="6">
        <f t="shared" si="0"/>
        <v>40</v>
      </c>
    </row>
    <row r="22" spans="1:5" x14ac:dyDescent="0.25">
      <c r="A22" s="6"/>
      <c r="B22" s="6"/>
      <c r="C22" s="6"/>
      <c r="D22" s="6"/>
      <c r="E22" s="6">
        <f t="shared" si="0"/>
        <v>40</v>
      </c>
    </row>
  </sheetData>
  <mergeCells count="1">
    <mergeCell ref="A1:E1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9B2561-A752-47E8-9978-D8E1623470C0}">
  <sheetPr codeName="Feuil3"/>
  <dimension ref="A1:G24"/>
  <sheetViews>
    <sheetView workbookViewId="0">
      <selection activeCell="E39" sqref="E39"/>
    </sheetView>
  </sheetViews>
  <sheetFormatPr baseColWidth="10" defaultRowHeight="15" x14ac:dyDescent="0.25"/>
  <cols>
    <col min="2" max="2" width="22.5703125" customWidth="1"/>
  </cols>
  <sheetData>
    <row r="1" spans="1:7" ht="15.75" x14ac:dyDescent="0.25">
      <c r="A1" s="144" t="s">
        <v>59</v>
      </c>
      <c r="B1" s="144"/>
      <c r="C1" s="144"/>
      <c r="D1" s="144"/>
      <c r="E1" s="144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12">
        <v>43686</v>
      </c>
      <c r="B3" s="6" t="s">
        <v>57</v>
      </c>
      <c r="C3" s="6"/>
      <c r="D3" s="6"/>
      <c r="E3" s="6">
        <v>22</v>
      </c>
    </row>
    <row r="4" spans="1:7" x14ac:dyDescent="0.25">
      <c r="A4" s="7">
        <v>43686</v>
      </c>
      <c r="B4" s="6" t="s">
        <v>56</v>
      </c>
      <c r="C4" s="6"/>
      <c r="D4" s="6">
        <v>3</v>
      </c>
      <c r="E4" s="6">
        <f t="shared" ref="E4:E24" si="0">E3+C4-D4</f>
        <v>19</v>
      </c>
    </row>
    <row r="5" spans="1:7" x14ac:dyDescent="0.25">
      <c r="A5" s="7">
        <v>43687</v>
      </c>
      <c r="B5" s="6" t="s">
        <v>56</v>
      </c>
      <c r="C5" s="6"/>
      <c r="D5" s="6">
        <v>1</v>
      </c>
      <c r="E5" s="6">
        <f t="shared" si="0"/>
        <v>18</v>
      </c>
    </row>
    <row r="6" spans="1:7" x14ac:dyDescent="0.25">
      <c r="A6" s="7">
        <v>43688</v>
      </c>
      <c r="B6" s="6" t="s">
        <v>56</v>
      </c>
      <c r="C6" s="6"/>
      <c r="D6" s="6">
        <v>3</v>
      </c>
      <c r="E6" s="6">
        <f t="shared" si="0"/>
        <v>15</v>
      </c>
    </row>
    <row r="7" spans="1:7" x14ac:dyDescent="0.25">
      <c r="A7" s="7">
        <v>43691</v>
      </c>
      <c r="B7" s="6" t="s">
        <v>56</v>
      </c>
      <c r="C7" s="6"/>
      <c r="D7" s="6">
        <v>3</v>
      </c>
      <c r="E7" s="6">
        <f t="shared" si="0"/>
        <v>12</v>
      </c>
    </row>
    <row r="8" spans="1:7" x14ac:dyDescent="0.25">
      <c r="A8" s="7">
        <v>43692</v>
      </c>
      <c r="B8" s="6" t="s">
        <v>56</v>
      </c>
      <c r="C8" s="6"/>
      <c r="D8" s="6">
        <v>1</v>
      </c>
      <c r="E8" s="6">
        <f t="shared" si="0"/>
        <v>11</v>
      </c>
    </row>
    <row r="9" spans="1:7" x14ac:dyDescent="0.25">
      <c r="A9" s="7">
        <v>43694</v>
      </c>
      <c r="B9" s="6" t="s">
        <v>56</v>
      </c>
      <c r="C9" s="6"/>
      <c r="D9" s="6">
        <v>7</v>
      </c>
      <c r="E9" s="6">
        <f t="shared" si="0"/>
        <v>4</v>
      </c>
    </row>
    <row r="10" spans="1:7" x14ac:dyDescent="0.25">
      <c r="A10" s="7">
        <v>43695</v>
      </c>
      <c r="B10" s="6" t="s">
        <v>56</v>
      </c>
      <c r="C10" s="6"/>
      <c r="D10" s="6">
        <v>4</v>
      </c>
      <c r="E10" s="6">
        <f t="shared" si="0"/>
        <v>0</v>
      </c>
      <c r="F10" s="16" t="s">
        <v>80</v>
      </c>
    </row>
    <row r="11" spans="1:7" s="15" customFormat="1" x14ac:dyDescent="0.25">
      <c r="A11" s="13">
        <v>43696</v>
      </c>
      <c r="B11" s="14" t="s">
        <v>79</v>
      </c>
      <c r="C11" s="14">
        <v>24</v>
      </c>
      <c r="D11" s="14"/>
      <c r="E11" s="14">
        <f t="shared" si="0"/>
        <v>24</v>
      </c>
    </row>
    <row r="12" spans="1:7" x14ac:dyDescent="0.25">
      <c r="A12" s="7">
        <v>43696</v>
      </c>
      <c r="B12" s="6" t="s">
        <v>56</v>
      </c>
      <c r="C12" s="6"/>
      <c r="D12" s="6">
        <v>1</v>
      </c>
      <c r="E12" s="6">
        <f t="shared" si="0"/>
        <v>23</v>
      </c>
    </row>
    <row r="13" spans="1:7" x14ac:dyDescent="0.25">
      <c r="A13" s="7">
        <v>43699</v>
      </c>
      <c r="B13" s="6" t="s">
        <v>56</v>
      </c>
      <c r="C13" s="6"/>
      <c r="D13" s="6">
        <v>4</v>
      </c>
      <c r="E13" s="6">
        <f t="shared" si="0"/>
        <v>19</v>
      </c>
    </row>
    <row r="14" spans="1:7" x14ac:dyDescent="0.25">
      <c r="A14" s="7">
        <v>43701</v>
      </c>
      <c r="B14" s="6" t="s">
        <v>56</v>
      </c>
      <c r="C14" s="6"/>
      <c r="D14" s="6">
        <v>3</v>
      </c>
      <c r="E14" s="6">
        <f t="shared" si="0"/>
        <v>16</v>
      </c>
    </row>
    <row r="15" spans="1:7" x14ac:dyDescent="0.25">
      <c r="A15" s="7">
        <v>43702</v>
      </c>
      <c r="B15" s="6" t="s">
        <v>56</v>
      </c>
      <c r="C15" s="6"/>
      <c r="D15" s="6">
        <v>3</v>
      </c>
      <c r="E15" s="6">
        <f t="shared" si="0"/>
        <v>13</v>
      </c>
    </row>
    <row r="16" spans="1:7" s="15" customFormat="1" x14ac:dyDescent="0.25">
      <c r="A16" s="13">
        <v>43703</v>
      </c>
      <c r="B16" s="14" t="s">
        <v>79</v>
      </c>
      <c r="C16" s="14">
        <v>48</v>
      </c>
      <c r="D16" s="14"/>
      <c r="E16" s="14">
        <f t="shared" si="0"/>
        <v>61</v>
      </c>
    </row>
    <row r="17" spans="1:5" x14ac:dyDescent="0.25">
      <c r="A17" s="6"/>
      <c r="B17" s="6"/>
      <c r="C17" s="6"/>
      <c r="D17" s="6"/>
      <c r="E17" s="6">
        <f t="shared" si="0"/>
        <v>61</v>
      </c>
    </row>
    <row r="18" spans="1:5" x14ac:dyDescent="0.25">
      <c r="A18" s="6"/>
      <c r="B18" s="6"/>
      <c r="C18" s="6"/>
      <c r="D18" s="6"/>
      <c r="E18" s="6">
        <f t="shared" si="0"/>
        <v>61</v>
      </c>
    </row>
    <row r="19" spans="1:5" x14ac:dyDescent="0.25">
      <c r="A19" s="6"/>
      <c r="B19" s="6"/>
      <c r="C19" s="6"/>
      <c r="D19" s="6"/>
      <c r="E19" s="6">
        <f t="shared" si="0"/>
        <v>61</v>
      </c>
    </row>
    <row r="20" spans="1:5" x14ac:dyDescent="0.25">
      <c r="A20" s="6"/>
      <c r="B20" s="6"/>
      <c r="C20" s="6"/>
      <c r="D20" s="6"/>
      <c r="E20" s="6">
        <f t="shared" si="0"/>
        <v>61</v>
      </c>
    </row>
    <row r="21" spans="1:5" x14ac:dyDescent="0.25">
      <c r="A21" s="6"/>
      <c r="B21" s="6"/>
      <c r="C21" s="6"/>
      <c r="D21" s="6"/>
      <c r="E21" s="6">
        <f t="shared" si="0"/>
        <v>61</v>
      </c>
    </row>
    <row r="22" spans="1:5" x14ac:dyDescent="0.25">
      <c r="A22" s="6"/>
      <c r="B22" s="6"/>
      <c r="C22" s="6"/>
      <c r="D22" s="6"/>
      <c r="E22" s="6">
        <f t="shared" si="0"/>
        <v>61</v>
      </c>
    </row>
    <row r="23" spans="1:5" x14ac:dyDescent="0.25">
      <c r="A23" s="6"/>
      <c r="B23" s="6"/>
      <c r="C23" s="6"/>
      <c r="D23" s="6"/>
      <c r="E23" s="6">
        <f t="shared" si="0"/>
        <v>61</v>
      </c>
    </row>
    <row r="24" spans="1:5" x14ac:dyDescent="0.25">
      <c r="A24" s="6"/>
      <c r="B24" s="6"/>
      <c r="C24" s="6"/>
      <c r="D24" s="6"/>
      <c r="E24" s="6">
        <f t="shared" si="0"/>
        <v>61</v>
      </c>
    </row>
  </sheetData>
  <mergeCells count="1">
    <mergeCell ref="A1:E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C95E41-75B0-43B9-9E6C-E784E6460E71}">
  <sheetPr codeName="Feuil4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2.85546875" customWidth="1"/>
  </cols>
  <sheetData>
    <row r="1" spans="1:7" ht="15.75" x14ac:dyDescent="0.25">
      <c r="A1" s="144" t="s">
        <v>60</v>
      </c>
      <c r="B1" s="144"/>
      <c r="C1" s="144"/>
      <c r="D1" s="144"/>
      <c r="E1" s="144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7">
        <v>43686</v>
      </c>
      <c r="B3" s="6" t="s">
        <v>57</v>
      </c>
      <c r="C3" s="6"/>
      <c r="D3" s="6"/>
      <c r="E3" s="6">
        <v>58</v>
      </c>
    </row>
    <row r="4" spans="1:7" x14ac:dyDescent="0.25">
      <c r="A4" s="7">
        <v>43687</v>
      </c>
      <c r="B4" s="6" t="s">
        <v>77</v>
      </c>
      <c r="C4" s="6"/>
      <c r="D4" s="6">
        <v>1</v>
      </c>
      <c r="E4" s="6">
        <f>E3+C4-D4</f>
        <v>57</v>
      </c>
    </row>
    <row r="5" spans="1:7" x14ac:dyDescent="0.25">
      <c r="A5" s="7">
        <v>43694</v>
      </c>
      <c r="B5" s="6" t="s">
        <v>77</v>
      </c>
      <c r="C5" s="6"/>
      <c r="D5" s="6">
        <v>3</v>
      </c>
      <c r="E5" s="6">
        <f t="shared" ref="E5:E22" si="0">E4+C5-D5</f>
        <v>54</v>
      </c>
    </row>
    <row r="6" spans="1:7" x14ac:dyDescent="0.25">
      <c r="A6" s="7">
        <v>43695</v>
      </c>
      <c r="B6" s="6" t="s">
        <v>77</v>
      </c>
      <c r="C6" s="6"/>
      <c r="D6" s="6">
        <v>4</v>
      </c>
      <c r="E6" s="6">
        <f t="shared" si="0"/>
        <v>50</v>
      </c>
    </row>
    <row r="7" spans="1:7" x14ac:dyDescent="0.25">
      <c r="A7" s="7">
        <v>43696</v>
      </c>
      <c r="B7" s="6" t="s">
        <v>77</v>
      </c>
      <c r="C7" s="6"/>
      <c r="D7" s="6">
        <v>1</v>
      </c>
      <c r="E7" s="6">
        <f t="shared" si="0"/>
        <v>49</v>
      </c>
    </row>
    <row r="8" spans="1:7" s="15" customFormat="1" x14ac:dyDescent="0.25">
      <c r="A8" s="13">
        <v>43703</v>
      </c>
      <c r="B8" s="14" t="s">
        <v>79</v>
      </c>
      <c r="C8" s="14">
        <v>24</v>
      </c>
      <c r="D8" s="14"/>
      <c r="E8" s="14">
        <f t="shared" si="0"/>
        <v>73</v>
      </c>
    </row>
    <row r="9" spans="1:7" x14ac:dyDescent="0.25">
      <c r="A9" s="6"/>
      <c r="B9" s="6"/>
      <c r="C9" s="6"/>
      <c r="D9" s="6"/>
      <c r="E9" s="6">
        <f t="shared" si="0"/>
        <v>73</v>
      </c>
    </row>
    <row r="10" spans="1:7" x14ac:dyDescent="0.25">
      <c r="A10" s="6"/>
      <c r="B10" s="6"/>
      <c r="C10" s="6"/>
      <c r="D10" s="6"/>
      <c r="E10" s="6">
        <f t="shared" si="0"/>
        <v>73</v>
      </c>
    </row>
    <row r="11" spans="1:7" x14ac:dyDescent="0.25">
      <c r="A11" s="6"/>
      <c r="B11" s="6"/>
      <c r="C11" s="6"/>
      <c r="D11" s="6"/>
      <c r="E11" s="6">
        <f t="shared" si="0"/>
        <v>73</v>
      </c>
    </row>
    <row r="12" spans="1:7" x14ac:dyDescent="0.25">
      <c r="A12" s="6"/>
      <c r="B12" s="6"/>
      <c r="C12" s="6"/>
      <c r="D12" s="6"/>
      <c r="E12" s="6">
        <f t="shared" si="0"/>
        <v>73</v>
      </c>
    </row>
    <row r="13" spans="1:7" x14ac:dyDescent="0.25">
      <c r="A13" s="6"/>
      <c r="B13" s="6"/>
      <c r="C13" s="6"/>
      <c r="D13" s="6"/>
      <c r="E13" s="6">
        <f t="shared" si="0"/>
        <v>73</v>
      </c>
    </row>
    <row r="14" spans="1:7" x14ac:dyDescent="0.25">
      <c r="A14" s="6"/>
      <c r="B14" s="6"/>
      <c r="C14" s="6"/>
      <c r="D14" s="6"/>
      <c r="E14" s="6">
        <f t="shared" si="0"/>
        <v>73</v>
      </c>
    </row>
    <row r="15" spans="1:7" x14ac:dyDescent="0.25">
      <c r="A15" s="6"/>
      <c r="B15" s="6"/>
      <c r="C15" s="6"/>
      <c r="D15" s="6"/>
      <c r="E15" s="6">
        <f t="shared" si="0"/>
        <v>73</v>
      </c>
    </row>
    <row r="16" spans="1:7" x14ac:dyDescent="0.25">
      <c r="A16" s="6"/>
      <c r="B16" s="6"/>
      <c r="C16" s="6"/>
      <c r="D16" s="6"/>
      <c r="E16" s="6">
        <f t="shared" si="0"/>
        <v>73</v>
      </c>
    </row>
    <row r="17" spans="1:5" x14ac:dyDescent="0.25">
      <c r="A17" s="6"/>
      <c r="B17" s="6"/>
      <c r="C17" s="6"/>
      <c r="D17" s="6"/>
      <c r="E17" s="6">
        <f t="shared" si="0"/>
        <v>73</v>
      </c>
    </row>
    <row r="18" spans="1:5" x14ac:dyDescent="0.25">
      <c r="A18" s="6"/>
      <c r="B18" s="6"/>
      <c r="C18" s="6"/>
      <c r="D18" s="6"/>
      <c r="E18" s="6">
        <f t="shared" si="0"/>
        <v>73</v>
      </c>
    </row>
    <row r="19" spans="1:5" x14ac:dyDescent="0.25">
      <c r="A19" s="6"/>
      <c r="B19" s="6"/>
      <c r="C19" s="6"/>
      <c r="D19" s="6"/>
      <c r="E19" s="6">
        <f t="shared" si="0"/>
        <v>73</v>
      </c>
    </row>
    <row r="20" spans="1:5" x14ac:dyDescent="0.25">
      <c r="A20" s="6"/>
      <c r="B20" s="6"/>
      <c r="C20" s="6"/>
      <c r="D20" s="6"/>
      <c r="E20" s="6">
        <f t="shared" si="0"/>
        <v>73</v>
      </c>
    </row>
    <row r="21" spans="1:5" x14ac:dyDescent="0.25">
      <c r="A21" s="6"/>
      <c r="B21" s="6"/>
      <c r="C21" s="6"/>
      <c r="D21" s="6"/>
      <c r="E21" s="6">
        <f t="shared" si="0"/>
        <v>73</v>
      </c>
    </row>
    <row r="22" spans="1:5" x14ac:dyDescent="0.25">
      <c r="A22" s="6"/>
      <c r="B22" s="6"/>
      <c r="C22" s="6"/>
      <c r="D22" s="6"/>
      <c r="E22" s="6">
        <f t="shared" si="0"/>
        <v>73</v>
      </c>
    </row>
  </sheetData>
  <mergeCells count="1">
    <mergeCell ref="A1:E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4B4EE4-04C6-40B2-B07D-0F81DC139D26}">
  <sheetPr codeName="Feuil5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2.5703125" customWidth="1"/>
  </cols>
  <sheetData>
    <row r="1" spans="1:7" ht="15.75" x14ac:dyDescent="0.25">
      <c r="A1" s="144" t="s">
        <v>61</v>
      </c>
      <c r="B1" s="144"/>
      <c r="C1" s="144"/>
      <c r="D1" s="144"/>
      <c r="E1" s="144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7">
        <v>43686</v>
      </c>
      <c r="B3" s="6" t="s">
        <v>57</v>
      </c>
      <c r="C3" s="6"/>
      <c r="D3" s="6"/>
      <c r="E3" s="6">
        <f>34+15+11</f>
        <v>60</v>
      </c>
    </row>
    <row r="4" spans="1:7" x14ac:dyDescent="0.25">
      <c r="A4" s="7">
        <v>43688</v>
      </c>
      <c r="B4" s="6" t="s">
        <v>56</v>
      </c>
      <c r="C4" s="6"/>
      <c r="D4" s="6">
        <v>1</v>
      </c>
      <c r="E4" s="6">
        <f>E3+C4-D4</f>
        <v>59</v>
      </c>
    </row>
    <row r="5" spans="1:7" x14ac:dyDescent="0.25">
      <c r="A5" s="7">
        <v>43692</v>
      </c>
      <c r="B5" s="6" t="s">
        <v>56</v>
      </c>
      <c r="C5" s="6"/>
      <c r="D5" s="6">
        <v>1</v>
      </c>
      <c r="E5" s="6">
        <f t="shared" ref="E5:E22" si="0">E4+C5-D5</f>
        <v>58</v>
      </c>
    </row>
    <row r="6" spans="1:7" x14ac:dyDescent="0.25">
      <c r="A6" s="7">
        <v>43693</v>
      </c>
      <c r="B6" s="6" t="s">
        <v>56</v>
      </c>
      <c r="C6" s="6"/>
      <c r="D6" s="6">
        <v>1</v>
      </c>
      <c r="E6" s="6">
        <f t="shared" si="0"/>
        <v>57</v>
      </c>
    </row>
    <row r="7" spans="1:7" x14ac:dyDescent="0.25">
      <c r="A7" s="7">
        <v>43694</v>
      </c>
      <c r="B7" s="6" t="s">
        <v>56</v>
      </c>
      <c r="C7" s="6"/>
      <c r="D7" s="6">
        <v>3</v>
      </c>
      <c r="E7" s="6">
        <f t="shared" si="0"/>
        <v>54</v>
      </c>
    </row>
    <row r="8" spans="1:7" x14ac:dyDescent="0.25">
      <c r="A8" s="7">
        <v>43695</v>
      </c>
      <c r="B8" s="6" t="s">
        <v>56</v>
      </c>
      <c r="C8" s="6"/>
      <c r="D8" s="6">
        <v>1</v>
      </c>
      <c r="E8" s="6">
        <f t="shared" si="0"/>
        <v>53</v>
      </c>
    </row>
    <row r="9" spans="1:7" x14ac:dyDescent="0.25">
      <c r="A9" s="6"/>
      <c r="B9" s="6"/>
      <c r="C9" s="6"/>
      <c r="D9" s="6"/>
      <c r="E9" s="6">
        <f t="shared" si="0"/>
        <v>53</v>
      </c>
    </row>
    <row r="10" spans="1:7" x14ac:dyDescent="0.25">
      <c r="A10" s="6"/>
      <c r="B10" s="6"/>
      <c r="C10" s="6"/>
      <c r="D10" s="6"/>
      <c r="E10" s="6">
        <f t="shared" si="0"/>
        <v>53</v>
      </c>
    </row>
    <row r="11" spans="1:7" x14ac:dyDescent="0.25">
      <c r="A11" s="6"/>
      <c r="B11" s="6"/>
      <c r="C11" s="6"/>
      <c r="D11" s="6"/>
      <c r="E11" s="6">
        <f t="shared" si="0"/>
        <v>53</v>
      </c>
    </row>
    <row r="12" spans="1:7" x14ac:dyDescent="0.25">
      <c r="A12" s="6"/>
      <c r="B12" s="6"/>
      <c r="C12" s="6"/>
      <c r="D12" s="6"/>
      <c r="E12" s="6">
        <f t="shared" si="0"/>
        <v>53</v>
      </c>
    </row>
    <row r="13" spans="1:7" x14ac:dyDescent="0.25">
      <c r="A13" s="6"/>
      <c r="B13" s="6"/>
      <c r="C13" s="6"/>
      <c r="D13" s="6"/>
      <c r="E13" s="6">
        <f t="shared" si="0"/>
        <v>53</v>
      </c>
    </row>
    <row r="14" spans="1:7" x14ac:dyDescent="0.25">
      <c r="A14" s="6"/>
      <c r="B14" s="6"/>
      <c r="C14" s="6"/>
      <c r="D14" s="6"/>
      <c r="E14" s="6">
        <f t="shared" si="0"/>
        <v>53</v>
      </c>
    </row>
    <row r="15" spans="1:7" x14ac:dyDescent="0.25">
      <c r="A15" s="6"/>
      <c r="B15" s="6"/>
      <c r="C15" s="6"/>
      <c r="D15" s="6"/>
      <c r="E15" s="6">
        <f t="shared" si="0"/>
        <v>53</v>
      </c>
    </row>
    <row r="16" spans="1:7" x14ac:dyDescent="0.25">
      <c r="A16" s="6"/>
      <c r="B16" s="6"/>
      <c r="C16" s="6"/>
      <c r="D16" s="6"/>
      <c r="E16" s="6">
        <f t="shared" si="0"/>
        <v>53</v>
      </c>
    </row>
    <row r="17" spans="1:5" x14ac:dyDescent="0.25">
      <c r="A17" s="6"/>
      <c r="B17" s="6"/>
      <c r="C17" s="6"/>
      <c r="D17" s="6"/>
      <c r="E17" s="6">
        <f t="shared" si="0"/>
        <v>53</v>
      </c>
    </row>
    <row r="18" spans="1:5" x14ac:dyDescent="0.25">
      <c r="A18" s="6"/>
      <c r="B18" s="6"/>
      <c r="C18" s="6"/>
      <c r="D18" s="6"/>
      <c r="E18" s="6">
        <f t="shared" si="0"/>
        <v>53</v>
      </c>
    </row>
    <row r="19" spans="1:5" x14ac:dyDescent="0.25">
      <c r="A19" s="6"/>
      <c r="B19" s="6"/>
      <c r="C19" s="6"/>
      <c r="D19" s="6"/>
      <c r="E19" s="6">
        <f t="shared" si="0"/>
        <v>53</v>
      </c>
    </row>
    <row r="20" spans="1:5" x14ac:dyDescent="0.25">
      <c r="A20" s="6"/>
      <c r="B20" s="6"/>
      <c r="C20" s="6"/>
      <c r="D20" s="6"/>
      <c r="E20" s="6">
        <f t="shared" si="0"/>
        <v>53</v>
      </c>
    </row>
    <row r="21" spans="1:5" x14ac:dyDescent="0.25">
      <c r="A21" s="6"/>
      <c r="B21" s="6"/>
      <c r="C21" s="6"/>
      <c r="D21" s="6"/>
      <c r="E21" s="6">
        <f t="shared" si="0"/>
        <v>53</v>
      </c>
    </row>
    <row r="22" spans="1:5" x14ac:dyDescent="0.25">
      <c r="A22" s="6"/>
      <c r="B22" s="6"/>
      <c r="C22" s="6"/>
      <c r="D22" s="6"/>
      <c r="E22" s="6">
        <f t="shared" si="0"/>
        <v>53</v>
      </c>
    </row>
  </sheetData>
  <mergeCells count="1">
    <mergeCell ref="A1:E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05CAC4-257A-46BA-BCD8-65644E6C3730}">
  <sheetPr codeName="Feuil6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3" customWidth="1"/>
  </cols>
  <sheetData>
    <row r="1" spans="1:7" ht="15.75" x14ac:dyDescent="0.25">
      <c r="A1" s="144" t="s">
        <v>62</v>
      </c>
      <c r="B1" s="144"/>
      <c r="C1" s="144"/>
      <c r="D1" s="144"/>
      <c r="E1" s="144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7">
        <v>43686</v>
      </c>
      <c r="B3" s="6" t="s">
        <v>57</v>
      </c>
      <c r="C3" s="6"/>
      <c r="D3" s="6"/>
      <c r="E3" s="6">
        <f>24+22+14</f>
        <v>60</v>
      </c>
    </row>
    <row r="4" spans="1:7" x14ac:dyDescent="0.25">
      <c r="A4" s="7">
        <v>43687</v>
      </c>
      <c r="B4" s="6" t="s">
        <v>56</v>
      </c>
      <c r="C4" s="6"/>
      <c r="D4" s="6">
        <v>2</v>
      </c>
      <c r="E4" s="6">
        <f>E3+C4-D4</f>
        <v>58</v>
      </c>
    </row>
    <row r="5" spans="1:7" x14ac:dyDescent="0.25">
      <c r="A5" s="7">
        <v>43693</v>
      </c>
      <c r="B5" s="6" t="s">
        <v>56</v>
      </c>
      <c r="C5" s="6"/>
      <c r="D5" s="6">
        <v>1</v>
      </c>
      <c r="E5" s="6">
        <f t="shared" ref="E5:E22" si="0">E4+C5-D5</f>
        <v>57</v>
      </c>
    </row>
    <row r="6" spans="1:7" x14ac:dyDescent="0.25">
      <c r="A6" s="7">
        <v>43694</v>
      </c>
      <c r="B6" s="6" t="s">
        <v>56</v>
      </c>
      <c r="C6" s="6"/>
      <c r="D6" s="6">
        <v>2</v>
      </c>
      <c r="E6" s="6">
        <f t="shared" si="0"/>
        <v>55</v>
      </c>
    </row>
    <row r="7" spans="1:7" x14ac:dyDescent="0.25">
      <c r="A7" s="7">
        <v>43700</v>
      </c>
      <c r="B7" s="6" t="s">
        <v>56</v>
      </c>
      <c r="C7" s="6"/>
      <c r="D7" s="6">
        <v>1</v>
      </c>
      <c r="E7" s="6">
        <f t="shared" si="0"/>
        <v>54</v>
      </c>
    </row>
    <row r="8" spans="1:7" x14ac:dyDescent="0.25">
      <c r="A8" s="7">
        <v>43703</v>
      </c>
      <c r="B8" s="6" t="s">
        <v>79</v>
      </c>
      <c r="C8" s="6">
        <v>48</v>
      </c>
      <c r="D8" s="6"/>
      <c r="E8" s="6">
        <f t="shared" si="0"/>
        <v>102</v>
      </c>
    </row>
    <row r="9" spans="1:7" x14ac:dyDescent="0.25">
      <c r="A9" s="6"/>
      <c r="B9" s="6"/>
      <c r="C9" s="6"/>
      <c r="D9" s="6"/>
      <c r="E9" s="6">
        <f t="shared" si="0"/>
        <v>102</v>
      </c>
    </row>
    <row r="10" spans="1:7" x14ac:dyDescent="0.25">
      <c r="A10" s="6"/>
      <c r="B10" s="6"/>
      <c r="C10" s="6"/>
      <c r="D10" s="6"/>
      <c r="E10" s="6">
        <f t="shared" si="0"/>
        <v>102</v>
      </c>
    </row>
    <row r="11" spans="1:7" x14ac:dyDescent="0.25">
      <c r="A11" s="6"/>
      <c r="B11" s="6"/>
      <c r="C11" s="6"/>
      <c r="D11" s="6"/>
      <c r="E11" s="6">
        <f t="shared" si="0"/>
        <v>102</v>
      </c>
    </row>
    <row r="12" spans="1:7" x14ac:dyDescent="0.25">
      <c r="A12" s="6"/>
      <c r="B12" s="6"/>
      <c r="C12" s="6"/>
      <c r="D12" s="6"/>
      <c r="E12" s="6">
        <f t="shared" si="0"/>
        <v>102</v>
      </c>
    </row>
    <row r="13" spans="1:7" x14ac:dyDescent="0.25">
      <c r="A13" s="6"/>
      <c r="B13" s="6"/>
      <c r="C13" s="6"/>
      <c r="D13" s="6"/>
      <c r="E13" s="6">
        <f t="shared" si="0"/>
        <v>102</v>
      </c>
    </row>
    <row r="14" spans="1:7" x14ac:dyDescent="0.25">
      <c r="A14" s="6"/>
      <c r="B14" s="6"/>
      <c r="C14" s="6"/>
      <c r="D14" s="6"/>
      <c r="E14" s="6">
        <f t="shared" si="0"/>
        <v>102</v>
      </c>
    </row>
    <row r="15" spans="1:7" x14ac:dyDescent="0.25">
      <c r="A15" s="6"/>
      <c r="B15" s="6"/>
      <c r="C15" s="6"/>
      <c r="D15" s="6"/>
      <c r="E15" s="6">
        <f t="shared" si="0"/>
        <v>102</v>
      </c>
    </row>
    <row r="16" spans="1:7" x14ac:dyDescent="0.25">
      <c r="A16" s="6"/>
      <c r="B16" s="6"/>
      <c r="C16" s="6"/>
      <c r="D16" s="6"/>
      <c r="E16" s="6">
        <f t="shared" si="0"/>
        <v>102</v>
      </c>
    </row>
    <row r="17" spans="1:5" x14ac:dyDescent="0.25">
      <c r="A17" s="6"/>
      <c r="B17" s="6"/>
      <c r="C17" s="6"/>
      <c r="D17" s="6"/>
      <c r="E17" s="6">
        <f t="shared" si="0"/>
        <v>102</v>
      </c>
    </row>
    <row r="18" spans="1:5" x14ac:dyDescent="0.25">
      <c r="A18" s="6"/>
      <c r="B18" s="6"/>
      <c r="C18" s="6"/>
      <c r="D18" s="6"/>
      <c r="E18" s="6">
        <f t="shared" si="0"/>
        <v>102</v>
      </c>
    </row>
    <row r="19" spans="1:5" x14ac:dyDescent="0.25">
      <c r="A19" s="6"/>
      <c r="B19" s="6"/>
      <c r="C19" s="6"/>
      <c r="D19" s="6"/>
      <c r="E19" s="6">
        <f t="shared" si="0"/>
        <v>102</v>
      </c>
    </row>
    <row r="20" spans="1:5" x14ac:dyDescent="0.25">
      <c r="A20" s="6"/>
      <c r="B20" s="6"/>
      <c r="C20" s="6"/>
      <c r="D20" s="6"/>
      <c r="E20" s="6">
        <f t="shared" si="0"/>
        <v>102</v>
      </c>
    </row>
    <row r="21" spans="1:5" x14ac:dyDescent="0.25">
      <c r="A21" s="6"/>
      <c r="B21" s="6"/>
      <c r="C21" s="6"/>
      <c r="D21" s="6"/>
      <c r="E21" s="6">
        <f t="shared" si="0"/>
        <v>102</v>
      </c>
    </row>
    <row r="22" spans="1:5" x14ac:dyDescent="0.25">
      <c r="A22" s="6"/>
      <c r="B22" s="6"/>
      <c r="C22" s="6"/>
      <c r="D22" s="6"/>
      <c r="E22" s="6">
        <f t="shared" si="0"/>
        <v>102</v>
      </c>
    </row>
  </sheetData>
  <mergeCells count="1">
    <mergeCell ref="A1:E1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84793C-B06B-4014-A85E-861210601319}">
  <sheetPr codeName="Feuil7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2.7109375" customWidth="1"/>
  </cols>
  <sheetData>
    <row r="1" spans="1:7" ht="15.75" x14ac:dyDescent="0.25">
      <c r="A1" s="144" t="s">
        <v>63</v>
      </c>
      <c r="B1" s="144"/>
      <c r="C1" s="144"/>
      <c r="D1" s="144"/>
      <c r="E1" s="144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7">
        <v>43686</v>
      </c>
      <c r="B3" s="6" t="s">
        <v>57</v>
      </c>
      <c r="C3" s="6"/>
      <c r="D3" s="6"/>
      <c r="E3" s="6">
        <v>48</v>
      </c>
    </row>
    <row r="4" spans="1:7" x14ac:dyDescent="0.25">
      <c r="A4" s="7">
        <v>43687</v>
      </c>
      <c r="B4" s="6" t="s">
        <v>56</v>
      </c>
      <c r="C4" s="6"/>
      <c r="D4" s="6">
        <v>2</v>
      </c>
      <c r="E4" s="6">
        <f>E3+C4-D4</f>
        <v>46</v>
      </c>
    </row>
    <row r="5" spans="1:7" x14ac:dyDescent="0.25">
      <c r="A5" s="7">
        <v>43689</v>
      </c>
      <c r="B5" s="6" t="s">
        <v>56</v>
      </c>
      <c r="C5" s="6"/>
      <c r="D5" s="6">
        <v>2</v>
      </c>
      <c r="E5" s="6">
        <f t="shared" ref="E5:E22" si="0">E4+C5-D5</f>
        <v>44</v>
      </c>
    </row>
    <row r="6" spans="1:7" x14ac:dyDescent="0.25">
      <c r="A6" s="7">
        <v>43690</v>
      </c>
      <c r="B6" s="6" t="s">
        <v>56</v>
      </c>
      <c r="C6" s="6"/>
      <c r="D6" s="6">
        <v>2</v>
      </c>
      <c r="E6" s="6">
        <f t="shared" si="0"/>
        <v>42</v>
      </c>
    </row>
    <row r="7" spans="1:7" x14ac:dyDescent="0.25">
      <c r="A7" s="7">
        <v>43692</v>
      </c>
      <c r="B7" s="6" t="s">
        <v>56</v>
      </c>
      <c r="C7" s="6"/>
      <c r="D7" s="6">
        <v>3</v>
      </c>
      <c r="E7" s="6">
        <f t="shared" si="0"/>
        <v>39</v>
      </c>
    </row>
    <row r="8" spans="1:7" x14ac:dyDescent="0.25">
      <c r="A8" s="7">
        <v>43694</v>
      </c>
      <c r="B8" s="6" t="s">
        <v>56</v>
      </c>
      <c r="C8" s="6"/>
      <c r="D8" s="6">
        <v>6</v>
      </c>
      <c r="E8" s="6">
        <f t="shared" si="0"/>
        <v>33</v>
      </c>
    </row>
    <row r="9" spans="1:7" x14ac:dyDescent="0.25">
      <c r="A9" s="7">
        <v>43695</v>
      </c>
      <c r="B9" s="6" t="s">
        <v>56</v>
      </c>
      <c r="C9" s="6"/>
      <c r="D9" s="6">
        <v>1</v>
      </c>
      <c r="E9" s="6">
        <f t="shared" si="0"/>
        <v>32</v>
      </c>
    </row>
    <row r="10" spans="1:7" s="15" customFormat="1" x14ac:dyDescent="0.25">
      <c r="A10" s="13">
        <v>43696</v>
      </c>
      <c r="B10" s="14" t="s">
        <v>79</v>
      </c>
      <c r="C10" s="14">
        <v>40</v>
      </c>
      <c r="D10" s="14"/>
      <c r="E10" s="14">
        <f t="shared" si="0"/>
        <v>72</v>
      </c>
    </row>
    <row r="11" spans="1:7" x14ac:dyDescent="0.25">
      <c r="A11" s="17">
        <v>43697</v>
      </c>
      <c r="B11" s="6" t="s">
        <v>56</v>
      </c>
      <c r="C11" s="6"/>
      <c r="D11" s="6">
        <v>1</v>
      </c>
      <c r="E11" s="6">
        <f t="shared" si="0"/>
        <v>71</v>
      </c>
    </row>
    <row r="12" spans="1:7" x14ac:dyDescent="0.25">
      <c r="A12" s="7">
        <v>43699</v>
      </c>
      <c r="B12" s="6" t="s">
        <v>56</v>
      </c>
      <c r="C12" s="6"/>
      <c r="D12" s="6">
        <v>1</v>
      </c>
      <c r="E12" s="6">
        <f t="shared" si="0"/>
        <v>70</v>
      </c>
    </row>
    <row r="13" spans="1:7" x14ac:dyDescent="0.25">
      <c r="A13" s="7">
        <v>43700</v>
      </c>
      <c r="B13" s="6" t="s">
        <v>56</v>
      </c>
      <c r="C13" s="6"/>
      <c r="D13" s="6">
        <v>1</v>
      </c>
      <c r="E13" s="6">
        <f t="shared" si="0"/>
        <v>69</v>
      </c>
    </row>
    <row r="14" spans="1:7" x14ac:dyDescent="0.25">
      <c r="A14" s="7">
        <v>43701</v>
      </c>
      <c r="B14" s="6" t="s">
        <v>56</v>
      </c>
      <c r="C14" s="6"/>
      <c r="D14" s="6">
        <v>3</v>
      </c>
      <c r="E14" s="6">
        <f t="shared" si="0"/>
        <v>66</v>
      </c>
    </row>
    <row r="15" spans="1:7" s="15" customFormat="1" x14ac:dyDescent="0.25">
      <c r="A15" s="13">
        <v>43703</v>
      </c>
      <c r="B15" s="14" t="s">
        <v>79</v>
      </c>
      <c r="C15" s="14">
        <v>40</v>
      </c>
      <c r="D15" s="14"/>
      <c r="E15" s="14">
        <f t="shared" si="0"/>
        <v>106</v>
      </c>
    </row>
    <row r="16" spans="1:7" x14ac:dyDescent="0.25">
      <c r="A16" s="6"/>
      <c r="B16" s="6"/>
      <c r="C16" s="6"/>
      <c r="D16" s="6"/>
      <c r="E16" s="6">
        <f t="shared" si="0"/>
        <v>106</v>
      </c>
    </row>
    <row r="17" spans="1:5" x14ac:dyDescent="0.25">
      <c r="A17" s="6"/>
      <c r="B17" s="6"/>
      <c r="C17" s="6"/>
      <c r="D17" s="6"/>
      <c r="E17" s="6">
        <f t="shared" si="0"/>
        <v>106</v>
      </c>
    </row>
    <row r="18" spans="1:5" x14ac:dyDescent="0.25">
      <c r="A18" s="6"/>
      <c r="B18" s="6"/>
      <c r="C18" s="6"/>
      <c r="D18" s="6"/>
      <c r="E18" s="6">
        <f t="shared" si="0"/>
        <v>106</v>
      </c>
    </row>
    <row r="19" spans="1:5" x14ac:dyDescent="0.25">
      <c r="A19" s="6"/>
      <c r="B19" s="6"/>
      <c r="C19" s="6"/>
      <c r="D19" s="6"/>
      <c r="E19" s="6">
        <f t="shared" si="0"/>
        <v>106</v>
      </c>
    </row>
    <row r="20" spans="1:5" x14ac:dyDescent="0.25">
      <c r="A20" s="6"/>
      <c r="B20" s="6"/>
      <c r="C20" s="6"/>
      <c r="D20" s="6"/>
      <c r="E20" s="6">
        <f t="shared" si="0"/>
        <v>106</v>
      </c>
    </row>
    <row r="21" spans="1:5" x14ac:dyDescent="0.25">
      <c r="A21" s="6"/>
      <c r="B21" s="6"/>
      <c r="C21" s="6"/>
      <c r="D21" s="6"/>
      <c r="E21" s="6">
        <f t="shared" si="0"/>
        <v>106</v>
      </c>
    </row>
    <row r="22" spans="1:5" x14ac:dyDescent="0.25">
      <c r="A22" s="6"/>
      <c r="B22" s="6"/>
      <c r="C22" s="6"/>
      <c r="D22" s="6"/>
      <c r="E22" s="6">
        <f t="shared" si="0"/>
        <v>106</v>
      </c>
    </row>
  </sheetData>
  <mergeCells count="1">
    <mergeCell ref="A1:E1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E9A89F-E803-43B4-B00C-2E085331D978}">
  <sheetPr codeName="Feuil8"/>
  <dimension ref="A1:G27"/>
  <sheetViews>
    <sheetView workbookViewId="0">
      <selection activeCell="E39" sqref="E39"/>
    </sheetView>
  </sheetViews>
  <sheetFormatPr baseColWidth="10" defaultRowHeight="15" x14ac:dyDescent="0.25"/>
  <cols>
    <col min="2" max="2" width="23.42578125" customWidth="1"/>
  </cols>
  <sheetData>
    <row r="1" spans="1:7" ht="15.75" x14ac:dyDescent="0.25">
      <c r="A1" s="144" t="s">
        <v>64</v>
      </c>
      <c r="B1" s="144"/>
      <c r="C1" s="144"/>
      <c r="D1" s="144"/>
      <c r="E1" s="144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7">
        <v>43686</v>
      </c>
      <c r="B3" s="6" t="s">
        <v>57</v>
      </c>
      <c r="C3" s="6"/>
      <c r="D3" s="6"/>
      <c r="E3" s="6">
        <v>7</v>
      </c>
    </row>
    <row r="4" spans="1:7" x14ac:dyDescent="0.25">
      <c r="A4" s="7">
        <v>43686</v>
      </c>
      <c r="B4" s="6" t="s">
        <v>78</v>
      </c>
      <c r="C4" s="6"/>
      <c r="D4" s="6">
        <v>1</v>
      </c>
      <c r="E4" s="6">
        <f>E3+C4-D4</f>
        <v>6</v>
      </c>
    </row>
    <row r="5" spans="1:7" x14ac:dyDescent="0.25">
      <c r="A5" s="7">
        <v>43687</v>
      </c>
      <c r="B5" s="6" t="s">
        <v>56</v>
      </c>
      <c r="C5" s="6"/>
      <c r="D5" s="6">
        <v>2</v>
      </c>
      <c r="E5" s="6">
        <f t="shared" ref="E5:E26" si="0">E4+C5-D5</f>
        <v>4</v>
      </c>
    </row>
    <row r="6" spans="1:7" x14ac:dyDescent="0.25">
      <c r="A6" s="7">
        <v>43687</v>
      </c>
      <c r="B6" s="6" t="s">
        <v>78</v>
      </c>
      <c r="C6" s="6"/>
      <c r="D6" s="6">
        <v>1</v>
      </c>
      <c r="E6" s="6">
        <f t="shared" si="0"/>
        <v>3</v>
      </c>
    </row>
    <row r="7" spans="1:7" x14ac:dyDescent="0.25">
      <c r="A7" s="7">
        <v>43688</v>
      </c>
      <c r="B7" s="6" t="s">
        <v>56</v>
      </c>
      <c r="C7" s="6"/>
      <c r="D7" s="6">
        <v>1</v>
      </c>
      <c r="E7" s="6">
        <f t="shared" si="0"/>
        <v>2</v>
      </c>
    </row>
    <row r="8" spans="1:7" x14ac:dyDescent="0.25">
      <c r="A8" s="7">
        <v>43688</v>
      </c>
      <c r="B8" s="6" t="s">
        <v>78</v>
      </c>
      <c r="C8" s="6"/>
      <c r="D8" s="6">
        <v>1</v>
      </c>
      <c r="E8" s="6">
        <f t="shared" si="0"/>
        <v>1</v>
      </c>
    </row>
    <row r="9" spans="1:7" x14ac:dyDescent="0.25">
      <c r="A9" s="7">
        <v>43689</v>
      </c>
      <c r="B9" s="6" t="s">
        <v>56</v>
      </c>
      <c r="C9" s="6"/>
      <c r="D9" s="6">
        <v>1</v>
      </c>
      <c r="E9" s="6">
        <f t="shared" si="0"/>
        <v>0</v>
      </c>
    </row>
    <row r="10" spans="1:7" s="15" customFormat="1" x14ac:dyDescent="0.25">
      <c r="A10" s="13">
        <v>43695</v>
      </c>
      <c r="B10" s="14" t="s">
        <v>79</v>
      </c>
      <c r="C10" s="14">
        <v>48</v>
      </c>
      <c r="D10" s="14"/>
      <c r="E10" s="14">
        <f t="shared" si="0"/>
        <v>48</v>
      </c>
    </row>
    <row r="11" spans="1:7" x14ac:dyDescent="0.25">
      <c r="A11" s="7">
        <v>43696</v>
      </c>
      <c r="B11" s="6" t="s">
        <v>56</v>
      </c>
      <c r="C11" s="6"/>
      <c r="D11" s="6">
        <v>3</v>
      </c>
      <c r="E11" s="6">
        <f t="shared" si="0"/>
        <v>45</v>
      </c>
    </row>
    <row r="12" spans="1:7" x14ac:dyDescent="0.25">
      <c r="A12" s="7">
        <v>43698</v>
      </c>
      <c r="B12" s="6" t="s">
        <v>78</v>
      </c>
      <c r="C12" s="6"/>
      <c r="D12" s="6">
        <v>3</v>
      </c>
      <c r="E12" s="6">
        <f t="shared" si="0"/>
        <v>42</v>
      </c>
    </row>
    <row r="13" spans="1:7" x14ac:dyDescent="0.25">
      <c r="A13" s="7">
        <v>43701</v>
      </c>
      <c r="B13" s="6" t="s">
        <v>56</v>
      </c>
      <c r="C13" s="6"/>
      <c r="D13" s="6">
        <v>1</v>
      </c>
      <c r="E13" s="6">
        <f t="shared" si="0"/>
        <v>41</v>
      </c>
    </row>
    <row r="14" spans="1:7" x14ac:dyDescent="0.25">
      <c r="A14" s="7">
        <v>43702</v>
      </c>
      <c r="B14" s="6" t="s">
        <v>78</v>
      </c>
      <c r="C14" s="6"/>
      <c r="D14" s="6">
        <v>2</v>
      </c>
      <c r="E14" s="6">
        <f t="shared" si="0"/>
        <v>39</v>
      </c>
    </row>
    <row r="15" spans="1:7" s="15" customFormat="1" x14ac:dyDescent="0.25">
      <c r="A15" s="13">
        <v>43703</v>
      </c>
      <c r="B15" s="14" t="s">
        <v>79</v>
      </c>
      <c r="C15" s="14">
        <v>36</v>
      </c>
      <c r="D15" s="14"/>
      <c r="E15" s="14">
        <f t="shared" si="0"/>
        <v>75</v>
      </c>
    </row>
    <row r="16" spans="1:7" x14ac:dyDescent="0.25">
      <c r="A16" s="7"/>
      <c r="B16" s="6"/>
      <c r="C16" s="6"/>
      <c r="D16" s="6"/>
      <c r="E16" s="6">
        <f t="shared" si="0"/>
        <v>75</v>
      </c>
    </row>
    <row r="17" spans="1:5" x14ac:dyDescent="0.25">
      <c r="A17" s="7"/>
      <c r="B17" s="6"/>
      <c r="C17" s="6"/>
      <c r="D17" s="6"/>
      <c r="E17" s="6">
        <f t="shared" si="0"/>
        <v>75</v>
      </c>
    </row>
    <row r="18" spans="1:5" x14ac:dyDescent="0.25">
      <c r="A18" s="7"/>
      <c r="B18" s="6"/>
      <c r="C18" s="6"/>
      <c r="D18" s="6"/>
      <c r="E18" s="6">
        <f t="shared" si="0"/>
        <v>75</v>
      </c>
    </row>
    <row r="19" spans="1:5" x14ac:dyDescent="0.25">
      <c r="A19" s="7"/>
      <c r="B19" s="6"/>
      <c r="C19" s="6"/>
      <c r="D19" s="6"/>
      <c r="E19" s="6">
        <f t="shared" si="0"/>
        <v>75</v>
      </c>
    </row>
    <row r="20" spans="1:5" x14ac:dyDescent="0.25">
      <c r="A20" s="7"/>
      <c r="B20" s="6"/>
      <c r="C20" s="6"/>
      <c r="D20" s="6"/>
      <c r="E20" s="6">
        <f t="shared" si="0"/>
        <v>75</v>
      </c>
    </row>
    <row r="21" spans="1:5" x14ac:dyDescent="0.25">
      <c r="A21" s="7"/>
      <c r="B21" s="6"/>
      <c r="C21" s="6"/>
      <c r="D21" s="6"/>
      <c r="E21" s="6">
        <f t="shared" si="0"/>
        <v>75</v>
      </c>
    </row>
    <row r="22" spans="1:5" x14ac:dyDescent="0.25">
      <c r="A22" s="7"/>
      <c r="B22" s="6"/>
      <c r="C22" s="6"/>
      <c r="D22" s="6"/>
      <c r="E22" s="6">
        <f t="shared" si="0"/>
        <v>75</v>
      </c>
    </row>
    <row r="23" spans="1:5" x14ac:dyDescent="0.25">
      <c r="A23" s="7"/>
      <c r="B23" s="6"/>
      <c r="C23" s="6"/>
      <c r="D23" s="6"/>
      <c r="E23" s="6">
        <f t="shared" si="0"/>
        <v>75</v>
      </c>
    </row>
    <row r="24" spans="1:5" x14ac:dyDescent="0.25">
      <c r="A24" s="7"/>
      <c r="B24" s="6"/>
      <c r="C24" s="6"/>
      <c r="D24" s="6"/>
      <c r="E24" s="6">
        <f t="shared" si="0"/>
        <v>75</v>
      </c>
    </row>
    <row r="25" spans="1:5" x14ac:dyDescent="0.25">
      <c r="A25" s="7"/>
      <c r="B25" s="6"/>
      <c r="C25" s="6"/>
      <c r="D25" s="6"/>
      <c r="E25" s="6">
        <f t="shared" si="0"/>
        <v>75</v>
      </c>
    </row>
    <row r="26" spans="1:5" x14ac:dyDescent="0.25">
      <c r="A26" s="6"/>
      <c r="B26" s="6"/>
      <c r="C26" s="6"/>
      <c r="D26" s="6"/>
      <c r="E26" s="6">
        <f t="shared" si="0"/>
        <v>75</v>
      </c>
    </row>
    <row r="27" spans="1:5" x14ac:dyDescent="0.25">
      <c r="E27" s="6">
        <f>E26+C27-D27</f>
        <v>75</v>
      </c>
    </row>
  </sheetData>
  <mergeCells count="1">
    <mergeCell ref="A1:E1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E74238-0F11-4D3E-9362-F075E199016B}">
  <sheetPr codeName="Feuil9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33" customWidth="1"/>
  </cols>
  <sheetData>
    <row r="1" spans="1:7" ht="15.75" x14ac:dyDescent="0.25">
      <c r="A1" s="144" t="s">
        <v>65</v>
      </c>
      <c r="B1" s="144"/>
      <c r="C1" s="144"/>
      <c r="D1" s="144"/>
      <c r="E1" s="144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7">
        <v>43686</v>
      </c>
      <c r="B3" s="6" t="s">
        <v>57</v>
      </c>
      <c r="C3" s="6"/>
      <c r="D3" s="6"/>
      <c r="E3" s="6">
        <v>38</v>
      </c>
    </row>
    <row r="4" spans="1:7" x14ac:dyDescent="0.25">
      <c r="A4" s="7">
        <v>43687</v>
      </c>
      <c r="B4" s="6" t="s">
        <v>56</v>
      </c>
      <c r="C4" s="6"/>
      <c r="D4" s="6">
        <v>1</v>
      </c>
      <c r="E4" s="6">
        <f>E3+C4-D4</f>
        <v>37</v>
      </c>
    </row>
    <row r="5" spans="1:7" x14ac:dyDescent="0.25">
      <c r="A5" s="7">
        <v>43688</v>
      </c>
      <c r="B5" s="6" t="s">
        <v>55</v>
      </c>
      <c r="C5" s="6"/>
      <c r="D5" s="6">
        <v>1</v>
      </c>
      <c r="E5" s="6">
        <f t="shared" ref="E5:E22" si="0">E4+C5-D5</f>
        <v>36</v>
      </c>
    </row>
    <row r="6" spans="1:7" x14ac:dyDescent="0.25">
      <c r="A6" s="7">
        <v>43689</v>
      </c>
      <c r="B6" s="6" t="s">
        <v>56</v>
      </c>
      <c r="C6" s="6"/>
      <c r="D6" s="6">
        <v>1</v>
      </c>
      <c r="E6" s="6">
        <f t="shared" si="0"/>
        <v>35</v>
      </c>
    </row>
    <row r="7" spans="1:7" x14ac:dyDescent="0.25">
      <c r="A7" s="7">
        <v>43690</v>
      </c>
      <c r="B7" s="6" t="s">
        <v>56</v>
      </c>
      <c r="C7" s="6"/>
      <c r="D7" s="6">
        <v>1</v>
      </c>
      <c r="E7" s="6">
        <f t="shared" si="0"/>
        <v>34</v>
      </c>
    </row>
    <row r="8" spans="1:7" x14ac:dyDescent="0.25">
      <c r="A8" s="7">
        <v>43691</v>
      </c>
      <c r="B8" s="6" t="s">
        <v>56</v>
      </c>
      <c r="C8" s="6"/>
      <c r="D8" s="6">
        <v>1</v>
      </c>
      <c r="E8" s="6">
        <f t="shared" si="0"/>
        <v>33</v>
      </c>
    </row>
    <row r="9" spans="1:7" x14ac:dyDescent="0.25">
      <c r="A9" s="7">
        <v>43692</v>
      </c>
      <c r="B9" s="6" t="s">
        <v>56</v>
      </c>
      <c r="C9" s="6"/>
      <c r="D9" s="6">
        <v>4</v>
      </c>
      <c r="E9" s="6">
        <f t="shared" si="0"/>
        <v>29</v>
      </c>
    </row>
    <row r="10" spans="1:7" x14ac:dyDescent="0.25">
      <c r="A10" s="7">
        <v>43694</v>
      </c>
      <c r="B10" s="6" t="s">
        <v>56</v>
      </c>
      <c r="C10" s="6"/>
      <c r="D10" s="6">
        <v>2</v>
      </c>
      <c r="E10" s="6">
        <f t="shared" si="0"/>
        <v>27</v>
      </c>
    </row>
    <row r="11" spans="1:7" x14ac:dyDescent="0.25">
      <c r="A11" s="7">
        <v>43695</v>
      </c>
      <c r="B11" s="6" t="s">
        <v>56</v>
      </c>
      <c r="C11" s="6"/>
      <c r="D11" s="6">
        <v>1</v>
      </c>
      <c r="E11" s="6">
        <f t="shared" si="0"/>
        <v>26</v>
      </c>
    </row>
    <row r="12" spans="1:7" s="15" customFormat="1" x14ac:dyDescent="0.25">
      <c r="A12" s="13">
        <v>43696</v>
      </c>
      <c r="B12" s="14" t="s">
        <v>79</v>
      </c>
      <c r="C12" s="14">
        <v>40</v>
      </c>
      <c r="D12" s="14"/>
      <c r="E12" s="14">
        <f t="shared" si="0"/>
        <v>66</v>
      </c>
    </row>
    <row r="13" spans="1:7" x14ac:dyDescent="0.25">
      <c r="A13" s="7">
        <v>43697</v>
      </c>
      <c r="B13" s="6" t="s">
        <v>56</v>
      </c>
      <c r="C13" s="6"/>
      <c r="D13" s="6">
        <v>1</v>
      </c>
      <c r="E13" s="6">
        <f t="shared" si="0"/>
        <v>65</v>
      </c>
    </row>
    <row r="14" spans="1:7" x14ac:dyDescent="0.25">
      <c r="A14" s="7">
        <v>43699</v>
      </c>
      <c r="B14" s="6" t="s">
        <v>56</v>
      </c>
      <c r="C14" s="6"/>
      <c r="D14" s="6">
        <v>1</v>
      </c>
      <c r="E14" s="6">
        <f t="shared" si="0"/>
        <v>64</v>
      </c>
    </row>
    <row r="15" spans="1:7" x14ac:dyDescent="0.25">
      <c r="A15" s="7">
        <v>43700</v>
      </c>
      <c r="B15" s="6" t="s">
        <v>56</v>
      </c>
      <c r="C15" s="6"/>
      <c r="D15" s="6">
        <v>1</v>
      </c>
      <c r="E15" s="6">
        <f t="shared" si="0"/>
        <v>63</v>
      </c>
    </row>
    <row r="16" spans="1:7" s="15" customFormat="1" x14ac:dyDescent="0.25">
      <c r="A16" s="13">
        <v>43703</v>
      </c>
      <c r="B16" s="14" t="s">
        <v>79</v>
      </c>
      <c r="C16" s="14">
        <v>20</v>
      </c>
      <c r="D16" s="14"/>
      <c r="E16" s="14">
        <f t="shared" si="0"/>
        <v>83</v>
      </c>
    </row>
    <row r="17" spans="1:5" x14ac:dyDescent="0.25">
      <c r="A17" s="6"/>
      <c r="B17" s="6"/>
      <c r="C17" s="6"/>
      <c r="D17" s="6"/>
      <c r="E17" s="6">
        <f t="shared" si="0"/>
        <v>83</v>
      </c>
    </row>
    <row r="18" spans="1:5" x14ac:dyDescent="0.25">
      <c r="A18" s="6"/>
      <c r="B18" s="6"/>
      <c r="C18" s="6"/>
      <c r="D18" s="6"/>
      <c r="E18" s="6">
        <f t="shared" si="0"/>
        <v>83</v>
      </c>
    </row>
    <row r="19" spans="1:5" x14ac:dyDescent="0.25">
      <c r="A19" s="6"/>
      <c r="B19" s="6"/>
      <c r="C19" s="6"/>
      <c r="D19" s="6"/>
      <c r="E19" s="6">
        <f t="shared" si="0"/>
        <v>83</v>
      </c>
    </row>
    <row r="20" spans="1:5" x14ac:dyDescent="0.25">
      <c r="A20" s="6"/>
      <c r="B20" s="6"/>
      <c r="C20" s="6"/>
      <c r="D20" s="6"/>
      <c r="E20" s="6">
        <f t="shared" si="0"/>
        <v>83</v>
      </c>
    </row>
    <row r="21" spans="1:5" x14ac:dyDescent="0.25">
      <c r="A21" s="6"/>
      <c r="B21" s="6"/>
      <c r="C21" s="6"/>
      <c r="D21" s="6"/>
      <c r="E21" s="6">
        <f t="shared" si="0"/>
        <v>83</v>
      </c>
    </row>
    <row r="22" spans="1:5" x14ac:dyDescent="0.25">
      <c r="A22" s="6"/>
      <c r="B22" s="6"/>
      <c r="C22" s="6"/>
      <c r="D22" s="6"/>
      <c r="E22" s="6">
        <f t="shared" si="0"/>
        <v>83</v>
      </c>
    </row>
  </sheetData>
  <mergeCells count="1">
    <mergeCell ref="A1:E1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464B5C-E5B8-4B26-BF62-4C4FA3A69ABB}">
  <sheetPr codeName="Feuil10"/>
  <dimension ref="A1:G24"/>
  <sheetViews>
    <sheetView workbookViewId="0">
      <selection activeCell="E39" sqref="E39"/>
    </sheetView>
  </sheetViews>
  <sheetFormatPr baseColWidth="10" defaultRowHeight="15" x14ac:dyDescent="0.25"/>
  <cols>
    <col min="2" max="2" width="28.7109375" customWidth="1"/>
  </cols>
  <sheetData>
    <row r="1" spans="1:7" ht="15.75" x14ac:dyDescent="0.25">
      <c r="A1" s="144" t="s">
        <v>66</v>
      </c>
      <c r="B1" s="144"/>
      <c r="C1" s="144"/>
      <c r="D1" s="144"/>
      <c r="E1" s="144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7">
        <v>43686</v>
      </c>
      <c r="B3" s="6" t="s">
        <v>57</v>
      </c>
      <c r="C3" s="6"/>
      <c r="D3" s="6"/>
      <c r="E3" s="6">
        <f>24+5+7</f>
        <v>36</v>
      </c>
    </row>
    <row r="4" spans="1:7" x14ac:dyDescent="0.25">
      <c r="A4" s="7">
        <v>43687</v>
      </c>
      <c r="B4" s="6" t="s">
        <v>56</v>
      </c>
      <c r="C4" s="6"/>
      <c r="D4" s="6">
        <v>4</v>
      </c>
      <c r="E4" s="6">
        <f>E3+C4-D4</f>
        <v>32</v>
      </c>
    </row>
    <row r="5" spans="1:7" x14ac:dyDescent="0.25">
      <c r="A5" s="7">
        <v>43689</v>
      </c>
      <c r="B5" s="6" t="s">
        <v>56</v>
      </c>
      <c r="C5" s="6"/>
      <c r="D5" s="6">
        <v>1</v>
      </c>
      <c r="E5" s="6">
        <f t="shared" ref="E5:E22" si="0">E4+C5-D5</f>
        <v>31</v>
      </c>
    </row>
    <row r="6" spans="1:7" x14ac:dyDescent="0.25">
      <c r="A6" s="7">
        <v>43690</v>
      </c>
      <c r="B6" s="6" t="s">
        <v>56</v>
      </c>
      <c r="C6" s="6"/>
      <c r="D6" s="6">
        <v>1</v>
      </c>
      <c r="E6" s="6">
        <f t="shared" si="0"/>
        <v>30</v>
      </c>
    </row>
    <row r="7" spans="1:7" x14ac:dyDescent="0.25">
      <c r="A7" s="7">
        <v>43691</v>
      </c>
      <c r="B7" s="6" t="s">
        <v>56</v>
      </c>
      <c r="C7" s="6"/>
      <c r="D7" s="6">
        <v>1</v>
      </c>
      <c r="E7" s="6">
        <f t="shared" si="0"/>
        <v>29</v>
      </c>
    </row>
    <row r="8" spans="1:7" x14ac:dyDescent="0.25">
      <c r="A8" s="7">
        <v>43692</v>
      </c>
      <c r="B8" s="6" t="s">
        <v>56</v>
      </c>
      <c r="C8" s="6"/>
      <c r="D8" s="6">
        <v>1</v>
      </c>
      <c r="E8" s="6">
        <f t="shared" si="0"/>
        <v>28</v>
      </c>
    </row>
    <row r="9" spans="1:7" x14ac:dyDescent="0.25">
      <c r="A9" s="7">
        <v>43694</v>
      </c>
      <c r="B9" s="6" t="s">
        <v>56</v>
      </c>
      <c r="C9" s="6"/>
      <c r="D9" s="6">
        <v>3</v>
      </c>
      <c r="E9" s="6">
        <f t="shared" si="0"/>
        <v>25</v>
      </c>
    </row>
    <row r="10" spans="1:7" s="15" customFormat="1" x14ac:dyDescent="0.25">
      <c r="A10" s="13">
        <v>43696</v>
      </c>
      <c r="B10" s="14" t="s">
        <v>79</v>
      </c>
      <c r="C10" s="14">
        <v>12</v>
      </c>
      <c r="D10" s="14"/>
      <c r="E10" s="14">
        <f t="shared" si="0"/>
        <v>37</v>
      </c>
    </row>
    <row r="11" spans="1:7" x14ac:dyDescent="0.25">
      <c r="A11" s="7">
        <v>43696</v>
      </c>
      <c r="B11" s="6" t="s">
        <v>56</v>
      </c>
      <c r="C11" s="6"/>
      <c r="D11" s="6">
        <v>12</v>
      </c>
      <c r="E11" s="6">
        <f t="shared" si="0"/>
        <v>25</v>
      </c>
    </row>
    <row r="12" spans="1:7" x14ac:dyDescent="0.25">
      <c r="A12" s="7">
        <v>43697</v>
      </c>
      <c r="B12" s="6" t="s">
        <v>56</v>
      </c>
      <c r="C12" s="6"/>
      <c r="D12" s="6">
        <v>1</v>
      </c>
      <c r="E12" s="6">
        <f t="shared" si="0"/>
        <v>24</v>
      </c>
    </row>
    <row r="13" spans="1:7" x14ac:dyDescent="0.25">
      <c r="A13" s="7">
        <v>43698</v>
      </c>
      <c r="B13" s="6" t="s">
        <v>78</v>
      </c>
      <c r="C13" s="6"/>
      <c r="D13" s="6">
        <v>1</v>
      </c>
      <c r="E13" s="6">
        <f t="shared" si="0"/>
        <v>23</v>
      </c>
    </row>
    <row r="14" spans="1:7" x14ac:dyDescent="0.25">
      <c r="A14" s="7">
        <v>43700</v>
      </c>
      <c r="B14" s="6" t="s">
        <v>56</v>
      </c>
      <c r="C14" s="6"/>
      <c r="D14" s="6">
        <v>1</v>
      </c>
      <c r="E14" s="6">
        <f t="shared" si="0"/>
        <v>22</v>
      </c>
    </row>
    <row r="15" spans="1:7" x14ac:dyDescent="0.25">
      <c r="A15" s="7">
        <v>43702</v>
      </c>
      <c r="B15" s="6" t="s">
        <v>78</v>
      </c>
      <c r="C15" s="6"/>
      <c r="D15" s="6">
        <v>1</v>
      </c>
      <c r="E15" s="6">
        <f t="shared" si="0"/>
        <v>21</v>
      </c>
    </row>
    <row r="16" spans="1:7" s="15" customFormat="1" x14ac:dyDescent="0.25">
      <c r="A16" s="13">
        <v>43703</v>
      </c>
      <c r="B16" s="14" t="s">
        <v>79</v>
      </c>
      <c r="C16" s="14">
        <v>12</v>
      </c>
      <c r="D16" s="14"/>
      <c r="E16" s="14">
        <f t="shared" si="0"/>
        <v>33</v>
      </c>
    </row>
    <row r="17" spans="1:5" x14ac:dyDescent="0.25">
      <c r="A17" s="6"/>
      <c r="B17" s="6"/>
      <c r="C17" s="6"/>
      <c r="D17" s="6"/>
      <c r="E17" s="6">
        <f t="shared" si="0"/>
        <v>33</v>
      </c>
    </row>
    <row r="18" spans="1:5" x14ac:dyDescent="0.25">
      <c r="A18" s="6"/>
      <c r="B18" s="6"/>
      <c r="C18" s="6"/>
      <c r="D18" s="6"/>
      <c r="E18" s="6">
        <f t="shared" si="0"/>
        <v>33</v>
      </c>
    </row>
    <row r="19" spans="1:5" x14ac:dyDescent="0.25">
      <c r="A19" s="6"/>
      <c r="B19" s="6"/>
      <c r="C19" s="6"/>
      <c r="D19" s="6"/>
      <c r="E19" s="6">
        <f t="shared" si="0"/>
        <v>33</v>
      </c>
    </row>
    <row r="20" spans="1:5" x14ac:dyDescent="0.25">
      <c r="A20" s="6"/>
      <c r="B20" s="6"/>
      <c r="C20" s="6"/>
      <c r="D20" s="6"/>
      <c r="E20" s="6">
        <f t="shared" si="0"/>
        <v>33</v>
      </c>
    </row>
    <row r="21" spans="1:5" x14ac:dyDescent="0.25">
      <c r="A21" s="6"/>
      <c r="B21" s="6"/>
      <c r="C21" s="6"/>
      <c r="D21" s="6"/>
      <c r="E21" s="6">
        <f t="shared" si="0"/>
        <v>33</v>
      </c>
    </row>
    <row r="22" spans="1:5" x14ac:dyDescent="0.25">
      <c r="A22" s="6"/>
      <c r="B22" s="6"/>
      <c r="C22" s="6"/>
      <c r="D22" s="6"/>
      <c r="E22" s="6">
        <f t="shared" si="0"/>
        <v>33</v>
      </c>
    </row>
    <row r="23" spans="1:5" x14ac:dyDescent="0.25">
      <c r="A23" s="6"/>
      <c r="B23" s="6"/>
      <c r="C23" s="6"/>
      <c r="D23" s="6"/>
      <c r="E23" s="6"/>
    </row>
    <row r="24" spans="1:5" x14ac:dyDescent="0.25">
      <c r="A24" s="6"/>
      <c r="B24" s="6"/>
      <c r="C24" s="6"/>
      <c r="D24" s="6"/>
      <c r="E24" s="6"/>
    </row>
  </sheetData>
  <mergeCells count="1">
    <mergeCell ref="A1:E1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D66FB4-3601-434A-852D-522CF908ECBB}">
  <sheetPr codeName="Feuil11"/>
  <dimension ref="A1:G23"/>
  <sheetViews>
    <sheetView workbookViewId="0">
      <selection activeCell="E39" sqref="E39"/>
    </sheetView>
  </sheetViews>
  <sheetFormatPr baseColWidth="10" defaultRowHeight="15" x14ac:dyDescent="0.25"/>
  <cols>
    <col min="2" max="2" width="29.28515625" customWidth="1"/>
  </cols>
  <sheetData>
    <row r="1" spans="1:7" ht="15.75" x14ac:dyDescent="0.25">
      <c r="A1" s="144" t="s">
        <v>67</v>
      </c>
      <c r="B1" s="144"/>
      <c r="C1" s="144"/>
      <c r="D1" s="144"/>
      <c r="E1" s="144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7">
        <v>43686</v>
      </c>
      <c r="B3" s="6" t="s">
        <v>57</v>
      </c>
      <c r="C3" s="6"/>
      <c r="D3" s="6"/>
      <c r="E3" s="6">
        <v>32</v>
      </c>
    </row>
    <row r="4" spans="1:7" x14ac:dyDescent="0.25">
      <c r="A4" s="7">
        <v>43687</v>
      </c>
      <c r="B4" s="6" t="s">
        <v>56</v>
      </c>
      <c r="C4" s="6"/>
      <c r="D4" s="6">
        <v>5</v>
      </c>
      <c r="E4" s="6">
        <f>E3+C4-D4</f>
        <v>27</v>
      </c>
    </row>
    <row r="5" spans="1:7" x14ac:dyDescent="0.25">
      <c r="A5" s="7">
        <v>43700</v>
      </c>
      <c r="B5" s="6" t="s">
        <v>56</v>
      </c>
      <c r="C5" s="6"/>
      <c r="D5" s="6">
        <v>3</v>
      </c>
      <c r="E5" s="6">
        <f t="shared" ref="E5:E22" si="0">E4+C5-D5</f>
        <v>24</v>
      </c>
    </row>
    <row r="6" spans="1:7" x14ac:dyDescent="0.25">
      <c r="A6" s="7">
        <v>43702</v>
      </c>
      <c r="B6" s="6" t="s">
        <v>56</v>
      </c>
      <c r="C6" s="6"/>
      <c r="D6" s="6">
        <v>3</v>
      </c>
      <c r="E6" s="6">
        <f t="shared" si="0"/>
        <v>21</v>
      </c>
    </row>
    <row r="7" spans="1:7" x14ac:dyDescent="0.25">
      <c r="A7" s="6"/>
      <c r="B7" s="6"/>
      <c r="C7" s="6"/>
      <c r="D7" s="6"/>
      <c r="E7" s="6">
        <f t="shared" si="0"/>
        <v>21</v>
      </c>
    </row>
    <row r="8" spans="1:7" x14ac:dyDescent="0.25">
      <c r="A8" s="6"/>
      <c r="B8" s="6"/>
      <c r="C8" s="6"/>
      <c r="D8" s="6"/>
      <c r="E8" s="6">
        <f t="shared" si="0"/>
        <v>21</v>
      </c>
    </row>
    <row r="9" spans="1:7" x14ac:dyDescent="0.25">
      <c r="A9" s="6"/>
      <c r="B9" s="6"/>
      <c r="C9" s="6"/>
      <c r="D9" s="6"/>
      <c r="E9" s="6">
        <f t="shared" si="0"/>
        <v>21</v>
      </c>
    </row>
    <row r="10" spans="1:7" x14ac:dyDescent="0.25">
      <c r="A10" s="6"/>
      <c r="B10" s="6"/>
      <c r="C10" s="6"/>
      <c r="D10" s="6"/>
      <c r="E10" s="6">
        <f t="shared" si="0"/>
        <v>21</v>
      </c>
    </row>
    <row r="11" spans="1:7" x14ac:dyDescent="0.25">
      <c r="A11" s="6"/>
      <c r="B11" s="6"/>
      <c r="C11" s="6"/>
      <c r="D11" s="6"/>
      <c r="E11" s="6">
        <f t="shared" si="0"/>
        <v>21</v>
      </c>
    </row>
    <row r="12" spans="1:7" x14ac:dyDescent="0.25">
      <c r="A12" s="6"/>
      <c r="B12" s="6"/>
      <c r="C12" s="6"/>
      <c r="D12" s="6"/>
      <c r="E12" s="6">
        <f t="shared" si="0"/>
        <v>21</v>
      </c>
    </row>
    <row r="13" spans="1:7" x14ac:dyDescent="0.25">
      <c r="A13" s="6"/>
      <c r="B13" s="6"/>
      <c r="C13" s="6"/>
      <c r="D13" s="6"/>
      <c r="E13" s="6">
        <f t="shared" si="0"/>
        <v>21</v>
      </c>
    </row>
    <row r="14" spans="1:7" x14ac:dyDescent="0.25">
      <c r="A14" s="6"/>
      <c r="B14" s="6"/>
      <c r="C14" s="6"/>
      <c r="D14" s="6"/>
      <c r="E14" s="6">
        <f t="shared" si="0"/>
        <v>21</v>
      </c>
    </row>
    <row r="15" spans="1:7" x14ac:dyDescent="0.25">
      <c r="A15" s="6"/>
      <c r="B15" s="6"/>
      <c r="C15" s="6"/>
      <c r="D15" s="6"/>
      <c r="E15" s="6">
        <f t="shared" si="0"/>
        <v>21</v>
      </c>
    </row>
    <row r="16" spans="1:7" x14ac:dyDescent="0.25">
      <c r="A16" s="6"/>
      <c r="B16" s="6"/>
      <c r="C16" s="6"/>
      <c r="D16" s="6"/>
      <c r="E16" s="6">
        <f t="shared" si="0"/>
        <v>21</v>
      </c>
    </row>
    <row r="17" spans="1:5" x14ac:dyDescent="0.25">
      <c r="A17" s="6"/>
      <c r="B17" s="6"/>
      <c r="C17" s="6"/>
      <c r="D17" s="6"/>
      <c r="E17" s="6">
        <f t="shared" si="0"/>
        <v>21</v>
      </c>
    </row>
    <row r="18" spans="1:5" x14ac:dyDescent="0.25">
      <c r="A18" s="6"/>
      <c r="B18" s="6"/>
      <c r="C18" s="6"/>
      <c r="D18" s="6"/>
      <c r="E18" s="6">
        <f t="shared" si="0"/>
        <v>21</v>
      </c>
    </row>
    <row r="19" spans="1:5" x14ac:dyDescent="0.25">
      <c r="A19" s="6"/>
      <c r="B19" s="6"/>
      <c r="C19" s="6"/>
      <c r="D19" s="6"/>
      <c r="E19" s="6">
        <f t="shared" si="0"/>
        <v>21</v>
      </c>
    </row>
    <row r="20" spans="1:5" x14ac:dyDescent="0.25">
      <c r="A20" s="6"/>
      <c r="B20" s="6"/>
      <c r="C20" s="6"/>
      <c r="D20" s="6"/>
      <c r="E20" s="6">
        <f t="shared" si="0"/>
        <v>21</v>
      </c>
    </row>
    <row r="21" spans="1:5" x14ac:dyDescent="0.25">
      <c r="A21" s="6"/>
      <c r="B21" s="6"/>
      <c r="C21" s="6"/>
      <c r="D21" s="6"/>
      <c r="E21" s="6">
        <f t="shared" si="0"/>
        <v>21</v>
      </c>
    </row>
    <row r="22" spans="1:5" x14ac:dyDescent="0.25">
      <c r="A22" s="6"/>
      <c r="B22" s="6"/>
      <c r="C22" s="6"/>
      <c r="D22" s="6"/>
      <c r="E22" s="6">
        <f t="shared" si="0"/>
        <v>21</v>
      </c>
    </row>
    <row r="23" spans="1:5" x14ac:dyDescent="0.25">
      <c r="A23" s="6"/>
      <c r="B23" s="6"/>
      <c r="C23" s="6"/>
      <c r="D23" s="6"/>
      <c r="E23" s="6"/>
    </row>
  </sheetData>
  <mergeCells count="1">
    <mergeCell ref="A1:E1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21696C-FED6-4A18-A4B3-AEF2703FF745}">
  <sheetPr codeName="Feuil12"/>
  <dimension ref="A1:G23"/>
  <sheetViews>
    <sheetView workbookViewId="0">
      <selection activeCell="E39" sqref="E39"/>
    </sheetView>
  </sheetViews>
  <sheetFormatPr baseColWidth="10" defaultRowHeight="15" x14ac:dyDescent="0.25"/>
  <cols>
    <col min="2" max="2" width="25.85546875" customWidth="1"/>
  </cols>
  <sheetData>
    <row r="1" spans="1:7" ht="15.75" x14ac:dyDescent="0.25">
      <c r="A1" s="144" t="s">
        <v>68</v>
      </c>
      <c r="B1" s="144"/>
      <c r="C1" s="144"/>
      <c r="D1" s="144"/>
      <c r="E1" s="144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7">
        <v>43686</v>
      </c>
      <c r="B3" s="6" t="s">
        <v>57</v>
      </c>
      <c r="C3" s="6"/>
      <c r="D3" s="6"/>
      <c r="E3" s="6">
        <v>9</v>
      </c>
    </row>
    <row r="4" spans="1:7" x14ac:dyDescent="0.25">
      <c r="A4" s="7">
        <v>43687</v>
      </c>
      <c r="B4" s="6" t="s">
        <v>56</v>
      </c>
      <c r="C4" s="6"/>
      <c r="D4" s="6">
        <v>1</v>
      </c>
      <c r="E4" s="6">
        <f>E3+C4-D4</f>
        <v>8</v>
      </c>
    </row>
    <row r="5" spans="1:7" x14ac:dyDescent="0.25">
      <c r="A5" s="7">
        <v>43701</v>
      </c>
      <c r="B5" s="6" t="s">
        <v>56</v>
      </c>
      <c r="C5" s="6"/>
      <c r="D5" s="6">
        <v>1</v>
      </c>
      <c r="E5" s="6">
        <f t="shared" ref="E5:E22" si="0">E4+C5-D5</f>
        <v>7</v>
      </c>
    </row>
    <row r="6" spans="1:7" x14ac:dyDescent="0.25">
      <c r="A6" s="7"/>
      <c r="B6" s="6"/>
      <c r="C6" s="6"/>
      <c r="D6" s="6"/>
      <c r="E6" s="6">
        <f t="shared" si="0"/>
        <v>7</v>
      </c>
    </row>
    <row r="7" spans="1:7" x14ac:dyDescent="0.25">
      <c r="A7" s="6"/>
      <c r="B7" s="6"/>
      <c r="C7" s="6"/>
      <c r="D7" s="6"/>
      <c r="E7" s="6">
        <f t="shared" si="0"/>
        <v>7</v>
      </c>
    </row>
    <row r="8" spans="1:7" x14ac:dyDescent="0.25">
      <c r="A8" s="6"/>
      <c r="B8" s="6"/>
      <c r="C8" s="6"/>
      <c r="D8" s="6"/>
      <c r="E8" s="6">
        <f t="shared" si="0"/>
        <v>7</v>
      </c>
    </row>
    <row r="9" spans="1:7" x14ac:dyDescent="0.25">
      <c r="A9" s="6"/>
      <c r="B9" s="6"/>
      <c r="C9" s="6"/>
      <c r="D9" s="6"/>
      <c r="E9" s="6">
        <f t="shared" si="0"/>
        <v>7</v>
      </c>
    </row>
    <row r="10" spans="1:7" x14ac:dyDescent="0.25">
      <c r="A10" s="6"/>
      <c r="B10" s="6"/>
      <c r="C10" s="6"/>
      <c r="D10" s="6"/>
      <c r="E10" s="6">
        <f t="shared" si="0"/>
        <v>7</v>
      </c>
    </row>
    <row r="11" spans="1:7" x14ac:dyDescent="0.25">
      <c r="A11" s="6"/>
      <c r="B11" s="6"/>
      <c r="C11" s="6"/>
      <c r="D11" s="6"/>
      <c r="E11" s="6">
        <f t="shared" si="0"/>
        <v>7</v>
      </c>
    </row>
    <row r="12" spans="1:7" x14ac:dyDescent="0.25">
      <c r="A12" s="6"/>
      <c r="B12" s="6"/>
      <c r="C12" s="6"/>
      <c r="D12" s="6"/>
      <c r="E12" s="6">
        <f t="shared" si="0"/>
        <v>7</v>
      </c>
    </row>
    <row r="13" spans="1:7" x14ac:dyDescent="0.25">
      <c r="A13" s="6"/>
      <c r="B13" s="6"/>
      <c r="C13" s="6"/>
      <c r="D13" s="6"/>
      <c r="E13" s="6">
        <f t="shared" si="0"/>
        <v>7</v>
      </c>
    </row>
    <row r="14" spans="1:7" x14ac:dyDescent="0.25">
      <c r="A14" s="6"/>
      <c r="B14" s="6"/>
      <c r="C14" s="6"/>
      <c r="D14" s="6"/>
      <c r="E14" s="6">
        <f t="shared" si="0"/>
        <v>7</v>
      </c>
    </row>
    <row r="15" spans="1:7" x14ac:dyDescent="0.25">
      <c r="A15" s="6"/>
      <c r="B15" s="6"/>
      <c r="C15" s="6"/>
      <c r="D15" s="6"/>
      <c r="E15" s="6">
        <f t="shared" si="0"/>
        <v>7</v>
      </c>
    </row>
    <row r="16" spans="1:7" x14ac:dyDescent="0.25">
      <c r="A16" s="6"/>
      <c r="B16" s="6"/>
      <c r="C16" s="6"/>
      <c r="D16" s="6"/>
      <c r="E16" s="6">
        <f t="shared" si="0"/>
        <v>7</v>
      </c>
    </row>
    <row r="17" spans="1:5" x14ac:dyDescent="0.25">
      <c r="A17" s="6"/>
      <c r="B17" s="6"/>
      <c r="C17" s="6"/>
      <c r="D17" s="6"/>
      <c r="E17" s="6">
        <f t="shared" si="0"/>
        <v>7</v>
      </c>
    </row>
    <row r="18" spans="1:5" x14ac:dyDescent="0.25">
      <c r="A18" s="6"/>
      <c r="B18" s="6"/>
      <c r="C18" s="6"/>
      <c r="D18" s="6"/>
      <c r="E18" s="6">
        <f t="shared" si="0"/>
        <v>7</v>
      </c>
    </row>
    <row r="19" spans="1:5" x14ac:dyDescent="0.25">
      <c r="A19" s="6"/>
      <c r="B19" s="6"/>
      <c r="C19" s="6"/>
      <c r="D19" s="6"/>
      <c r="E19" s="6">
        <f t="shared" si="0"/>
        <v>7</v>
      </c>
    </row>
    <row r="20" spans="1:5" x14ac:dyDescent="0.25">
      <c r="A20" s="6"/>
      <c r="B20" s="6"/>
      <c r="C20" s="6"/>
      <c r="D20" s="6"/>
      <c r="E20" s="6">
        <f t="shared" si="0"/>
        <v>7</v>
      </c>
    </row>
    <row r="21" spans="1:5" x14ac:dyDescent="0.25">
      <c r="A21" s="6"/>
      <c r="B21" s="6"/>
      <c r="C21" s="6"/>
      <c r="D21" s="6"/>
      <c r="E21" s="6">
        <f t="shared" si="0"/>
        <v>7</v>
      </c>
    </row>
    <row r="22" spans="1:5" x14ac:dyDescent="0.25">
      <c r="A22" s="6"/>
      <c r="B22" s="6"/>
      <c r="C22" s="6"/>
      <c r="D22" s="6"/>
      <c r="E22" s="6">
        <f t="shared" si="0"/>
        <v>7</v>
      </c>
    </row>
    <row r="23" spans="1:5" x14ac:dyDescent="0.25">
      <c r="A23" s="6"/>
      <c r="B23" s="6"/>
      <c r="C23" s="6"/>
      <c r="D23" s="6"/>
      <c r="E23" s="6"/>
    </row>
  </sheetData>
  <mergeCells count="1">
    <mergeCell ref="A1:E1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50F01F-28D3-4F36-9493-D46DCA05E2B8}">
  <sheetPr codeName="Feuil13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4.85546875" customWidth="1"/>
  </cols>
  <sheetData>
    <row r="1" spans="1:7" ht="15.75" x14ac:dyDescent="0.25">
      <c r="A1" s="144" t="s">
        <v>69</v>
      </c>
      <c r="B1" s="144"/>
      <c r="C1" s="144"/>
      <c r="D1" s="144"/>
      <c r="E1" s="144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7">
        <v>43686</v>
      </c>
      <c r="B3" s="6" t="s">
        <v>57</v>
      </c>
      <c r="C3" s="6"/>
      <c r="D3" s="6"/>
      <c r="E3" s="6">
        <f>10+22+23</f>
        <v>55</v>
      </c>
    </row>
    <row r="4" spans="1:7" x14ac:dyDescent="0.25">
      <c r="A4" s="7">
        <v>43687</v>
      </c>
      <c r="B4" s="6" t="s">
        <v>56</v>
      </c>
      <c r="C4" s="6"/>
      <c r="D4" s="6">
        <v>2</v>
      </c>
      <c r="E4" s="6">
        <f>E3+C4-D4</f>
        <v>53</v>
      </c>
    </row>
    <row r="5" spans="1:7" x14ac:dyDescent="0.25">
      <c r="A5" s="7">
        <v>43700</v>
      </c>
      <c r="B5" s="6" t="s">
        <v>56</v>
      </c>
      <c r="C5" s="6"/>
      <c r="D5" s="6">
        <v>1</v>
      </c>
      <c r="E5" s="6">
        <f t="shared" ref="E5:E22" si="0">E4+C5-D5</f>
        <v>52</v>
      </c>
    </row>
    <row r="6" spans="1:7" x14ac:dyDescent="0.25">
      <c r="A6" s="7"/>
      <c r="B6" s="6"/>
      <c r="C6" s="6"/>
      <c r="D6" s="6"/>
      <c r="E6" s="6">
        <f t="shared" si="0"/>
        <v>52</v>
      </c>
    </row>
    <row r="7" spans="1:7" x14ac:dyDescent="0.25">
      <c r="A7" s="6"/>
      <c r="B7" s="6"/>
      <c r="C7" s="6"/>
      <c r="D7" s="6"/>
      <c r="E7" s="6">
        <f t="shared" si="0"/>
        <v>52</v>
      </c>
    </row>
    <row r="8" spans="1:7" x14ac:dyDescent="0.25">
      <c r="A8" s="6"/>
      <c r="B8" s="6"/>
      <c r="C8" s="6"/>
      <c r="D8" s="6"/>
      <c r="E8" s="6">
        <f t="shared" si="0"/>
        <v>52</v>
      </c>
    </row>
    <row r="9" spans="1:7" x14ac:dyDescent="0.25">
      <c r="A9" s="6"/>
      <c r="B9" s="6"/>
      <c r="C9" s="6"/>
      <c r="D9" s="6"/>
      <c r="E9" s="6">
        <f t="shared" si="0"/>
        <v>52</v>
      </c>
    </row>
    <row r="10" spans="1:7" x14ac:dyDescent="0.25">
      <c r="A10" s="6"/>
      <c r="B10" s="6"/>
      <c r="C10" s="6"/>
      <c r="D10" s="6"/>
      <c r="E10" s="6">
        <f t="shared" si="0"/>
        <v>52</v>
      </c>
    </row>
    <row r="11" spans="1:7" x14ac:dyDescent="0.25">
      <c r="A11" s="6"/>
      <c r="B11" s="6"/>
      <c r="C11" s="6"/>
      <c r="D11" s="6"/>
      <c r="E11" s="6">
        <f t="shared" si="0"/>
        <v>52</v>
      </c>
    </row>
    <row r="12" spans="1:7" x14ac:dyDescent="0.25">
      <c r="A12" s="6"/>
      <c r="B12" s="6"/>
      <c r="C12" s="6"/>
      <c r="D12" s="6"/>
      <c r="E12" s="6">
        <f t="shared" si="0"/>
        <v>52</v>
      </c>
    </row>
    <row r="13" spans="1:7" x14ac:dyDescent="0.25">
      <c r="A13" s="6"/>
      <c r="B13" s="6"/>
      <c r="C13" s="6"/>
      <c r="D13" s="6"/>
      <c r="E13" s="6">
        <f t="shared" si="0"/>
        <v>52</v>
      </c>
    </row>
    <row r="14" spans="1:7" x14ac:dyDescent="0.25">
      <c r="A14" s="6"/>
      <c r="B14" s="6"/>
      <c r="C14" s="6"/>
      <c r="D14" s="6"/>
      <c r="E14" s="6">
        <f t="shared" si="0"/>
        <v>52</v>
      </c>
    </row>
    <row r="15" spans="1:7" x14ac:dyDescent="0.25">
      <c r="A15" s="6"/>
      <c r="B15" s="6"/>
      <c r="C15" s="6"/>
      <c r="D15" s="6"/>
      <c r="E15" s="6">
        <f t="shared" si="0"/>
        <v>52</v>
      </c>
    </row>
    <row r="16" spans="1:7" x14ac:dyDescent="0.25">
      <c r="A16" s="6"/>
      <c r="B16" s="6"/>
      <c r="C16" s="6"/>
      <c r="D16" s="6"/>
      <c r="E16" s="6">
        <f t="shared" si="0"/>
        <v>52</v>
      </c>
    </row>
    <row r="17" spans="1:5" x14ac:dyDescent="0.25">
      <c r="A17" s="6"/>
      <c r="B17" s="6"/>
      <c r="C17" s="6"/>
      <c r="D17" s="6"/>
      <c r="E17" s="6">
        <f t="shared" si="0"/>
        <v>52</v>
      </c>
    </row>
    <row r="18" spans="1:5" x14ac:dyDescent="0.25">
      <c r="A18" s="6"/>
      <c r="B18" s="6"/>
      <c r="C18" s="6"/>
      <c r="D18" s="6"/>
      <c r="E18" s="6">
        <f t="shared" si="0"/>
        <v>52</v>
      </c>
    </row>
    <row r="19" spans="1:5" x14ac:dyDescent="0.25">
      <c r="A19" s="6"/>
      <c r="B19" s="6"/>
      <c r="C19" s="6"/>
      <c r="D19" s="6"/>
      <c r="E19" s="6">
        <f t="shared" si="0"/>
        <v>52</v>
      </c>
    </row>
    <row r="20" spans="1:5" x14ac:dyDescent="0.25">
      <c r="A20" s="6"/>
      <c r="B20" s="6"/>
      <c r="C20" s="6"/>
      <c r="D20" s="6"/>
      <c r="E20" s="6">
        <f t="shared" si="0"/>
        <v>52</v>
      </c>
    </row>
    <row r="21" spans="1:5" x14ac:dyDescent="0.25">
      <c r="A21" s="6"/>
      <c r="B21" s="6"/>
      <c r="C21" s="6"/>
      <c r="D21" s="6"/>
      <c r="E21" s="6">
        <f t="shared" si="0"/>
        <v>52</v>
      </c>
    </row>
    <row r="22" spans="1:5" x14ac:dyDescent="0.25">
      <c r="A22" s="6"/>
      <c r="B22" s="6"/>
      <c r="C22" s="6"/>
      <c r="D22" s="6"/>
      <c r="E22" s="6">
        <f t="shared" si="0"/>
        <v>52</v>
      </c>
    </row>
  </sheetData>
  <mergeCells count="1">
    <mergeCell ref="A1:E1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F37223-44E3-43D3-9875-28A525098BC3}">
  <sheetPr codeName="Feuil14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4.7109375" customWidth="1"/>
  </cols>
  <sheetData>
    <row r="1" spans="1:7" ht="15.75" x14ac:dyDescent="0.25">
      <c r="A1" s="144" t="s">
        <v>70</v>
      </c>
      <c r="B1" s="144"/>
      <c r="C1" s="144"/>
      <c r="D1" s="144"/>
      <c r="E1" s="144"/>
      <c r="F1" s="9"/>
      <c r="G1" s="9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10"/>
      <c r="G2" s="10"/>
    </row>
    <row r="3" spans="1:7" x14ac:dyDescent="0.25">
      <c r="A3" s="7">
        <v>43686</v>
      </c>
      <c r="B3" s="6" t="s">
        <v>57</v>
      </c>
      <c r="C3" s="6"/>
      <c r="D3" s="6"/>
      <c r="E3" s="6">
        <v>32</v>
      </c>
      <c r="F3" s="11"/>
      <c r="G3" s="11"/>
    </row>
    <row r="4" spans="1:7" x14ac:dyDescent="0.25">
      <c r="A4" s="7">
        <v>43688</v>
      </c>
      <c r="B4" s="6" t="s">
        <v>56</v>
      </c>
      <c r="C4" s="6"/>
      <c r="D4" s="6">
        <v>1</v>
      </c>
      <c r="E4" s="6">
        <f>E3+C4-D4</f>
        <v>31</v>
      </c>
      <c r="F4" s="11"/>
      <c r="G4" s="11"/>
    </row>
    <row r="5" spans="1:7" x14ac:dyDescent="0.25">
      <c r="A5" s="6"/>
      <c r="B5" s="6"/>
      <c r="C5" s="6"/>
      <c r="D5" s="6"/>
      <c r="E5" s="6">
        <f t="shared" ref="E5:E22" si="0">E4+C5-D5</f>
        <v>31</v>
      </c>
      <c r="F5" s="11"/>
      <c r="G5" s="11"/>
    </row>
    <row r="6" spans="1:7" x14ac:dyDescent="0.25">
      <c r="A6" s="7"/>
      <c r="B6" s="6"/>
      <c r="C6" s="6"/>
      <c r="D6" s="6"/>
      <c r="E6" s="6">
        <f t="shared" si="0"/>
        <v>31</v>
      </c>
      <c r="F6" s="11"/>
      <c r="G6" s="11"/>
    </row>
    <row r="7" spans="1:7" x14ac:dyDescent="0.25">
      <c r="A7" s="6"/>
      <c r="B7" s="6"/>
      <c r="C7" s="6"/>
      <c r="D7" s="6"/>
      <c r="E7" s="6">
        <f t="shared" si="0"/>
        <v>31</v>
      </c>
      <c r="F7" s="11"/>
      <c r="G7" s="11"/>
    </row>
    <row r="8" spans="1:7" x14ac:dyDescent="0.25">
      <c r="A8" s="6"/>
      <c r="B8" s="6"/>
      <c r="C8" s="6"/>
      <c r="D8" s="6"/>
      <c r="E8" s="6">
        <f t="shared" si="0"/>
        <v>31</v>
      </c>
      <c r="F8" s="11"/>
      <c r="G8" s="11"/>
    </row>
    <row r="9" spans="1:7" x14ac:dyDescent="0.25">
      <c r="A9" s="6"/>
      <c r="B9" s="6"/>
      <c r="C9" s="6"/>
      <c r="D9" s="6"/>
      <c r="E9" s="6">
        <f t="shared" si="0"/>
        <v>31</v>
      </c>
      <c r="F9" s="11"/>
      <c r="G9" s="11"/>
    </row>
    <row r="10" spans="1:7" x14ac:dyDescent="0.25">
      <c r="A10" s="6"/>
      <c r="B10" s="6"/>
      <c r="C10" s="6"/>
      <c r="D10" s="6"/>
      <c r="E10" s="6">
        <f t="shared" si="0"/>
        <v>31</v>
      </c>
      <c r="F10" s="11"/>
      <c r="G10" s="11"/>
    </row>
    <row r="11" spans="1:7" x14ac:dyDescent="0.25">
      <c r="A11" s="6"/>
      <c r="B11" s="6"/>
      <c r="C11" s="6"/>
      <c r="D11" s="6"/>
      <c r="E11" s="6">
        <f t="shared" si="0"/>
        <v>31</v>
      </c>
      <c r="F11" s="11"/>
      <c r="G11" s="11"/>
    </row>
    <row r="12" spans="1:7" x14ac:dyDescent="0.25">
      <c r="A12" s="6"/>
      <c r="B12" s="6"/>
      <c r="C12" s="6"/>
      <c r="D12" s="6"/>
      <c r="E12" s="6">
        <f t="shared" si="0"/>
        <v>31</v>
      </c>
      <c r="F12" s="11"/>
      <c r="G12" s="11"/>
    </row>
    <row r="13" spans="1:7" x14ac:dyDescent="0.25">
      <c r="A13" s="6"/>
      <c r="B13" s="6"/>
      <c r="C13" s="6"/>
      <c r="D13" s="6"/>
      <c r="E13" s="6">
        <f t="shared" si="0"/>
        <v>31</v>
      </c>
      <c r="F13" s="11"/>
      <c r="G13" s="11"/>
    </row>
    <row r="14" spans="1:7" x14ac:dyDescent="0.25">
      <c r="A14" s="6"/>
      <c r="B14" s="6"/>
      <c r="C14" s="6"/>
      <c r="D14" s="6"/>
      <c r="E14" s="6">
        <f t="shared" si="0"/>
        <v>31</v>
      </c>
      <c r="F14" s="11"/>
      <c r="G14" s="11"/>
    </row>
    <row r="15" spans="1:7" x14ac:dyDescent="0.25">
      <c r="A15" s="6"/>
      <c r="B15" s="6"/>
      <c r="C15" s="6"/>
      <c r="D15" s="6"/>
      <c r="E15" s="6">
        <f t="shared" si="0"/>
        <v>31</v>
      </c>
      <c r="F15" s="11"/>
      <c r="G15" s="11"/>
    </row>
    <row r="16" spans="1:7" x14ac:dyDescent="0.25">
      <c r="A16" s="6"/>
      <c r="B16" s="6"/>
      <c r="C16" s="6"/>
      <c r="D16" s="6"/>
      <c r="E16" s="6">
        <f t="shared" si="0"/>
        <v>31</v>
      </c>
      <c r="F16" s="11"/>
      <c r="G16" s="11"/>
    </row>
    <row r="17" spans="1:7" x14ac:dyDescent="0.25">
      <c r="A17" s="6"/>
      <c r="B17" s="6"/>
      <c r="C17" s="6"/>
      <c r="D17" s="6"/>
      <c r="E17" s="6">
        <f t="shared" si="0"/>
        <v>31</v>
      </c>
      <c r="F17" s="11"/>
      <c r="G17" s="11"/>
    </row>
    <row r="18" spans="1:7" x14ac:dyDescent="0.25">
      <c r="A18" s="6"/>
      <c r="B18" s="6"/>
      <c r="C18" s="6"/>
      <c r="D18" s="6"/>
      <c r="E18" s="6">
        <f t="shared" si="0"/>
        <v>31</v>
      </c>
      <c r="F18" s="11"/>
      <c r="G18" s="11"/>
    </row>
    <row r="19" spans="1:7" x14ac:dyDescent="0.25">
      <c r="A19" s="6"/>
      <c r="B19" s="6"/>
      <c r="C19" s="6"/>
      <c r="D19" s="6"/>
      <c r="E19" s="6">
        <f t="shared" si="0"/>
        <v>31</v>
      </c>
      <c r="F19" s="11"/>
      <c r="G19" s="11"/>
    </row>
    <row r="20" spans="1:7" x14ac:dyDescent="0.25">
      <c r="A20" s="6"/>
      <c r="B20" s="6"/>
      <c r="C20" s="6"/>
      <c r="D20" s="6"/>
      <c r="E20" s="6">
        <f t="shared" si="0"/>
        <v>31</v>
      </c>
      <c r="F20" s="11"/>
      <c r="G20" s="11"/>
    </row>
    <row r="21" spans="1:7" x14ac:dyDescent="0.25">
      <c r="A21" s="6"/>
      <c r="B21" s="6"/>
      <c r="C21" s="6"/>
      <c r="D21" s="6"/>
      <c r="E21" s="6">
        <f t="shared" si="0"/>
        <v>31</v>
      </c>
      <c r="F21" s="11"/>
      <c r="G21" s="11"/>
    </row>
    <row r="22" spans="1:7" x14ac:dyDescent="0.25">
      <c r="A22" s="6"/>
      <c r="B22" s="6"/>
      <c r="C22" s="6"/>
      <c r="D22" s="6"/>
      <c r="E22" s="8">
        <f t="shared" si="0"/>
        <v>31</v>
      </c>
      <c r="F22" s="11"/>
      <c r="G22" s="11"/>
    </row>
  </sheetData>
  <mergeCells count="1">
    <mergeCell ref="A1:E1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02A39F-BC3A-4814-A22F-5C871C4F37BB}">
  <sheetPr codeName="Feuil15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8" customWidth="1"/>
  </cols>
  <sheetData>
    <row r="1" spans="1:7" ht="15.75" x14ac:dyDescent="0.25">
      <c r="A1" s="144" t="s">
        <v>71</v>
      </c>
      <c r="B1" s="144"/>
      <c r="C1" s="144"/>
      <c r="D1" s="144"/>
      <c r="E1" s="144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7">
        <v>43686</v>
      </c>
      <c r="B3" s="6" t="s">
        <v>57</v>
      </c>
      <c r="C3" s="6"/>
      <c r="D3" s="6"/>
      <c r="E3" s="6">
        <v>35</v>
      </c>
    </row>
    <row r="4" spans="1:7" x14ac:dyDescent="0.25">
      <c r="A4" s="7">
        <v>43687</v>
      </c>
      <c r="B4" s="6" t="s">
        <v>56</v>
      </c>
      <c r="C4" s="6"/>
      <c r="D4" s="6">
        <v>1</v>
      </c>
      <c r="E4" s="6">
        <f>E3+C4-D4</f>
        <v>34</v>
      </c>
    </row>
    <row r="5" spans="1:7" x14ac:dyDescent="0.25">
      <c r="A5" s="6"/>
      <c r="B5" s="6"/>
      <c r="C5" s="6"/>
      <c r="D5" s="6"/>
      <c r="E5" s="6">
        <f t="shared" ref="E5:E22" si="0">E4+C5-D5</f>
        <v>34</v>
      </c>
    </row>
    <row r="6" spans="1:7" x14ac:dyDescent="0.25">
      <c r="A6" s="7"/>
      <c r="B6" s="6"/>
      <c r="C6" s="6"/>
      <c r="D6" s="6"/>
      <c r="E6" s="6">
        <f t="shared" si="0"/>
        <v>34</v>
      </c>
    </row>
    <row r="7" spans="1:7" x14ac:dyDescent="0.25">
      <c r="A7" s="6"/>
      <c r="B7" s="6"/>
      <c r="C7" s="6"/>
      <c r="D7" s="6"/>
      <c r="E7" s="6">
        <f t="shared" si="0"/>
        <v>34</v>
      </c>
    </row>
    <row r="8" spans="1:7" x14ac:dyDescent="0.25">
      <c r="A8" s="6"/>
      <c r="B8" s="6"/>
      <c r="C8" s="6"/>
      <c r="D8" s="6"/>
      <c r="E8" s="6">
        <f t="shared" si="0"/>
        <v>34</v>
      </c>
    </row>
    <row r="9" spans="1:7" x14ac:dyDescent="0.25">
      <c r="A9" s="6"/>
      <c r="B9" s="6"/>
      <c r="C9" s="6"/>
      <c r="D9" s="6"/>
      <c r="E9" s="6">
        <f t="shared" si="0"/>
        <v>34</v>
      </c>
    </row>
    <row r="10" spans="1:7" x14ac:dyDescent="0.25">
      <c r="A10" s="6"/>
      <c r="B10" s="6"/>
      <c r="C10" s="6"/>
      <c r="D10" s="6"/>
      <c r="E10" s="6">
        <f t="shared" si="0"/>
        <v>34</v>
      </c>
    </row>
    <row r="11" spans="1:7" x14ac:dyDescent="0.25">
      <c r="A11" s="6"/>
      <c r="B11" s="6"/>
      <c r="C11" s="6"/>
      <c r="D11" s="6"/>
      <c r="E11" s="6">
        <f t="shared" si="0"/>
        <v>34</v>
      </c>
    </row>
    <row r="12" spans="1:7" x14ac:dyDescent="0.25">
      <c r="A12" s="6"/>
      <c r="B12" s="6"/>
      <c r="C12" s="6"/>
      <c r="D12" s="6"/>
      <c r="E12" s="6">
        <f t="shared" si="0"/>
        <v>34</v>
      </c>
    </row>
    <row r="13" spans="1:7" x14ac:dyDescent="0.25">
      <c r="A13" s="6"/>
      <c r="B13" s="6"/>
      <c r="C13" s="6"/>
      <c r="D13" s="6"/>
      <c r="E13" s="6">
        <f t="shared" si="0"/>
        <v>34</v>
      </c>
    </row>
    <row r="14" spans="1:7" x14ac:dyDescent="0.25">
      <c r="A14" s="6"/>
      <c r="B14" s="6"/>
      <c r="C14" s="6"/>
      <c r="D14" s="6"/>
      <c r="E14" s="6">
        <f t="shared" si="0"/>
        <v>34</v>
      </c>
    </row>
    <row r="15" spans="1:7" x14ac:dyDescent="0.25">
      <c r="A15" s="6"/>
      <c r="B15" s="6"/>
      <c r="C15" s="6"/>
      <c r="D15" s="6"/>
      <c r="E15" s="6">
        <f t="shared" si="0"/>
        <v>34</v>
      </c>
    </row>
    <row r="16" spans="1:7" x14ac:dyDescent="0.25">
      <c r="A16" s="6"/>
      <c r="B16" s="6"/>
      <c r="C16" s="6"/>
      <c r="D16" s="6"/>
      <c r="E16" s="6">
        <f t="shared" si="0"/>
        <v>34</v>
      </c>
    </row>
    <row r="17" spans="1:5" x14ac:dyDescent="0.25">
      <c r="A17" s="6"/>
      <c r="B17" s="6"/>
      <c r="C17" s="6"/>
      <c r="D17" s="6"/>
      <c r="E17" s="6">
        <f t="shared" si="0"/>
        <v>34</v>
      </c>
    </row>
    <row r="18" spans="1:5" x14ac:dyDescent="0.25">
      <c r="A18" s="6"/>
      <c r="B18" s="6"/>
      <c r="C18" s="6"/>
      <c r="D18" s="6"/>
      <c r="E18" s="6">
        <f t="shared" si="0"/>
        <v>34</v>
      </c>
    </row>
    <row r="19" spans="1:5" x14ac:dyDescent="0.25">
      <c r="A19" s="6"/>
      <c r="B19" s="6"/>
      <c r="C19" s="6"/>
      <c r="D19" s="6"/>
      <c r="E19" s="6">
        <f t="shared" si="0"/>
        <v>34</v>
      </c>
    </row>
    <row r="20" spans="1:5" x14ac:dyDescent="0.25">
      <c r="A20" s="6"/>
      <c r="B20" s="6"/>
      <c r="C20" s="6"/>
      <c r="D20" s="6"/>
      <c r="E20" s="6">
        <f t="shared" si="0"/>
        <v>34</v>
      </c>
    </row>
    <row r="21" spans="1:5" x14ac:dyDescent="0.25">
      <c r="A21" s="6"/>
      <c r="B21" s="6"/>
      <c r="C21" s="6"/>
      <c r="D21" s="6"/>
      <c r="E21" s="6">
        <f t="shared" si="0"/>
        <v>34</v>
      </c>
    </row>
    <row r="22" spans="1:5" x14ac:dyDescent="0.25">
      <c r="A22" s="6"/>
      <c r="B22" s="6"/>
      <c r="C22" s="6"/>
      <c r="D22" s="6"/>
      <c r="E22" s="6">
        <f t="shared" si="0"/>
        <v>34</v>
      </c>
    </row>
  </sheetData>
  <mergeCells count="1">
    <mergeCell ref="A1:E1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1BB575-8A94-49D9-9465-31F50476356C}">
  <sheetPr codeName="Feuil16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7.42578125" customWidth="1"/>
  </cols>
  <sheetData>
    <row r="1" spans="1:7" ht="15.75" x14ac:dyDescent="0.25">
      <c r="A1" s="144" t="s">
        <v>72</v>
      </c>
      <c r="B1" s="144"/>
      <c r="C1" s="144"/>
      <c r="D1" s="144"/>
      <c r="E1" s="144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7">
        <v>43686</v>
      </c>
      <c r="B3" s="6" t="s">
        <v>57</v>
      </c>
      <c r="C3" s="6"/>
      <c r="D3" s="6"/>
      <c r="E3" s="6">
        <v>0</v>
      </c>
    </row>
    <row r="4" spans="1:7" x14ac:dyDescent="0.25">
      <c r="A4" s="7">
        <v>43687</v>
      </c>
      <c r="B4" s="6" t="s">
        <v>56</v>
      </c>
      <c r="C4" s="6"/>
      <c r="D4" s="6">
        <v>5</v>
      </c>
      <c r="E4" s="6">
        <f>E3+C4-D4</f>
        <v>-5</v>
      </c>
    </row>
    <row r="5" spans="1:7" x14ac:dyDescent="0.25">
      <c r="A5" s="6"/>
      <c r="B5" s="6"/>
      <c r="C5" s="6"/>
      <c r="D5" s="6"/>
      <c r="E5" s="6">
        <f t="shared" ref="E5:E22" si="0">E4+C5-D5</f>
        <v>-5</v>
      </c>
    </row>
    <row r="6" spans="1:7" x14ac:dyDescent="0.25">
      <c r="A6" s="7"/>
      <c r="B6" s="6"/>
      <c r="C6" s="6"/>
      <c r="D6" s="6"/>
      <c r="E6" s="6">
        <f t="shared" si="0"/>
        <v>-5</v>
      </c>
    </row>
    <row r="7" spans="1:7" x14ac:dyDescent="0.25">
      <c r="A7" s="6"/>
      <c r="B7" s="6"/>
      <c r="C7" s="6"/>
      <c r="D7" s="6"/>
      <c r="E7" s="6">
        <f t="shared" si="0"/>
        <v>-5</v>
      </c>
    </row>
    <row r="8" spans="1:7" x14ac:dyDescent="0.25">
      <c r="A8" s="6"/>
      <c r="B8" s="6"/>
      <c r="C8" s="6"/>
      <c r="D8" s="6"/>
      <c r="E8" s="6">
        <f t="shared" si="0"/>
        <v>-5</v>
      </c>
    </row>
    <row r="9" spans="1:7" x14ac:dyDescent="0.25">
      <c r="A9" s="6"/>
      <c r="B9" s="6"/>
      <c r="C9" s="6"/>
      <c r="D9" s="6"/>
      <c r="E9" s="6">
        <f t="shared" si="0"/>
        <v>-5</v>
      </c>
    </row>
    <row r="10" spans="1:7" x14ac:dyDescent="0.25">
      <c r="A10" s="6"/>
      <c r="B10" s="6"/>
      <c r="C10" s="6"/>
      <c r="D10" s="6"/>
      <c r="E10" s="6">
        <f t="shared" si="0"/>
        <v>-5</v>
      </c>
    </row>
    <row r="11" spans="1:7" x14ac:dyDescent="0.25">
      <c r="A11" s="6"/>
      <c r="B11" s="6"/>
      <c r="C11" s="6"/>
      <c r="D11" s="6"/>
      <c r="E11" s="6">
        <f t="shared" si="0"/>
        <v>-5</v>
      </c>
    </row>
    <row r="12" spans="1:7" x14ac:dyDescent="0.25">
      <c r="A12" s="6"/>
      <c r="B12" s="6"/>
      <c r="C12" s="6"/>
      <c r="D12" s="6"/>
      <c r="E12" s="6">
        <f t="shared" si="0"/>
        <v>-5</v>
      </c>
    </row>
    <row r="13" spans="1:7" x14ac:dyDescent="0.25">
      <c r="A13" s="6"/>
      <c r="B13" s="6"/>
      <c r="C13" s="6"/>
      <c r="D13" s="6"/>
      <c r="E13" s="6">
        <f t="shared" si="0"/>
        <v>-5</v>
      </c>
    </row>
    <row r="14" spans="1:7" x14ac:dyDescent="0.25">
      <c r="A14" s="6"/>
      <c r="B14" s="6"/>
      <c r="C14" s="6"/>
      <c r="D14" s="6"/>
      <c r="E14" s="6">
        <f t="shared" si="0"/>
        <v>-5</v>
      </c>
    </row>
    <row r="15" spans="1:7" x14ac:dyDescent="0.25">
      <c r="A15" s="6"/>
      <c r="B15" s="6"/>
      <c r="C15" s="6"/>
      <c r="D15" s="6"/>
      <c r="E15" s="6">
        <f t="shared" si="0"/>
        <v>-5</v>
      </c>
    </row>
    <row r="16" spans="1:7" x14ac:dyDescent="0.25">
      <c r="A16" s="6"/>
      <c r="B16" s="6"/>
      <c r="C16" s="6"/>
      <c r="D16" s="6"/>
      <c r="E16" s="6">
        <f t="shared" si="0"/>
        <v>-5</v>
      </c>
    </row>
    <row r="17" spans="1:5" x14ac:dyDescent="0.25">
      <c r="A17" s="6"/>
      <c r="B17" s="6"/>
      <c r="C17" s="6"/>
      <c r="D17" s="6"/>
      <c r="E17" s="6">
        <f t="shared" si="0"/>
        <v>-5</v>
      </c>
    </row>
    <row r="18" spans="1:5" x14ac:dyDescent="0.25">
      <c r="A18" s="6"/>
      <c r="B18" s="6"/>
      <c r="C18" s="6"/>
      <c r="D18" s="6"/>
      <c r="E18" s="6">
        <f t="shared" si="0"/>
        <v>-5</v>
      </c>
    </row>
    <row r="19" spans="1:5" x14ac:dyDescent="0.25">
      <c r="A19" s="6"/>
      <c r="B19" s="6"/>
      <c r="C19" s="6"/>
      <c r="D19" s="6"/>
      <c r="E19" s="6">
        <f t="shared" si="0"/>
        <v>-5</v>
      </c>
    </row>
    <row r="20" spans="1:5" x14ac:dyDescent="0.25">
      <c r="A20" s="6"/>
      <c r="B20" s="6"/>
      <c r="C20" s="6"/>
      <c r="D20" s="6"/>
      <c r="E20" s="6">
        <f t="shared" si="0"/>
        <v>-5</v>
      </c>
    </row>
    <row r="21" spans="1:5" x14ac:dyDescent="0.25">
      <c r="A21" s="6"/>
      <c r="B21" s="6"/>
      <c r="C21" s="6"/>
      <c r="D21" s="6"/>
      <c r="E21" s="6">
        <f t="shared" si="0"/>
        <v>-5</v>
      </c>
    </row>
    <row r="22" spans="1:5" x14ac:dyDescent="0.25">
      <c r="A22" s="6"/>
      <c r="B22" s="6"/>
      <c r="C22" s="6"/>
      <c r="D22" s="6"/>
      <c r="E22" s="6">
        <f t="shared" si="0"/>
        <v>-5</v>
      </c>
    </row>
  </sheetData>
  <mergeCells count="1">
    <mergeCell ref="A1:E1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C4323A-0E53-4149-BE5C-162C61B9B3E6}">
  <sheetPr codeName="Feuil17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2.85546875" customWidth="1"/>
  </cols>
  <sheetData>
    <row r="1" spans="1:7" ht="15.75" x14ac:dyDescent="0.25">
      <c r="A1" s="144" t="s">
        <v>73</v>
      </c>
      <c r="B1" s="144"/>
      <c r="C1" s="144"/>
      <c r="D1" s="144"/>
      <c r="E1" s="144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7">
        <v>43686</v>
      </c>
      <c r="B3" s="6" t="s">
        <v>57</v>
      </c>
      <c r="C3" s="6"/>
      <c r="D3" s="6"/>
      <c r="E3" s="6">
        <v>33</v>
      </c>
    </row>
    <row r="4" spans="1:7" x14ac:dyDescent="0.25">
      <c r="A4" s="6"/>
      <c r="B4" s="6"/>
      <c r="C4" s="6"/>
      <c r="D4" s="6"/>
      <c r="E4" s="6">
        <f>E3+C4-D4</f>
        <v>33</v>
      </c>
    </row>
    <row r="5" spans="1:7" x14ac:dyDescent="0.25">
      <c r="A5" s="6"/>
      <c r="B5" s="6"/>
      <c r="C5" s="6"/>
      <c r="D5" s="6"/>
      <c r="E5" s="6">
        <f t="shared" ref="E5:E22" si="0">E4+C5-D5</f>
        <v>33</v>
      </c>
    </row>
    <row r="6" spans="1:7" x14ac:dyDescent="0.25">
      <c r="A6" s="7"/>
      <c r="B6" s="6"/>
      <c r="C6" s="6"/>
      <c r="D6" s="6"/>
      <c r="E6" s="6">
        <f t="shared" si="0"/>
        <v>33</v>
      </c>
    </row>
    <row r="7" spans="1:7" x14ac:dyDescent="0.25">
      <c r="A7" s="6"/>
      <c r="B7" s="6"/>
      <c r="C7" s="6"/>
      <c r="D7" s="6"/>
      <c r="E7" s="6">
        <f t="shared" si="0"/>
        <v>33</v>
      </c>
    </row>
    <row r="8" spans="1:7" x14ac:dyDescent="0.25">
      <c r="A8" s="6"/>
      <c r="B8" s="6"/>
      <c r="C8" s="6"/>
      <c r="D8" s="6"/>
      <c r="E8" s="6">
        <f t="shared" si="0"/>
        <v>33</v>
      </c>
    </row>
    <row r="9" spans="1:7" x14ac:dyDescent="0.25">
      <c r="A9" s="6"/>
      <c r="B9" s="6"/>
      <c r="C9" s="6"/>
      <c r="D9" s="6"/>
      <c r="E9" s="6">
        <f t="shared" si="0"/>
        <v>33</v>
      </c>
    </row>
    <row r="10" spans="1:7" x14ac:dyDescent="0.25">
      <c r="A10" s="6"/>
      <c r="B10" s="6"/>
      <c r="C10" s="6"/>
      <c r="D10" s="6"/>
      <c r="E10" s="6">
        <f t="shared" si="0"/>
        <v>33</v>
      </c>
    </row>
    <row r="11" spans="1:7" x14ac:dyDescent="0.25">
      <c r="A11" s="6"/>
      <c r="B11" s="6"/>
      <c r="C11" s="6"/>
      <c r="D11" s="6"/>
      <c r="E11" s="6">
        <f t="shared" si="0"/>
        <v>33</v>
      </c>
    </row>
    <row r="12" spans="1:7" x14ac:dyDescent="0.25">
      <c r="A12" s="6"/>
      <c r="B12" s="6"/>
      <c r="C12" s="6"/>
      <c r="D12" s="6"/>
      <c r="E12" s="6">
        <f t="shared" si="0"/>
        <v>33</v>
      </c>
    </row>
    <row r="13" spans="1:7" x14ac:dyDescent="0.25">
      <c r="A13" s="6"/>
      <c r="B13" s="6"/>
      <c r="C13" s="6"/>
      <c r="D13" s="6"/>
      <c r="E13" s="6">
        <f t="shared" si="0"/>
        <v>33</v>
      </c>
    </row>
    <row r="14" spans="1:7" x14ac:dyDescent="0.25">
      <c r="A14" s="6"/>
      <c r="B14" s="6"/>
      <c r="C14" s="6"/>
      <c r="D14" s="6"/>
      <c r="E14" s="6">
        <f t="shared" si="0"/>
        <v>33</v>
      </c>
    </row>
    <row r="15" spans="1:7" x14ac:dyDescent="0.25">
      <c r="A15" s="6"/>
      <c r="B15" s="6"/>
      <c r="C15" s="6"/>
      <c r="D15" s="6"/>
      <c r="E15" s="6">
        <f t="shared" si="0"/>
        <v>33</v>
      </c>
    </row>
    <row r="16" spans="1:7" x14ac:dyDescent="0.25">
      <c r="A16" s="6"/>
      <c r="B16" s="6"/>
      <c r="C16" s="6"/>
      <c r="D16" s="6"/>
      <c r="E16" s="6">
        <f t="shared" si="0"/>
        <v>33</v>
      </c>
    </row>
    <row r="17" spans="1:5" x14ac:dyDescent="0.25">
      <c r="A17" s="6"/>
      <c r="B17" s="6"/>
      <c r="C17" s="6"/>
      <c r="D17" s="6"/>
      <c r="E17" s="6">
        <f t="shared" si="0"/>
        <v>33</v>
      </c>
    </row>
    <row r="18" spans="1:5" x14ac:dyDescent="0.25">
      <c r="A18" s="6"/>
      <c r="B18" s="6"/>
      <c r="C18" s="6"/>
      <c r="D18" s="6"/>
      <c r="E18" s="6">
        <f t="shared" si="0"/>
        <v>33</v>
      </c>
    </row>
    <row r="19" spans="1:5" x14ac:dyDescent="0.25">
      <c r="A19" s="6"/>
      <c r="B19" s="6"/>
      <c r="C19" s="6"/>
      <c r="D19" s="6"/>
      <c r="E19" s="6">
        <f t="shared" si="0"/>
        <v>33</v>
      </c>
    </row>
    <row r="20" spans="1:5" x14ac:dyDescent="0.25">
      <c r="A20" s="6"/>
      <c r="B20" s="6"/>
      <c r="C20" s="6"/>
      <c r="D20" s="6"/>
      <c r="E20" s="6">
        <f t="shared" si="0"/>
        <v>33</v>
      </c>
    </row>
    <row r="21" spans="1:5" x14ac:dyDescent="0.25">
      <c r="A21" s="6"/>
      <c r="B21" s="6"/>
      <c r="C21" s="6"/>
      <c r="D21" s="6"/>
      <c r="E21" s="6">
        <f t="shared" si="0"/>
        <v>33</v>
      </c>
    </row>
    <row r="22" spans="1:5" x14ac:dyDescent="0.25">
      <c r="E22">
        <f t="shared" si="0"/>
        <v>33</v>
      </c>
    </row>
  </sheetData>
  <mergeCells count="1">
    <mergeCell ref="A1:E1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39896C-5407-4B5B-AB27-BA87225C72F8}">
  <sheetPr codeName="Feuil18"/>
  <dimension ref="A1:E22"/>
  <sheetViews>
    <sheetView workbookViewId="0">
      <selection activeCell="E39" sqref="E39"/>
    </sheetView>
  </sheetViews>
  <sheetFormatPr baseColWidth="10" defaultRowHeight="15" x14ac:dyDescent="0.25"/>
  <cols>
    <col min="2" max="2" width="18.28515625" bestFit="1" customWidth="1"/>
  </cols>
  <sheetData>
    <row r="1" spans="1:5" ht="15.75" x14ac:dyDescent="0.25">
      <c r="A1" s="144" t="s">
        <v>74</v>
      </c>
      <c r="B1" s="144"/>
      <c r="C1" s="144"/>
      <c r="D1" s="144"/>
      <c r="E1" s="144"/>
    </row>
    <row r="2" spans="1:5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</row>
    <row r="3" spans="1:5" x14ac:dyDescent="0.25">
      <c r="A3" s="7">
        <v>43686</v>
      </c>
      <c r="B3" s="6" t="s">
        <v>57</v>
      </c>
      <c r="C3" s="6"/>
      <c r="D3" s="6"/>
      <c r="E3" s="6">
        <v>33</v>
      </c>
    </row>
    <row r="4" spans="1:5" x14ac:dyDescent="0.25">
      <c r="A4" s="6"/>
      <c r="B4" s="6"/>
      <c r="C4" s="6"/>
      <c r="D4" s="6"/>
      <c r="E4" s="6">
        <f>E3+C4-D4</f>
        <v>33</v>
      </c>
    </row>
    <row r="5" spans="1:5" x14ac:dyDescent="0.25">
      <c r="A5" s="6"/>
      <c r="B5" s="6"/>
      <c r="C5" s="6"/>
      <c r="D5" s="6"/>
      <c r="E5" s="6">
        <f t="shared" ref="E5:E22" si="0">E4+C5-D5</f>
        <v>33</v>
      </c>
    </row>
    <row r="6" spans="1:5" x14ac:dyDescent="0.25">
      <c r="A6" s="7"/>
      <c r="B6" s="6"/>
      <c r="C6" s="6"/>
      <c r="D6" s="6"/>
      <c r="E6" s="6">
        <f t="shared" si="0"/>
        <v>33</v>
      </c>
    </row>
    <row r="7" spans="1:5" x14ac:dyDescent="0.25">
      <c r="A7" s="6"/>
      <c r="B7" s="6"/>
      <c r="C7" s="6"/>
      <c r="D7" s="6"/>
      <c r="E7" s="6">
        <f t="shared" si="0"/>
        <v>33</v>
      </c>
    </row>
    <row r="8" spans="1:5" x14ac:dyDescent="0.25">
      <c r="A8" s="6"/>
      <c r="B8" s="6"/>
      <c r="C8" s="6"/>
      <c r="D8" s="6"/>
      <c r="E8" s="6">
        <f t="shared" si="0"/>
        <v>33</v>
      </c>
    </row>
    <row r="9" spans="1:5" x14ac:dyDescent="0.25">
      <c r="A9" s="6"/>
      <c r="B9" s="6"/>
      <c r="C9" s="6"/>
      <c r="D9" s="6"/>
      <c r="E9" s="6">
        <f t="shared" si="0"/>
        <v>33</v>
      </c>
    </row>
    <row r="10" spans="1:5" x14ac:dyDescent="0.25">
      <c r="A10" s="6"/>
      <c r="B10" s="6"/>
      <c r="C10" s="6"/>
      <c r="D10" s="6"/>
      <c r="E10" s="6">
        <f t="shared" si="0"/>
        <v>33</v>
      </c>
    </row>
    <row r="11" spans="1:5" x14ac:dyDescent="0.25">
      <c r="A11" s="6"/>
      <c r="B11" s="6"/>
      <c r="C11" s="6"/>
      <c r="D11" s="6"/>
      <c r="E11" s="6">
        <f t="shared" si="0"/>
        <v>33</v>
      </c>
    </row>
    <row r="12" spans="1:5" x14ac:dyDescent="0.25">
      <c r="A12" s="6"/>
      <c r="B12" s="6"/>
      <c r="C12" s="6"/>
      <c r="D12" s="6"/>
      <c r="E12" s="6">
        <f t="shared" si="0"/>
        <v>33</v>
      </c>
    </row>
    <row r="13" spans="1:5" x14ac:dyDescent="0.25">
      <c r="A13" s="6"/>
      <c r="B13" s="6"/>
      <c r="C13" s="6"/>
      <c r="D13" s="6"/>
      <c r="E13" s="6">
        <f t="shared" si="0"/>
        <v>33</v>
      </c>
    </row>
    <row r="14" spans="1:5" x14ac:dyDescent="0.25">
      <c r="A14" s="6"/>
      <c r="B14" s="6"/>
      <c r="C14" s="6"/>
      <c r="D14" s="6"/>
      <c r="E14" s="6">
        <f t="shared" si="0"/>
        <v>33</v>
      </c>
    </row>
    <row r="15" spans="1:5" x14ac:dyDescent="0.25">
      <c r="A15" s="6"/>
      <c r="B15" s="6"/>
      <c r="C15" s="6"/>
      <c r="D15" s="6"/>
      <c r="E15" s="6">
        <f t="shared" si="0"/>
        <v>33</v>
      </c>
    </row>
    <row r="16" spans="1:5" x14ac:dyDescent="0.25">
      <c r="A16" s="6"/>
      <c r="B16" s="6"/>
      <c r="C16" s="6"/>
      <c r="D16" s="6"/>
      <c r="E16" s="6">
        <f t="shared" si="0"/>
        <v>33</v>
      </c>
    </row>
    <row r="17" spans="1:5" x14ac:dyDescent="0.25">
      <c r="A17" s="6"/>
      <c r="B17" s="6"/>
      <c r="C17" s="6"/>
      <c r="D17" s="6"/>
      <c r="E17" s="6">
        <f t="shared" si="0"/>
        <v>33</v>
      </c>
    </row>
    <row r="18" spans="1:5" x14ac:dyDescent="0.25">
      <c r="A18" s="6"/>
      <c r="B18" s="6"/>
      <c r="C18" s="6"/>
      <c r="D18" s="6"/>
      <c r="E18" s="6">
        <f t="shared" si="0"/>
        <v>33</v>
      </c>
    </row>
    <row r="19" spans="1:5" x14ac:dyDescent="0.25">
      <c r="A19" s="6"/>
      <c r="B19" s="6"/>
      <c r="C19" s="6"/>
      <c r="D19" s="6"/>
      <c r="E19" s="6">
        <f t="shared" si="0"/>
        <v>33</v>
      </c>
    </row>
    <row r="20" spans="1:5" x14ac:dyDescent="0.25">
      <c r="A20" s="6"/>
      <c r="B20" s="6"/>
      <c r="C20" s="6"/>
      <c r="D20" s="6"/>
      <c r="E20" s="6">
        <f t="shared" si="0"/>
        <v>33</v>
      </c>
    </row>
    <row r="21" spans="1:5" x14ac:dyDescent="0.25">
      <c r="A21" s="6"/>
      <c r="B21" s="6"/>
      <c r="C21" s="6"/>
      <c r="D21" s="6"/>
      <c r="E21" s="6">
        <f t="shared" si="0"/>
        <v>33</v>
      </c>
    </row>
    <row r="22" spans="1:5" x14ac:dyDescent="0.25">
      <c r="E22">
        <f t="shared" si="0"/>
        <v>33</v>
      </c>
    </row>
  </sheetData>
  <mergeCells count="1">
    <mergeCell ref="A1:E1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723566-A4EC-4E85-854B-19A0F0FA6E23}">
  <sheetPr codeName="Feuil19"/>
  <dimension ref="A1:E22"/>
  <sheetViews>
    <sheetView workbookViewId="0">
      <selection activeCell="E39" sqref="E39"/>
    </sheetView>
  </sheetViews>
  <sheetFormatPr baseColWidth="10" defaultRowHeight="15" x14ac:dyDescent="0.25"/>
  <cols>
    <col min="2" max="2" width="18.28515625" bestFit="1" customWidth="1"/>
  </cols>
  <sheetData>
    <row r="1" spans="1:5" ht="15.75" x14ac:dyDescent="0.25">
      <c r="A1" s="144" t="s">
        <v>75</v>
      </c>
      <c r="B1" s="144"/>
      <c r="C1" s="144"/>
      <c r="D1" s="144"/>
      <c r="E1" s="144"/>
    </row>
    <row r="2" spans="1:5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</row>
    <row r="3" spans="1:5" x14ac:dyDescent="0.25">
      <c r="A3" s="7">
        <v>43686</v>
      </c>
      <c r="B3" s="6" t="s">
        <v>57</v>
      </c>
      <c r="C3" s="6"/>
      <c r="D3" s="6"/>
      <c r="E3" s="6">
        <v>33</v>
      </c>
    </row>
    <row r="4" spans="1:5" x14ac:dyDescent="0.25">
      <c r="A4" s="6"/>
      <c r="B4" s="6"/>
      <c r="C4" s="6"/>
      <c r="D4" s="6"/>
      <c r="E4" s="6">
        <f>E3+C4-D4</f>
        <v>33</v>
      </c>
    </row>
    <row r="5" spans="1:5" x14ac:dyDescent="0.25">
      <c r="A5" s="6"/>
      <c r="B5" s="6"/>
      <c r="C5" s="6"/>
      <c r="D5" s="6"/>
      <c r="E5" s="6">
        <f t="shared" ref="E5:E22" si="0">E4+C5-D5</f>
        <v>33</v>
      </c>
    </row>
    <row r="6" spans="1:5" x14ac:dyDescent="0.25">
      <c r="A6" s="7"/>
      <c r="B6" s="6"/>
      <c r="C6" s="6"/>
      <c r="D6" s="6"/>
      <c r="E6" s="6">
        <f t="shared" si="0"/>
        <v>33</v>
      </c>
    </row>
    <row r="7" spans="1:5" x14ac:dyDescent="0.25">
      <c r="A7" s="6"/>
      <c r="B7" s="6"/>
      <c r="C7" s="6"/>
      <c r="D7" s="6"/>
      <c r="E7" s="6">
        <f t="shared" si="0"/>
        <v>33</v>
      </c>
    </row>
    <row r="8" spans="1:5" x14ac:dyDescent="0.25">
      <c r="A8" s="6"/>
      <c r="B8" s="6"/>
      <c r="C8" s="6"/>
      <c r="D8" s="6"/>
      <c r="E8" s="6">
        <f t="shared" si="0"/>
        <v>33</v>
      </c>
    </row>
    <row r="9" spans="1:5" x14ac:dyDescent="0.25">
      <c r="A9" s="6"/>
      <c r="B9" s="6"/>
      <c r="C9" s="6"/>
      <c r="D9" s="6"/>
      <c r="E9" s="6">
        <f t="shared" si="0"/>
        <v>33</v>
      </c>
    </row>
    <row r="10" spans="1:5" x14ac:dyDescent="0.25">
      <c r="A10" s="6"/>
      <c r="B10" s="6"/>
      <c r="C10" s="6"/>
      <c r="D10" s="6"/>
      <c r="E10" s="6">
        <f t="shared" si="0"/>
        <v>33</v>
      </c>
    </row>
    <row r="11" spans="1:5" x14ac:dyDescent="0.25">
      <c r="A11" s="6"/>
      <c r="B11" s="6"/>
      <c r="C11" s="6"/>
      <c r="D11" s="6"/>
      <c r="E11" s="6">
        <f t="shared" si="0"/>
        <v>33</v>
      </c>
    </row>
    <row r="12" spans="1:5" x14ac:dyDescent="0.25">
      <c r="A12" s="6"/>
      <c r="B12" s="6"/>
      <c r="C12" s="6"/>
      <c r="D12" s="6"/>
      <c r="E12" s="6">
        <f t="shared" si="0"/>
        <v>33</v>
      </c>
    </row>
    <row r="13" spans="1:5" x14ac:dyDescent="0.25">
      <c r="A13" s="6"/>
      <c r="B13" s="6"/>
      <c r="C13" s="6"/>
      <c r="D13" s="6"/>
      <c r="E13" s="6">
        <f t="shared" si="0"/>
        <v>33</v>
      </c>
    </row>
    <row r="14" spans="1:5" x14ac:dyDescent="0.25">
      <c r="A14" s="6"/>
      <c r="B14" s="6"/>
      <c r="C14" s="6"/>
      <c r="D14" s="6"/>
      <c r="E14" s="6">
        <f t="shared" si="0"/>
        <v>33</v>
      </c>
    </row>
    <row r="15" spans="1:5" x14ac:dyDescent="0.25">
      <c r="A15" s="6"/>
      <c r="B15" s="6"/>
      <c r="C15" s="6"/>
      <c r="D15" s="6"/>
      <c r="E15" s="6">
        <f t="shared" si="0"/>
        <v>33</v>
      </c>
    </row>
    <row r="16" spans="1:5" x14ac:dyDescent="0.25">
      <c r="A16" s="6"/>
      <c r="B16" s="6"/>
      <c r="C16" s="6"/>
      <c r="D16" s="6"/>
      <c r="E16" s="6">
        <f t="shared" si="0"/>
        <v>33</v>
      </c>
    </row>
    <row r="17" spans="1:5" x14ac:dyDescent="0.25">
      <c r="A17" s="6"/>
      <c r="B17" s="6"/>
      <c r="C17" s="6"/>
      <c r="D17" s="6"/>
      <c r="E17" s="6">
        <f t="shared" si="0"/>
        <v>33</v>
      </c>
    </row>
    <row r="18" spans="1:5" x14ac:dyDescent="0.25">
      <c r="A18" s="6"/>
      <c r="B18" s="6"/>
      <c r="C18" s="6"/>
      <c r="D18" s="6"/>
      <c r="E18" s="6">
        <f t="shared" si="0"/>
        <v>33</v>
      </c>
    </row>
    <row r="19" spans="1:5" x14ac:dyDescent="0.25">
      <c r="A19" s="6"/>
      <c r="B19" s="6"/>
      <c r="C19" s="6"/>
      <c r="D19" s="6"/>
      <c r="E19" s="6">
        <f t="shared" si="0"/>
        <v>33</v>
      </c>
    </row>
    <row r="20" spans="1:5" x14ac:dyDescent="0.25">
      <c r="A20" s="6"/>
      <c r="B20" s="6"/>
      <c r="C20" s="6"/>
      <c r="D20" s="6"/>
      <c r="E20" s="6">
        <f t="shared" si="0"/>
        <v>33</v>
      </c>
    </row>
    <row r="21" spans="1:5" x14ac:dyDescent="0.25">
      <c r="A21" s="6"/>
      <c r="B21" s="6"/>
      <c r="C21" s="6"/>
      <c r="D21" s="6"/>
      <c r="E21" s="6">
        <f t="shared" si="0"/>
        <v>33</v>
      </c>
    </row>
    <row r="22" spans="1:5" x14ac:dyDescent="0.25">
      <c r="E22">
        <f t="shared" si="0"/>
        <v>33</v>
      </c>
    </row>
  </sheetData>
  <mergeCells count="1">
    <mergeCell ref="A1:E1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FF3C6B-D561-46CC-99F9-431B4BF9E7F8}">
  <sheetPr codeName="Feuil20"/>
  <dimension ref="A1:K21"/>
  <sheetViews>
    <sheetView workbookViewId="0">
      <selection activeCell="E39" sqref="E39"/>
    </sheetView>
  </sheetViews>
  <sheetFormatPr baseColWidth="10" defaultRowHeight="15" x14ac:dyDescent="0.25"/>
  <cols>
    <col min="2" max="2" width="18.28515625" bestFit="1" customWidth="1"/>
    <col min="8" max="8" width="18.28515625" bestFit="1" customWidth="1"/>
  </cols>
  <sheetData>
    <row r="1" spans="1:11" ht="15.75" x14ac:dyDescent="0.25">
      <c r="A1" s="144" t="s">
        <v>82</v>
      </c>
      <c r="B1" s="144"/>
      <c r="C1" s="144"/>
      <c r="D1" s="144"/>
      <c r="E1" s="144"/>
      <c r="G1" s="144" t="s">
        <v>83</v>
      </c>
      <c r="H1" s="144"/>
      <c r="I1" s="144"/>
      <c r="J1" s="144"/>
      <c r="K1" s="144"/>
    </row>
    <row r="2" spans="1:11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G2" s="4" t="s">
        <v>53</v>
      </c>
      <c r="H2" s="4" t="s">
        <v>54</v>
      </c>
      <c r="I2" s="4" t="s">
        <v>50</v>
      </c>
      <c r="J2" s="4" t="s">
        <v>51</v>
      </c>
      <c r="K2" s="4" t="s">
        <v>52</v>
      </c>
    </row>
    <row r="3" spans="1:11" x14ac:dyDescent="0.25">
      <c r="A3" s="7">
        <v>43698</v>
      </c>
      <c r="B3" s="6" t="s">
        <v>81</v>
      </c>
      <c r="C3" s="6"/>
      <c r="D3" s="6"/>
      <c r="E3" s="6">
        <v>420</v>
      </c>
      <c r="G3" s="7">
        <v>43698</v>
      </c>
      <c r="H3" s="6" t="s">
        <v>81</v>
      </c>
      <c r="I3" s="6"/>
      <c r="J3" s="6"/>
      <c r="K3" s="6">
        <v>105</v>
      </c>
    </row>
    <row r="4" spans="1:11" x14ac:dyDescent="0.25">
      <c r="A4" s="7">
        <v>43699</v>
      </c>
      <c r="B4" s="6" t="s">
        <v>56</v>
      </c>
      <c r="C4" s="6"/>
      <c r="D4" s="6">
        <v>2</v>
      </c>
      <c r="E4" s="6">
        <f>E3+C4-D4</f>
        <v>418</v>
      </c>
      <c r="G4" s="6"/>
      <c r="H4" s="6"/>
      <c r="I4" s="6"/>
      <c r="J4" s="6"/>
      <c r="K4" s="6">
        <f>K3+I4-J4</f>
        <v>105</v>
      </c>
    </row>
    <row r="5" spans="1:11" x14ac:dyDescent="0.25">
      <c r="A5" s="7">
        <v>43700</v>
      </c>
      <c r="B5" s="6" t="s">
        <v>56</v>
      </c>
      <c r="C5" s="6"/>
      <c r="D5" s="6">
        <v>2</v>
      </c>
      <c r="E5" s="6">
        <f t="shared" ref="E5:E21" si="0">E4+C5-D5</f>
        <v>416</v>
      </c>
      <c r="G5" s="6"/>
      <c r="H5" s="6"/>
      <c r="I5" s="6"/>
      <c r="J5" s="6"/>
      <c r="K5" s="6">
        <f t="shared" ref="K5:K21" si="1">K4+I5-J5</f>
        <v>105</v>
      </c>
    </row>
    <row r="6" spans="1:11" x14ac:dyDescent="0.25">
      <c r="A6" s="7">
        <v>43701</v>
      </c>
      <c r="B6" s="6" t="s">
        <v>56</v>
      </c>
      <c r="C6" s="6"/>
      <c r="D6" s="6">
        <v>3</v>
      </c>
      <c r="E6" s="6">
        <f t="shared" si="0"/>
        <v>413</v>
      </c>
      <c r="G6" s="7"/>
      <c r="H6" s="6"/>
      <c r="I6" s="6"/>
      <c r="J6" s="6"/>
      <c r="K6" s="6">
        <f t="shared" si="1"/>
        <v>105</v>
      </c>
    </row>
    <row r="7" spans="1:11" x14ac:dyDescent="0.25">
      <c r="A7" s="7">
        <v>43702</v>
      </c>
      <c r="B7" s="6" t="s">
        <v>56</v>
      </c>
      <c r="C7" s="6"/>
      <c r="D7" s="6">
        <v>1</v>
      </c>
      <c r="E7" s="6">
        <f t="shared" si="0"/>
        <v>412</v>
      </c>
      <c r="G7" s="6"/>
      <c r="H7" s="6"/>
      <c r="I7" s="6"/>
      <c r="J7" s="6"/>
      <c r="K7" s="6">
        <f t="shared" si="1"/>
        <v>105</v>
      </c>
    </row>
    <row r="8" spans="1:11" x14ac:dyDescent="0.25">
      <c r="A8" s="6"/>
      <c r="B8" s="6"/>
      <c r="C8" s="6"/>
      <c r="D8" s="6"/>
      <c r="E8" s="6">
        <f t="shared" si="0"/>
        <v>412</v>
      </c>
      <c r="G8" s="6"/>
      <c r="H8" s="6"/>
      <c r="I8" s="6"/>
      <c r="J8" s="6"/>
      <c r="K8" s="6">
        <f t="shared" si="1"/>
        <v>105</v>
      </c>
    </row>
    <row r="9" spans="1:11" x14ac:dyDescent="0.25">
      <c r="A9" s="6"/>
      <c r="B9" s="6"/>
      <c r="C9" s="6"/>
      <c r="D9" s="6"/>
      <c r="E9" s="6">
        <f t="shared" si="0"/>
        <v>412</v>
      </c>
      <c r="G9" s="6"/>
      <c r="H9" s="6"/>
      <c r="I9" s="6"/>
      <c r="J9" s="6"/>
      <c r="K9" s="6">
        <f t="shared" si="1"/>
        <v>105</v>
      </c>
    </row>
    <row r="10" spans="1:11" x14ac:dyDescent="0.25">
      <c r="A10" s="6"/>
      <c r="B10" s="6"/>
      <c r="C10" s="6"/>
      <c r="D10" s="6"/>
      <c r="E10" s="6">
        <f t="shared" si="0"/>
        <v>412</v>
      </c>
      <c r="G10" s="6"/>
      <c r="H10" s="6"/>
      <c r="I10" s="6"/>
      <c r="J10" s="6"/>
      <c r="K10" s="6">
        <f t="shared" si="1"/>
        <v>105</v>
      </c>
    </row>
    <row r="11" spans="1:11" x14ac:dyDescent="0.25">
      <c r="A11" s="6"/>
      <c r="B11" s="6"/>
      <c r="C11" s="6"/>
      <c r="D11" s="6"/>
      <c r="E11" s="6">
        <f t="shared" si="0"/>
        <v>412</v>
      </c>
      <c r="G11" s="6"/>
      <c r="H11" s="6"/>
      <c r="I11" s="6"/>
      <c r="J11" s="6"/>
      <c r="K11" s="6">
        <f t="shared" si="1"/>
        <v>105</v>
      </c>
    </row>
    <row r="12" spans="1:11" x14ac:dyDescent="0.25">
      <c r="A12" s="6"/>
      <c r="B12" s="6"/>
      <c r="C12" s="6"/>
      <c r="D12" s="6"/>
      <c r="E12" s="6">
        <f t="shared" si="0"/>
        <v>412</v>
      </c>
      <c r="G12" s="6"/>
      <c r="H12" s="6"/>
      <c r="I12" s="6"/>
      <c r="J12" s="6"/>
      <c r="K12" s="6">
        <f t="shared" si="1"/>
        <v>105</v>
      </c>
    </row>
    <row r="13" spans="1:11" x14ac:dyDescent="0.25">
      <c r="A13" s="6"/>
      <c r="B13" s="6"/>
      <c r="C13" s="6"/>
      <c r="D13" s="6"/>
      <c r="E13" s="6">
        <f t="shared" si="0"/>
        <v>412</v>
      </c>
      <c r="G13" s="6"/>
      <c r="H13" s="6"/>
      <c r="I13" s="6"/>
      <c r="J13" s="6"/>
      <c r="K13" s="6">
        <f t="shared" si="1"/>
        <v>105</v>
      </c>
    </row>
    <row r="14" spans="1:11" x14ac:dyDescent="0.25">
      <c r="A14" s="6"/>
      <c r="B14" s="6"/>
      <c r="C14" s="6"/>
      <c r="D14" s="6"/>
      <c r="E14" s="6">
        <f t="shared" si="0"/>
        <v>412</v>
      </c>
      <c r="G14" s="6"/>
      <c r="H14" s="6"/>
      <c r="I14" s="6"/>
      <c r="J14" s="6"/>
      <c r="K14" s="6">
        <f t="shared" si="1"/>
        <v>105</v>
      </c>
    </row>
    <row r="15" spans="1:11" x14ac:dyDescent="0.25">
      <c r="A15" s="6"/>
      <c r="B15" s="6"/>
      <c r="C15" s="6"/>
      <c r="D15" s="6"/>
      <c r="E15" s="6">
        <f t="shared" si="0"/>
        <v>412</v>
      </c>
      <c r="G15" s="6"/>
      <c r="H15" s="6"/>
      <c r="I15" s="6"/>
      <c r="J15" s="6"/>
      <c r="K15" s="6">
        <f t="shared" si="1"/>
        <v>105</v>
      </c>
    </row>
    <row r="16" spans="1:11" x14ac:dyDescent="0.25">
      <c r="A16" s="6"/>
      <c r="B16" s="6"/>
      <c r="C16" s="6"/>
      <c r="D16" s="6"/>
      <c r="E16" s="6">
        <f t="shared" si="0"/>
        <v>412</v>
      </c>
      <c r="G16" s="6"/>
      <c r="H16" s="6"/>
      <c r="I16" s="6"/>
      <c r="J16" s="6"/>
      <c r="K16" s="6">
        <f t="shared" si="1"/>
        <v>105</v>
      </c>
    </row>
    <row r="17" spans="1:11" x14ac:dyDescent="0.25">
      <c r="A17" s="6"/>
      <c r="B17" s="6"/>
      <c r="C17" s="6"/>
      <c r="D17" s="6"/>
      <c r="E17" s="6">
        <f t="shared" si="0"/>
        <v>412</v>
      </c>
      <c r="G17" s="6"/>
      <c r="H17" s="6"/>
      <c r="I17" s="6"/>
      <c r="J17" s="6"/>
      <c r="K17" s="6">
        <f t="shared" si="1"/>
        <v>105</v>
      </c>
    </row>
    <row r="18" spans="1:11" x14ac:dyDescent="0.25">
      <c r="A18" s="6"/>
      <c r="B18" s="6"/>
      <c r="C18" s="6"/>
      <c r="D18" s="6"/>
      <c r="E18" s="6">
        <f t="shared" si="0"/>
        <v>412</v>
      </c>
      <c r="G18" s="6"/>
      <c r="H18" s="6"/>
      <c r="I18" s="6"/>
      <c r="J18" s="6"/>
      <c r="K18" s="6">
        <f t="shared" si="1"/>
        <v>105</v>
      </c>
    </row>
    <row r="19" spans="1:11" x14ac:dyDescent="0.25">
      <c r="A19" s="6"/>
      <c r="B19" s="6"/>
      <c r="C19" s="6"/>
      <c r="D19" s="6"/>
      <c r="E19" s="6">
        <f t="shared" si="0"/>
        <v>412</v>
      </c>
      <c r="G19" s="6"/>
      <c r="H19" s="6"/>
      <c r="I19" s="6"/>
      <c r="J19" s="6"/>
      <c r="K19" s="6">
        <f t="shared" si="1"/>
        <v>105</v>
      </c>
    </row>
    <row r="20" spans="1:11" x14ac:dyDescent="0.25">
      <c r="A20" s="6"/>
      <c r="B20" s="6"/>
      <c r="C20" s="6"/>
      <c r="D20" s="6"/>
      <c r="E20" s="6">
        <f t="shared" si="0"/>
        <v>412</v>
      </c>
      <c r="G20" s="6"/>
      <c r="H20" s="6"/>
      <c r="I20" s="6"/>
      <c r="J20" s="6"/>
      <c r="K20" s="6">
        <f t="shared" si="1"/>
        <v>105</v>
      </c>
    </row>
    <row r="21" spans="1:11" x14ac:dyDescent="0.25">
      <c r="A21" s="6"/>
      <c r="B21" s="6"/>
      <c r="C21" s="6"/>
      <c r="D21" s="6"/>
      <c r="E21" s="6">
        <f t="shared" si="0"/>
        <v>412</v>
      </c>
      <c r="G21" s="6"/>
      <c r="H21" s="6"/>
      <c r="I21" s="6"/>
      <c r="J21" s="6"/>
      <c r="K21" s="6">
        <f t="shared" si="1"/>
        <v>105</v>
      </c>
    </row>
  </sheetData>
  <mergeCells count="2">
    <mergeCell ref="A1:E1"/>
    <mergeCell ref="G1:K1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11308B-6177-4119-9313-2F52631B0C59}">
  <sheetPr codeName="Feuil21"/>
  <dimension ref="A1:E21"/>
  <sheetViews>
    <sheetView workbookViewId="0">
      <selection activeCell="E39" sqref="E39"/>
    </sheetView>
  </sheetViews>
  <sheetFormatPr baseColWidth="10" defaultRowHeight="15" x14ac:dyDescent="0.25"/>
  <cols>
    <col min="2" max="2" width="18.28515625" bestFit="1" customWidth="1"/>
  </cols>
  <sheetData>
    <row r="1" spans="1:5" ht="15.75" x14ac:dyDescent="0.25">
      <c r="A1" s="144" t="s">
        <v>76</v>
      </c>
      <c r="B1" s="144"/>
      <c r="C1" s="144"/>
      <c r="D1" s="144"/>
      <c r="E1" s="144"/>
    </row>
    <row r="2" spans="1:5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</row>
    <row r="3" spans="1:5" x14ac:dyDescent="0.25">
      <c r="A3" s="7">
        <v>43686</v>
      </c>
      <c r="B3" s="6" t="s">
        <v>57</v>
      </c>
      <c r="C3" s="6"/>
      <c r="D3" s="6"/>
      <c r="E3" s="6">
        <v>42</v>
      </c>
    </row>
    <row r="4" spans="1:5" x14ac:dyDescent="0.25">
      <c r="A4" s="7">
        <v>43687</v>
      </c>
      <c r="B4" s="6" t="s">
        <v>56</v>
      </c>
      <c r="C4" s="6"/>
      <c r="D4" s="6">
        <v>1</v>
      </c>
      <c r="E4" s="6">
        <f>E3+C4-D4</f>
        <v>41</v>
      </c>
    </row>
    <row r="5" spans="1:5" x14ac:dyDescent="0.25">
      <c r="A5" s="7">
        <v>43688</v>
      </c>
      <c r="B5" s="6" t="s">
        <v>56</v>
      </c>
      <c r="C5" s="6"/>
      <c r="D5" s="6">
        <v>1</v>
      </c>
      <c r="E5" s="6">
        <f t="shared" ref="E5:E21" si="0">E4+C5-D5</f>
        <v>40</v>
      </c>
    </row>
    <row r="6" spans="1:5" x14ac:dyDescent="0.25">
      <c r="A6" s="7">
        <v>43689</v>
      </c>
      <c r="B6" s="6" t="s">
        <v>56</v>
      </c>
      <c r="C6" s="6"/>
      <c r="D6" s="6">
        <v>2</v>
      </c>
      <c r="E6" s="6">
        <f t="shared" si="0"/>
        <v>38</v>
      </c>
    </row>
    <row r="7" spans="1:5" x14ac:dyDescent="0.25">
      <c r="A7" s="7">
        <v>43691</v>
      </c>
      <c r="B7" s="6" t="s">
        <v>56</v>
      </c>
      <c r="C7" s="6"/>
      <c r="D7" s="6">
        <v>4</v>
      </c>
      <c r="E7" s="6">
        <f t="shared" si="0"/>
        <v>34</v>
      </c>
    </row>
    <row r="8" spans="1:5" x14ac:dyDescent="0.25">
      <c r="A8" s="7">
        <v>43692</v>
      </c>
      <c r="B8" s="6" t="s">
        <v>56</v>
      </c>
      <c r="C8" s="6"/>
      <c r="D8" s="6">
        <v>2</v>
      </c>
      <c r="E8" s="6">
        <f t="shared" si="0"/>
        <v>32</v>
      </c>
    </row>
    <row r="9" spans="1:5" x14ac:dyDescent="0.25">
      <c r="A9" s="7">
        <v>43693</v>
      </c>
      <c r="B9" s="6" t="s">
        <v>56</v>
      </c>
      <c r="C9" s="6"/>
      <c r="D9" s="6">
        <v>1</v>
      </c>
      <c r="E9" s="6">
        <f t="shared" si="0"/>
        <v>31</v>
      </c>
    </row>
    <row r="10" spans="1:5" x14ac:dyDescent="0.25">
      <c r="A10" s="7">
        <v>43694</v>
      </c>
      <c r="B10" s="6" t="s">
        <v>56</v>
      </c>
      <c r="C10" s="6"/>
      <c r="D10" s="6">
        <v>4</v>
      </c>
      <c r="E10" s="6">
        <f t="shared" si="0"/>
        <v>27</v>
      </c>
    </row>
    <row r="11" spans="1:5" x14ac:dyDescent="0.25">
      <c r="A11" s="7">
        <v>43695</v>
      </c>
      <c r="B11" s="6" t="s">
        <v>56</v>
      </c>
      <c r="C11" s="6"/>
      <c r="D11" s="6">
        <v>2</v>
      </c>
      <c r="E11" s="6">
        <f t="shared" si="0"/>
        <v>25</v>
      </c>
    </row>
    <row r="12" spans="1:5" s="15" customFormat="1" x14ac:dyDescent="0.25">
      <c r="A12" s="13">
        <v>43696</v>
      </c>
      <c r="B12" s="14" t="s">
        <v>79</v>
      </c>
      <c r="C12" s="14">
        <v>48</v>
      </c>
      <c r="D12" s="14"/>
      <c r="E12" s="14">
        <f t="shared" si="0"/>
        <v>73</v>
      </c>
    </row>
    <row r="13" spans="1:5" x14ac:dyDescent="0.25">
      <c r="A13" s="7">
        <v>43699</v>
      </c>
      <c r="B13" s="6" t="s">
        <v>56</v>
      </c>
      <c r="C13" s="6"/>
      <c r="D13" s="6">
        <v>1</v>
      </c>
      <c r="E13" s="6">
        <f t="shared" si="0"/>
        <v>72</v>
      </c>
    </row>
    <row r="14" spans="1:5" x14ac:dyDescent="0.25">
      <c r="A14" s="7">
        <v>43701</v>
      </c>
      <c r="B14" s="6" t="s">
        <v>56</v>
      </c>
      <c r="C14" s="6"/>
      <c r="D14" s="6">
        <v>2</v>
      </c>
      <c r="E14" s="6">
        <f t="shared" si="0"/>
        <v>70</v>
      </c>
    </row>
    <row r="15" spans="1:5" x14ac:dyDescent="0.25">
      <c r="A15" s="7">
        <v>43702</v>
      </c>
      <c r="B15" s="6" t="s">
        <v>56</v>
      </c>
      <c r="C15" s="6"/>
      <c r="D15" s="6">
        <v>4</v>
      </c>
      <c r="E15" s="6">
        <f t="shared" si="0"/>
        <v>66</v>
      </c>
    </row>
    <row r="16" spans="1:5" s="15" customFormat="1" x14ac:dyDescent="0.25">
      <c r="A16" s="13">
        <v>43703</v>
      </c>
      <c r="B16" s="14" t="s">
        <v>79</v>
      </c>
      <c r="C16" s="14">
        <v>48</v>
      </c>
      <c r="D16" s="14"/>
      <c r="E16" s="14">
        <f t="shared" si="0"/>
        <v>114</v>
      </c>
    </row>
    <row r="17" spans="1:5" x14ac:dyDescent="0.25">
      <c r="A17" s="6"/>
      <c r="B17" s="6"/>
      <c r="C17" s="6"/>
      <c r="D17" s="6"/>
      <c r="E17" s="6">
        <f t="shared" si="0"/>
        <v>114</v>
      </c>
    </row>
    <row r="18" spans="1:5" x14ac:dyDescent="0.25">
      <c r="A18" s="6"/>
      <c r="B18" s="6"/>
      <c r="C18" s="6"/>
      <c r="D18" s="6"/>
      <c r="E18" s="6">
        <f t="shared" si="0"/>
        <v>114</v>
      </c>
    </row>
    <row r="19" spans="1:5" x14ac:dyDescent="0.25">
      <c r="A19" s="6"/>
      <c r="B19" s="6"/>
      <c r="C19" s="6"/>
      <c r="D19" s="6"/>
      <c r="E19" s="6">
        <f t="shared" si="0"/>
        <v>114</v>
      </c>
    </row>
    <row r="20" spans="1:5" x14ac:dyDescent="0.25">
      <c r="A20" s="6"/>
      <c r="B20" s="6"/>
      <c r="C20" s="6"/>
      <c r="D20" s="6"/>
      <c r="E20" s="6">
        <f t="shared" si="0"/>
        <v>114</v>
      </c>
    </row>
    <row r="21" spans="1:5" x14ac:dyDescent="0.25">
      <c r="A21" s="6"/>
      <c r="B21" s="6"/>
      <c r="C21" s="6"/>
      <c r="D21" s="6"/>
      <c r="E21" s="6">
        <f t="shared" si="0"/>
        <v>114</v>
      </c>
    </row>
  </sheetData>
  <mergeCells count="1">
    <mergeCell ref="A1:E1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19E57C-1E0A-4EC6-A044-67A99C1D0A4D}">
  <sheetPr codeName="Feuil22"/>
  <dimension ref="A1:E22"/>
  <sheetViews>
    <sheetView workbookViewId="0">
      <selection activeCell="E39" sqref="E39"/>
    </sheetView>
  </sheetViews>
  <sheetFormatPr baseColWidth="10" defaultRowHeight="15" x14ac:dyDescent="0.25"/>
  <cols>
    <col min="2" max="2" width="18.28515625" bestFit="1" customWidth="1"/>
  </cols>
  <sheetData>
    <row r="1" spans="1:5" ht="15.75" x14ac:dyDescent="0.25">
      <c r="A1" s="144" t="s">
        <v>84</v>
      </c>
      <c r="B1" s="144"/>
      <c r="C1" s="144"/>
      <c r="D1" s="144"/>
      <c r="E1" s="144"/>
    </row>
    <row r="2" spans="1:5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</row>
    <row r="3" spans="1:5" x14ac:dyDescent="0.25">
      <c r="A3" s="7">
        <v>43700</v>
      </c>
      <c r="B3" s="6" t="s">
        <v>85</v>
      </c>
      <c r="C3" s="6"/>
      <c r="D3" s="6"/>
      <c r="E3" s="6">
        <v>7.5</v>
      </c>
    </row>
    <row r="4" spans="1:5" x14ac:dyDescent="0.25">
      <c r="A4" s="7">
        <v>43700</v>
      </c>
      <c r="B4" s="6" t="s">
        <v>56</v>
      </c>
      <c r="C4" s="6"/>
      <c r="D4" s="6">
        <v>3.5</v>
      </c>
      <c r="E4" s="6">
        <f>E3+C4-D4</f>
        <v>4</v>
      </c>
    </row>
    <row r="5" spans="1:5" x14ac:dyDescent="0.25">
      <c r="A5" s="7">
        <v>43701</v>
      </c>
      <c r="B5" s="6" t="s">
        <v>56</v>
      </c>
      <c r="C5" s="6"/>
      <c r="D5" s="6">
        <v>2</v>
      </c>
      <c r="E5" s="6">
        <f t="shared" ref="E5:E22" si="0">E4+C5-D5</f>
        <v>2</v>
      </c>
    </row>
    <row r="6" spans="1:5" x14ac:dyDescent="0.25">
      <c r="A6" s="7">
        <v>43702</v>
      </c>
      <c r="B6" s="6" t="s">
        <v>56</v>
      </c>
      <c r="C6" s="6"/>
      <c r="D6" s="6">
        <v>2.75</v>
      </c>
      <c r="E6" s="6">
        <f t="shared" si="0"/>
        <v>-0.75</v>
      </c>
    </row>
    <row r="7" spans="1:5" s="15" customFormat="1" x14ac:dyDescent="0.25">
      <c r="A7" s="13">
        <v>43703</v>
      </c>
      <c r="B7" s="14" t="s">
        <v>79</v>
      </c>
      <c r="C7" s="14">
        <v>16</v>
      </c>
      <c r="D7" s="14"/>
      <c r="E7" s="14">
        <f t="shared" si="0"/>
        <v>15.25</v>
      </c>
    </row>
    <row r="8" spans="1:5" x14ac:dyDescent="0.25">
      <c r="A8" s="7"/>
      <c r="B8" s="6"/>
      <c r="C8" s="6"/>
      <c r="D8" s="6"/>
      <c r="E8" s="6">
        <f t="shared" si="0"/>
        <v>15.25</v>
      </c>
    </row>
    <row r="9" spans="1:5" x14ac:dyDescent="0.25">
      <c r="A9" s="7"/>
      <c r="B9" s="6"/>
      <c r="C9" s="6"/>
      <c r="D9" s="6"/>
      <c r="E9" s="6">
        <f t="shared" si="0"/>
        <v>15.25</v>
      </c>
    </row>
    <row r="10" spans="1:5" x14ac:dyDescent="0.25">
      <c r="A10" s="7"/>
      <c r="B10" s="6"/>
      <c r="C10" s="6"/>
      <c r="D10" s="6"/>
      <c r="E10" s="6">
        <f t="shared" si="0"/>
        <v>15.25</v>
      </c>
    </row>
    <row r="11" spans="1:5" x14ac:dyDescent="0.25">
      <c r="A11" s="7"/>
      <c r="B11" s="6"/>
      <c r="C11" s="6"/>
      <c r="D11" s="6"/>
      <c r="E11" s="6">
        <f t="shared" si="0"/>
        <v>15.25</v>
      </c>
    </row>
    <row r="12" spans="1:5" x14ac:dyDescent="0.25">
      <c r="A12" s="13"/>
      <c r="B12" s="14"/>
      <c r="C12" s="14"/>
      <c r="D12" s="14"/>
      <c r="E12" s="6">
        <f t="shared" si="0"/>
        <v>15.25</v>
      </c>
    </row>
    <row r="13" spans="1:5" x14ac:dyDescent="0.25">
      <c r="A13" s="7"/>
      <c r="B13" s="6"/>
      <c r="C13" s="6"/>
      <c r="D13" s="6"/>
      <c r="E13" s="6">
        <f t="shared" si="0"/>
        <v>15.25</v>
      </c>
    </row>
    <row r="14" spans="1:5" x14ac:dyDescent="0.25">
      <c r="A14" s="6"/>
      <c r="B14" s="6"/>
      <c r="C14" s="6"/>
      <c r="D14" s="6"/>
      <c r="E14" s="6">
        <f t="shared" si="0"/>
        <v>15.25</v>
      </c>
    </row>
    <row r="15" spans="1:5" x14ac:dyDescent="0.25">
      <c r="A15" s="6"/>
      <c r="B15" s="6"/>
      <c r="C15" s="6"/>
      <c r="D15" s="6"/>
      <c r="E15" s="6">
        <f t="shared" si="0"/>
        <v>15.25</v>
      </c>
    </row>
    <row r="16" spans="1:5" x14ac:dyDescent="0.25">
      <c r="A16" s="6"/>
      <c r="B16" s="6"/>
      <c r="C16" s="6"/>
      <c r="D16" s="6"/>
      <c r="E16" s="6">
        <f t="shared" si="0"/>
        <v>15.25</v>
      </c>
    </row>
    <row r="17" spans="1:5" x14ac:dyDescent="0.25">
      <c r="A17" s="6"/>
      <c r="B17" s="6"/>
      <c r="C17" s="6"/>
      <c r="D17" s="6"/>
      <c r="E17" s="6">
        <f t="shared" si="0"/>
        <v>15.25</v>
      </c>
    </row>
    <row r="18" spans="1:5" x14ac:dyDescent="0.25">
      <c r="A18" s="6"/>
      <c r="B18" s="6"/>
      <c r="C18" s="6"/>
      <c r="D18" s="6"/>
      <c r="E18" s="6">
        <f t="shared" si="0"/>
        <v>15.25</v>
      </c>
    </row>
    <row r="19" spans="1:5" x14ac:dyDescent="0.25">
      <c r="A19" s="6"/>
      <c r="B19" s="6"/>
      <c r="C19" s="6"/>
      <c r="D19" s="6"/>
      <c r="E19" s="6">
        <f t="shared" si="0"/>
        <v>15.25</v>
      </c>
    </row>
    <row r="20" spans="1:5" x14ac:dyDescent="0.25">
      <c r="A20" s="6"/>
      <c r="B20" s="6"/>
      <c r="C20" s="6"/>
      <c r="D20" s="6"/>
      <c r="E20" s="6">
        <f t="shared" si="0"/>
        <v>15.25</v>
      </c>
    </row>
    <row r="21" spans="1:5" x14ac:dyDescent="0.25">
      <c r="A21" s="6"/>
      <c r="B21" s="6"/>
      <c r="C21" s="6"/>
      <c r="D21" s="6"/>
      <c r="E21" s="6">
        <f t="shared" si="0"/>
        <v>15.25</v>
      </c>
    </row>
    <row r="22" spans="1:5" x14ac:dyDescent="0.25">
      <c r="E22" s="6">
        <f t="shared" si="0"/>
        <v>15.25</v>
      </c>
    </row>
  </sheetData>
  <mergeCells count="1">
    <mergeCell ref="A1:E1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30</vt:i4>
      </vt:variant>
      <vt:variant>
        <vt:lpstr>Plages nommées</vt:lpstr>
      </vt:variant>
      <vt:variant>
        <vt:i4>8</vt:i4>
      </vt:variant>
    </vt:vector>
  </HeadingPairs>
  <TitlesOfParts>
    <vt:vector size="38" baseType="lpstr">
      <vt:lpstr>Récap boissons</vt:lpstr>
      <vt:lpstr>Stock boissons</vt:lpstr>
      <vt:lpstr>TCD (boissons)</vt:lpstr>
      <vt:lpstr>Graphique (boissons)</vt:lpstr>
      <vt:lpstr>Récap snack</vt:lpstr>
      <vt:lpstr>Stock snack</vt:lpstr>
      <vt:lpstr>TCD (snack)</vt:lpstr>
      <vt:lpstr>Graphique (snack)</vt:lpstr>
      <vt:lpstr>Feuil1</vt:lpstr>
      <vt:lpstr>PERRIER</vt:lpstr>
      <vt:lpstr>COCA</vt:lpstr>
      <vt:lpstr>COCA 0</vt:lpstr>
      <vt:lpstr>ORANG.</vt:lpstr>
      <vt:lpstr>FUZETEA</vt:lpstr>
      <vt:lpstr>VITTEL 50CL</vt:lpstr>
      <vt:lpstr>VITTEL 1L</vt:lpstr>
      <vt:lpstr>SAN P. 50CL</vt:lpstr>
      <vt:lpstr>SAN P. 1L</vt:lpstr>
      <vt:lpstr>ANANAS</vt:lpstr>
      <vt:lpstr>ACE</vt:lpstr>
      <vt:lpstr>ORANGE</vt:lpstr>
      <vt:lpstr>POMME</vt:lpstr>
      <vt:lpstr>TOMATE</vt:lpstr>
      <vt:lpstr>MACQUELINE</vt:lpstr>
      <vt:lpstr>ARCINS</vt:lpstr>
      <vt:lpstr>AUBRADE</vt:lpstr>
      <vt:lpstr>FERRANDE</vt:lpstr>
      <vt:lpstr>CAFE</vt:lpstr>
      <vt:lpstr>HEINEKEIN</vt:lpstr>
      <vt:lpstr>PRESSION</vt:lpstr>
      <vt:lpstr>'Graphique (snack)'!L_Boissons</vt:lpstr>
      <vt:lpstr>'Récap snack'!L_Boissons</vt:lpstr>
      <vt:lpstr>'TCD (snack)'!L_Boissons</vt:lpstr>
      <vt:lpstr>L_Boissons</vt:lpstr>
      <vt:lpstr>'Graphique (snack)'!L_Snack</vt:lpstr>
      <vt:lpstr>'Récap snack'!L_Snack</vt:lpstr>
      <vt:lpstr>'TCD (snack)'!L_Snack</vt:lpstr>
      <vt:lpstr>L_Snack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Back Office</dc:creator>
  <cp:lastModifiedBy>Front Office 1</cp:lastModifiedBy>
  <cp:lastPrinted>2019-08-10T00:17:42Z</cp:lastPrinted>
  <dcterms:created xsi:type="dcterms:W3CDTF">2019-08-09T01:15:11Z</dcterms:created>
  <dcterms:modified xsi:type="dcterms:W3CDTF">2020-02-13T13:40:27Z</dcterms:modified>
</cp:coreProperties>
</file>