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kone.IMG\Desktop\"/>
    </mc:Choice>
  </mc:AlternateContent>
  <bookViews>
    <workbookView xWindow="0" yWindow="0" windowWidth="28800" windowHeight="11835" activeTab="1"/>
  </bookViews>
  <sheets>
    <sheet name="Juillet 2019" sheetId="2" r:id="rId1"/>
    <sheet name="Août 2019" sheetId="1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2" i="1" l="1"/>
  <c r="AL20" i="1"/>
  <c r="AL40" i="1"/>
  <c r="AK9" i="1"/>
  <c r="AK8" i="1" l="1"/>
  <c r="AK50" i="2"/>
  <c r="AK51" i="1" s="1"/>
  <c r="AK52" i="1"/>
  <c r="AK40" i="1"/>
  <c r="AK20" i="1"/>
  <c r="AK9" i="2"/>
  <c r="AJ6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E91" i="2" s="1"/>
  <c r="AK87" i="2"/>
  <c r="AJ87" i="2"/>
  <c r="AL87" i="2" s="1"/>
  <c r="AL86" i="2"/>
  <c r="AK86" i="2"/>
  <c r="AJ86" i="2"/>
  <c r="AK85" i="2"/>
  <c r="AL85" i="2" s="1"/>
  <c r="AJ85" i="2"/>
  <c r="AK84" i="2"/>
  <c r="AJ84" i="2"/>
  <c r="AL84" i="2" s="1"/>
  <c r="AK83" i="2"/>
  <c r="AJ83" i="2"/>
  <c r="AL83" i="2" s="1"/>
  <c r="AL82" i="2"/>
  <c r="AK82" i="2"/>
  <c r="AJ82" i="2"/>
  <c r="AK81" i="2"/>
  <c r="AL81" i="2" s="1"/>
  <c r="AJ81" i="2"/>
  <c r="AK80" i="2"/>
  <c r="AJ80" i="2"/>
  <c r="AL80" i="2" s="1"/>
  <c r="AK79" i="2"/>
  <c r="AJ79" i="2"/>
  <c r="AL79" i="2" s="1"/>
  <c r="AL78" i="2"/>
  <c r="AK78" i="2"/>
  <c r="AJ78" i="2"/>
  <c r="AK77" i="2"/>
  <c r="AL77" i="2" s="1"/>
  <c r="AJ77" i="2"/>
  <c r="AK76" i="2"/>
  <c r="AJ76" i="2"/>
  <c r="AL76" i="2" s="1"/>
  <c r="AK75" i="2"/>
  <c r="AJ75" i="2"/>
  <c r="AL75" i="2" s="1"/>
  <c r="AL74" i="2"/>
  <c r="AK74" i="2"/>
  <c r="AJ74" i="2"/>
  <c r="AK73" i="2"/>
  <c r="AL73" i="2" s="1"/>
  <c r="AJ73" i="2"/>
  <c r="AK72" i="2"/>
  <c r="AJ72" i="2"/>
  <c r="AL72" i="2" s="1"/>
  <c r="AK71" i="2"/>
  <c r="AJ71" i="2"/>
  <c r="AL71" i="2" s="1"/>
  <c r="AL70" i="2"/>
  <c r="AK70" i="2"/>
  <c r="AJ70" i="2"/>
  <c r="AK69" i="2"/>
  <c r="AL69" i="2" s="1"/>
  <c r="AJ69" i="2"/>
  <c r="AK68" i="2"/>
  <c r="AJ68" i="2"/>
  <c r="AL68" i="2" s="1"/>
  <c r="AK67" i="2"/>
  <c r="AJ67" i="2"/>
  <c r="AL67" i="2" s="1"/>
  <c r="AL66" i="2"/>
  <c r="AK66" i="2"/>
  <c r="AJ66" i="2"/>
  <c r="AK65" i="2"/>
  <c r="AL65" i="2" s="1"/>
  <c r="AJ65" i="2"/>
  <c r="AK64" i="2"/>
  <c r="AJ64" i="2"/>
  <c r="AL64" i="2" s="1"/>
  <c r="AK63" i="2"/>
  <c r="AJ63" i="2"/>
  <c r="AL63" i="2" s="1"/>
  <c r="AL62" i="2"/>
  <c r="AK62" i="2"/>
  <c r="AJ62" i="2"/>
  <c r="AK61" i="2"/>
  <c r="AL61" i="2" s="1"/>
  <c r="AJ61" i="2"/>
  <c r="AK60" i="2"/>
  <c r="AJ60" i="2"/>
  <c r="AL60" i="2" s="1"/>
  <c r="AK59" i="2"/>
  <c r="AJ59" i="2"/>
  <c r="AL59" i="2" s="1"/>
  <c r="AL58" i="2"/>
  <c r="AK58" i="2"/>
  <c r="AJ58" i="2"/>
  <c r="AK57" i="2"/>
  <c r="AL57" i="2" s="1"/>
  <c r="AJ57" i="2"/>
  <c r="AK56" i="2"/>
  <c r="AJ56" i="2"/>
  <c r="AL56" i="2" s="1"/>
  <c r="AK55" i="2"/>
  <c r="AJ55" i="2"/>
  <c r="AL55" i="2" s="1"/>
  <c r="AL54" i="2"/>
  <c r="AK54" i="2"/>
  <c r="AJ54" i="2"/>
  <c r="AK53" i="2"/>
  <c r="AL53" i="2" s="1"/>
  <c r="AJ53" i="2"/>
  <c r="AK52" i="2"/>
  <c r="AJ52" i="2"/>
  <c r="AL52" i="2" s="1"/>
  <c r="AK51" i="2"/>
  <c r="AJ51" i="2"/>
  <c r="AL51" i="2" s="1"/>
  <c r="AJ50" i="2"/>
  <c r="AK49" i="2"/>
  <c r="AL49" i="2" s="1"/>
  <c r="AJ49" i="2"/>
  <c r="AK48" i="2"/>
  <c r="AJ48" i="2"/>
  <c r="AL48" i="2" s="1"/>
  <c r="AK47" i="2"/>
  <c r="AJ47" i="2"/>
  <c r="AL47" i="2" s="1"/>
  <c r="AL46" i="2"/>
  <c r="AK46" i="2"/>
  <c r="AJ46" i="2"/>
  <c r="AK45" i="2"/>
  <c r="AL45" i="2" s="1"/>
  <c r="AJ45" i="2"/>
  <c r="AK44" i="2"/>
  <c r="AJ44" i="2"/>
  <c r="AL44" i="2" s="1"/>
  <c r="AK43" i="2"/>
  <c r="AJ43" i="2"/>
  <c r="AL43" i="2" s="1"/>
  <c r="AL42" i="2"/>
  <c r="AK42" i="2"/>
  <c r="AJ42" i="2"/>
  <c r="AK41" i="2"/>
  <c r="AL41" i="2" s="1"/>
  <c r="AJ41" i="2"/>
  <c r="AK40" i="2"/>
  <c r="AJ40" i="2"/>
  <c r="AL40" i="2" s="1"/>
  <c r="AK39" i="2"/>
  <c r="AJ39" i="2"/>
  <c r="AL39" i="2" s="1"/>
  <c r="AL38" i="2"/>
  <c r="AK38" i="2"/>
  <c r="AJ38" i="2"/>
  <c r="AK37" i="2"/>
  <c r="AL37" i="2" s="1"/>
  <c r="AJ37" i="2"/>
  <c r="AK36" i="2"/>
  <c r="AJ36" i="2"/>
  <c r="AL36" i="2" s="1"/>
  <c r="AK35" i="2"/>
  <c r="AJ35" i="2"/>
  <c r="AL35" i="2" s="1"/>
  <c r="AL34" i="2"/>
  <c r="AK34" i="2"/>
  <c r="AJ34" i="2"/>
  <c r="AK33" i="2"/>
  <c r="AL33" i="2" s="1"/>
  <c r="AJ33" i="2"/>
  <c r="AK32" i="2"/>
  <c r="AJ32" i="2"/>
  <c r="AL32" i="2" s="1"/>
  <c r="AK31" i="2"/>
  <c r="AJ31" i="2"/>
  <c r="AL31" i="2" s="1"/>
  <c r="AL30" i="2"/>
  <c r="AK30" i="2"/>
  <c r="AJ30" i="2"/>
  <c r="AK29" i="2"/>
  <c r="AL29" i="2" s="1"/>
  <c r="AJ29" i="2"/>
  <c r="AK28" i="2"/>
  <c r="AJ28" i="2"/>
  <c r="AL28" i="2" s="1"/>
  <c r="AK27" i="2"/>
  <c r="AJ27" i="2"/>
  <c r="AL27" i="2" s="1"/>
  <c r="AL26" i="2"/>
  <c r="AK26" i="2"/>
  <c r="AJ26" i="2"/>
  <c r="AK25" i="2"/>
  <c r="AL25" i="2" s="1"/>
  <c r="AJ25" i="2"/>
  <c r="AK24" i="2"/>
  <c r="AJ24" i="2"/>
  <c r="AL24" i="2" s="1"/>
  <c r="AK23" i="2"/>
  <c r="AJ23" i="2"/>
  <c r="AL23" i="2" s="1"/>
  <c r="AL22" i="2"/>
  <c r="AK22" i="2"/>
  <c r="AJ22" i="2"/>
  <c r="AK21" i="2"/>
  <c r="AL21" i="2" s="1"/>
  <c r="AJ21" i="2"/>
  <c r="AK20" i="2"/>
  <c r="AJ20" i="2"/>
  <c r="AL20" i="2" s="1"/>
  <c r="AK19" i="2"/>
  <c r="AJ19" i="2"/>
  <c r="AL19" i="2" s="1"/>
  <c r="AL18" i="2"/>
  <c r="AK18" i="2"/>
  <c r="AJ18" i="2"/>
  <c r="AK17" i="2"/>
  <c r="AL17" i="2" s="1"/>
  <c r="AJ17" i="2"/>
  <c r="AK16" i="2"/>
  <c r="AJ16" i="2"/>
  <c r="AL16" i="2" s="1"/>
  <c r="AK15" i="2"/>
  <c r="AJ15" i="2"/>
  <c r="AL15" i="2" s="1"/>
  <c r="AL14" i="2"/>
  <c r="AK14" i="2"/>
  <c r="AJ14" i="2"/>
  <c r="AK13" i="2"/>
  <c r="AL13" i="2" s="1"/>
  <c r="AJ13" i="2"/>
  <c r="AK12" i="2"/>
  <c r="AJ12" i="2"/>
  <c r="AL12" i="2" s="1"/>
  <c r="AK11" i="2"/>
  <c r="AJ11" i="2"/>
  <c r="AL11" i="2" s="1"/>
  <c r="AL10" i="2"/>
  <c r="AK10" i="2"/>
  <c r="AJ10" i="2"/>
  <c r="AL9" i="2"/>
  <c r="AJ9" i="2"/>
  <c r="AK8" i="2"/>
  <c r="AJ8" i="2"/>
  <c r="AL8" i="2" s="1"/>
  <c r="AK7" i="2"/>
  <c r="AJ7" i="2"/>
  <c r="AL7" i="2" s="1"/>
  <c r="AL6" i="2"/>
  <c r="AK6" i="2"/>
  <c r="AK5" i="2"/>
  <c r="AL5" i="2" s="1"/>
  <c r="AJ5" i="2"/>
  <c r="AL88" i="2" l="1"/>
  <c r="AL50" i="2"/>
  <c r="AB88" i="1" l="1"/>
  <c r="E88" i="1"/>
  <c r="AJ8" i="1"/>
  <c r="AK71" i="1"/>
  <c r="AJ10" i="1"/>
  <c r="AJ69" i="1" l="1"/>
  <c r="AJ50" i="1"/>
  <c r="AJ47" i="1"/>
  <c r="AJ46" i="1"/>
  <c r="AJ7" i="1"/>
  <c r="AJ6" i="1"/>
  <c r="AK6" i="1"/>
  <c r="AK69" i="1"/>
  <c r="AK50" i="1"/>
  <c r="AK47" i="1"/>
  <c r="AK46" i="1"/>
  <c r="AK10" i="1"/>
  <c r="AK7" i="1"/>
  <c r="AJ42" i="1"/>
  <c r="AJ41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E89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C88" i="1"/>
  <c r="AD88" i="1"/>
  <c r="AE88" i="1"/>
  <c r="AF88" i="1"/>
  <c r="AG88" i="1"/>
  <c r="AH88" i="1"/>
  <c r="AI88" i="1"/>
  <c r="AJ5" i="1"/>
  <c r="AK11" i="1"/>
  <c r="AK12" i="1"/>
  <c r="AK13" i="1"/>
  <c r="AK14" i="1"/>
  <c r="AK15" i="1"/>
  <c r="AK16" i="1"/>
  <c r="AK17" i="1"/>
  <c r="AK18" i="1"/>
  <c r="AK19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1" i="1"/>
  <c r="AK42" i="1"/>
  <c r="AK43" i="1"/>
  <c r="AK44" i="1"/>
  <c r="AK45" i="1"/>
  <c r="AK48" i="1"/>
  <c r="AK49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70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5" i="1"/>
  <c r="AL7" i="1"/>
  <c r="AJ9" i="1"/>
  <c r="AL9" i="1" s="1"/>
  <c r="AJ11" i="1"/>
  <c r="AL11" i="1" s="1"/>
  <c r="AJ12" i="1"/>
  <c r="AJ13" i="1"/>
  <c r="AJ14" i="1"/>
  <c r="AJ15" i="1"/>
  <c r="AJ16" i="1"/>
  <c r="AL16" i="1" s="1"/>
  <c r="AJ17" i="1"/>
  <c r="AL17" i="1" s="1"/>
  <c r="AJ18" i="1"/>
  <c r="AL18" i="1" s="1"/>
  <c r="AJ19" i="1"/>
  <c r="AL19" i="1" s="1"/>
  <c r="AJ20" i="1"/>
  <c r="AJ21" i="1"/>
  <c r="AL21" i="1" s="1"/>
  <c r="AJ22" i="1"/>
  <c r="AL22" i="1" s="1"/>
  <c r="AJ23" i="1"/>
  <c r="AL23" i="1" s="1"/>
  <c r="AJ24" i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J31" i="1"/>
  <c r="AL31" i="1" s="1"/>
  <c r="AJ32" i="1"/>
  <c r="AL32" i="1" s="1"/>
  <c r="AJ33" i="1"/>
  <c r="AL33" i="1" s="1"/>
  <c r="AJ34" i="1"/>
  <c r="AJ35" i="1"/>
  <c r="AL35" i="1" s="1"/>
  <c r="AJ36" i="1"/>
  <c r="AL36" i="1" s="1"/>
  <c r="AJ37" i="1"/>
  <c r="AL37" i="1" s="1"/>
  <c r="AJ38" i="1"/>
  <c r="AJ39" i="1"/>
  <c r="AL39" i="1" s="1"/>
  <c r="AJ40" i="1"/>
  <c r="AJ43" i="1"/>
  <c r="AJ44" i="1"/>
  <c r="AJ45" i="1"/>
  <c r="AL45" i="1" s="1"/>
  <c r="AJ48" i="1"/>
  <c r="AJ49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L62" i="1" s="1"/>
  <c r="AJ63" i="1"/>
  <c r="AJ64" i="1"/>
  <c r="AJ65" i="1"/>
  <c r="AJ66" i="1"/>
  <c r="AL66" i="1" s="1"/>
  <c r="AJ67" i="1"/>
  <c r="AJ68" i="1"/>
  <c r="AJ70" i="1"/>
  <c r="AJ71" i="1"/>
  <c r="AJ72" i="1"/>
  <c r="AJ73" i="1"/>
  <c r="AL73" i="1" s="1"/>
  <c r="AJ74" i="1"/>
  <c r="AJ75" i="1"/>
  <c r="AJ76" i="1"/>
  <c r="AJ77" i="1"/>
  <c r="AJ78" i="1"/>
  <c r="AL78" i="1" s="1"/>
  <c r="AJ79" i="1"/>
  <c r="AJ80" i="1"/>
  <c r="AJ81" i="1"/>
  <c r="AJ82" i="1"/>
  <c r="AL82" i="1" s="1"/>
  <c r="AJ83" i="1"/>
  <c r="AJ84" i="1"/>
  <c r="AJ85" i="1"/>
  <c r="AL85" i="1" s="1"/>
  <c r="AJ86" i="1"/>
  <c r="AL86" i="1" s="1"/>
  <c r="AJ87" i="1"/>
  <c r="AL30" i="1" l="1"/>
  <c r="AL14" i="1"/>
  <c r="AL13" i="1"/>
  <c r="AL65" i="1"/>
  <c r="AL61" i="1"/>
  <c r="AL53" i="1"/>
  <c r="AL58" i="1"/>
  <c r="AL49" i="1"/>
  <c r="AL8" i="1"/>
  <c r="AL81" i="1"/>
  <c r="AL77" i="1"/>
  <c r="AL38" i="1"/>
  <c r="AL24" i="1"/>
  <c r="AL15" i="1"/>
  <c r="AL6" i="1"/>
  <c r="AL10" i="1"/>
  <c r="AL57" i="1"/>
  <c r="AL69" i="1"/>
  <c r="AL70" i="1"/>
  <c r="AL74" i="1"/>
  <c r="E91" i="1"/>
  <c r="AL54" i="1"/>
  <c r="AL50" i="1"/>
  <c r="AL46" i="1"/>
  <c r="AL42" i="1"/>
  <c r="AL34" i="1"/>
  <c r="AL83" i="1"/>
  <c r="AL79" i="1"/>
  <c r="AL75" i="1"/>
  <c r="AL71" i="1"/>
  <c r="AL67" i="1"/>
  <c r="AL63" i="1"/>
  <c r="AL59" i="1"/>
  <c r="AL55" i="1"/>
  <c r="AL51" i="1"/>
  <c r="AL47" i="1"/>
  <c r="AL43" i="1"/>
  <c r="AL87" i="1"/>
  <c r="AL84" i="1"/>
  <c r="AL80" i="1"/>
  <c r="AL76" i="1"/>
  <c r="AL72" i="1"/>
  <c r="AL68" i="1"/>
  <c r="AL64" i="1"/>
  <c r="AL60" i="1"/>
  <c r="AL56" i="1"/>
  <c r="AL52" i="1"/>
  <c r="AL48" i="1"/>
  <c r="AL44" i="1"/>
  <c r="AL41" i="1"/>
  <c r="AL5" i="1"/>
  <c r="AL88" i="1" l="1"/>
</calcChain>
</file>

<file path=xl/comments1.xml><?xml version="1.0" encoding="utf-8"?>
<comments xmlns="http://schemas.openxmlformats.org/spreadsheetml/2006/main">
  <authors>
    <author>Aziz Moussa Kone</author>
  </authors>
  <commentList>
    <comment ref="AL12" authorId="0" shapeId="0">
      <text>
        <r>
          <rPr>
            <b/>
            <sz val="9"/>
            <color indexed="81"/>
            <rFont val="Tahoma"/>
            <family val="2"/>
          </rPr>
          <t xml:space="preserve">Normalement ici je doit avoir 4 comme heure suplémentaire </t>
        </r>
      </text>
    </comment>
  </commentList>
</comments>
</file>

<file path=xl/sharedStrings.xml><?xml version="1.0" encoding="utf-8"?>
<sst xmlns="http://schemas.openxmlformats.org/spreadsheetml/2006/main" count="558" uniqueCount="167">
  <si>
    <t>Item</t>
  </si>
  <si>
    <t>Identité</t>
  </si>
  <si>
    <t>H/F</t>
  </si>
  <si>
    <t>Fonction</t>
  </si>
  <si>
    <t xml:space="preserve">Total heures/mois </t>
  </si>
  <si>
    <t>Nombre de jour de travail/mois</t>
  </si>
  <si>
    <t xml:space="preserve">Nombres heures supplémentaires/mois </t>
  </si>
  <si>
    <t>ROUMAR Boubacar</t>
  </si>
  <si>
    <t>ZOUGOURI Daouda</t>
  </si>
  <si>
    <t>YAGO Abdoul Nassion</t>
  </si>
  <si>
    <t>NANA  Armel</t>
  </si>
  <si>
    <t>KONE Aziz Moussa Francis</t>
  </si>
  <si>
    <t>SAMPEBRE Sandaogo</t>
  </si>
  <si>
    <t>BOUGMA Noaga</t>
  </si>
  <si>
    <t>NIKIEMA Benjamin</t>
  </si>
  <si>
    <t xml:space="preserve">ILBOUDO Jean-Pierre </t>
  </si>
  <si>
    <t>SAVADOGO Harouna</t>
  </si>
  <si>
    <t>KALMOGO Patenema</t>
  </si>
  <si>
    <t>KANGBEGA Abdoul Lamine</t>
  </si>
  <si>
    <t>BIHOUN François</t>
  </si>
  <si>
    <t>OUEDRAOGO B. Emanuel</t>
  </si>
  <si>
    <t>PALOGO R. Jonas</t>
  </si>
  <si>
    <t>DAMIBA Samuel</t>
  </si>
  <si>
    <t>HOUNTE Koffi</t>
  </si>
  <si>
    <t>SALEMBERE Youssouf</t>
  </si>
  <si>
    <t>TIENDREBEOGO N Antoine</t>
  </si>
  <si>
    <t>SORE Narcisse</t>
  </si>
  <si>
    <t>SOULI Jean Pierre</t>
  </si>
  <si>
    <t>GANGO Moussa</t>
  </si>
  <si>
    <t>SORE Abdoul Aziz</t>
  </si>
  <si>
    <t>ILBOUDO Edouard</t>
  </si>
  <si>
    <t>BELEMSOBGO Boureima</t>
  </si>
  <si>
    <t>COMBARY Comboamama</t>
  </si>
  <si>
    <t>SEDOGO Sayouba</t>
  </si>
  <si>
    <t>TAPSOBA B Charles</t>
  </si>
  <si>
    <t>KOALA Z. Raymond</t>
  </si>
  <si>
    <t>ASSY K. Patrick</t>
  </si>
  <si>
    <t>ILBOUDO R. Grégoire</t>
  </si>
  <si>
    <t>TRAORE Armand Laurent</t>
  </si>
  <si>
    <t xml:space="preserve">OUEDRAOGO Mahamoudou </t>
  </si>
  <si>
    <t>TONDE W. Dieudonné</t>
  </si>
  <si>
    <t>TAPSOBA Halidou</t>
  </si>
  <si>
    <t>ZONGO Romaric</t>
  </si>
  <si>
    <t>SAWADOGO Issouf Ledia</t>
  </si>
  <si>
    <t>DEMBELE Adama</t>
  </si>
  <si>
    <t xml:space="preserve">OUEDRAOGO Mahamadi </t>
  </si>
  <si>
    <t>KOALAGA W. Dimitri</t>
  </si>
  <si>
    <t xml:space="preserve">NACOULMA Rasmane </t>
  </si>
  <si>
    <t>OUEDRAOGO Inoussa</t>
  </si>
  <si>
    <t>OUIYA Relwende</t>
  </si>
  <si>
    <t>COMPAORE Hamza</t>
  </si>
  <si>
    <t>GONDE Ilassa</t>
  </si>
  <si>
    <t>BARRY Hamadou</t>
  </si>
  <si>
    <t>ALI Amadou</t>
  </si>
  <si>
    <t>DJIGUEMDE Adama</t>
  </si>
  <si>
    <t xml:space="preserve"> SAWADOGO Souhoudou</t>
  </si>
  <si>
    <t>ROAMBA  G  Issaka</t>
  </si>
  <si>
    <t>AZALEKO Koffi</t>
  </si>
  <si>
    <t>SADOU Abdoul Aziz</t>
  </si>
  <si>
    <t xml:space="preserve">OUEDRAOGO Soumaila </t>
  </si>
  <si>
    <t>OUEDRAOGO Aristide</t>
  </si>
  <si>
    <t>NIKIEMA Samuel</t>
  </si>
  <si>
    <t>CONGO Raphael</t>
  </si>
  <si>
    <t>KABRE Ismael Paul</t>
  </si>
  <si>
    <t>NIKIEMA K Bernard</t>
  </si>
  <si>
    <t>SOMDA kpenibar</t>
  </si>
  <si>
    <t xml:space="preserve">OUEDRAOGO Z. Andre </t>
  </si>
  <si>
    <t>OUEDRAOGO Issa</t>
  </si>
  <si>
    <t>SIMPORE Jules</t>
  </si>
  <si>
    <t>WOANGO Rasmane</t>
  </si>
  <si>
    <t>SORY Ousmane</t>
  </si>
  <si>
    <t>YANKINI Ibrahim Latif</t>
  </si>
  <si>
    <t>CAMARA  Y Julien</t>
  </si>
  <si>
    <t>HAMADOU Ag Rissa</t>
  </si>
  <si>
    <t>SANON Seydou</t>
  </si>
  <si>
    <t>OUEDRAOGO Cheick Oumar</t>
  </si>
  <si>
    <t>SISSAOGO Boukare</t>
  </si>
  <si>
    <t>OUEDRAOGO Moussa</t>
  </si>
  <si>
    <t>OUEDRAOGO Rasmane</t>
  </si>
  <si>
    <t>SAWADOGO Kouka</t>
  </si>
  <si>
    <t>NIKIEMA Madi</t>
  </si>
  <si>
    <t>KABORE Rasmane Maxime</t>
  </si>
  <si>
    <t>SAM Clément</t>
  </si>
  <si>
    <t>KABRE R. Michel</t>
  </si>
  <si>
    <t xml:space="preserve">ZONGO Philippe </t>
  </si>
  <si>
    <t>ZONGO  Dieudonné</t>
  </si>
  <si>
    <t>YANOGO Soumaila</t>
  </si>
  <si>
    <t>ZONGO Ousmane</t>
  </si>
  <si>
    <t>Birba Pouitibzanga</t>
  </si>
  <si>
    <t>H</t>
  </si>
  <si>
    <t>Conducteur des travaux</t>
  </si>
  <si>
    <t>Superviseur Chantiers</t>
  </si>
  <si>
    <t>Planificateur</t>
  </si>
  <si>
    <t>Contrôle Qualité</t>
  </si>
  <si>
    <t xml:space="preserve"> Chef Electricien</t>
  </si>
  <si>
    <t xml:space="preserve"> Chef Ferrailleur</t>
  </si>
  <si>
    <t>Chef Plombier</t>
  </si>
  <si>
    <t xml:space="preserve"> Chef Menuisier</t>
  </si>
  <si>
    <t xml:space="preserve"> Chef   Maçon</t>
  </si>
  <si>
    <t xml:space="preserve">Préventionniste </t>
  </si>
  <si>
    <t>Plombier</t>
  </si>
  <si>
    <t>Menuisier</t>
  </si>
  <si>
    <t>Maçon</t>
  </si>
  <si>
    <t>Chauffeur</t>
  </si>
  <si>
    <t>Mecanicien</t>
  </si>
  <si>
    <t>Electricien</t>
  </si>
  <si>
    <t>Aide Electricien</t>
  </si>
  <si>
    <t>Soudeur</t>
  </si>
  <si>
    <t>Peintre</t>
  </si>
  <si>
    <t>Aide Peintre</t>
  </si>
  <si>
    <t>Ferrailleur</t>
  </si>
  <si>
    <t>Magasinier</t>
  </si>
  <si>
    <t>Aide Géneral</t>
  </si>
  <si>
    <t>Bétonnier</t>
  </si>
  <si>
    <t>Carreleur</t>
  </si>
  <si>
    <t>NANA MAHA</t>
  </si>
  <si>
    <t>CUMUL  D'HEURES/JOUR</t>
  </si>
  <si>
    <t>NOMBRE DE PRESENTS</t>
  </si>
  <si>
    <t xml:space="preserve">LEGENDES </t>
  </si>
  <si>
    <t xml:space="preserve">Horaires de Travail CMEF/ESSAKANE </t>
  </si>
  <si>
    <t xml:space="preserve">Chef  Soudeur </t>
  </si>
  <si>
    <t>CUMUL  D'HEURES/MOIS</t>
  </si>
  <si>
    <t>Arrivée</t>
  </si>
  <si>
    <t>Depart pour repos</t>
  </si>
  <si>
    <t>Sanctions diverses</t>
  </si>
  <si>
    <t xml:space="preserve"> </t>
  </si>
  <si>
    <t xml:space="preserve">1 JEU </t>
  </si>
  <si>
    <t>2  VEN</t>
  </si>
  <si>
    <t>3  SAM</t>
  </si>
  <si>
    <t>4  DIM</t>
  </si>
  <si>
    <t>5  LUN</t>
  </si>
  <si>
    <t>7  MER</t>
  </si>
  <si>
    <r>
      <t xml:space="preserve">6 </t>
    </r>
    <r>
      <rPr>
        <b/>
        <sz val="11"/>
        <color theme="1"/>
        <rFont val="Courier New"/>
        <family val="3"/>
      </rPr>
      <t>MARD</t>
    </r>
  </si>
  <si>
    <t>8 JEU</t>
  </si>
  <si>
    <t>9 VEN</t>
  </si>
  <si>
    <t>10 SAM</t>
  </si>
  <si>
    <t>11 DIM</t>
  </si>
  <si>
    <t>12 LUN</t>
  </si>
  <si>
    <r>
      <t xml:space="preserve">13 </t>
    </r>
    <r>
      <rPr>
        <b/>
        <sz val="11"/>
        <color theme="1"/>
        <rFont val="Courier New"/>
        <family val="3"/>
      </rPr>
      <t>MARD</t>
    </r>
  </si>
  <si>
    <t>14 MER</t>
  </si>
  <si>
    <t>15 JEU</t>
  </si>
  <si>
    <t>16 VEN</t>
  </si>
  <si>
    <t>17 SAM</t>
  </si>
  <si>
    <t>18 DIM</t>
  </si>
  <si>
    <t>19 LUN</t>
  </si>
  <si>
    <r>
      <t xml:space="preserve">20 </t>
    </r>
    <r>
      <rPr>
        <b/>
        <sz val="11"/>
        <color theme="1"/>
        <rFont val="Courier New"/>
        <family val="3"/>
      </rPr>
      <t>MARD</t>
    </r>
  </si>
  <si>
    <t>21 MER</t>
  </si>
  <si>
    <t>22 JEU</t>
  </si>
  <si>
    <t>23 VEN</t>
  </si>
  <si>
    <t xml:space="preserve">24 SAM </t>
  </si>
  <si>
    <t>25 DIM</t>
  </si>
  <si>
    <t xml:space="preserve">26 LUN </t>
  </si>
  <si>
    <r>
      <t xml:space="preserve">27 </t>
    </r>
    <r>
      <rPr>
        <b/>
        <sz val="11"/>
        <color theme="1"/>
        <rFont val="Courier New"/>
        <family val="3"/>
      </rPr>
      <t>MARD</t>
    </r>
  </si>
  <si>
    <t>28 MER</t>
  </si>
  <si>
    <t xml:space="preserve">29 JEU </t>
  </si>
  <si>
    <t>30 SAM</t>
  </si>
  <si>
    <t>31 DIM</t>
  </si>
  <si>
    <t xml:space="preserve">Si atteint 27 JOURS </t>
  </si>
  <si>
    <t xml:space="preserve">Si atteint 15 JOURS </t>
  </si>
  <si>
    <t>Horaires de Travail CMEF/ESSAKANE</t>
  </si>
  <si>
    <t>TOTAL D'HEURE /mois</t>
  </si>
  <si>
    <t xml:space="preserve">Nombre de jour de travail/ Mois  </t>
  </si>
  <si>
    <t>Nombre d'heures suplementaires/mois</t>
  </si>
  <si>
    <t>Aide  Soudeur</t>
  </si>
  <si>
    <t>LEGENDES</t>
  </si>
  <si>
    <t>CULMUL D'HEURE/MOIS</t>
  </si>
  <si>
    <t>SanctionS diverses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</si>
</sst>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theme="1"/>
      <name val="Courier New"/>
      <family val="3"/>
    </font>
    <font>
      <b/>
      <sz val="9"/>
      <color theme="1"/>
      <name val="Courier New"/>
      <family val="3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Courier New"/>
      <family val="3"/>
    </font>
    <font>
      <sz val="28"/>
      <color theme="1"/>
      <name val="Goudy Old Style"/>
      <family val="1"/>
    </font>
    <font>
      <sz val="11"/>
      <color theme="1"/>
      <name val="Calibri"/>
      <family val="2"/>
    </font>
    <font>
      <b/>
      <sz val="10"/>
      <name val="Calibri"/>
      <family val="2"/>
    </font>
    <font>
      <sz val="10"/>
      <color rgb="FFFF0000"/>
      <name val="Calibri"/>
      <family val="2"/>
      <scheme val="minor"/>
    </font>
    <font>
      <sz val="10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ourier New"/>
      <family val="3"/>
    </font>
    <font>
      <b/>
      <sz val="12"/>
      <color theme="1"/>
      <name val="Courier New"/>
      <family val="3"/>
    </font>
    <font>
      <sz val="10"/>
      <color theme="1"/>
      <name val="Courier New"/>
      <family val="3"/>
    </font>
    <font>
      <sz val="14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</font>
    <font>
      <b/>
      <sz val="10"/>
      <color rgb="FFFF0000"/>
      <name val="Calibri"/>
      <family val="2"/>
    </font>
    <font>
      <b/>
      <sz val="12"/>
      <name val="Calibri"/>
      <family val="2"/>
    </font>
    <font>
      <sz val="18"/>
      <name val="Calibri Light"/>
      <family val="2"/>
    </font>
    <font>
      <sz val="10"/>
      <color rgb="FF000000"/>
      <name val="Calibri"/>
      <family val="2"/>
    </font>
    <font>
      <sz val="22"/>
      <name val="Calibri"/>
      <family val="2"/>
    </font>
    <font>
      <sz val="12"/>
      <name val="Calibri"/>
      <family val="2"/>
    </font>
    <font>
      <sz val="10"/>
      <color rgb="FFFF0000"/>
      <name val="Calibri"/>
      <family val="2"/>
    </font>
    <font>
      <sz val="10"/>
      <color rgb="FFFFFF00"/>
      <name val="Calibri"/>
      <family val="2"/>
    </font>
    <font>
      <sz val="11"/>
      <color rgb="FF9C6500"/>
      <name val="Calibri"/>
      <family val="2"/>
      <scheme val="minor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EB9C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8" fillId="17" borderId="0" applyNumberFormat="0" applyBorder="0" applyAlignment="0" applyProtection="0"/>
  </cellStyleXfs>
  <cellXfs count="222">
    <xf numFmtId="0" fontId="0" fillId="0" borderId="0" xfId="0"/>
    <xf numFmtId="0" fontId="0" fillId="0" borderId="1" xfId="0" applyBorder="1"/>
    <xf numFmtId="0" fontId="0" fillId="0" borderId="8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Border="1"/>
    <xf numFmtId="0" fontId="0" fillId="0" borderId="17" xfId="0" applyBorder="1"/>
    <xf numFmtId="0" fontId="0" fillId="0" borderId="4" xfId="0" applyBorder="1"/>
    <xf numFmtId="0" fontId="0" fillId="0" borderId="21" xfId="0" applyBorder="1"/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5" fillId="3" borderId="20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5" fillId="7" borderId="12" xfId="0" applyNumberFormat="1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3" fontId="5" fillId="0" borderId="23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3" fontId="5" fillId="0" borderId="25" xfId="0" applyNumberFormat="1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center" vertical="center"/>
    </xf>
    <xf numFmtId="3" fontId="5" fillId="7" borderId="1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3" fontId="5" fillId="9" borderId="10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" fontId="5" fillId="2" borderId="2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Protection="1"/>
    <xf numFmtId="3" fontId="0" fillId="0" borderId="1" xfId="0" applyNumberFormat="1" applyBorder="1" applyProtection="1"/>
    <xf numFmtId="0" fontId="0" fillId="0" borderId="3" xfId="0" applyBorder="1" applyAlignment="1">
      <alignment horizontal="center" vertical="center"/>
    </xf>
    <xf numFmtId="0" fontId="0" fillId="0" borderId="7" xfId="0" applyBorder="1" applyProtection="1"/>
    <xf numFmtId="0" fontId="0" fillId="0" borderId="6" xfId="0" applyBorder="1"/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5" fillId="2" borderId="7" xfId="0" applyNumberFormat="1" applyFont="1" applyFill="1" applyBorder="1" applyAlignment="1">
      <alignment horizontal="center" vertical="center"/>
    </xf>
    <xf numFmtId="3" fontId="5" fillId="7" borderId="7" xfId="0" applyNumberFormat="1" applyFont="1" applyFill="1" applyBorder="1" applyAlignment="1">
      <alignment horizontal="center" vertical="center"/>
    </xf>
    <xf numFmtId="3" fontId="5" fillId="7" borderId="23" xfId="0" applyNumberFormat="1" applyFont="1" applyFill="1" applyBorder="1" applyAlignment="1">
      <alignment horizontal="center" vertical="center"/>
    </xf>
    <xf numFmtId="3" fontId="5" fillId="3" borderId="23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60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3" fontId="5" fillId="0" borderId="24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27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10" borderId="0" xfId="0" applyFont="1" applyFill="1" applyBorder="1"/>
    <xf numFmtId="0" fontId="18" fillId="0" borderId="0" xfId="0" applyFont="1" applyFill="1" applyBorder="1"/>
    <xf numFmtId="3" fontId="17" fillId="0" borderId="27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3" fontId="9" fillId="12" borderId="1" xfId="0" applyNumberFormat="1" applyFont="1" applyFill="1" applyBorder="1" applyAlignment="1">
      <alignment horizontal="center" vertical="center"/>
    </xf>
    <xf numFmtId="3" fontId="9" fillId="1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12" borderId="12" xfId="0" applyNumberFormat="1" applyFont="1" applyFill="1" applyBorder="1" applyAlignment="1">
      <alignment horizontal="center" vertical="center"/>
    </xf>
    <xf numFmtId="3" fontId="4" fillId="10" borderId="12" xfId="0" applyNumberFormat="1" applyFont="1" applyFill="1" applyBorder="1" applyAlignment="1">
      <alignment horizontal="center" vertical="center"/>
    </xf>
    <xf numFmtId="3" fontId="4" fillId="13" borderId="12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12" borderId="1" xfId="0" applyNumberFormat="1" applyFont="1" applyFill="1" applyBorder="1" applyAlignment="1">
      <alignment horizontal="center" vertical="center"/>
    </xf>
    <xf numFmtId="3" fontId="4" fillId="14" borderId="1" xfId="0" applyNumberFormat="1" applyFont="1" applyFill="1" applyBorder="1" applyAlignment="1">
      <alignment horizontal="center" vertical="center"/>
    </xf>
    <xf numFmtId="3" fontId="4" fillId="10" borderId="1" xfId="0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3" fontId="4" fillId="12" borderId="10" xfId="0" applyNumberFormat="1" applyFont="1" applyFill="1" applyBorder="1" applyAlignment="1">
      <alignment horizontal="center" vertical="center"/>
    </xf>
    <xf numFmtId="3" fontId="4" fillId="10" borderId="10" xfId="0" applyNumberFormat="1" applyFont="1" applyFill="1" applyBorder="1" applyAlignment="1">
      <alignment horizontal="center" vertical="center"/>
    </xf>
    <xf numFmtId="3" fontId="4" fillId="13" borderId="10" xfId="0" applyNumberFormat="1" applyFont="1" applyFill="1" applyBorder="1" applyAlignment="1">
      <alignment horizontal="center" vertical="center"/>
    </xf>
    <xf numFmtId="3" fontId="4" fillId="14" borderId="10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3" fontId="4" fillId="15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12" borderId="29" xfId="0" applyFont="1" applyFill="1" applyBorder="1" applyAlignment="1">
      <alignment horizontal="center" vertical="center"/>
    </xf>
    <xf numFmtId="0" fontId="4" fillId="10" borderId="29" xfId="0" applyFont="1" applyFill="1" applyBorder="1" applyAlignment="1">
      <alignment horizontal="center" vertical="center"/>
    </xf>
    <xf numFmtId="3" fontId="23" fillId="13" borderId="10" xfId="0" applyNumberFormat="1" applyFont="1" applyFill="1" applyBorder="1" applyAlignment="1">
      <alignment horizontal="center" vertical="center"/>
    </xf>
    <xf numFmtId="3" fontId="4" fillId="0" borderId="23" xfId="0" applyNumberFormat="1" applyFont="1" applyFill="1" applyBorder="1" applyAlignment="1">
      <alignment horizontal="center" vertical="center"/>
    </xf>
    <xf numFmtId="3" fontId="4" fillId="12" borderId="23" xfId="0" applyNumberFormat="1" applyFont="1" applyFill="1" applyBorder="1" applyAlignment="1">
      <alignment horizontal="center" vertical="center"/>
    </xf>
    <xf numFmtId="3" fontId="4" fillId="10" borderId="23" xfId="0" applyNumberFormat="1" applyFont="1" applyFill="1" applyBorder="1" applyAlignment="1">
      <alignment horizontal="center" vertical="center"/>
    </xf>
    <xf numFmtId="3" fontId="4" fillId="14" borderId="23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12" borderId="24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4" borderId="24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3" fontId="4" fillId="13" borderId="23" xfId="0" applyNumberFormat="1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14" borderId="16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3" fontId="4" fillId="0" borderId="25" xfId="0" applyNumberFormat="1" applyFont="1" applyFill="1" applyBorder="1" applyAlignment="1">
      <alignment horizontal="center" vertical="center"/>
    </xf>
    <xf numFmtId="3" fontId="4" fillId="12" borderId="25" xfId="0" applyNumberFormat="1" applyFont="1" applyFill="1" applyBorder="1" applyAlignment="1">
      <alignment horizontal="center" vertical="center"/>
    </xf>
    <xf numFmtId="3" fontId="4" fillId="10" borderId="25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/>
    </xf>
    <xf numFmtId="3" fontId="4" fillId="12" borderId="15" xfId="0" applyNumberFormat="1" applyFont="1" applyFill="1" applyBorder="1" applyAlignment="1">
      <alignment horizontal="center" vertical="center"/>
    </xf>
    <xf numFmtId="3" fontId="4" fillId="10" borderId="15" xfId="0" applyNumberFormat="1" applyFont="1" applyFill="1" applyBorder="1" applyAlignment="1">
      <alignment horizontal="center" vertical="center"/>
    </xf>
    <xf numFmtId="3" fontId="4" fillId="0" borderId="30" xfId="0" applyNumberFormat="1" applyFont="1" applyFill="1" applyBorder="1" applyAlignment="1">
      <alignment horizontal="center" vertical="center"/>
    </xf>
    <xf numFmtId="3" fontId="4" fillId="12" borderId="30" xfId="0" applyNumberFormat="1" applyFont="1" applyFill="1" applyBorder="1" applyAlignment="1">
      <alignment horizontal="center" vertical="center"/>
    </xf>
    <xf numFmtId="3" fontId="4" fillId="10" borderId="30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4" fillId="14" borderId="2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10" borderId="0" xfId="0" applyFont="1" applyFill="1" applyBorder="1" applyAlignment="1">
      <alignment vertical="center"/>
    </xf>
    <xf numFmtId="0" fontId="18" fillId="10" borderId="0" xfId="0" applyFont="1" applyFill="1" applyBorder="1" applyAlignment="1">
      <alignment horizontal="center" vertical="center"/>
    </xf>
    <xf numFmtId="0" fontId="26" fillId="13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7" fillId="15" borderId="3" xfId="0" applyFont="1" applyFill="1" applyBorder="1" applyAlignment="1">
      <alignment horizontal="center" vertical="center"/>
    </xf>
    <xf numFmtId="3" fontId="8" fillId="0" borderId="17" xfId="0" applyNumberFormat="1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left" vertical="center"/>
    </xf>
    <xf numFmtId="0" fontId="16" fillId="0" borderId="26" xfId="0" applyFont="1" applyFill="1" applyBorder="1" applyAlignment="1">
      <alignment horizontal="left" vertical="center"/>
    </xf>
    <xf numFmtId="3" fontId="22" fillId="11" borderId="1" xfId="0" applyNumberFormat="1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textRotation="45"/>
    </xf>
    <xf numFmtId="0" fontId="24" fillId="0" borderId="35" xfId="0" applyFont="1" applyFill="1" applyBorder="1" applyAlignment="1">
      <alignment horizontal="center" vertical="center" textRotation="45"/>
    </xf>
    <xf numFmtId="0" fontId="24" fillId="0" borderId="36" xfId="0" applyFont="1" applyFill="1" applyBorder="1" applyAlignment="1">
      <alignment horizontal="center" vertical="center" textRotation="45"/>
    </xf>
    <xf numFmtId="0" fontId="24" fillId="0" borderId="41" xfId="0" applyFont="1" applyFill="1" applyBorder="1" applyAlignment="1">
      <alignment horizontal="center" vertical="center" textRotation="45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9" fillId="16" borderId="37" xfId="0" applyNumberFormat="1" applyFont="1" applyFill="1" applyBorder="1" applyAlignment="1">
      <alignment horizontal="center" vertical="center"/>
    </xf>
    <xf numFmtId="3" fontId="9" fillId="16" borderId="38" xfId="0" applyNumberFormat="1" applyFont="1" applyFill="1" applyBorder="1" applyAlignment="1">
      <alignment horizontal="center" vertical="center"/>
    </xf>
    <xf numFmtId="3" fontId="9" fillId="16" borderId="39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textRotation="45"/>
    </xf>
    <xf numFmtId="0" fontId="0" fillId="0" borderId="0" xfId="0" applyBorder="1" applyAlignment="1">
      <alignment horizont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9" fillId="6" borderId="19" xfId="0" applyNumberFormat="1" applyFont="1" applyFill="1" applyBorder="1" applyAlignment="1">
      <alignment horizontal="center" vertical="center"/>
    </xf>
    <xf numFmtId="3" fontId="9" fillId="6" borderId="1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8" fillId="17" borderId="1" xfId="1" applyBorder="1" applyProtection="1"/>
  </cellXfs>
  <cellStyles count="2">
    <cellStyle name="Neutre" xfId="1" builtinId="28"/>
    <cellStyle name="Normal" xfId="0" builtinId="0"/>
  </cellStyles>
  <dxfs count="102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03"/>
  <sheetViews>
    <sheetView zoomScale="85" zoomScaleNormal="85" workbookViewId="0">
      <selection activeCell="J30" sqref="J30"/>
    </sheetView>
  </sheetViews>
  <sheetFormatPr baseColWidth="10" defaultRowHeight="15" x14ac:dyDescent="0.25"/>
  <cols>
    <col min="1" max="1" width="5" style="100" customWidth="1"/>
    <col min="2" max="2" width="22.85546875" style="100" customWidth="1"/>
    <col min="3" max="3" width="6.5703125" style="100" customWidth="1"/>
    <col min="4" max="4" width="19.7109375" style="100" customWidth="1"/>
    <col min="5" max="19" width="5.42578125" style="100" customWidth="1"/>
    <col min="20" max="20" width="5.5703125" style="100" customWidth="1"/>
    <col min="21" max="23" width="5.42578125" style="100" customWidth="1"/>
    <col min="24" max="24" width="5.42578125" style="101" customWidth="1"/>
    <col min="25" max="33" width="5.42578125" style="100" customWidth="1"/>
    <col min="34" max="34" width="5.42578125" style="102" customWidth="1"/>
    <col min="35" max="35" width="5.42578125" style="100" customWidth="1"/>
    <col min="36" max="36" width="17.85546875" style="100" customWidth="1"/>
    <col min="37" max="37" width="14.140625" style="100" customWidth="1"/>
    <col min="38" max="38" width="18" style="100" customWidth="1"/>
    <col min="39" max="16384" width="11.42578125" style="100"/>
  </cols>
  <sheetData>
    <row r="2" spans="1:38" ht="14.25" customHeight="1" x14ac:dyDescent="0.25"/>
    <row r="3" spans="1:38" s="105" customFormat="1" ht="24.75" customHeight="1" x14ac:dyDescent="0.25">
      <c r="A3" s="191"/>
      <c r="B3" s="192"/>
      <c r="C3" s="192"/>
      <c r="D3" s="192"/>
      <c r="E3" s="193" t="s">
        <v>159</v>
      </c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03"/>
      <c r="AK3" s="104"/>
      <c r="AL3" s="104"/>
    </row>
    <row r="4" spans="1:38" s="110" customFormat="1" ht="25.5" customHeight="1" x14ac:dyDescent="0.25">
      <c r="A4" s="84" t="s">
        <v>0</v>
      </c>
      <c r="B4" s="85" t="s">
        <v>1</v>
      </c>
      <c r="C4" s="86" t="s">
        <v>2</v>
      </c>
      <c r="D4" s="85" t="s">
        <v>3</v>
      </c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7">
        <v>7</v>
      </c>
      <c r="L4" s="106">
        <v>8</v>
      </c>
      <c r="M4" s="106">
        <v>9</v>
      </c>
      <c r="N4" s="106">
        <v>10</v>
      </c>
      <c r="O4" s="106">
        <v>11</v>
      </c>
      <c r="P4" s="106">
        <v>12</v>
      </c>
      <c r="Q4" s="106">
        <v>13</v>
      </c>
      <c r="R4" s="107">
        <v>14</v>
      </c>
      <c r="S4" s="106">
        <v>15</v>
      </c>
      <c r="T4" s="106">
        <v>16</v>
      </c>
      <c r="U4" s="106">
        <v>17</v>
      </c>
      <c r="V4" s="106">
        <v>18</v>
      </c>
      <c r="W4" s="106">
        <v>19</v>
      </c>
      <c r="X4" s="108">
        <v>20</v>
      </c>
      <c r="Y4" s="107">
        <v>21</v>
      </c>
      <c r="Z4" s="106">
        <v>22</v>
      </c>
      <c r="AA4" s="106">
        <v>23</v>
      </c>
      <c r="AB4" s="106">
        <v>24</v>
      </c>
      <c r="AC4" s="106">
        <v>25</v>
      </c>
      <c r="AD4" s="106">
        <v>26</v>
      </c>
      <c r="AE4" s="106">
        <v>27</v>
      </c>
      <c r="AF4" s="107">
        <v>28</v>
      </c>
      <c r="AG4" s="106">
        <v>29</v>
      </c>
      <c r="AH4" s="106">
        <v>30</v>
      </c>
      <c r="AI4" s="106">
        <v>31</v>
      </c>
      <c r="AJ4" s="106" t="s">
        <v>160</v>
      </c>
      <c r="AK4" s="109" t="s">
        <v>161</v>
      </c>
      <c r="AL4" s="109" t="s">
        <v>162</v>
      </c>
    </row>
    <row r="5" spans="1:38" s="116" customFormat="1" ht="19.5" customHeight="1" x14ac:dyDescent="0.25">
      <c r="A5" s="87">
        <v>1</v>
      </c>
      <c r="B5" s="88" t="s">
        <v>7</v>
      </c>
      <c r="C5" s="10" t="s">
        <v>89</v>
      </c>
      <c r="D5" s="89" t="s">
        <v>90</v>
      </c>
      <c r="E5" s="111">
        <v>11</v>
      </c>
      <c r="F5" s="111">
        <v>15</v>
      </c>
      <c r="G5" s="111">
        <v>11</v>
      </c>
      <c r="H5" s="111">
        <v>11</v>
      </c>
      <c r="I5" s="111">
        <v>11</v>
      </c>
      <c r="J5" s="111">
        <v>11</v>
      </c>
      <c r="K5" s="112">
        <v>11</v>
      </c>
      <c r="L5" s="111">
        <v>11</v>
      </c>
      <c r="M5" s="111">
        <v>11</v>
      </c>
      <c r="N5" s="111">
        <v>11</v>
      </c>
      <c r="O5" s="111">
        <v>11</v>
      </c>
      <c r="P5" s="111">
        <v>11</v>
      </c>
      <c r="Q5" s="111">
        <v>11</v>
      </c>
      <c r="R5" s="112">
        <v>11</v>
      </c>
      <c r="S5" s="111">
        <v>11</v>
      </c>
      <c r="T5" s="111">
        <v>11</v>
      </c>
      <c r="U5" s="111">
        <v>11</v>
      </c>
      <c r="V5" s="111">
        <v>13</v>
      </c>
      <c r="W5" s="111">
        <v>13</v>
      </c>
      <c r="X5" s="113">
        <v>11</v>
      </c>
      <c r="Y5" s="112">
        <v>11</v>
      </c>
      <c r="Z5" s="113">
        <v>11</v>
      </c>
      <c r="AA5" s="113">
        <v>11</v>
      </c>
      <c r="AB5" s="111">
        <v>11</v>
      </c>
      <c r="AC5" s="111">
        <v>11</v>
      </c>
      <c r="AD5" s="111">
        <v>11</v>
      </c>
      <c r="AE5" s="114">
        <v>11</v>
      </c>
      <c r="AF5" s="112"/>
      <c r="AG5" s="111"/>
      <c r="AH5" s="111"/>
      <c r="AI5" s="111"/>
      <c r="AJ5" s="115">
        <f>SUM(E5:AI5)</f>
        <v>305</v>
      </c>
      <c r="AK5" s="87">
        <f>COUNT(E5:AI5)</f>
        <v>27</v>
      </c>
      <c r="AL5" s="87">
        <f>AJ5-AK5*10</f>
        <v>35</v>
      </c>
    </row>
    <row r="6" spans="1:38" s="116" customFormat="1" ht="19.5" customHeight="1" x14ac:dyDescent="0.25">
      <c r="A6" s="87">
        <v>2</v>
      </c>
      <c r="B6" s="88" t="s">
        <v>8</v>
      </c>
      <c r="C6" s="90" t="s">
        <v>89</v>
      </c>
      <c r="D6" s="91" t="s">
        <v>91</v>
      </c>
      <c r="E6" s="115"/>
      <c r="F6" s="115"/>
      <c r="G6" s="115"/>
      <c r="H6" s="115"/>
      <c r="I6" s="115"/>
      <c r="J6" s="115"/>
      <c r="K6" s="117"/>
      <c r="L6" s="115"/>
      <c r="M6" s="115"/>
      <c r="N6" s="115"/>
      <c r="O6" s="115"/>
      <c r="P6" s="115"/>
      <c r="Q6" s="115"/>
      <c r="R6" s="117"/>
      <c r="S6" s="118">
        <v>10</v>
      </c>
      <c r="T6" s="115">
        <v>11</v>
      </c>
      <c r="U6" s="115">
        <v>11</v>
      </c>
      <c r="V6" s="115">
        <v>13</v>
      </c>
      <c r="W6" s="115">
        <v>13</v>
      </c>
      <c r="X6" s="119">
        <v>11</v>
      </c>
      <c r="Y6" s="117">
        <v>11</v>
      </c>
      <c r="Z6" s="119">
        <v>11</v>
      </c>
      <c r="AA6" s="119">
        <v>11</v>
      </c>
      <c r="AB6" s="115">
        <v>11</v>
      </c>
      <c r="AC6" s="115">
        <v>11</v>
      </c>
      <c r="AD6" s="115">
        <v>11</v>
      </c>
      <c r="AE6" s="115">
        <v>11</v>
      </c>
      <c r="AF6" s="117">
        <v>11</v>
      </c>
      <c r="AG6" s="115">
        <v>11</v>
      </c>
      <c r="AH6" s="115">
        <v>11</v>
      </c>
      <c r="AI6" s="115">
        <v>11</v>
      </c>
      <c r="AJ6" s="115">
        <f>SUM(S6:AI6)</f>
        <v>190</v>
      </c>
      <c r="AK6" s="87">
        <f>COUNT(E6:AI6)</f>
        <v>17</v>
      </c>
      <c r="AL6" s="87">
        <f>AJ6-AK6*10</f>
        <v>20</v>
      </c>
    </row>
    <row r="7" spans="1:38" s="116" customFormat="1" ht="19.5" customHeight="1" x14ac:dyDescent="0.25">
      <c r="A7" s="87">
        <v>3</v>
      </c>
      <c r="B7" s="88" t="s">
        <v>9</v>
      </c>
      <c r="C7" s="90" t="s">
        <v>89</v>
      </c>
      <c r="D7" s="87" t="s">
        <v>92</v>
      </c>
      <c r="E7" s="111">
        <v>11</v>
      </c>
      <c r="F7" s="111">
        <v>15</v>
      </c>
      <c r="G7" s="111">
        <v>11</v>
      </c>
      <c r="H7" s="111">
        <v>11</v>
      </c>
      <c r="I7" s="111">
        <v>11</v>
      </c>
      <c r="J7" s="111">
        <v>11</v>
      </c>
      <c r="K7" s="112">
        <v>11</v>
      </c>
      <c r="L7" s="111">
        <v>11</v>
      </c>
      <c r="M7" s="111">
        <v>13</v>
      </c>
      <c r="N7" s="111">
        <v>11</v>
      </c>
      <c r="O7" s="111">
        <v>12</v>
      </c>
      <c r="P7" s="111">
        <v>11</v>
      </c>
      <c r="Q7" s="111">
        <v>11</v>
      </c>
      <c r="R7" s="112">
        <v>11</v>
      </c>
      <c r="S7" s="111">
        <v>11</v>
      </c>
      <c r="T7" s="111">
        <v>11</v>
      </c>
      <c r="U7" s="111">
        <v>11</v>
      </c>
      <c r="V7" s="111">
        <v>13</v>
      </c>
      <c r="W7" s="111">
        <v>13</v>
      </c>
      <c r="X7" s="113">
        <v>11</v>
      </c>
      <c r="Y7" s="112">
        <v>11</v>
      </c>
      <c r="Z7" s="113">
        <v>11</v>
      </c>
      <c r="AA7" s="113">
        <v>11</v>
      </c>
      <c r="AB7" s="111">
        <v>11</v>
      </c>
      <c r="AC7" s="111">
        <v>13</v>
      </c>
      <c r="AD7" s="111">
        <v>11</v>
      </c>
      <c r="AE7" s="111">
        <v>11</v>
      </c>
      <c r="AF7" s="112">
        <v>11</v>
      </c>
      <c r="AG7" s="111">
        <v>11</v>
      </c>
      <c r="AH7" s="111">
        <v>11</v>
      </c>
      <c r="AI7" s="111">
        <v>11</v>
      </c>
      <c r="AJ7" s="115">
        <f>SUM(E7:AI7)</f>
        <v>354</v>
      </c>
      <c r="AK7" s="87">
        <f>COUNT(E7:AI7)</f>
        <v>31</v>
      </c>
      <c r="AL7" s="87">
        <f>AJ7-AK7*10</f>
        <v>44</v>
      </c>
    </row>
    <row r="8" spans="1:38" s="116" customFormat="1" ht="19.5" customHeight="1" x14ac:dyDescent="0.25">
      <c r="A8" s="87">
        <v>4</v>
      </c>
      <c r="B8" s="88" t="s">
        <v>10</v>
      </c>
      <c r="C8" s="90" t="s">
        <v>89</v>
      </c>
      <c r="D8" s="87" t="s">
        <v>93</v>
      </c>
      <c r="E8" s="120">
        <v>10</v>
      </c>
      <c r="F8" s="120">
        <v>14</v>
      </c>
      <c r="G8" s="120">
        <v>10</v>
      </c>
      <c r="H8" s="120">
        <v>10</v>
      </c>
      <c r="I8" s="120">
        <v>10</v>
      </c>
      <c r="J8" s="120">
        <v>12</v>
      </c>
      <c r="K8" s="121"/>
      <c r="L8" s="120">
        <v>10</v>
      </c>
      <c r="M8" s="120">
        <v>13</v>
      </c>
      <c r="N8" s="120">
        <v>13</v>
      </c>
      <c r="O8" s="120">
        <v>13</v>
      </c>
      <c r="P8" s="120">
        <v>13</v>
      </c>
      <c r="Q8" s="120">
        <v>13</v>
      </c>
      <c r="R8" s="121">
        <v>13</v>
      </c>
      <c r="S8" s="120">
        <v>13</v>
      </c>
      <c r="T8" s="120">
        <v>12</v>
      </c>
      <c r="U8" s="120">
        <v>13</v>
      </c>
      <c r="V8" s="120">
        <v>13</v>
      </c>
      <c r="W8" s="120">
        <v>13</v>
      </c>
      <c r="X8" s="122">
        <v>10</v>
      </c>
      <c r="Y8" s="121">
        <v>10</v>
      </c>
      <c r="Z8" s="122">
        <v>10</v>
      </c>
      <c r="AA8" s="122">
        <v>10</v>
      </c>
      <c r="AB8" s="123">
        <v>10</v>
      </c>
      <c r="AC8" s="120"/>
      <c r="AD8" s="120"/>
      <c r="AE8" s="120"/>
      <c r="AF8" s="121"/>
      <c r="AG8" s="120"/>
      <c r="AH8" s="120"/>
      <c r="AI8" s="120"/>
      <c r="AJ8" s="115">
        <f>SUM(E8:AI8)</f>
        <v>268</v>
      </c>
      <c r="AK8" s="87">
        <f>COUNT(E8:AI8)</f>
        <v>23</v>
      </c>
      <c r="AL8" s="87">
        <f>AJ8-AK8*10</f>
        <v>38</v>
      </c>
    </row>
    <row r="9" spans="1:38" s="116" customFormat="1" ht="19.5" customHeight="1" x14ac:dyDescent="0.25">
      <c r="A9" s="87">
        <v>5</v>
      </c>
      <c r="B9" s="88" t="s">
        <v>11</v>
      </c>
      <c r="C9" s="90" t="s">
        <v>89</v>
      </c>
      <c r="D9" s="87" t="s">
        <v>94</v>
      </c>
      <c r="E9" s="120"/>
      <c r="F9" s="120"/>
      <c r="G9" s="120"/>
      <c r="H9" s="120"/>
      <c r="I9" s="120"/>
      <c r="J9" s="120"/>
      <c r="K9" s="121"/>
      <c r="L9" s="120"/>
      <c r="M9" s="120"/>
      <c r="N9" s="120"/>
      <c r="O9" s="120"/>
      <c r="P9" s="120"/>
      <c r="Q9" s="120"/>
      <c r="R9" s="121"/>
      <c r="S9" s="120"/>
      <c r="T9" s="124">
        <v>10</v>
      </c>
      <c r="U9" s="120">
        <v>10</v>
      </c>
      <c r="V9" s="120">
        <v>10</v>
      </c>
      <c r="W9" s="120">
        <v>10</v>
      </c>
      <c r="X9" s="120">
        <v>10</v>
      </c>
      <c r="Y9" s="121"/>
      <c r="Z9" s="120">
        <v>10</v>
      </c>
      <c r="AA9" s="120">
        <v>10</v>
      </c>
      <c r="AB9" s="120">
        <v>10</v>
      </c>
      <c r="AC9" s="120">
        <v>10</v>
      </c>
      <c r="AD9" s="120">
        <v>10</v>
      </c>
      <c r="AE9" s="120">
        <v>10</v>
      </c>
      <c r="AF9" s="121"/>
      <c r="AG9" s="120">
        <v>10</v>
      </c>
      <c r="AH9" s="120">
        <v>10</v>
      </c>
      <c r="AI9" s="120">
        <v>10</v>
      </c>
      <c r="AJ9" s="115">
        <f>SUM(E9:AI9)</f>
        <v>140</v>
      </c>
      <c r="AK9" s="87">
        <f>COUNT(E9:AI9)</f>
        <v>14</v>
      </c>
      <c r="AL9" s="87">
        <f t="shared" ref="AL9:AL72" si="0">AJ9-AK9*10</f>
        <v>0</v>
      </c>
    </row>
    <row r="10" spans="1:38" s="116" customFormat="1" ht="19.5" customHeight="1" x14ac:dyDescent="0.25">
      <c r="A10" s="87">
        <v>6</v>
      </c>
      <c r="B10" s="88" t="s">
        <v>12</v>
      </c>
      <c r="C10" s="90" t="s">
        <v>89</v>
      </c>
      <c r="D10" s="87" t="s">
        <v>95</v>
      </c>
      <c r="E10" s="120">
        <v>11</v>
      </c>
      <c r="F10" s="120">
        <v>14</v>
      </c>
      <c r="G10" s="120">
        <v>10</v>
      </c>
      <c r="H10" s="120">
        <v>10</v>
      </c>
      <c r="I10" s="120">
        <v>10</v>
      </c>
      <c r="J10" s="120">
        <v>11</v>
      </c>
      <c r="K10" s="121">
        <v>10</v>
      </c>
      <c r="L10" s="123">
        <v>10</v>
      </c>
      <c r="M10" s="120"/>
      <c r="N10" s="120"/>
      <c r="O10" s="120"/>
      <c r="P10" s="120"/>
      <c r="Q10" s="120"/>
      <c r="R10" s="121"/>
      <c r="S10" s="124">
        <v>10</v>
      </c>
      <c r="T10" s="120">
        <v>12</v>
      </c>
      <c r="U10" s="120">
        <v>12</v>
      </c>
      <c r="V10" s="120">
        <v>13</v>
      </c>
      <c r="W10" s="120">
        <v>13</v>
      </c>
      <c r="X10" s="122">
        <v>10</v>
      </c>
      <c r="Y10" s="121">
        <v>10</v>
      </c>
      <c r="Z10" s="122">
        <v>10</v>
      </c>
      <c r="AA10" s="122">
        <v>10</v>
      </c>
      <c r="AB10" s="120">
        <v>10</v>
      </c>
      <c r="AC10" s="120">
        <v>10</v>
      </c>
      <c r="AD10" s="120">
        <v>10</v>
      </c>
      <c r="AE10" s="120">
        <v>10</v>
      </c>
      <c r="AF10" s="121">
        <v>10</v>
      </c>
      <c r="AG10" s="120">
        <v>10</v>
      </c>
      <c r="AH10" s="120">
        <v>10</v>
      </c>
      <c r="AI10" s="120">
        <v>10</v>
      </c>
      <c r="AJ10" s="115">
        <f>SUM(S10:AI10)</f>
        <v>180</v>
      </c>
      <c r="AK10" s="87">
        <f>COUNT(S10:AI10)</f>
        <v>17</v>
      </c>
      <c r="AL10" s="87">
        <f>AJ10-AK10*10</f>
        <v>10</v>
      </c>
    </row>
    <row r="11" spans="1:38" s="116" customFormat="1" ht="19.5" customHeight="1" x14ac:dyDescent="0.25">
      <c r="A11" s="87">
        <v>7</v>
      </c>
      <c r="B11" s="88" t="s">
        <v>13</v>
      </c>
      <c r="C11" s="90" t="s">
        <v>89</v>
      </c>
      <c r="D11" s="87" t="s">
        <v>96</v>
      </c>
      <c r="E11" s="120"/>
      <c r="F11" s="120"/>
      <c r="G11" s="120"/>
      <c r="H11" s="120"/>
      <c r="I11" s="120"/>
      <c r="J11" s="120"/>
      <c r="K11" s="121"/>
      <c r="L11" s="120"/>
      <c r="M11" s="120"/>
      <c r="N11" s="120"/>
      <c r="O11" s="120"/>
      <c r="P11" s="120"/>
      <c r="Q11" s="120"/>
      <c r="R11" s="121"/>
      <c r="S11" s="120"/>
      <c r="T11" s="120"/>
      <c r="U11" s="120"/>
      <c r="V11" s="120"/>
      <c r="W11" s="120"/>
      <c r="X11" s="122"/>
      <c r="Y11" s="121"/>
      <c r="Z11" s="122"/>
      <c r="AA11" s="122"/>
      <c r="AB11" s="120"/>
      <c r="AC11" s="120"/>
      <c r="AD11" s="120"/>
      <c r="AE11" s="120"/>
      <c r="AF11" s="121"/>
      <c r="AG11" s="120"/>
      <c r="AH11" s="120"/>
      <c r="AI11" s="120"/>
      <c r="AJ11" s="115">
        <f t="shared" ref="AJ11:AJ26" si="1">SUM(E11:AI11)</f>
        <v>0</v>
      </c>
      <c r="AK11" s="87">
        <f t="shared" ref="AK11:AK16" si="2">COUNT(E11:AI11)</f>
        <v>0</v>
      </c>
      <c r="AL11" s="87">
        <f t="shared" si="0"/>
        <v>0</v>
      </c>
    </row>
    <row r="12" spans="1:38" s="116" customFormat="1" ht="19.5" customHeight="1" x14ac:dyDescent="0.25">
      <c r="A12" s="87">
        <v>8</v>
      </c>
      <c r="B12" s="88" t="s">
        <v>14</v>
      </c>
      <c r="C12" s="90" t="s">
        <v>89</v>
      </c>
      <c r="D12" s="87" t="s">
        <v>97</v>
      </c>
      <c r="E12" s="120">
        <v>10</v>
      </c>
      <c r="F12" s="120">
        <v>14</v>
      </c>
      <c r="G12" s="120">
        <v>10</v>
      </c>
      <c r="H12" s="120">
        <v>10</v>
      </c>
      <c r="I12" s="120">
        <v>10</v>
      </c>
      <c r="J12" s="120">
        <v>10</v>
      </c>
      <c r="K12" s="121"/>
      <c r="L12" s="120">
        <v>10</v>
      </c>
      <c r="M12" s="120">
        <v>10</v>
      </c>
      <c r="N12" s="120">
        <v>10</v>
      </c>
      <c r="O12" s="120">
        <v>10</v>
      </c>
      <c r="P12" s="120">
        <v>10</v>
      </c>
      <c r="Q12" s="120">
        <v>10</v>
      </c>
      <c r="R12" s="121"/>
      <c r="S12" s="120">
        <v>10</v>
      </c>
      <c r="T12" s="120">
        <v>10</v>
      </c>
      <c r="U12" s="120">
        <v>10</v>
      </c>
      <c r="V12" s="120">
        <v>13</v>
      </c>
      <c r="W12" s="120">
        <v>13</v>
      </c>
      <c r="X12" s="122">
        <v>10</v>
      </c>
      <c r="Y12" s="121">
        <v>10</v>
      </c>
      <c r="Z12" s="122">
        <v>10</v>
      </c>
      <c r="AA12" s="122">
        <v>10</v>
      </c>
      <c r="AB12" s="120">
        <v>10</v>
      </c>
      <c r="AC12" s="120">
        <v>10</v>
      </c>
      <c r="AD12" s="123">
        <v>10</v>
      </c>
      <c r="AE12" s="120"/>
      <c r="AF12" s="121"/>
      <c r="AG12" s="120"/>
      <c r="AH12" s="120"/>
      <c r="AI12" s="120"/>
      <c r="AJ12" s="115">
        <f>SUM(E12:AI12)</f>
        <v>250</v>
      </c>
      <c r="AK12" s="87">
        <f t="shared" si="2"/>
        <v>24</v>
      </c>
      <c r="AL12" s="87">
        <f>AJ12-AK12*10</f>
        <v>10</v>
      </c>
    </row>
    <row r="13" spans="1:38" s="116" customFormat="1" ht="19.5" customHeight="1" x14ac:dyDescent="0.25">
      <c r="A13" s="87">
        <v>9</v>
      </c>
      <c r="B13" s="88" t="s">
        <v>15</v>
      </c>
      <c r="C13" s="10" t="s">
        <v>89</v>
      </c>
      <c r="D13" s="87" t="s">
        <v>98</v>
      </c>
      <c r="E13" s="120">
        <v>10</v>
      </c>
      <c r="F13" s="120">
        <v>14</v>
      </c>
      <c r="G13" s="120">
        <v>10</v>
      </c>
      <c r="H13" s="120">
        <v>10</v>
      </c>
      <c r="I13" s="120">
        <v>10</v>
      </c>
      <c r="J13" s="120">
        <v>10</v>
      </c>
      <c r="K13" s="121"/>
      <c r="L13" s="120">
        <v>10</v>
      </c>
      <c r="M13" s="120">
        <v>10</v>
      </c>
      <c r="N13" s="120">
        <v>10</v>
      </c>
      <c r="O13" s="120">
        <v>10</v>
      </c>
      <c r="P13" s="120">
        <v>10</v>
      </c>
      <c r="Q13" s="120">
        <v>10</v>
      </c>
      <c r="R13" s="121"/>
      <c r="S13" s="120">
        <v>10</v>
      </c>
      <c r="T13" s="120">
        <v>10</v>
      </c>
      <c r="U13" s="120">
        <v>10</v>
      </c>
      <c r="V13" s="120">
        <v>15</v>
      </c>
      <c r="W13" s="120">
        <v>15</v>
      </c>
      <c r="X13" s="122">
        <v>10</v>
      </c>
      <c r="Y13" s="121"/>
      <c r="Z13" s="122">
        <v>10</v>
      </c>
      <c r="AA13" s="122">
        <v>10</v>
      </c>
      <c r="AB13" s="120">
        <v>10</v>
      </c>
      <c r="AC13" s="120">
        <v>10</v>
      </c>
      <c r="AD13" s="120">
        <v>10</v>
      </c>
      <c r="AE13" s="120">
        <v>10</v>
      </c>
      <c r="AF13" s="121"/>
      <c r="AG13" s="123">
        <v>10</v>
      </c>
      <c r="AH13" s="120"/>
      <c r="AI13" s="120"/>
      <c r="AJ13" s="115">
        <f>SUM(E13:AI13)</f>
        <v>264</v>
      </c>
      <c r="AK13" s="87">
        <f t="shared" si="2"/>
        <v>25</v>
      </c>
      <c r="AL13" s="87">
        <f>AJ13-AK13*10</f>
        <v>14</v>
      </c>
    </row>
    <row r="14" spans="1:38" s="116" customFormat="1" ht="19.5" customHeight="1" x14ac:dyDescent="0.25">
      <c r="A14" s="87">
        <v>10</v>
      </c>
      <c r="B14" s="88" t="s">
        <v>16</v>
      </c>
      <c r="C14" s="10" t="s">
        <v>89</v>
      </c>
      <c r="D14" s="87" t="s">
        <v>99</v>
      </c>
      <c r="E14" s="120">
        <v>10</v>
      </c>
      <c r="F14" s="120">
        <v>14</v>
      </c>
      <c r="G14" s="120">
        <v>10</v>
      </c>
      <c r="H14" s="120">
        <v>10</v>
      </c>
      <c r="I14" s="120">
        <v>10</v>
      </c>
      <c r="J14" s="120">
        <v>10</v>
      </c>
      <c r="K14" s="121"/>
      <c r="L14" s="120">
        <v>10</v>
      </c>
      <c r="M14" s="120">
        <v>10</v>
      </c>
      <c r="N14" s="120">
        <v>10</v>
      </c>
      <c r="O14" s="120">
        <v>10</v>
      </c>
      <c r="P14" s="120">
        <v>10</v>
      </c>
      <c r="Q14" s="120">
        <v>10</v>
      </c>
      <c r="R14" s="121"/>
      <c r="S14" s="120">
        <v>10</v>
      </c>
      <c r="T14" s="120">
        <v>10</v>
      </c>
      <c r="U14" s="120">
        <v>10</v>
      </c>
      <c r="V14" s="120">
        <v>13</v>
      </c>
      <c r="W14" s="120">
        <v>13</v>
      </c>
      <c r="X14" s="122">
        <v>10</v>
      </c>
      <c r="Y14" s="121"/>
      <c r="Z14" s="122">
        <v>10</v>
      </c>
      <c r="AA14" s="122">
        <v>10</v>
      </c>
      <c r="AB14" s="120">
        <v>10</v>
      </c>
      <c r="AC14" s="120">
        <v>10</v>
      </c>
      <c r="AD14" s="120">
        <v>10</v>
      </c>
      <c r="AE14" s="120">
        <v>10</v>
      </c>
      <c r="AF14" s="121"/>
      <c r="AG14" s="123">
        <v>10</v>
      </c>
      <c r="AH14" s="120"/>
      <c r="AI14" s="120"/>
      <c r="AJ14" s="115">
        <f t="shared" si="1"/>
        <v>260</v>
      </c>
      <c r="AK14" s="87">
        <f t="shared" si="2"/>
        <v>25</v>
      </c>
      <c r="AL14" s="87">
        <f>AJ14-AK14*10</f>
        <v>10</v>
      </c>
    </row>
    <row r="15" spans="1:38" s="116" customFormat="1" ht="19.5" customHeight="1" x14ac:dyDescent="0.25">
      <c r="A15" s="87">
        <v>11</v>
      </c>
      <c r="B15" s="88" t="s">
        <v>17</v>
      </c>
      <c r="C15" s="10" t="s">
        <v>89</v>
      </c>
      <c r="D15" s="87" t="s">
        <v>100</v>
      </c>
      <c r="E15" s="120"/>
      <c r="F15" s="120"/>
      <c r="G15" s="120"/>
      <c r="H15" s="120"/>
      <c r="I15" s="120"/>
      <c r="J15" s="120"/>
      <c r="K15" s="121"/>
      <c r="L15" s="120"/>
      <c r="M15" s="120"/>
      <c r="N15" s="120"/>
      <c r="O15" s="120"/>
      <c r="P15" s="120"/>
      <c r="Q15" s="120"/>
      <c r="R15" s="121"/>
      <c r="S15" s="120"/>
      <c r="T15" s="120"/>
      <c r="U15" s="120"/>
      <c r="V15" s="120"/>
      <c r="W15" s="120"/>
      <c r="X15" s="122"/>
      <c r="Y15" s="121"/>
      <c r="Z15" s="122"/>
      <c r="AA15" s="122"/>
      <c r="AB15" s="120"/>
      <c r="AC15" s="120"/>
      <c r="AD15" s="120"/>
      <c r="AE15" s="120"/>
      <c r="AF15" s="121"/>
      <c r="AG15" s="120"/>
      <c r="AH15" s="120"/>
      <c r="AI15" s="120"/>
      <c r="AJ15" s="115">
        <f>SUM(E15:AI15)</f>
        <v>0</v>
      </c>
      <c r="AK15" s="87">
        <f t="shared" si="2"/>
        <v>0</v>
      </c>
      <c r="AL15" s="87">
        <f t="shared" si="0"/>
        <v>0</v>
      </c>
    </row>
    <row r="16" spans="1:38" s="116" customFormat="1" ht="19.5" customHeight="1" x14ac:dyDescent="0.25">
      <c r="A16" s="87">
        <v>12</v>
      </c>
      <c r="B16" s="88" t="s">
        <v>18</v>
      </c>
      <c r="C16" s="10" t="s">
        <v>89</v>
      </c>
      <c r="D16" s="87" t="s">
        <v>100</v>
      </c>
      <c r="E16" s="120"/>
      <c r="F16" s="120"/>
      <c r="G16" s="120"/>
      <c r="H16" s="120"/>
      <c r="I16" s="120"/>
      <c r="J16" s="120"/>
      <c r="K16" s="121"/>
      <c r="L16" s="120"/>
      <c r="M16" s="120"/>
      <c r="N16" s="120"/>
      <c r="O16" s="120"/>
      <c r="P16" s="120"/>
      <c r="Q16" s="120"/>
      <c r="R16" s="121"/>
      <c r="S16" s="120"/>
      <c r="T16" s="120"/>
      <c r="U16" s="120"/>
      <c r="V16" s="120"/>
      <c r="W16" s="120"/>
      <c r="X16" s="122"/>
      <c r="Y16" s="121"/>
      <c r="Z16" s="122"/>
      <c r="AA16" s="122"/>
      <c r="AB16" s="120"/>
      <c r="AC16" s="120"/>
      <c r="AD16" s="120"/>
      <c r="AE16" s="120"/>
      <c r="AF16" s="121"/>
      <c r="AG16" s="120"/>
      <c r="AH16" s="120"/>
      <c r="AI16" s="120"/>
      <c r="AJ16" s="115">
        <f>SUM(E16:AI16)</f>
        <v>0</v>
      </c>
      <c r="AK16" s="87">
        <f t="shared" si="2"/>
        <v>0</v>
      </c>
      <c r="AL16" s="87">
        <f t="shared" si="0"/>
        <v>0</v>
      </c>
    </row>
    <row r="17" spans="1:38" s="116" customFormat="1" ht="19.5" customHeight="1" x14ac:dyDescent="0.25">
      <c r="A17" s="87">
        <v>13</v>
      </c>
      <c r="B17" s="88" t="s">
        <v>19</v>
      </c>
      <c r="C17" s="10" t="s">
        <v>89</v>
      </c>
      <c r="D17" s="87" t="s">
        <v>101</v>
      </c>
      <c r="E17" s="120"/>
      <c r="F17" s="120"/>
      <c r="G17" s="120"/>
      <c r="H17" s="120"/>
      <c r="I17" s="120"/>
      <c r="J17" s="120"/>
      <c r="K17" s="121"/>
      <c r="L17" s="120"/>
      <c r="M17" s="120"/>
      <c r="N17" s="120"/>
      <c r="O17" s="124">
        <v>10</v>
      </c>
      <c r="P17" s="120">
        <v>10</v>
      </c>
      <c r="Q17" s="120">
        <v>10</v>
      </c>
      <c r="R17" s="121">
        <v>10</v>
      </c>
      <c r="S17" s="120">
        <v>13</v>
      </c>
      <c r="T17" s="120">
        <v>12</v>
      </c>
      <c r="U17" s="120">
        <v>13</v>
      </c>
      <c r="V17" s="120">
        <v>13</v>
      </c>
      <c r="W17" s="120">
        <v>13</v>
      </c>
      <c r="X17" s="122">
        <v>10</v>
      </c>
      <c r="Y17" s="121">
        <v>10</v>
      </c>
      <c r="Z17" s="122">
        <v>10</v>
      </c>
      <c r="AA17" s="122">
        <v>10</v>
      </c>
      <c r="AB17" s="120">
        <v>10</v>
      </c>
      <c r="AC17" s="120">
        <v>10</v>
      </c>
      <c r="AD17" s="120">
        <v>10</v>
      </c>
      <c r="AE17" s="120">
        <v>10</v>
      </c>
      <c r="AF17" s="121">
        <v>10</v>
      </c>
      <c r="AG17" s="120">
        <v>10</v>
      </c>
      <c r="AH17" s="120">
        <v>10</v>
      </c>
      <c r="AI17" s="120">
        <v>10</v>
      </c>
      <c r="AJ17" s="115">
        <f>SUM(E17:AI17)</f>
        <v>224</v>
      </c>
      <c r="AK17" s="87">
        <f>COUNT(E17:AI17)</f>
        <v>21</v>
      </c>
      <c r="AL17" s="87">
        <f>AJ17-AK17*10</f>
        <v>14</v>
      </c>
    </row>
    <row r="18" spans="1:38" s="116" customFormat="1" ht="19.5" customHeight="1" x14ac:dyDescent="0.25">
      <c r="A18" s="87">
        <v>14</v>
      </c>
      <c r="B18" s="88" t="s">
        <v>20</v>
      </c>
      <c r="C18" s="10" t="s">
        <v>89</v>
      </c>
      <c r="D18" s="87" t="s">
        <v>101</v>
      </c>
      <c r="E18" s="120">
        <v>10</v>
      </c>
      <c r="F18" s="120">
        <v>14</v>
      </c>
      <c r="G18" s="120">
        <v>10</v>
      </c>
      <c r="H18" s="120">
        <v>10</v>
      </c>
      <c r="I18" s="120">
        <v>10</v>
      </c>
      <c r="J18" s="120">
        <v>10</v>
      </c>
      <c r="K18" s="121"/>
      <c r="L18" s="120">
        <v>10</v>
      </c>
      <c r="M18" s="120">
        <v>13</v>
      </c>
      <c r="N18" s="120">
        <v>10</v>
      </c>
      <c r="O18" s="120">
        <v>10</v>
      </c>
      <c r="P18" s="120">
        <v>10</v>
      </c>
      <c r="Q18" s="120">
        <v>10</v>
      </c>
      <c r="R18" s="121">
        <v>13</v>
      </c>
      <c r="S18" s="120">
        <v>13</v>
      </c>
      <c r="T18" s="120">
        <v>12</v>
      </c>
      <c r="U18" s="120">
        <v>13</v>
      </c>
      <c r="V18" s="120">
        <v>13</v>
      </c>
      <c r="W18" s="120">
        <v>13</v>
      </c>
      <c r="X18" s="122">
        <v>10</v>
      </c>
      <c r="Y18" s="121">
        <v>10</v>
      </c>
      <c r="Z18" s="122">
        <v>10</v>
      </c>
      <c r="AA18" s="122">
        <v>10</v>
      </c>
      <c r="AB18" s="120">
        <v>10</v>
      </c>
      <c r="AC18" s="120">
        <v>10</v>
      </c>
      <c r="AD18" s="123">
        <v>10</v>
      </c>
      <c r="AE18" s="120"/>
      <c r="AF18" s="121"/>
      <c r="AG18" s="120"/>
      <c r="AH18" s="120"/>
      <c r="AI18" s="120"/>
      <c r="AJ18" s="115">
        <f>SUM(E18:AI18)</f>
        <v>274</v>
      </c>
      <c r="AK18" s="87">
        <f>COUNT(E18:AI18)</f>
        <v>25</v>
      </c>
      <c r="AL18" s="87">
        <f>AJ18-AK18*10</f>
        <v>24</v>
      </c>
    </row>
    <row r="19" spans="1:38" s="129" customFormat="1" ht="19.5" customHeight="1" x14ac:dyDescent="0.25">
      <c r="A19" s="87">
        <v>15</v>
      </c>
      <c r="B19" s="125" t="s">
        <v>21</v>
      </c>
      <c r="C19" s="126" t="s">
        <v>89</v>
      </c>
      <c r="D19" s="127" t="s">
        <v>101</v>
      </c>
      <c r="E19" s="120">
        <v>10</v>
      </c>
      <c r="F19" s="120">
        <v>14</v>
      </c>
      <c r="G19" s="120">
        <v>10</v>
      </c>
      <c r="H19" s="120">
        <v>10</v>
      </c>
      <c r="I19" s="120">
        <v>10</v>
      </c>
      <c r="J19" s="120">
        <v>10</v>
      </c>
      <c r="K19" s="121"/>
      <c r="L19" s="120">
        <v>10</v>
      </c>
      <c r="M19" s="120">
        <v>13</v>
      </c>
      <c r="N19" s="120">
        <v>10</v>
      </c>
      <c r="O19" s="123">
        <v>10</v>
      </c>
      <c r="P19" s="120"/>
      <c r="Q19" s="120"/>
      <c r="R19" s="121"/>
      <c r="S19" s="120"/>
      <c r="T19" s="120"/>
      <c r="U19" s="120"/>
      <c r="V19" s="120"/>
      <c r="W19" s="120"/>
      <c r="X19" s="122"/>
      <c r="Y19" s="121"/>
      <c r="Z19" s="122"/>
      <c r="AA19" s="122"/>
      <c r="AB19" s="120"/>
      <c r="AC19" s="120"/>
      <c r="AD19" s="124">
        <v>10</v>
      </c>
      <c r="AE19" s="120">
        <v>10</v>
      </c>
      <c r="AF19" s="121">
        <v>10</v>
      </c>
      <c r="AG19" s="120">
        <v>10</v>
      </c>
      <c r="AH19" s="120">
        <v>10</v>
      </c>
      <c r="AI19" s="120">
        <v>10</v>
      </c>
      <c r="AJ19" s="128">
        <f>SUM(AD19:AI19)</f>
        <v>60</v>
      </c>
      <c r="AK19" s="87">
        <f>COUNT(AD19:AI19)</f>
        <v>6</v>
      </c>
      <c r="AL19" s="87">
        <f>AJ19-AK19*10</f>
        <v>0</v>
      </c>
    </row>
    <row r="20" spans="1:38" s="116" customFormat="1" ht="19.5" customHeight="1" x14ac:dyDescent="0.25">
      <c r="A20" s="87">
        <v>16</v>
      </c>
      <c r="B20" s="88" t="s">
        <v>22</v>
      </c>
      <c r="C20" s="10" t="s">
        <v>89</v>
      </c>
      <c r="D20" s="87" t="s">
        <v>101</v>
      </c>
      <c r="E20" s="120">
        <v>10</v>
      </c>
      <c r="F20" s="120">
        <v>14</v>
      </c>
      <c r="G20" s="120">
        <v>10</v>
      </c>
      <c r="H20" s="120">
        <v>10</v>
      </c>
      <c r="I20" s="120">
        <v>10</v>
      </c>
      <c r="J20" s="123">
        <v>10</v>
      </c>
      <c r="K20" s="121"/>
      <c r="L20" s="120"/>
      <c r="M20" s="120"/>
      <c r="N20" s="120"/>
      <c r="O20" s="120"/>
      <c r="P20" s="120"/>
      <c r="Q20" s="120"/>
      <c r="R20" s="121"/>
      <c r="S20" s="120"/>
      <c r="T20" s="120"/>
      <c r="U20" s="120"/>
      <c r="V20" s="120"/>
      <c r="W20" s="120"/>
      <c r="X20" s="122"/>
      <c r="Y20" s="121"/>
      <c r="Z20" s="122"/>
      <c r="AA20" s="122"/>
      <c r="AB20" s="120"/>
      <c r="AC20" s="120"/>
      <c r="AD20" s="120"/>
      <c r="AE20" s="120"/>
      <c r="AF20" s="121"/>
      <c r="AG20" s="120"/>
      <c r="AH20" s="120"/>
      <c r="AI20" s="120"/>
      <c r="AJ20" s="115">
        <f>SUM(E20:AI20)</f>
        <v>64</v>
      </c>
      <c r="AK20" s="87">
        <f>COUNT(E20:AI20)</f>
        <v>6</v>
      </c>
      <c r="AL20" s="87">
        <f t="shared" si="0"/>
        <v>4</v>
      </c>
    </row>
    <row r="21" spans="1:38" s="116" customFormat="1" ht="18.75" customHeight="1" x14ac:dyDescent="0.25">
      <c r="A21" s="87">
        <v>17</v>
      </c>
      <c r="B21" s="88" t="s">
        <v>23</v>
      </c>
      <c r="C21" s="10" t="s">
        <v>89</v>
      </c>
      <c r="D21" s="87" t="s">
        <v>101</v>
      </c>
      <c r="E21" s="120">
        <v>10</v>
      </c>
      <c r="F21" s="120">
        <v>14</v>
      </c>
      <c r="G21" s="120">
        <v>10</v>
      </c>
      <c r="H21" s="120">
        <v>10</v>
      </c>
      <c r="I21" s="120">
        <v>10</v>
      </c>
      <c r="J21" s="120">
        <v>10</v>
      </c>
      <c r="K21" s="121"/>
      <c r="L21" s="120">
        <v>10</v>
      </c>
      <c r="M21" s="120">
        <v>10</v>
      </c>
      <c r="N21" s="120">
        <v>10</v>
      </c>
      <c r="O21" s="120">
        <v>10</v>
      </c>
      <c r="P21" s="120">
        <v>10</v>
      </c>
      <c r="Q21" s="120">
        <v>10</v>
      </c>
      <c r="R21" s="121"/>
      <c r="S21" s="120">
        <v>10</v>
      </c>
      <c r="T21" s="120">
        <v>10</v>
      </c>
      <c r="U21" s="130">
        <v>5</v>
      </c>
      <c r="V21" s="123">
        <v>13</v>
      </c>
      <c r="W21" s="120"/>
      <c r="X21" s="122"/>
      <c r="Y21" s="121"/>
      <c r="Z21" s="122"/>
      <c r="AA21" s="122"/>
      <c r="AB21" s="120"/>
      <c r="AC21" s="120"/>
      <c r="AD21" s="120"/>
      <c r="AE21" s="120"/>
      <c r="AF21" s="121"/>
      <c r="AG21" s="120"/>
      <c r="AH21" s="120"/>
      <c r="AI21" s="120"/>
      <c r="AJ21" s="115">
        <f>SUM(E21:AI21)</f>
        <v>162</v>
      </c>
      <c r="AK21" s="87">
        <f>COUNT(E21:AI21)</f>
        <v>16</v>
      </c>
      <c r="AL21" s="87">
        <f t="shared" si="0"/>
        <v>2</v>
      </c>
    </row>
    <row r="22" spans="1:38" s="116" customFormat="1" ht="19.5" customHeight="1" x14ac:dyDescent="0.25">
      <c r="A22" s="87">
        <v>18</v>
      </c>
      <c r="B22" s="88" t="s">
        <v>24</v>
      </c>
      <c r="C22" s="10" t="s">
        <v>89</v>
      </c>
      <c r="D22" s="87" t="s">
        <v>101</v>
      </c>
      <c r="E22" s="120"/>
      <c r="F22" s="120"/>
      <c r="G22" s="120"/>
      <c r="H22" s="120"/>
      <c r="I22" s="120"/>
      <c r="J22" s="120"/>
      <c r="K22" s="121"/>
      <c r="L22" s="120"/>
      <c r="M22" s="120"/>
      <c r="N22" s="120"/>
      <c r="O22" s="120"/>
      <c r="P22" s="120"/>
      <c r="Q22" s="120"/>
      <c r="R22" s="121"/>
      <c r="S22" s="120"/>
      <c r="T22" s="120"/>
      <c r="U22" s="120"/>
      <c r="V22" s="120"/>
      <c r="W22" s="120"/>
      <c r="X22" s="122"/>
      <c r="Y22" s="121"/>
      <c r="Z22" s="122"/>
      <c r="AA22" s="122"/>
      <c r="AB22" s="120"/>
      <c r="AC22" s="120"/>
      <c r="AD22" s="120"/>
      <c r="AE22" s="120"/>
      <c r="AF22" s="121"/>
      <c r="AG22" s="120"/>
      <c r="AH22" s="120"/>
      <c r="AI22" s="120"/>
      <c r="AJ22" s="115">
        <f t="shared" si="1"/>
        <v>0</v>
      </c>
      <c r="AK22" s="87">
        <f t="shared" ref="AK22:AK64" si="3">COUNT(E22:AI22)</f>
        <v>0</v>
      </c>
      <c r="AL22" s="87">
        <f t="shared" si="0"/>
        <v>0</v>
      </c>
    </row>
    <row r="23" spans="1:38" s="116" customFormat="1" ht="19.5" customHeight="1" x14ac:dyDescent="0.25">
      <c r="A23" s="87">
        <v>19</v>
      </c>
      <c r="B23" s="88" t="s">
        <v>25</v>
      </c>
      <c r="C23" s="10" t="s">
        <v>89</v>
      </c>
      <c r="D23" s="87" t="s">
        <v>101</v>
      </c>
      <c r="E23" s="131">
        <v>10</v>
      </c>
      <c r="F23" s="131">
        <v>14</v>
      </c>
      <c r="G23" s="131">
        <v>10</v>
      </c>
      <c r="H23" s="131">
        <v>10</v>
      </c>
      <c r="I23" s="131">
        <v>10</v>
      </c>
      <c r="J23" s="131">
        <v>10</v>
      </c>
      <c r="K23" s="132"/>
      <c r="L23" s="131">
        <v>10</v>
      </c>
      <c r="M23" s="131">
        <v>10</v>
      </c>
      <c r="N23" s="131">
        <v>10</v>
      </c>
      <c r="O23" s="133">
        <v>10</v>
      </c>
      <c r="P23" s="131"/>
      <c r="Q23" s="131"/>
      <c r="R23" s="132"/>
      <c r="S23" s="131"/>
      <c r="T23" s="131"/>
      <c r="U23" s="131"/>
      <c r="V23" s="131"/>
      <c r="W23" s="131"/>
      <c r="X23" s="134"/>
      <c r="Y23" s="132"/>
      <c r="Z23" s="134"/>
      <c r="AA23" s="134"/>
      <c r="AB23" s="131"/>
      <c r="AC23" s="131"/>
      <c r="AD23" s="131"/>
      <c r="AE23" s="131"/>
      <c r="AF23" s="132"/>
      <c r="AG23" s="131"/>
      <c r="AH23" s="131"/>
      <c r="AI23" s="131"/>
      <c r="AJ23" s="115">
        <f>SUM(E23:AI23)</f>
        <v>104</v>
      </c>
      <c r="AK23" s="87">
        <f>COUNT(E23:AI23)</f>
        <v>10</v>
      </c>
      <c r="AL23" s="87">
        <f t="shared" si="0"/>
        <v>4</v>
      </c>
    </row>
    <row r="24" spans="1:38" s="116" customFormat="1" ht="18.75" customHeight="1" x14ac:dyDescent="0.25">
      <c r="A24" s="87">
        <v>20</v>
      </c>
      <c r="B24" s="88" t="s">
        <v>26</v>
      </c>
      <c r="C24" s="10" t="s">
        <v>89</v>
      </c>
      <c r="D24" s="87" t="s">
        <v>101</v>
      </c>
      <c r="E24" s="135"/>
      <c r="F24" s="93"/>
      <c r="G24" s="93"/>
      <c r="H24" s="93"/>
      <c r="I24" s="93"/>
      <c r="J24" s="93"/>
      <c r="K24" s="136"/>
      <c r="L24" s="93"/>
      <c r="M24" s="93"/>
      <c r="N24" s="93"/>
      <c r="O24" s="93"/>
      <c r="P24" s="93"/>
      <c r="Q24" s="93"/>
      <c r="R24" s="136"/>
      <c r="S24" s="93"/>
      <c r="T24" s="93"/>
      <c r="U24" s="93"/>
      <c r="V24" s="93"/>
      <c r="W24" s="93"/>
      <c r="X24" s="137"/>
      <c r="Y24" s="136"/>
      <c r="Z24" s="137"/>
      <c r="AA24" s="137"/>
      <c r="AB24" s="93"/>
      <c r="AC24" s="93"/>
      <c r="AD24" s="93"/>
      <c r="AE24" s="93"/>
      <c r="AF24" s="136"/>
      <c r="AG24" s="93"/>
      <c r="AH24" s="93"/>
      <c r="AI24" s="93"/>
      <c r="AJ24" s="115">
        <f t="shared" si="1"/>
        <v>0</v>
      </c>
      <c r="AK24" s="87">
        <f t="shared" si="3"/>
        <v>0</v>
      </c>
      <c r="AL24" s="87">
        <f t="shared" si="0"/>
        <v>0</v>
      </c>
    </row>
    <row r="25" spans="1:38" s="116" customFormat="1" ht="19.5" customHeight="1" x14ac:dyDescent="0.25">
      <c r="A25" s="87">
        <v>21</v>
      </c>
      <c r="B25" s="88" t="s">
        <v>27</v>
      </c>
      <c r="C25" s="10" t="s">
        <v>89</v>
      </c>
      <c r="D25" s="87" t="s">
        <v>101</v>
      </c>
      <c r="E25" s="120">
        <v>10</v>
      </c>
      <c r="F25" s="120">
        <v>14</v>
      </c>
      <c r="G25" s="120">
        <v>10</v>
      </c>
      <c r="H25" s="120">
        <v>10</v>
      </c>
      <c r="I25" s="120">
        <v>10</v>
      </c>
      <c r="J25" s="120">
        <v>10</v>
      </c>
      <c r="K25" s="121"/>
      <c r="L25" s="120">
        <v>10</v>
      </c>
      <c r="M25" s="120">
        <v>12</v>
      </c>
      <c r="N25" s="120">
        <v>10</v>
      </c>
      <c r="O25" s="120">
        <v>10</v>
      </c>
      <c r="P25" s="120">
        <v>10</v>
      </c>
      <c r="Q25" s="120">
        <v>13</v>
      </c>
      <c r="R25" s="121">
        <v>10</v>
      </c>
      <c r="S25" s="120">
        <v>13</v>
      </c>
      <c r="T25" s="120">
        <v>12</v>
      </c>
      <c r="U25" s="120">
        <v>10</v>
      </c>
      <c r="V25" s="120">
        <v>13</v>
      </c>
      <c r="W25" s="120">
        <v>13</v>
      </c>
      <c r="X25" s="122">
        <v>10</v>
      </c>
      <c r="Y25" s="121">
        <v>10</v>
      </c>
      <c r="Z25" s="123">
        <v>10</v>
      </c>
      <c r="AA25" s="120"/>
      <c r="AB25" s="120"/>
      <c r="AC25" s="120"/>
      <c r="AD25" s="120"/>
      <c r="AE25" s="120"/>
      <c r="AF25" s="121"/>
      <c r="AG25" s="120"/>
      <c r="AH25" s="120"/>
      <c r="AI25" s="120"/>
      <c r="AJ25" s="115">
        <f>SUM(E25:AI25)</f>
        <v>230</v>
      </c>
      <c r="AK25" s="87">
        <f>COUNT(E25:AI25)</f>
        <v>21</v>
      </c>
      <c r="AL25" s="87">
        <f>AJ25-AK25*10</f>
        <v>20</v>
      </c>
    </row>
    <row r="26" spans="1:38" s="116" customFormat="1" ht="19.5" customHeight="1" x14ac:dyDescent="0.25">
      <c r="A26" s="87">
        <v>22</v>
      </c>
      <c r="B26" s="88" t="s">
        <v>28</v>
      </c>
      <c r="C26" s="10" t="s">
        <v>89</v>
      </c>
      <c r="D26" s="87" t="s">
        <v>101</v>
      </c>
      <c r="E26" s="120"/>
      <c r="F26" s="120"/>
      <c r="G26" s="120"/>
      <c r="H26" s="120"/>
      <c r="I26" s="120"/>
      <c r="J26" s="120"/>
      <c r="K26" s="121"/>
      <c r="L26" s="120"/>
      <c r="M26" s="120"/>
      <c r="N26" s="120"/>
      <c r="O26" s="120"/>
      <c r="P26" s="120"/>
      <c r="Q26" s="120"/>
      <c r="R26" s="121"/>
      <c r="S26" s="120"/>
      <c r="T26" s="120"/>
      <c r="U26" s="120"/>
      <c r="V26" s="120"/>
      <c r="W26" s="120"/>
      <c r="X26" s="122"/>
      <c r="Y26" s="121"/>
      <c r="Z26" s="122"/>
      <c r="AA26" s="122"/>
      <c r="AB26" s="120"/>
      <c r="AC26" s="120"/>
      <c r="AD26" s="120"/>
      <c r="AE26" s="120"/>
      <c r="AF26" s="121"/>
      <c r="AG26" s="120"/>
      <c r="AH26" s="120"/>
      <c r="AI26" s="120"/>
      <c r="AJ26" s="115">
        <f t="shared" si="1"/>
        <v>0</v>
      </c>
      <c r="AK26" s="87">
        <f>COUNT(E26:AI26)</f>
        <v>0</v>
      </c>
      <c r="AL26" s="87">
        <f t="shared" si="0"/>
        <v>0</v>
      </c>
    </row>
    <row r="27" spans="1:38" s="116" customFormat="1" ht="19.5" customHeight="1" x14ac:dyDescent="0.25">
      <c r="A27" s="87">
        <v>23</v>
      </c>
      <c r="B27" s="88" t="s">
        <v>29</v>
      </c>
      <c r="C27" s="10"/>
      <c r="D27" s="87" t="s">
        <v>101</v>
      </c>
      <c r="E27" s="120"/>
      <c r="F27" s="120"/>
      <c r="G27" s="120"/>
      <c r="H27" s="120"/>
      <c r="I27" s="120"/>
      <c r="J27" s="120"/>
      <c r="K27" s="121"/>
      <c r="L27" s="120"/>
      <c r="M27" s="120"/>
      <c r="N27" s="120"/>
      <c r="O27" s="120"/>
      <c r="P27" s="120"/>
      <c r="Q27" s="120"/>
      <c r="R27" s="121"/>
      <c r="S27" s="120"/>
      <c r="T27" s="120"/>
      <c r="U27" s="120"/>
      <c r="V27" s="120"/>
      <c r="W27" s="120"/>
      <c r="X27" s="122"/>
      <c r="Y27" s="121"/>
      <c r="Z27" s="122"/>
      <c r="AA27" s="122"/>
      <c r="AB27" s="120"/>
      <c r="AC27" s="120"/>
      <c r="AD27" s="120"/>
      <c r="AE27" s="120"/>
      <c r="AF27" s="121"/>
      <c r="AG27" s="120"/>
      <c r="AH27" s="120"/>
      <c r="AI27" s="120"/>
      <c r="AJ27" s="115">
        <f>SUM(E27:AI27)</f>
        <v>0</v>
      </c>
      <c r="AK27" s="87">
        <f t="shared" si="3"/>
        <v>0</v>
      </c>
      <c r="AL27" s="87">
        <f t="shared" si="0"/>
        <v>0</v>
      </c>
    </row>
    <row r="28" spans="1:38" s="116" customFormat="1" ht="19.5" customHeight="1" x14ac:dyDescent="0.25">
      <c r="A28" s="87">
        <v>24</v>
      </c>
      <c r="B28" s="88" t="s">
        <v>30</v>
      </c>
      <c r="C28" s="10" t="s">
        <v>89</v>
      </c>
      <c r="D28" s="87" t="s">
        <v>102</v>
      </c>
      <c r="E28" s="120">
        <v>10</v>
      </c>
      <c r="F28" s="120">
        <v>16</v>
      </c>
      <c r="G28" s="120">
        <v>10</v>
      </c>
      <c r="H28" s="123">
        <v>10</v>
      </c>
      <c r="I28" s="120"/>
      <c r="J28" s="120"/>
      <c r="K28" s="121"/>
      <c r="L28" s="120"/>
      <c r="M28" s="120"/>
      <c r="N28" s="120"/>
      <c r="O28" s="120"/>
      <c r="P28" s="124">
        <v>10</v>
      </c>
      <c r="Q28" s="120">
        <v>10</v>
      </c>
      <c r="R28" s="121"/>
      <c r="S28" s="120">
        <v>10</v>
      </c>
      <c r="T28" s="120">
        <v>12</v>
      </c>
      <c r="U28" s="120">
        <v>13</v>
      </c>
      <c r="V28" s="120">
        <v>15</v>
      </c>
      <c r="W28" s="120">
        <v>15</v>
      </c>
      <c r="X28" s="122">
        <v>10</v>
      </c>
      <c r="Y28" s="121">
        <v>10</v>
      </c>
      <c r="Z28" s="122">
        <v>10</v>
      </c>
      <c r="AA28" s="122">
        <v>10</v>
      </c>
      <c r="AB28" s="120">
        <v>10</v>
      </c>
      <c r="AC28" s="120">
        <v>10</v>
      </c>
      <c r="AD28" s="120">
        <v>10</v>
      </c>
      <c r="AE28" s="120">
        <v>10</v>
      </c>
      <c r="AF28" s="121"/>
      <c r="AG28" s="120">
        <v>10</v>
      </c>
      <c r="AH28" s="120">
        <v>13</v>
      </c>
      <c r="AI28" s="120">
        <v>10</v>
      </c>
      <c r="AJ28" s="115">
        <f>SUM(P28:AI28)</f>
        <v>198</v>
      </c>
      <c r="AK28" s="87">
        <f>COUNT(P28:AI28)</f>
        <v>18</v>
      </c>
      <c r="AL28" s="87">
        <f>AJ28-AK28*10</f>
        <v>18</v>
      </c>
    </row>
    <row r="29" spans="1:38" s="116" customFormat="1" ht="19.5" customHeight="1" x14ac:dyDescent="0.25">
      <c r="A29" s="87">
        <v>25</v>
      </c>
      <c r="B29" s="88" t="s">
        <v>31</v>
      </c>
      <c r="C29" s="10" t="s">
        <v>89</v>
      </c>
      <c r="D29" s="87" t="s">
        <v>102</v>
      </c>
      <c r="E29" s="131"/>
      <c r="F29" s="131"/>
      <c r="G29" s="131"/>
      <c r="H29" s="131"/>
      <c r="I29" s="131"/>
      <c r="J29" s="131"/>
      <c r="K29" s="132"/>
      <c r="L29" s="131"/>
      <c r="M29" s="131"/>
      <c r="N29" s="131"/>
      <c r="O29" s="131"/>
      <c r="P29" s="131"/>
      <c r="Q29" s="131"/>
      <c r="R29" s="132"/>
      <c r="S29" s="131"/>
      <c r="T29" s="131"/>
      <c r="U29" s="131"/>
      <c r="V29" s="131"/>
      <c r="W29" s="131"/>
      <c r="X29" s="134"/>
      <c r="Y29" s="132"/>
      <c r="Z29" s="134"/>
      <c r="AA29" s="134"/>
      <c r="AB29" s="131"/>
      <c r="AC29" s="131"/>
      <c r="AD29" s="131"/>
      <c r="AE29" s="131"/>
      <c r="AF29" s="132"/>
      <c r="AG29" s="131"/>
      <c r="AH29" s="131"/>
      <c r="AI29" s="131"/>
      <c r="AJ29" s="115">
        <f t="shared" ref="AJ29:AJ44" si="4">SUM(E29:AI29)</f>
        <v>0</v>
      </c>
      <c r="AK29" s="87">
        <f>COUNT(E29:AI29)</f>
        <v>0</v>
      </c>
      <c r="AL29" s="87">
        <f t="shared" si="0"/>
        <v>0</v>
      </c>
    </row>
    <row r="30" spans="1:38" s="116" customFormat="1" ht="19.5" customHeight="1" x14ac:dyDescent="0.25">
      <c r="A30" s="87">
        <v>26</v>
      </c>
      <c r="B30" s="88" t="s">
        <v>32</v>
      </c>
      <c r="C30" s="10" t="s">
        <v>89</v>
      </c>
      <c r="D30" s="87" t="s">
        <v>102</v>
      </c>
      <c r="E30" s="131"/>
      <c r="F30" s="131"/>
      <c r="G30" s="131"/>
      <c r="H30" s="131"/>
      <c r="I30" s="131"/>
      <c r="J30" s="131"/>
      <c r="K30" s="132"/>
      <c r="L30" s="131"/>
      <c r="M30" s="131"/>
      <c r="N30" s="131"/>
      <c r="O30" s="131"/>
      <c r="P30" s="131"/>
      <c r="Q30" s="131"/>
      <c r="R30" s="132"/>
      <c r="S30" s="131"/>
      <c r="T30" s="131"/>
      <c r="U30" s="131"/>
      <c r="V30" s="131"/>
      <c r="W30" s="131"/>
      <c r="X30" s="134"/>
      <c r="Y30" s="132"/>
      <c r="Z30" s="134"/>
      <c r="AA30" s="134"/>
      <c r="AB30" s="131"/>
      <c r="AC30" s="131"/>
      <c r="AD30" s="131"/>
      <c r="AE30" s="131"/>
      <c r="AF30" s="132"/>
      <c r="AG30" s="131"/>
      <c r="AH30" s="131"/>
      <c r="AI30" s="131"/>
      <c r="AJ30" s="115">
        <f t="shared" si="4"/>
        <v>0</v>
      </c>
      <c r="AK30" s="87">
        <f t="shared" si="3"/>
        <v>0</v>
      </c>
      <c r="AL30" s="87">
        <f t="shared" si="0"/>
        <v>0</v>
      </c>
    </row>
    <row r="31" spans="1:38" s="116" customFormat="1" ht="19.5" customHeight="1" x14ac:dyDescent="0.25">
      <c r="A31" s="87">
        <v>27</v>
      </c>
      <c r="B31" s="88" t="s">
        <v>33</v>
      </c>
      <c r="C31" s="10" t="s">
        <v>89</v>
      </c>
      <c r="D31" s="87" t="s">
        <v>102</v>
      </c>
      <c r="E31" s="120"/>
      <c r="F31" s="120"/>
      <c r="G31" s="120"/>
      <c r="H31" s="124">
        <v>10</v>
      </c>
      <c r="I31" s="120">
        <v>10</v>
      </c>
      <c r="J31" s="120">
        <v>11</v>
      </c>
      <c r="K31" s="121"/>
      <c r="L31" s="120">
        <v>10</v>
      </c>
      <c r="M31" s="120">
        <v>10</v>
      </c>
      <c r="N31" s="138">
        <v>10</v>
      </c>
      <c r="O31" s="120"/>
      <c r="P31" s="120"/>
      <c r="Q31" s="120"/>
      <c r="R31" s="121"/>
      <c r="S31" s="120"/>
      <c r="T31" s="120"/>
      <c r="U31" s="120"/>
      <c r="V31" s="120"/>
      <c r="W31" s="120"/>
      <c r="X31" s="122"/>
      <c r="Y31" s="121"/>
      <c r="Z31" s="122"/>
      <c r="AA31" s="122"/>
      <c r="AB31" s="120"/>
      <c r="AC31" s="120"/>
      <c r="AD31" s="120"/>
      <c r="AE31" s="120"/>
      <c r="AF31" s="121"/>
      <c r="AG31" s="120"/>
      <c r="AH31" s="120"/>
      <c r="AI31" s="120"/>
      <c r="AJ31" s="115">
        <f t="shared" si="4"/>
        <v>61</v>
      </c>
      <c r="AK31" s="87">
        <f>COUNT(E31:AI31)</f>
        <v>6</v>
      </c>
      <c r="AL31" s="87">
        <f>AJ31-AK31*10</f>
        <v>1</v>
      </c>
    </row>
    <row r="32" spans="1:38" s="116" customFormat="1" ht="19.5" customHeight="1" x14ac:dyDescent="0.25">
      <c r="A32" s="87">
        <v>28</v>
      </c>
      <c r="B32" s="88" t="s">
        <v>34</v>
      </c>
      <c r="C32" s="10" t="s">
        <v>89</v>
      </c>
      <c r="D32" s="87" t="s">
        <v>102</v>
      </c>
      <c r="E32" s="120"/>
      <c r="F32" s="120"/>
      <c r="G32" s="120"/>
      <c r="H32" s="120"/>
      <c r="I32" s="120"/>
      <c r="J32" s="120"/>
      <c r="K32" s="121"/>
      <c r="L32" s="120"/>
      <c r="M32" s="120"/>
      <c r="N32" s="120"/>
      <c r="O32" s="120"/>
      <c r="P32" s="120"/>
      <c r="Q32" s="120"/>
      <c r="R32" s="121"/>
      <c r="S32" s="120"/>
      <c r="T32" s="120"/>
      <c r="U32" s="120"/>
      <c r="V32" s="120"/>
      <c r="W32" s="120"/>
      <c r="X32" s="122"/>
      <c r="Y32" s="121"/>
      <c r="Z32" s="122"/>
      <c r="AA32" s="122"/>
      <c r="AB32" s="120"/>
      <c r="AC32" s="120"/>
      <c r="AD32" s="120"/>
      <c r="AE32" s="120"/>
      <c r="AF32" s="121"/>
      <c r="AG32" s="120"/>
      <c r="AH32" s="120"/>
      <c r="AI32" s="120"/>
      <c r="AJ32" s="115">
        <f t="shared" si="4"/>
        <v>0</v>
      </c>
      <c r="AK32" s="87">
        <f t="shared" si="3"/>
        <v>0</v>
      </c>
      <c r="AL32" s="87">
        <f t="shared" si="0"/>
        <v>0</v>
      </c>
    </row>
    <row r="33" spans="1:38" s="116" customFormat="1" ht="19.5" customHeight="1" x14ac:dyDescent="0.25">
      <c r="A33" s="87">
        <v>29</v>
      </c>
      <c r="B33" s="88" t="s">
        <v>35</v>
      </c>
      <c r="C33" s="10" t="s">
        <v>89</v>
      </c>
      <c r="D33" s="87" t="s">
        <v>102</v>
      </c>
      <c r="E33" s="120">
        <v>10</v>
      </c>
      <c r="F33" s="120">
        <v>16</v>
      </c>
      <c r="G33" s="120">
        <v>10</v>
      </c>
      <c r="H33" s="123">
        <v>10</v>
      </c>
      <c r="I33" s="120"/>
      <c r="J33" s="120"/>
      <c r="K33" s="121"/>
      <c r="L33" s="120"/>
      <c r="M33" s="120"/>
      <c r="N33" s="120"/>
      <c r="O33" s="120"/>
      <c r="P33" s="124">
        <v>10</v>
      </c>
      <c r="Q33" s="120">
        <v>10</v>
      </c>
      <c r="R33" s="121"/>
      <c r="S33" s="120">
        <v>13</v>
      </c>
      <c r="T33" s="120">
        <v>12</v>
      </c>
      <c r="U33" s="120">
        <v>13</v>
      </c>
      <c r="V33" s="120">
        <v>15</v>
      </c>
      <c r="W33" s="120">
        <v>15</v>
      </c>
      <c r="X33" s="122">
        <v>10</v>
      </c>
      <c r="Y33" s="121">
        <v>10</v>
      </c>
      <c r="Z33" s="122">
        <v>10</v>
      </c>
      <c r="AA33" s="122">
        <v>10</v>
      </c>
      <c r="AB33" s="120">
        <v>10</v>
      </c>
      <c r="AC33" s="120">
        <v>10</v>
      </c>
      <c r="AD33" s="120">
        <v>10</v>
      </c>
      <c r="AE33" s="120">
        <v>10</v>
      </c>
      <c r="AF33" s="121"/>
      <c r="AG33" s="120">
        <v>10</v>
      </c>
      <c r="AH33" s="120">
        <v>13</v>
      </c>
      <c r="AI33" s="120">
        <v>10</v>
      </c>
      <c r="AJ33" s="115">
        <f>SUM(P33:AI33)</f>
        <v>201</v>
      </c>
      <c r="AK33" s="87">
        <f>COUNT(P33:AI33)</f>
        <v>18</v>
      </c>
      <c r="AL33" s="87">
        <f>AJ33-AK33*10</f>
        <v>21</v>
      </c>
    </row>
    <row r="34" spans="1:38" s="116" customFormat="1" ht="19.5" customHeight="1" x14ac:dyDescent="0.25">
      <c r="A34" s="87">
        <v>30</v>
      </c>
      <c r="B34" s="88" t="s">
        <v>36</v>
      </c>
      <c r="C34" s="10" t="s">
        <v>89</v>
      </c>
      <c r="D34" s="87" t="s">
        <v>102</v>
      </c>
      <c r="E34" s="120"/>
      <c r="F34" s="120"/>
      <c r="G34" s="120"/>
      <c r="H34" s="120"/>
      <c r="I34" s="120"/>
      <c r="J34" s="120"/>
      <c r="K34" s="121"/>
      <c r="L34" s="120"/>
      <c r="M34" s="120"/>
      <c r="N34" s="120"/>
      <c r="O34" s="120"/>
      <c r="P34" s="120"/>
      <c r="Q34" s="120"/>
      <c r="R34" s="121"/>
      <c r="S34" s="120"/>
      <c r="T34" s="120"/>
      <c r="U34" s="120"/>
      <c r="V34" s="120"/>
      <c r="W34" s="120"/>
      <c r="X34" s="122"/>
      <c r="Y34" s="121"/>
      <c r="Z34" s="122"/>
      <c r="AA34" s="122"/>
      <c r="AB34" s="120"/>
      <c r="AC34" s="120"/>
      <c r="AD34" s="120"/>
      <c r="AE34" s="120"/>
      <c r="AF34" s="121"/>
      <c r="AG34" s="120"/>
      <c r="AH34" s="120"/>
      <c r="AI34" s="120"/>
      <c r="AJ34" s="115">
        <f t="shared" si="4"/>
        <v>0</v>
      </c>
      <c r="AK34" s="87">
        <f t="shared" si="3"/>
        <v>0</v>
      </c>
      <c r="AL34" s="87">
        <f t="shared" si="0"/>
        <v>0</v>
      </c>
    </row>
    <row r="35" spans="1:38" s="116" customFormat="1" ht="19.5" customHeight="1" x14ac:dyDescent="0.25">
      <c r="A35" s="87">
        <v>31</v>
      </c>
      <c r="B35" s="88" t="s">
        <v>37</v>
      </c>
      <c r="C35" s="10" t="s">
        <v>89</v>
      </c>
      <c r="D35" s="87" t="s">
        <v>102</v>
      </c>
      <c r="E35" s="120"/>
      <c r="F35" s="120"/>
      <c r="G35" s="120"/>
      <c r="H35" s="120"/>
      <c r="I35" s="120"/>
      <c r="J35" s="120"/>
      <c r="K35" s="121"/>
      <c r="L35" s="120"/>
      <c r="M35" s="120"/>
      <c r="N35" s="120"/>
      <c r="O35" s="120"/>
      <c r="P35" s="120"/>
      <c r="Q35" s="120"/>
      <c r="R35" s="121"/>
      <c r="S35" s="120"/>
      <c r="T35" s="120"/>
      <c r="U35" s="120"/>
      <c r="V35" s="120"/>
      <c r="W35" s="120"/>
      <c r="X35" s="122"/>
      <c r="Y35" s="121"/>
      <c r="Z35" s="122"/>
      <c r="AA35" s="122"/>
      <c r="AB35" s="120"/>
      <c r="AC35" s="120"/>
      <c r="AD35" s="120"/>
      <c r="AE35" s="120"/>
      <c r="AF35" s="121"/>
      <c r="AG35" s="120"/>
      <c r="AH35" s="120"/>
      <c r="AI35" s="120"/>
      <c r="AJ35" s="115">
        <f t="shared" si="4"/>
        <v>0</v>
      </c>
      <c r="AK35" s="87">
        <f t="shared" si="3"/>
        <v>0</v>
      </c>
      <c r="AL35" s="87">
        <f t="shared" si="0"/>
        <v>0</v>
      </c>
    </row>
    <row r="36" spans="1:38" s="116" customFormat="1" ht="19.5" customHeight="1" x14ac:dyDescent="0.25">
      <c r="A36" s="87">
        <v>7</v>
      </c>
      <c r="B36" s="88" t="s">
        <v>38</v>
      </c>
      <c r="C36" s="10" t="s">
        <v>89</v>
      </c>
      <c r="D36" s="87" t="s">
        <v>102</v>
      </c>
      <c r="E36" s="120"/>
      <c r="F36" s="120"/>
      <c r="G36" s="120"/>
      <c r="H36" s="120"/>
      <c r="I36" s="120"/>
      <c r="J36" s="120"/>
      <c r="K36" s="121"/>
      <c r="L36" s="120"/>
      <c r="M36" s="120"/>
      <c r="N36" s="120"/>
      <c r="O36" s="120"/>
      <c r="P36" s="120"/>
      <c r="Q36" s="120"/>
      <c r="R36" s="121"/>
      <c r="S36" s="120"/>
      <c r="T36" s="120"/>
      <c r="U36" s="120"/>
      <c r="V36" s="120"/>
      <c r="W36" s="120"/>
      <c r="X36" s="122"/>
      <c r="Y36" s="121"/>
      <c r="Z36" s="122"/>
      <c r="AA36" s="122"/>
      <c r="AB36" s="120"/>
      <c r="AC36" s="120"/>
      <c r="AD36" s="120"/>
      <c r="AE36" s="120"/>
      <c r="AF36" s="121"/>
      <c r="AG36" s="120"/>
      <c r="AH36" s="120"/>
      <c r="AI36" s="120"/>
      <c r="AJ36" s="115">
        <f t="shared" si="4"/>
        <v>0</v>
      </c>
      <c r="AK36" s="87">
        <f t="shared" si="3"/>
        <v>0</v>
      </c>
      <c r="AL36" s="87">
        <f t="shared" si="0"/>
        <v>0</v>
      </c>
    </row>
    <row r="37" spans="1:38" s="116" customFormat="1" ht="19.5" customHeight="1" x14ac:dyDescent="0.25">
      <c r="A37" s="87">
        <v>33</v>
      </c>
      <c r="B37" s="88" t="s">
        <v>39</v>
      </c>
      <c r="C37" s="10" t="s">
        <v>89</v>
      </c>
      <c r="D37" s="87" t="s">
        <v>103</v>
      </c>
      <c r="E37" s="120">
        <v>11</v>
      </c>
      <c r="F37" s="120">
        <v>16</v>
      </c>
      <c r="G37" s="120">
        <v>12</v>
      </c>
      <c r="H37" s="120">
        <v>11</v>
      </c>
      <c r="I37" s="120">
        <v>11</v>
      </c>
      <c r="J37" s="120">
        <v>11</v>
      </c>
      <c r="K37" s="121">
        <v>11</v>
      </c>
      <c r="L37" s="120">
        <v>11</v>
      </c>
      <c r="M37" s="120">
        <v>11</v>
      </c>
      <c r="N37" s="120">
        <v>11</v>
      </c>
      <c r="O37" s="120">
        <v>13</v>
      </c>
      <c r="P37" s="120">
        <v>12</v>
      </c>
      <c r="Q37" s="120">
        <v>11</v>
      </c>
      <c r="R37" s="121">
        <v>11</v>
      </c>
      <c r="S37" s="120">
        <v>11</v>
      </c>
      <c r="T37" s="120">
        <v>11</v>
      </c>
      <c r="U37" s="120">
        <v>10</v>
      </c>
      <c r="V37" s="120">
        <v>13</v>
      </c>
      <c r="W37" s="120">
        <v>13</v>
      </c>
      <c r="X37" s="122">
        <v>11</v>
      </c>
      <c r="Y37" s="121">
        <v>11</v>
      </c>
      <c r="Z37" s="122">
        <v>11</v>
      </c>
      <c r="AA37" s="122">
        <v>10</v>
      </c>
      <c r="AB37" s="120">
        <v>10</v>
      </c>
      <c r="AC37" s="120">
        <v>10</v>
      </c>
      <c r="AD37" s="123">
        <v>10</v>
      </c>
      <c r="AE37" s="120"/>
      <c r="AF37" s="121"/>
      <c r="AG37" s="120"/>
      <c r="AH37" s="120"/>
      <c r="AI37" s="120"/>
      <c r="AJ37" s="115">
        <f>SUM(E37:AI37)</f>
        <v>294</v>
      </c>
      <c r="AK37" s="87">
        <f>COUNT(E37:AI37)</f>
        <v>26</v>
      </c>
      <c r="AL37" s="87">
        <f>AJ37-AK37*10</f>
        <v>34</v>
      </c>
    </row>
    <row r="38" spans="1:38" s="116" customFormat="1" ht="19.5" customHeight="1" x14ac:dyDescent="0.25">
      <c r="A38" s="87">
        <v>34</v>
      </c>
      <c r="B38" s="88" t="s">
        <v>40</v>
      </c>
      <c r="C38" s="10" t="s">
        <v>89</v>
      </c>
      <c r="D38" s="87" t="s">
        <v>103</v>
      </c>
      <c r="E38" s="120"/>
      <c r="F38" s="120"/>
      <c r="G38" s="120"/>
      <c r="H38" s="120"/>
      <c r="I38" s="120"/>
      <c r="J38" s="120"/>
      <c r="K38" s="121"/>
      <c r="L38" s="120"/>
      <c r="M38" s="120"/>
      <c r="N38" s="120"/>
      <c r="O38" s="124">
        <v>10</v>
      </c>
      <c r="P38" s="120">
        <v>10</v>
      </c>
      <c r="Q38" s="120">
        <v>10</v>
      </c>
      <c r="R38" s="121">
        <v>11</v>
      </c>
      <c r="S38" s="120">
        <v>11</v>
      </c>
      <c r="T38" s="120">
        <v>11</v>
      </c>
      <c r="U38" s="120">
        <v>10</v>
      </c>
      <c r="V38" s="120">
        <v>13</v>
      </c>
      <c r="W38" s="120">
        <v>13</v>
      </c>
      <c r="X38" s="122">
        <v>10</v>
      </c>
      <c r="Y38" s="121">
        <v>10</v>
      </c>
      <c r="Z38" s="122">
        <v>11</v>
      </c>
      <c r="AA38" s="122">
        <v>10</v>
      </c>
      <c r="AB38" s="120">
        <v>10</v>
      </c>
      <c r="AC38" s="120">
        <v>10</v>
      </c>
      <c r="AD38" s="120">
        <v>10</v>
      </c>
      <c r="AE38" s="120">
        <v>10</v>
      </c>
      <c r="AF38" s="121">
        <v>10</v>
      </c>
      <c r="AG38" s="120">
        <v>11</v>
      </c>
      <c r="AH38" s="120">
        <v>10</v>
      </c>
      <c r="AI38" s="120">
        <v>10</v>
      </c>
      <c r="AJ38" s="115">
        <f>SUM(E38:AI38)</f>
        <v>221</v>
      </c>
      <c r="AK38" s="87">
        <f>COUNT(E38:AI38)</f>
        <v>21</v>
      </c>
      <c r="AL38" s="87">
        <f t="shared" si="0"/>
        <v>11</v>
      </c>
    </row>
    <row r="39" spans="1:38" s="116" customFormat="1" ht="19.5" customHeight="1" x14ac:dyDescent="0.25">
      <c r="A39" s="87">
        <v>35</v>
      </c>
      <c r="B39" s="88" t="s">
        <v>41</v>
      </c>
      <c r="C39" s="10" t="s">
        <v>89</v>
      </c>
      <c r="D39" s="87" t="s">
        <v>103</v>
      </c>
      <c r="E39" s="120">
        <v>10</v>
      </c>
      <c r="F39" s="120">
        <v>14</v>
      </c>
      <c r="G39" s="120">
        <v>10</v>
      </c>
      <c r="H39" s="120">
        <v>11</v>
      </c>
      <c r="I39" s="120">
        <v>10</v>
      </c>
      <c r="J39" s="120">
        <v>10</v>
      </c>
      <c r="K39" s="121"/>
      <c r="L39" s="120">
        <v>10</v>
      </c>
      <c r="M39" s="120">
        <v>10</v>
      </c>
      <c r="N39" s="120">
        <v>10</v>
      </c>
      <c r="O39" s="123">
        <v>10</v>
      </c>
      <c r="P39" s="120"/>
      <c r="Q39" s="120"/>
      <c r="R39" s="121"/>
      <c r="S39" s="120"/>
      <c r="T39" s="120"/>
      <c r="U39" s="120"/>
      <c r="V39" s="120"/>
      <c r="W39" s="120"/>
      <c r="X39" s="122"/>
      <c r="Y39" s="121"/>
      <c r="Z39" s="122"/>
      <c r="AA39" s="122"/>
      <c r="AB39" s="120"/>
      <c r="AC39" s="120"/>
      <c r="AD39" s="124">
        <v>10</v>
      </c>
      <c r="AE39" s="120">
        <v>11</v>
      </c>
      <c r="AF39" s="121">
        <v>10</v>
      </c>
      <c r="AG39" s="120">
        <v>11</v>
      </c>
      <c r="AH39" s="120">
        <v>11</v>
      </c>
      <c r="AI39" s="120">
        <v>11</v>
      </c>
      <c r="AJ39" s="115">
        <f>SUM(AD39:AI39)</f>
        <v>64</v>
      </c>
      <c r="AK39" s="87">
        <f>COUNT(AD39:AI39)</f>
        <v>6</v>
      </c>
      <c r="AL39" s="87">
        <f>AJ39-AK39*10</f>
        <v>4</v>
      </c>
    </row>
    <row r="40" spans="1:38" s="116" customFormat="1" ht="19.5" customHeight="1" x14ac:dyDescent="0.25">
      <c r="A40" s="87">
        <v>36</v>
      </c>
      <c r="B40" s="88" t="s">
        <v>42</v>
      </c>
      <c r="C40" s="10" t="s">
        <v>89</v>
      </c>
      <c r="D40" s="87" t="s">
        <v>104</v>
      </c>
      <c r="E40" s="120">
        <v>10</v>
      </c>
      <c r="F40" s="120">
        <v>14</v>
      </c>
      <c r="G40" s="120">
        <v>10</v>
      </c>
      <c r="H40" s="120">
        <v>10</v>
      </c>
      <c r="I40" s="120">
        <v>10</v>
      </c>
      <c r="J40" s="120">
        <v>10</v>
      </c>
      <c r="K40" s="121"/>
      <c r="L40" s="120">
        <v>10</v>
      </c>
      <c r="M40" s="120">
        <v>13</v>
      </c>
      <c r="N40" s="120">
        <v>13</v>
      </c>
      <c r="O40" s="120">
        <v>13</v>
      </c>
      <c r="P40" s="120">
        <v>13</v>
      </c>
      <c r="Q40" s="120">
        <v>12</v>
      </c>
      <c r="R40" s="121">
        <v>13</v>
      </c>
      <c r="S40" s="120">
        <v>13</v>
      </c>
      <c r="T40" s="120">
        <v>10</v>
      </c>
      <c r="U40" s="120">
        <v>10</v>
      </c>
      <c r="V40" s="120">
        <v>13</v>
      </c>
      <c r="W40" s="123">
        <v>10</v>
      </c>
      <c r="X40" s="122"/>
      <c r="Y40" s="121"/>
      <c r="Z40" s="122"/>
      <c r="AA40" s="122"/>
      <c r="AB40" s="120"/>
      <c r="AC40" s="120"/>
      <c r="AD40" s="120"/>
      <c r="AE40" s="120"/>
      <c r="AF40" s="121"/>
      <c r="AG40" s="120"/>
      <c r="AH40" s="120"/>
      <c r="AI40" s="120"/>
      <c r="AJ40" s="115">
        <f>SUM(E40:AI40)</f>
        <v>207</v>
      </c>
      <c r="AK40" s="87">
        <f>COUNT(E40:AI40)</f>
        <v>18</v>
      </c>
      <c r="AL40" s="87">
        <f t="shared" si="0"/>
        <v>27</v>
      </c>
    </row>
    <row r="41" spans="1:38" s="116" customFormat="1" ht="19.5" customHeight="1" x14ac:dyDescent="0.25">
      <c r="A41" s="87">
        <v>37</v>
      </c>
      <c r="B41" s="88" t="s">
        <v>43</v>
      </c>
      <c r="C41" s="10" t="s">
        <v>89</v>
      </c>
      <c r="D41" s="87" t="s">
        <v>105</v>
      </c>
      <c r="E41" s="139"/>
      <c r="F41" s="139"/>
      <c r="G41" s="139"/>
      <c r="H41" s="139"/>
      <c r="I41" s="139"/>
      <c r="J41" s="139"/>
      <c r="K41" s="140"/>
      <c r="L41" s="139"/>
      <c r="M41" s="139"/>
      <c r="N41" s="139"/>
      <c r="O41" s="139"/>
      <c r="P41" s="139"/>
      <c r="Q41" s="139"/>
      <c r="R41" s="140"/>
      <c r="S41" s="139"/>
      <c r="T41" s="139"/>
      <c r="U41" s="139"/>
      <c r="V41" s="139"/>
      <c r="W41" s="139"/>
      <c r="X41" s="141"/>
      <c r="Y41" s="140"/>
      <c r="Z41" s="141"/>
      <c r="AA41" s="142">
        <v>10</v>
      </c>
      <c r="AB41" s="139">
        <v>10</v>
      </c>
      <c r="AC41" s="139">
        <v>10</v>
      </c>
      <c r="AD41" s="139">
        <v>10</v>
      </c>
      <c r="AE41" s="139">
        <v>10</v>
      </c>
      <c r="AF41" s="140"/>
      <c r="AG41" s="139">
        <v>10</v>
      </c>
      <c r="AH41" s="139"/>
      <c r="AI41" s="139">
        <v>10</v>
      </c>
      <c r="AJ41" s="115">
        <f>SUM(AA41:AI41)</f>
        <v>70</v>
      </c>
      <c r="AK41" s="87">
        <f>COUNT(E41:AI41)</f>
        <v>7</v>
      </c>
      <c r="AL41" s="87">
        <f>AJ41-AK41*10</f>
        <v>0</v>
      </c>
    </row>
    <row r="42" spans="1:38" s="116" customFormat="1" ht="19.5" customHeight="1" x14ac:dyDescent="0.25">
      <c r="A42" s="87">
        <v>38</v>
      </c>
      <c r="B42" s="88" t="s">
        <v>44</v>
      </c>
      <c r="C42" s="10" t="s">
        <v>89</v>
      </c>
      <c r="D42" s="87" t="s">
        <v>106</v>
      </c>
      <c r="E42" s="131"/>
      <c r="F42" s="143"/>
      <c r="G42" s="143"/>
      <c r="H42" s="143"/>
      <c r="I42" s="143"/>
      <c r="J42" s="143"/>
      <c r="K42" s="144"/>
      <c r="L42" s="143"/>
      <c r="M42" s="143"/>
      <c r="N42" s="143"/>
      <c r="O42" s="143"/>
      <c r="P42" s="143"/>
      <c r="Q42" s="143"/>
      <c r="R42" s="144"/>
      <c r="S42" s="143"/>
      <c r="T42" s="143"/>
      <c r="U42" s="143"/>
      <c r="V42" s="143"/>
      <c r="W42" s="143"/>
      <c r="X42" s="145"/>
      <c r="Y42" s="144"/>
      <c r="Z42" s="145"/>
      <c r="AA42" s="145"/>
      <c r="AB42" s="143"/>
      <c r="AC42" s="143"/>
      <c r="AD42" s="143"/>
      <c r="AE42" s="143"/>
      <c r="AF42" s="144"/>
      <c r="AG42" s="143"/>
      <c r="AH42" s="143"/>
      <c r="AI42" s="143"/>
      <c r="AJ42" s="115">
        <f>SUM(AA42:AI42)</f>
        <v>0</v>
      </c>
      <c r="AK42" s="87">
        <f t="shared" si="3"/>
        <v>0</v>
      </c>
      <c r="AL42" s="87">
        <f t="shared" si="0"/>
        <v>0</v>
      </c>
    </row>
    <row r="43" spans="1:38" s="116" customFormat="1" ht="19.5" customHeight="1" x14ac:dyDescent="0.25">
      <c r="A43" s="87">
        <v>39</v>
      </c>
      <c r="B43" s="88" t="s">
        <v>45</v>
      </c>
      <c r="C43" s="10" t="s">
        <v>89</v>
      </c>
      <c r="D43" s="87" t="s">
        <v>106</v>
      </c>
      <c r="E43" s="131"/>
      <c r="F43" s="143"/>
      <c r="G43" s="143"/>
      <c r="H43" s="143"/>
      <c r="I43" s="143"/>
      <c r="J43" s="143"/>
      <c r="K43" s="144"/>
      <c r="L43" s="146">
        <v>10</v>
      </c>
      <c r="M43" s="143">
        <v>10</v>
      </c>
      <c r="N43" s="143">
        <v>10</v>
      </c>
      <c r="O43" s="143">
        <v>10</v>
      </c>
      <c r="P43" s="143">
        <v>10</v>
      </c>
      <c r="Q43" s="143">
        <v>10</v>
      </c>
      <c r="R43" s="144"/>
      <c r="S43" s="143">
        <v>10</v>
      </c>
      <c r="T43" s="143">
        <v>10</v>
      </c>
      <c r="U43" s="143">
        <v>10</v>
      </c>
      <c r="V43" s="143">
        <v>13</v>
      </c>
      <c r="W43" s="143">
        <v>13</v>
      </c>
      <c r="X43" s="145">
        <v>10</v>
      </c>
      <c r="Y43" s="144"/>
      <c r="Z43" s="145">
        <v>10</v>
      </c>
      <c r="AA43" s="145">
        <v>10</v>
      </c>
      <c r="AB43" s="143">
        <v>10</v>
      </c>
      <c r="AC43" s="143">
        <v>10</v>
      </c>
      <c r="AD43" s="143">
        <v>10</v>
      </c>
      <c r="AE43" s="143">
        <v>10</v>
      </c>
      <c r="AF43" s="144"/>
      <c r="AG43" s="143">
        <v>10</v>
      </c>
      <c r="AH43" s="143">
        <v>10</v>
      </c>
      <c r="AI43" s="143">
        <v>10</v>
      </c>
      <c r="AJ43" s="115">
        <f>SUM(E43:AI43)</f>
        <v>216</v>
      </c>
      <c r="AK43" s="87">
        <f>COUNT(E43:AI43)</f>
        <v>21</v>
      </c>
      <c r="AL43" s="87">
        <f>AJ43-AK43*10</f>
        <v>6</v>
      </c>
    </row>
    <row r="44" spans="1:38" s="116" customFormat="1" ht="19.5" customHeight="1" x14ac:dyDescent="0.25">
      <c r="A44" s="87">
        <v>40</v>
      </c>
      <c r="B44" s="88" t="s">
        <v>46</v>
      </c>
      <c r="C44" s="10" t="s">
        <v>89</v>
      </c>
      <c r="D44" s="87" t="s">
        <v>107</v>
      </c>
      <c r="E44" s="120"/>
      <c r="F44" s="120"/>
      <c r="G44" s="120"/>
      <c r="H44" s="120"/>
      <c r="I44" s="120"/>
      <c r="J44" s="120"/>
      <c r="K44" s="121"/>
      <c r="L44" s="120"/>
      <c r="M44" s="120"/>
      <c r="N44" s="120"/>
      <c r="O44" s="120"/>
      <c r="P44" s="120"/>
      <c r="Q44" s="120"/>
      <c r="R44" s="121"/>
      <c r="S44" s="120"/>
      <c r="T44" s="120"/>
      <c r="U44" s="120"/>
      <c r="V44" s="120"/>
      <c r="W44" s="120"/>
      <c r="X44" s="122"/>
      <c r="Y44" s="121"/>
      <c r="Z44" s="122"/>
      <c r="AA44" s="122"/>
      <c r="AB44" s="120"/>
      <c r="AC44" s="120"/>
      <c r="AD44" s="120"/>
      <c r="AE44" s="120"/>
      <c r="AF44" s="121"/>
      <c r="AG44" s="120"/>
      <c r="AH44" s="120"/>
      <c r="AI44" s="120"/>
      <c r="AJ44" s="115">
        <f t="shared" si="4"/>
        <v>0</v>
      </c>
      <c r="AK44" s="87">
        <f t="shared" si="3"/>
        <v>0</v>
      </c>
      <c r="AL44" s="87">
        <f t="shared" si="0"/>
        <v>0</v>
      </c>
    </row>
    <row r="45" spans="1:38" s="116" customFormat="1" ht="19.5" customHeight="1" x14ac:dyDescent="0.25">
      <c r="A45" s="87">
        <v>41</v>
      </c>
      <c r="B45" s="88" t="s">
        <v>47</v>
      </c>
      <c r="C45" s="10" t="s">
        <v>89</v>
      </c>
      <c r="D45" s="87" t="s">
        <v>107</v>
      </c>
      <c r="E45" s="120"/>
      <c r="F45" s="120"/>
      <c r="G45" s="120"/>
      <c r="H45" s="124">
        <v>10</v>
      </c>
      <c r="I45" s="120">
        <v>10</v>
      </c>
      <c r="J45" s="120">
        <v>10</v>
      </c>
      <c r="K45" s="121"/>
      <c r="L45" s="120">
        <v>10</v>
      </c>
      <c r="M45" s="120">
        <v>10</v>
      </c>
      <c r="N45" s="120">
        <v>13</v>
      </c>
      <c r="O45" s="120">
        <v>13</v>
      </c>
      <c r="P45" s="120">
        <v>13</v>
      </c>
      <c r="Q45" s="120">
        <v>13</v>
      </c>
      <c r="R45" s="121">
        <v>13</v>
      </c>
      <c r="S45" s="120">
        <v>13</v>
      </c>
      <c r="T45" s="120">
        <v>10</v>
      </c>
      <c r="U45" s="120">
        <v>10</v>
      </c>
      <c r="V45" s="120">
        <v>10</v>
      </c>
      <c r="W45" s="120">
        <v>10</v>
      </c>
      <c r="X45" s="122">
        <v>10</v>
      </c>
      <c r="Y45" s="121">
        <v>10</v>
      </c>
      <c r="Z45" s="122">
        <v>13</v>
      </c>
      <c r="AA45" s="122">
        <v>10</v>
      </c>
      <c r="AB45" s="120">
        <v>10</v>
      </c>
      <c r="AC45" s="120">
        <v>10</v>
      </c>
      <c r="AD45" s="120">
        <v>10</v>
      </c>
      <c r="AE45" s="120">
        <v>10</v>
      </c>
      <c r="AF45" s="121"/>
      <c r="AG45" s="120">
        <v>10</v>
      </c>
      <c r="AH45" s="120">
        <v>10</v>
      </c>
      <c r="AI45" s="120">
        <v>10</v>
      </c>
      <c r="AJ45" s="115">
        <f>SUM(E45:AI45)</f>
        <v>281</v>
      </c>
      <c r="AK45" s="87">
        <f>COUNT(E45:AI45)</f>
        <v>26</v>
      </c>
      <c r="AL45" s="87">
        <f>AJ45-AK45*10</f>
        <v>21</v>
      </c>
    </row>
    <row r="46" spans="1:38" s="116" customFormat="1" ht="19.5" customHeight="1" x14ac:dyDescent="0.25">
      <c r="A46" s="87">
        <v>42</v>
      </c>
      <c r="B46" s="88" t="s">
        <v>48</v>
      </c>
      <c r="C46" s="10" t="s">
        <v>89</v>
      </c>
      <c r="D46" s="87" t="s">
        <v>107</v>
      </c>
      <c r="E46" s="120"/>
      <c r="F46" s="120"/>
      <c r="G46" s="120"/>
      <c r="H46" s="120"/>
      <c r="I46" s="120"/>
      <c r="J46" s="120"/>
      <c r="K46" s="121"/>
      <c r="L46" s="124">
        <v>10</v>
      </c>
      <c r="M46" s="120">
        <v>10</v>
      </c>
      <c r="N46" s="120">
        <v>13</v>
      </c>
      <c r="O46" s="120">
        <v>13</v>
      </c>
      <c r="P46" s="120">
        <v>13</v>
      </c>
      <c r="Q46" s="120">
        <v>13</v>
      </c>
      <c r="R46" s="121">
        <v>13</v>
      </c>
      <c r="S46" s="120">
        <v>13</v>
      </c>
      <c r="T46" s="120">
        <v>10</v>
      </c>
      <c r="U46" s="120">
        <v>10</v>
      </c>
      <c r="V46" s="120">
        <v>13</v>
      </c>
      <c r="W46" s="120">
        <v>13</v>
      </c>
      <c r="X46" s="122">
        <v>10</v>
      </c>
      <c r="Y46" s="121">
        <v>10</v>
      </c>
      <c r="Z46" s="122">
        <v>13</v>
      </c>
      <c r="AA46" s="122">
        <v>10</v>
      </c>
      <c r="AB46" s="120">
        <v>10</v>
      </c>
      <c r="AC46" s="120">
        <v>10</v>
      </c>
      <c r="AD46" s="120">
        <v>10</v>
      </c>
      <c r="AE46" s="120">
        <v>10</v>
      </c>
      <c r="AF46" s="121"/>
      <c r="AG46" s="120">
        <v>10</v>
      </c>
      <c r="AH46" s="120">
        <v>10</v>
      </c>
      <c r="AI46" s="120">
        <v>10</v>
      </c>
      <c r="AJ46" s="115">
        <f>SUM(E46:AI46)</f>
        <v>257</v>
      </c>
      <c r="AK46" s="87">
        <f>COUNT(E46:AI46)</f>
        <v>23</v>
      </c>
      <c r="AL46" s="87">
        <f>AJ46-AK46*10</f>
        <v>27</v>
      </c>
    </row>
    <row r="47" spans="1:38" s="116" customFormat="1" ht="19.5" customHeight="1" x14ac:dyDescent="0.25">
      <c r="A47" s="87">
        <v>43</v>
      </c>
      <c r="B47" s="88" t="s">
        <v>49</v>
      </c>
      <c r="C47" s="10" t="s">
        <v>89</v>
      </c>
      <c r="D47" s="87" t="s">
        <v>107</v>
      </c>
      <c r="E47" s="120">
        <v>10</v>
      </c>
      <c r="F47" s="120">
        <v>14</v>
      </c>
      <c r="G47" s="120">
        <v>10</v>
      </c>
      <c r="H47" s="123">
        <v>10</v>
      </c>
      <c r="I47" s="120"/>
      <c r="J47" s="120"/>
      <c r="K47" s="121"/>
      <c r="L47" s="120"/>
      <c r="M47" s="120"/>
      <c r="N47" s="120"/>
      <c r="O47" s="120"/>
      <c r="P47" s="120"/>
      <c r="Q47" s="120"/>
      <c r="R47" s="121"/>
      <c r="S47" s="120"/>
      <c r="T47" s="120"/>
      <c r="U47" s="120"/>
      <c r="V47" s="120"/>
      <c r="W47" s="120"/>
      <c r="X47" s="122"/>
      <c r="Y47" s="121"/>
      <c r="Z47" s="122"/>
      <c r="AA47" s="122"/>
      <c r="AB47" s="120"/>
      <c r="AC47" s="120"/>
      <c r="AD47" s="120"/>
      <c r="AE47" s="120"/>
      <c r="AF47" s="121"/>
      <c r="AG47" s="120"/>
      <c r="AH47" s="120"/>
      <c r="AI47" s="120"/>
      <c r="AJ47" s="115">
        <f t="shared" ref="AJ47:AJ65" si="5">SUM(E47:AI47)</f>
        <v>44</v>
      </c>
      <c r="AK47" s="87">
        <f t="shared" si="3"/>
        <v>4</v>
      </c>
      <c r="AL47" s="87">
        <f t="shared" si="0"/>
        <v>4</v>
      </c>
    </row>
    <row r="48" spans="1:38" s="116" customFormat="1" ht="19.5" customHeight="1" x14ac:dyDescent="0.25">
      <c r="A48" s="87">
        <v>44</v>
      </c>
      <c r="B48" s="88" t="s">
        <v>50</v>
      </c>
      <c r="C48" s="10" t="s">
        <v>89</v>
      </c>
      <c r="D48" s="87" t="s">
        <v>107</v>
      </c>
      <c r="E48" s="89">
        <v>10</v>
      </c>
      <c r="F48" s="89">
        <v>10</v>
      </c>
      <c r="G48" s="89">
        <v>10</v>
      </c>
      <c r="H48" s="89">
        <v>10</v>
      </c>
      <c r="I48" s="89">
        <v>10</v>
      </c>
      <c r="J48" s="89">
        <v>10</v>
      </c>
      <c r="K48" s="147"/>
      <c r="L48" s="89">
        <v>10</v>
      </c>
      <c r="M48" s="89">
        <v>10</v>
      </c>
      <c r="N48" s="89">
        <v>11</v>
      </c>
      <c r="O48" s="89">
        <v>13</v>
      </c>
      <c r="P48" s="89">
        <v>13</v>
      </c>
      <c r="Q48" s="89">
        <v>13</v>
      </c>
      <c r="R48" s="147">
        <v>13</v>
      </c>
      <c r="S48" s="89">
        <v>13</v>
      </c>
      <c r="T48" s="89">
        <v>10</v>
      </c>
      <c r="U48" s="139">
        <v>10</v>
      </c>
      <c r="V48" s="139">
        <v>13</v>
      </c>
      <c r="W48" s="148">
        <v>10</v>
      </c>
      <c r="X48" s="149"/>
      <c r="Y48" s="147"/>
      <c r="Z48" s="149"/>
      <c r="AA48" s="149"/>
      <c r="AB48" s="89"/>
      <c r="AC48" s="89"/>
      <c r="AD48" s="89"/>
      <c r="AE48" s="89"/>
      <c r="AF48" s="147"/>
      <c r="AG48" s="89"/>
      <c r="AH48" s="89"/>
      <c r="AI48" s="89"/>
      <c r="AJ48" s="115">
        <f t="shared" ref="AJ48:AJ52" si="6">SUM(E48:AI48)</f>
        <v>199</v>
      </c>
      <c r="AK48" s="87">
        <f>COUNT(E48:AI48)</f>
        <v>18</v>
      </c>
      <c r="AL48" s="87">
        <f t="shared" si="0"/>
        <v>19</v>
      </c>
    </row>
    <row r="49" spans="1:38" s="116" customFormat="1" ht="19.5" customHeight="1" x14ac:dyDescent="0.25">
      <c r="A49" s="87">
        <v>45</v>
      </c>
      <c r="B49" s="88" t="s">
        <v>51</v>
      </c>
      <c r="C49" s="10" t="s">
        <v>89</v>
      </c>
      <c r="D49" s="87" t="s">
        <v>107</v>
      </c>
      <c r="E49" s="131"/>
      <c r="F49" s="131"/>
      <c r="G49" s="131"/>
      <c r="H49" s="131"/>
      <c r="I49" s="131"/>
      <c r="J49" s="131"/>
      <c r="K49" s="132"/>
      <c r="L49" s="150">
        <v>10</v>
      </c>
      <c r="M49" s="131">
        <v>10</v>
      </c>
      <c r="N49" s="131">
        <v>13</v>
      </c>
      <c r="O49" s="131">
        <v>13</v>
      </c>
      <c r="P49" s="131">
        <v>13</v>
      </c>
      <c r="Q49" s="131">
        <v>13</v>
      </c>
      <c r="R49" s="132">
        <v>13</v>
      </c>
      <c r="S49" s="131">
        <v>13</v>
      </c>
      <c r="T49" s="131">
        <v>10</v>
      </c>
      <c r="U49" s="139">
        <v>10</v>
      </c>
      <c r="V49" s="139">
        <v>10</v>
      </c>
      <c r="W49" s="139">
        <v>10</v>
      </c>
      <c r="X49" s="134">
        <v>10</v>
      </c>
      <c r="Y49" s="132">
        <v>10</v>
      </c>
      <c r="Z49" s="134">
        <v>13</v>
      </c>
      <c r="AA49" s="134">
        <v>10</v>
      </c>
      <c r="AB49" s="131">
        <v>10</v>
      </c>
      <c r="AC49" s="131">
        <v>10</v>
      </c>
      <c r="AD49" s="131">
        <v>10</v>
      </c>
      <c r="AE49" s="131">
        <v>10</v>
      </c>
      <c r="AF49" s="132">
        <v>10</v>
      </c>
      <c r="AG49" s="131">
        <v>10</v>
      </c>
      <c r="AH49" s="131">
        <v>10</v>
      </c>
      <c r="AI49" s="131">
        <v>10</v>
      </c>
      <c r="AJ49" s="115">
        <f>SUM(E49:AI49)</f>
        <v>261</v>
      </c>
      <c r="AK49" s="87">
        <f>COUNT(E49:AI49)</f>
        <v>24</v>
      </c>
      <c r="AL49" s="87">
        <f t="shared" si="0"/>
        <v>21</v>
      </c>
    </row>
    <row r="50" spans="1:38" s="116" customFormat="1" ht="19.5" customHeight="1" x14ac:dyDescent="0.25">
      <c r="A50" s="87">
        <v>46</v>
      </c>
      <c r="B50" s="88" t="s">
        <v>52</v>
      </c>
      <c r="C50" s="10" t="s">
        <v>89</v>
      </c>
      <c r="D50" s="87" t="s">
        <v>163</v>
      </c>
      <c r="E50" s="151">
        <v>10</v>
      </c>
      <c r="F50" s="151">
        <v>10</v>
      </c>
      <c r="G50" s="151">
        <v>10</v>
      </c>
      <c r="H50" s="151">
        <v>10</v>
      </c>
      <c r="I50" s="151">
        <v>10</v>
      </c>
      <c r="J50" s="151">
        <v>10</v>
      </c>
      <c r="K50" s="152"/>
      <c r="L50" s="151">
        <v>10</v>
      </c>
      <c r="M50" s="151">
        <v>10</v>
      </c>
      <c r="N50" s="151"/>
      <c r="O50" s="151">
        <v>13</v>
      </c>
      <c r="P50" s="151">
        <v>13</v>
      </c>
      <c r="Q50" s="151">
        <v>13</v>
      </c>
      <c r="R50" s="152">
        <v>13</v>
      </c>
      <c r="S50" s="151">
        <v>13</v>
      </c>
      <c r="T50" s="151">
        <v>10</v>
      </c>
      <c r="U50" s="139">
        <v>10</v>
      </c>
      <c r="V50" s="139">
        <v>13</v>
      </c>
      <c r="W50" s="148">
        <v>13</v>
      </c>
      <c r="X50" s="153"/>
      <c r="Y50" s="152"/>
      <c r="Z50" s="153"/>
      <c r="AA50" s="153"/>
      <c r="AB50" s="151"/>
      <c r="AC50" s="151"/>
      <c r="AD50" s="151"/>
      <c r="AE50" s="151"/>
      <c r="AF50" s="152"/>
      <c r="AG50" s="154">
        <v>10</v>
      </c>
      <c r="AH50" s="151">
        <v>10</v>
      </c>
      <c r="AI50" s="151">
        <v>10</v>
      </c>
      <c r="AJ50" s="115">
        <f>SUM(E50:AI50)</f>
        <v>221</v>
      </c>
      <c r="AK50" s="87">
        <f>COUNT(AG50:AI50)</f>
        <v>3</v>
      </c>
      <c r="AL50" s="87">
        <f>AJ50-AK50*10</f>
        <v>191</v>
      </c>
    </row>
    <row r="51" spans="1:38" s="116" customFormat="1" ht="19.5" customHeight="1" x14ac:dyDescent="0.25">
      <c r="A51" s="87">
        <v>47</v>
      </c>
      <c r="B51" s="88" t="s">
        <v>53</v>
      </c>
      <c r="C51" s="10" t="s">
        <v>89</v>
      </c>
      <c r="D51" s="87" t="s">
        <v>163</v>
      </c>
      <c r="E51" s="139"/>
      <c r="F51" s="139"/>
      <c r="G51" s="139"/>
      <c r="H51" s="139"/>
      <c r="I51" s="139"/>
      <c r="J51" s="139"/>
      <c r="K51" s="140"/>
      <c r="L51" s="139"/>
      <c r="M51" s="139"/>
      <c r="N51" s="139"/>
      <c r="O51" s="142">
        <v>10</v>
      </c>
      <c r="P51" s="139">
        <v>10</v>
      </c>
      <c r="Q51" s="139">
        <v>12</v>
      </c>
      <c r="R51" s="140">
        <v>13</v>
      </c>
      <c r="S51" s="139">
        <v>13</v>
      </c>
      <c r="T51" s="139">
        <v>10</v>
      </c>
      <c r="U51" s="139">
        <v>10</v>
      </c>
      <c r="V51" s="139">
        <v>13</v>
      </c>
      <c r="W51" s="139">
        <v>13</v>
      </c>
      <c r="X51" s="141">
        <v>10</v>
      </c>
      <c r="Y51" s="140">
        <v>10</v>
      </c>
      <c r="Z51" s="141">
        <v>10</v>
      </c>
      <c r="AA51" s="141">
        <v>10</v>
      </c>
      <c r="AB51" s="139">
        <v>10</v>
      </c>
      <c r="AC51" s="139">
        <v>10</v>
      </c>
      <c r="AD51" s="139">
        <v>10</v>
      </c>
      <c r="AE51" s="139">
        <v>10</v>
      </c>
      <c r="AF51" s="140"/>
      <c r="AG51" s="139">
        <v>10</v>
      </c>
      <c r="AH51" s="139">
        <v>10</v>
      </c>
      <c r="AI51" s="139">
        <v>10</v>
      </c>
      <c r="AJ51" s="115">
        <f>SUM(E51:AI51)</f>
        <v>214</v>
      </c>
      <c r="AK51" s="87">
        <f>COUNT(E51:AI51)</f>
        <v>20</v>
      </c>
      <c r="AL51" s="87">
        <f>AJ51-AK51*10</f>
        <v>14</v>
      </c>
    </row>
    <row r="52" spans="1:38" s="116" customFormat="1" ht="19.5" customHeight="1" x14ac:dyDescent="0.25">
      <c r="A52" s="87">
        <v>48</v>
      </c>
      <c r="B52" s="88" t="s">
        <v>54</v>
      </c>
      <c r="C52" s="10" t="s">
        <v>89</v>
      </c>
      <c r="D52" s="87" t="s">
        <v>108</v>
      </c>
      <c r="E52" s="131"/>
      <c r="F52" s="143"/>
      <c r="G52" s="143"/>
      <c r="H52" s="143"/>
      <c r="I52" s="143"/>
      <c r="J52" s="143"/>
      <c r="K52" s="144"/>
      <c r="L52" s="143"/>
      <c r="M52" s="143"/>
      <c r="N52" s="143"/>
      <c r="O52" s="143"/>
      <c r="P52" s="143"/>
      <c r="Q52" s="143"/>
      <c r="R52" s="144"/>
      <c r="S52" s="143"/>
      <c r="T52" s="143"/>
      <c r="U52" s="143"/>
      <c r="V52" s="143"/>
      <c r="W52" s="143"/>
      <c r="X52" s="145"/>
      <c r="Y52" s="144"/>
      <c r="Z52" s="145"/>
      <c r="AA52" s="145"/>
      <c r="AB52" s="143"/>
      <c r="AC52" s="143"/>
      <c r="AD52" s="143"/>
      <c r="AE52" s="143"/>
      <c r="AF52" s="144"/>
      <c r="AG52" s="143"/>
      <c r="AH52" s="143"/>
      <c r="AI52" s="143"/>
      <c r="AJ52" s="115">
        <f t="shared" si="6"/>
        <v>0</v>
      </c>
      <c r="AK52" s="87">
        <f t="shared" si="3"/>
        <v>0</v>
      </c>
      <c r="AL52" s="87">
        <f t="shared" si="0"/>
        <v>0</v>
      </c>
    </row>
    <row r="53" spans="1:38" s="116" customFormat="1" ht="19.5" customHeight="1" x14ac:dyDescent="0.25">
      <c r="A53" s="87">
        <v>49</v>
      </c>
      <c r="B53" s="88" t="s">
        <v>55</v>
      </c>
      <c r="C53" s="10" t="s">
        <v>89</v>
      </c>
      <c r="D53" s="87" t="s">
        <v>108</v>
      </c>
      <c r="E53" s="155"/>
      <c r="F53" s="156"/>
      <c r="G53" s="156"/>
      <c r="H53" s="156"/>
      <c r="I53" s="156"/>
      <c r="J53" s="157">
        <v>10</v>
      </c>
      <c r="K53" s="158"/>
      <c r="L53" s="156">
        <v>10</v>
      </c>
      <c r="M53" s="156">
        <v>10</v>
      </c>
      <c r="N53" s="156">
        <v>10</v>
      </c>
      <c r="O53" s="156">
        <v>10</v>
      </c>
      <c r="P53" s="156">
        <v>10</v>
      </c>
      <c r="Q53" s="156">
        <v>10</v>
      </c>
      <c r="R53" s="158"/>
      <c r="S53" s="156">
        <v>10</v>
      </c>
      <c r="T53" s="156">
        <v>10</v>
      </c>
      <c r="U53" s="156">
        <v>10</v>
      </c>
      <c r="V53" s="156">
        <v>13</v>
      </c>
      <c r="W53" s="156">
        <v>13</v>
      </c>
      <c r="X53" s="159">
        <v>10</v>
      </c>
      <c r="Y53" s="158"/>
      <c r="Z53" s="159">
        <v>10</v>
      </c>
      <c r="AA53" s="159">
        <v>10</v>
      </c>
      <c r="AB53" s="156">
        <v>10</v>
      </c>
      <c r="AC53" s="156">
        <v>10</v>
      </c>
      <c r="AD53" s="156">
        <v>10</v>
      </c>
      <c r="AE53" s="156">
        <v>10</v>
      </c>
      <c r="AF53" s="158"/>
      <c r="AG53" s="156">
        <v>10</v>
      </c>
      <c r="AH53" s="156">
        <v>10</v>
      </c>
      <c r="AI53" s="156">
        <v>10</v>
      </c>
      <c r="AJ53" s="115">
        <f>SUM(E53:AI53)</f>
        <v>226</v>
      </c>
      <c r="AK53" s="87">
        <f>COUNT(E53:AI53)</f>
        <v>22</v>
      </c>
      <c r="AL53" s="87">
        <f>AJ53-AK53*10</f>
        <v>6</v>
      </c>
    </row>
    <row r="54" spans="1:38" s="116" customFormat="1" ht="19.5" customHeight="1" x14ac:dyDescent="0.25">
      <c r="A54" s="87">
        <v>50</v>
      </c>
      <c r="B54" s="88" t="s">
        <v>56</v>
      </c>
      <c r="C54" s="10" t="s">
        <v>89</v>
      </c>
      <c r="D54" s="87" t="s">
        <v>108</v>
      </c>
      <c r="E54" s="131"/>
      <c r="F54" s="143"/>
      <c r="G54" s="143"/>
      <c r="H54" s="143"/>
      <c r="I54" s="143"/>
      <c r="J54" s="143"/>
      <c r="K54" s="144"/>
      <c r="L54" s="143"/>
      <c r="M54" s="143"/>
      <c r="N54" s="143"/>
      <c r="O54" s="143"/>
      <c r="P54" s="143"/>
      <c r="Q54" s="143"/>
      <c r="R54" s="144"/>
      <c r="S54" s="143"/>
      <c r="T54" s="143"/>
      <c r="U54" s="143"/>
      <c r="V54" s="143"/>
      <c r="W54" s="143"/>
      <c r="X54" s="145"/>
      <c r="Y54" s="144"/>
      <c r="Z54" s="145"/>
      <c r="AA54" s="145"/>
      <c r="AB54" s="143"/>
      <c r="AC54" s="143"/>
      <c r="AD54" s="143"/>
      <c r="AE54" s="143"/>
      <c r="AF54" s="144"/>
      <c r="AG54" s="143"/>
      <c r="AH54" s="143"/>
      <c r="AI54" s="143"/>
      <c r="AJ54" s="115">
        <f t="shared" si="5"/>
        <v>0</v>
      </c>
      <c r="AK54" s="87">
        <f t="shared" si="3"/>
        <v>0</v>
      </c>
      <c r="AL54" s="87">
        <f t="shared" si="0"/>
        <v>0</v>
      </c>
    </row>
    <row r="55" spans="1:38" s="116" customFormat="1" ht="19.5" customHeight="1" x14ac:dyDescent="0.25">
      <c r="A55" s="87">
        <v>51</v>
      </c>
      <c r="B55" s="88" t="s">
        <v>57</v>
      </c>
      <c r="C55" s="10" t="s">
        <v>89</v>
      </c>
      <c r="D55" s="87" t="s">
        <v>108</v>
      </c>
      <c r="E55" s="160"/>
      <c r="F55" s="160"/>
      <c r="G55" s="160"/>
      <c r="H55" s="160"/>
      <c r="I55" s="160"/>
      <c r="J55" s="160"/>
      <c r="K55" s="161"/>
      <c r="L55" s="160"/>
      <c r="M55" s="160"/>
      <c r="N55" s="160"/>
      <c r="O55" s="160"/>
      <c r="P55" s="160"/>
      <c r="Q55" s="160"/>
      <c r="R55" s="161"/>
      <c r="S55" s="160"/>
      <c r="T55" s="160"/>
      <c r="U55" s="160"/>
      <c r="V55" s="160"/>
      <c r="W55" s="160"/>
      <c r="X55" s="162"/>
      <c r="Y55" s="161"/>
      <c r="Z55" s="162"/>
      <c r="AA55" s="162"/>
      <c r="AB55" s="160"/>
      <c r="AC55" s="160"/>
      <c r="AD55" s="160"/>
      <c r="AE55" s="160"/>
      <c r="AF55" s="161"/>
      <c r="AG55" s="160"/>
      <c r="AH55" s="160"/>
      <c r="AI55" s="160"/>
      <c r="AJ55" s="115">
        <f t="shared" si="5"/>
        <v>0</v>
      </c>
      <c r="AK55" s="87">
        <f t="shared" si="3"/>
        <v>0</v>
      </c>
      <c r="AL55" s="87">
        <f t="shared" si="0"/>
        <v>0</v>
      </c>
    </row>
    <row r="56" spans="1:38" s="116" customFormat="1" ht="19.5" customHeight="1" x14ac:dyDescent="0.25">
      <c r="A56" s="87">
        <v>52</v>
      </c>
      <c r="B56" s="88" t="s">
        <v>58</v>
      </c>
      <c r="C56" s="10" t="s">
        <v>89</v>
      </c>
      <c r="D56" s="87" t="s">
        <v>109</v>
      </c>
      <c r="E56" s="139">
        <v>10</v>
      </c>
      <c r="F56" s="139">
        <v>14</v>
      </c>
      <c r="G56" s="139">
        <v>10</v>
      </c>
      <c r="H56" s="139">
        <v>10</v>
      </c>
      <c r="I56" s="139">
        <v>10</v>
      </c>
      <c r="J56" s="139">
        <v>10</v>
      </c>
      <c r="K56" s="140"/>
      <c r="L56" s="139">
        <v>10</v>
      </c>
      <c r="M56" s="139">
        <v>10</v>
      </c>
      <c r="N56" s="139">
        <v>10</v>
      </c>
      <c r="O56" s="139">
        <v>10</v>
      </c>
      <c r="P56" s="139">
        <v>10</v>
      </c>
      <c r="Q56" s="139">
        <v>10</v>
      </c>
      <c r="R56" s="140"/>
      <c r="S56" s="139">
        <v>10</v>
      </c>
      <c r="T56" s="139">
        <v>10</v>
      </c>
      <c r="U56" s="139">
        <v>10</v>
      </c>
      <c r="V56" s="139">
        <v>13</v>
      </c>
      <c r="W56" s="139">
        <v>13</v>
      </c>
      <c r="X56" s="141">
        <v>10</v>
      </c>
      <c r="Y56" s="140"/>
      <c r="Z56" s="141">
        <v>10</v>
      </c>
      <c r="AA56" s="141">
        <v>10</v>
      </c>
      <c r="AB56" s="139">
        <v>10</v>
      </c>
      <c r="AC56" s="139">
        <v>10</v>
      </c>
      <c r="AD56" s="148">
        <v>10</v>
      </c>
      <c r="AE56" s="139"/>
      <c r="AF56" s="140"/>
      <c r="AG56" s="139"/>
      <c r="AH56" s="139"/>
      <c r="AI56" s="139"/>
      <c r="AJ56" s="115">
        <f>SUM(E56:AI56)</f>
        <v>240</v>
      </c>
      <c r="AK56" s="87">
        <f>COUNT(E56:AI56)</f>
        <v>23</v>
      </c>
      <c r="AL56" s="87">
        <f>AJ56-AK56*10</f>
        <v>10</v>
      </c>
    </row>
    <row r="57" spans="1:38" s="116" customFormat="1" ht="19.5" customHeight="1" x14ac:dyDescent="0.25">
      <c r="A57" s="87">
        <v>53</v>
      </c>
      <c r="B57" s="88" t="s">
        <v>59</v>
      </c>
      <c r="C57" s="10" t="s">
        <v>89</v>
      </c>
      <c r="D57" s="87" t="s">
        <v>109</v>
      </c>
      <c r="E57" s="120"/>
      <c r="F57" s="120"/>
      <c r="G57" s="120"/>
      <c r="H57" s="120"/>
      <c r="I57" s="120"/>
      <c r="J57" s="120"/>
      <c r="K57" s="121"/>
      <c r="L57" s="120"/>
      <c r="M57" s="120"/>
      <c r="N57" s="120"/>
      <c r="O57" s="120"/>
      <c r="P57" s="120"/>
      <c r="Q57" s="120"/>
      <c r="R57" s="121"/>
      <c r="S57" s="120"/>
      <c r="T57" s="120"/>
      <c r="U57" s="120"/>
      <c r="V57" s="120"/>
      <c r="W57" s="120"/>
      <c r="X57" s="122"/>
      <c r="Y57" s="121"/>
      <c r="Z57" s="122"/>
      <c r="AA57" s="122"/>
      <c r="AB57" s="120"/>
      <c r="AC57" s="120"/>
      <c r="AD57" s="120"/>
      <c r="AE57" s="120"/>
      <c r="AF57" s="121"/>
      <c r="AG57" s="120"/>
      <c r="AH57" s="120"/>
      <c r="AI57" s="120"/>
      <c r="AJ57" s="115">
        <f t="shared" si="5"/>
        <v>0</v>
      </c>
      <c r="AK57" s="87">
        <f t="shared" si="3"/>
        <v>0</v>
      </c>
      <c r="AL57" s="87">
        <f t="shared" si="0"/>
        <v>0</v>
      </c>
    </row>
    <row r="58" spans="1:38" s="116" customFormat="1" ht="19.5" customHeight="1" x14ac:dyDescent="0.25">
      <c r="A58" s="87">
        <v>54</v>
      </c>
      <c r="B58" s="88" t="s">
        <v>60</v>
      </c>
      <c r="C58" s="10" t="s">
        <v>89</v>
      </c>
      <c r="D58" s="87" t="s">
        <v>109</v>
      </c>
      <c r="E58" s="139"/>
      <c r="F58" s="139"/>
      <c r="G58" s="139"/>
      <c r="H58" s="139"/>
      <c r="I58" s="139"/>
      <c r="J58" s="139"/>
      <c r="K58" s="140"/>
      <c r="L58" s="139"/>
      <c r="M58" s="139"/>
      <c r="N58" s="139"/>
      <c r="O58" s="139"/>
      <c r="P58" s="139"/>
      <c r="Q58" s="139"/>
      <c r="R58" s="140"/>
      <c r="S58" s="139"/>
      <c r="T58" s="139"/>
      <c r="U58" s="139"/>
      <c r="V58" s="139"/>
      <c r="W58" s="139"/>
      <c r="X58" s="141"/>
      <c r="Y58" s="140"/>
      <c r="Z58" s="141"/>
      <c r="AA58" s="141"/>
      <c r="AB58" s="139"/>
      <c r="AC58" s="139"/>
      <c r="AD58" s="139"/>
      <c r="AE58" s="139"/>
      <c r="AF58" s="140"/>
      <c r="AG58" s="139"/>
      <c r="AH58" s="139"/>
      <c r="AI58" s="139"/>
      <c r="AJ58" s="115">
        <f t="shared" si="5"/>
        <v>0</v>
      </c>
      <c r="AK58" s="87">
        <f t="shared" si="3"/>
        <v>0</v>
      </c>
      <c r="AL58" s="87">
        <f t="shared" si="0"/>
        <v>0</v>
      </c>
    </row>
    <row r="59" spans="1:38" s="116" customFormat="1" ht="19.5" customHeight="1" x14ac:dyDescent="0.25">
      <c r="A59" s="87">
        <v>55</v>
      </c>
      <c r="B59" s="88" t="s">
        <v>61</v>
      </c>
      <c r="C59" s="10" t="s">
        <v>89</v>
      </c>
      <c r="D59" s="87" t="s">
        <v>110</v>
      </c>
      <c r="E59" s="89"/>
      <c r="F59" s="89"/>
      <c r="G59" s="89"/>
      <c r="H59" s="89"/>
      <c r="I59" s="89"/>
      <c r="J59" s="89"/>
      <c r="K59" s="147"/>
      <c r="L59" s="89"/>
      <c r="M59" s="89"/>
      <c r="N59" s="89"/>
      <c r="O59" s="89"/>
      <c r="P59" s="89"/>
      <c r="Q59" s="89"/>
      <c r="R59" s="147"/>
      <c r="S59" s="89"/>
      <c r="T59" s="89"/>
      <c r="U59" s="89"/>
      <c r="V59" s="89"/>
      <c r="W59" s="89"/>
      <c r="X59" s="149"/>
      <c r="Y59" s="147"/>
      <c r="Z59" s="149"/>
      <c r="AA59" s="149"/>
      <c r="AB59" s="89"/>
      <c r="AC59" s="89"/>
      <c r="AD59" s="89"/>
      <c r="AE59" s="89"/>
      <c r="AF59" s="147"/>
      <c r="AG59" s="89"/>
      <c r="AH59" s="89"/>
      <c r="AI59" s="89"/>
      <c r="AJ59" s="115">
        <f t="shared" si="5"/>
        <v>0</v>
      </c>
      <c r="AK59" s="87">
        <f t="shared" si="3"/>
        <v>0</v>
      </c>
      <c r="AL59" s="87">
        <f t="shared" si="0"/>
        <v>0</v>
      </c>
    </row>
    <row r="60" spans="1:38" s="116" customFormat="1" ht="19.5" customHeight="1" x14ac:dyDescent="0.25">
      <c r="A60" s="87">
        <v>56</v>
      </c>
      <c r="B60" s="88" t="s">
        <v>62</v>
      </c>
      <c r="C60" s="10" t="s">
        <v>89</v>
      </c>
      <c r="D60" s="87" t="s">
        <v>110</v>
      </c>
      <c r="E60" s="120"/>
      <c r="F60" s="120"/>
      <c r="G60" s="120"/>
      <c r="H60" s="120"/>
      <c r="I60" s="120"/>
      <c r="J60" s="120"/>
      <c r="K60" s="121"/>
      <c r="L60" s="120"/>
      <c r="M60" s="120"/>
      <c r="N60" s="120"/>
      <c r="O60" s="120"/>
      <c r="P60" s="120"/>
      <c r="Q60" s="120"/>
      <c r="R60" s="121"/>
      <c r="S60" s="120"/>
      <c r="T60" s="120"/>
      <c r="U60" s="120"/>
      <c r="V60" s="120"/>
      <c r="W60" s="120"/>
      <c r="X60" s="122"/>
      <c r="Y60" s="121"/>
      <c r="Z60" s="122"/>
      <c r="AA60" s="122"/>
      <c r="AB60" s="120"/>
      <c r="AC60" s="120"/>
      <c r="AD60" s="120"/>
      <c r="AE60" s="120"/>
      <c r="AF60" s="121"/>
      <c r="AG60" s="120"/>
      <c r="AH60" s="120"/>
      <c r="AI60" s="120"/>
      <c r="AJ60" s="115">
        <f t="shared" si="5"/>
        <v>0</v>
      </c>
      <c r="AK60" s="87">
        <f t="shared" si="3"/>
        <v>0</v>
      </c>
      <c r="AL60" s="87">
        <f t="shared" si="0"/>
        <v>0</v>
      </c>
    </row>
    <row r="61" spans="1:38" s="116" customFormat="1" ht="19.5" customHeight="1" x14ac:dyDescent="0.25">
      <c r="A61" s="87">
        <v>57</v>
      </c>
      <c r="B61" s="88" t="s">
        <v>63</v>
      </c>
      <c r="C61" s="10" t="s">
        <v>89</v>
      </c>
      <c r="D61" s="87" t="s">
        <v>110</v>
      </c>
      <c r="E61" s="120"/>
      <c r="F61" s="120"/>
      <c r="G61" s="120"/>
      <c r="H61" s="120"/>
      <c r="I61" s="120"/>
      <c r="J61" s="120"/>
      <c r="K61" s="121"/>
      <c r="L61" s="120"/>
      <c r="M61" s="120"/>
      <c r="N61" s="120"/>
      <c r="O61" s="120"/>
      <c r="P61" s="120"/>
      <c r="Q61" s="120"/>
      <c r="R61" s="121"/>
      <c r="S61" s="120"/>
      <c r="T61" s="120"/>
      <c r="U61" s="120"/>
      <c r="V61" s="120"/>
      <c r="W61" s="120"/>
      <c r="X61" s="122"/>
      <c r="Y61" s="121"/>
      <c r="Z61" s="122"/>
      <c r="AA61" s="122"/>
      <c r="AB61" s="120"/>
      <c r="AC61" s="120"/>
      <c r="AD61" s="120"/>
      <c r="AE61" s="120"/>
      <c r="AF61" s="121"/>
      <c r="AG61" s="120"/>
      <c r="AH61" s="120"/>
      <c r="AI61" s="120"/>
      <c r="AJ61" s="115">
        <f t="shared" si="5"/>
        <v>0</v>
      </c>
      <c r="AK61" s="87">
        <f t="shared" si="3"/>
        <v>0</v>
      </c>
      <c r="AL61" s="87">
        <f t="shared" si="0"/>
        <v>0</v>
      </c>
    </row>
    <row r="62" spans="1:38" s="116" customFormat="1" ht="19.5" customHeight="1" x14ac:dyDescent="0.25">
      <c r="A62" s="87">
        <v>58</v>
      </c>
      <c r="B62" s="88" t="s">
        <v>64</v>
      </c>
      <c r="C62" s="10" t="s">
        <v>89</v>
      </c>
      <c r="D62" s="87" t="s">
        <v>110</v>
      </c>
      <c r="E62" s="120"/>
      <c r="F62" s="120"/>
      <c r="G62" s="120"/>
      <c r="H62" s="120"/>
      <c r="I62" s="120"/>
      <c r="J62" s="120"/>
      <c r="K62" s="121"/>
      <c r="L62" s="120"/>
      <c r="M62" s="120"/>
      <c r="N62" s="120"/>
      <c r="O62" s="120"/>
      <c r="P62" s="120"/>
      <c r="Q62" s="120"/>
      <c r="R62" s="121"/>
      <c r="S62" s="120"/>
      <c r="T62" s="120"/>
      <c r="U62" s="120"/>
      <c r="V62" s="120"/>
      <c r="W62" s="120"/>
      <c r="X62" s="122"/>
      <c r="Y62" s="121"/>
      <c r="Z62" s="122"/>
      <c r="AA62" s="122"/>
      <c r="AB62" s="120"/>
      <c r="AC62" s="120"/>
      <c r="AD62" s="120"/>
      <c r="AE62" s="120"/>
      <c r="AF62" s="121"/>
      <c r="AG62" s="120"/>
      <c r="AH62" s="120"/>
      <c r="AI62" s="120"/>
      <c r="AJ62" s="115">
        <f t="shared" si="5"/>
        <v>0</v>
      </c>
      <c r="AK62" s="87">
        <f t="shared" si="3"/>
        <v>0</v>
      </c>
      <c r="AL62" s="87">
        <f t="shared" si="0"/>
        <v>0</v>
      </c>
    </row>
    <row r="63" spans="1:38" s="116" customFormat="1" ht="19.5" customHeight="1" x14ac:dyDescent="0.25">
      <c r="A63" s="87">
        <v>59</v>
      </c>
      <c r="B63" s="88" t="s">
        <v>65</v>
      </c>
      <c r="C63" s="10" t="s">
        <v>89</v>
      </c>
      <c r="D63" s="87" t="s">
        <v>110</v>
      </c>
      <c r="E63" s="120"/>
      <c r="F63" s="120"/>
      <c r="G63" s="120"/>
      <c r="H63" s="120"/>
      <c r="I63" s="120"/>
      <c r="J63" s="120"/>
      <c r="K63" s="121"/>
      <c r="L63" s="124">
        <v>10</v>
      </c>
      <c r="M63" s="120">
        <v>13</v>
      </c>
      <c r="N63" s="120">
        <v>10</v>
      </c>
      <c r="O63" s="120">
        <v>10</v>
      </c>
      <c r="P63" s="120">
        <v>10</v>
      </c>
      <c r="Q63" s="120">
        <v>10</v>
      </c>
      <c r="R63" s="121">
        <v>13</v>
      </c>
      <c r="S63" s="120">
        <v>13</v>
      </c>
      <c r="T63" s="120">
        <v>12</v>
      </c>
      <c r="U63" s="120">
        <v>12</v>
      </c>
      <c r="V63" s="120">
        <v>13</v>
      </c>
      <c r="W63" s="120">
        <v>13</v>
      </c>
      <c r="X63" s="122">
        <v>10</v>
      </c>
      <c r="Y63" s="121">
        <v>10</v>
      </c>
      <c r="Z63" s="122">
        <v>10</v>
      </c>
      <c r="AA63" s="122">
        <v>10</v>
      </c>
      <c r="AB63" s="120">
        <v>10</v>
      </c>
      <c r="AC63" s="120">
        <v>10</v>
      </c>
      <c r="AD63" s="120">
        <v>10</v>
      </c>
      <c r="AE63" s="120">
        <v>10</v>
      </c>
      <c r="AF63" s="121">
        <v>10</v>
      </c>
      <c r="AG63" s="120">
        <v>10</v>
      </c>
      <c r="AH63" s="120">
        <v>10</v>
      </c>
      <c r="AI63" s="120">
        <v>10</v>
      </c>
      <c r="AJ63" s="115">
        <f>SUM(E63:AI63)</f>
        <v>259</v>
      </c>
      <c r="AK63" s="87">
        <f>COUNT(E63:AI63)</f>
        <v>24</v>
      </c>
      <c r="AL63" s="87">
        <f>AJ63-AK63*10</f>
        <v>19</v>
      </c>
    </row>
    <row r="64" spans="1:38" s="116" customFormat="1" ht="19.5" customHeight="1" x14ac:dyDescent="0.25">
      <c r="A64" s="87">
        <v>60</v>
      </c>
      <c r="B64" s="88" t="s">
        <v>66</v>
      </c>
      <c r="C64" s="10" t="s">
        <v>89</v>
      </c>
      <c r="D64" s="87" t="s">
        <v>110</v>
      </c>
      <c r="E64" s="120"/>
      <c r="F64" s="120"/>
      <c r="G64" s="120"/>
      <c r="H64" s="120"/>
      <c r="I64" s="120"/>
      <c r="J64" s="120"/>
      <c r="K64" s="121"/>
      <c r="L64" s="120"/>
      <c r="M64" s="120"/>
      <c r="N64" s="120"/>
      <c r="O64" s="120"/>
      <c r="P64" s="120"/>
      <c r="Q64" s="120"/>
      <c r="R64" s="121"/>
      <c r="S64" s="120"/>
      <c r="T64" s="120"/>
      <c r="U64" s="120"/>
      <c r="V64" s="120"/>
      <c r="W64" s="120"/>
      <c r="X64" s="122"/>
      <c r="Y64" s="121"/>
      <c r="Z64" s="122"/>
      <c r="AA64" s="122"/>
      <c r="AB64" s="120"/>
      <c r="AC64" s="120"/>
      <c r="AD64" s="120"/>
      <c r="AE64" s="120"/>
      <c r="AF64" s="121"/>
      <c r="AG64" s="120"/>
      <c r="AH64" s="120"/>
      <c r="AI64" s="120"/>
      <c r="AJ64" s="115">
        <f t="shared" si="5"/>
        <v>0</v>
      </c>
      <c r="AK64" s="87">
        <f t="shared" si="3"/>
        <v>0</v>
      </c>
      <c r="AL64" s="87">
        <f t="shared" si="0"/>
        <v>0</v>
      </c>
    </row>
    <row r="65" spans="1:38" s="116" customFormat="1" ht="19.5" customHeight="1" x14ac:dyDescent="0.25">
      <c r="A65" s="87">
        <v>61</v>
      </c>
      <c r="B65" s="88" t="s">
        <v>67</v>
      </c>
      <c r="C65" s="10" t="s">
        <v>89</v>
      </c>
      <c r="D65" s="87" t="s">
        <v>110</v>
      </c>
      <c r="E65" s="120">
        <v>10</v>
      </c>
      <c r="F65" s="120">
        <v>14</v>
      </c>
      <c r="G65" s="120">
        <v>10</v>
      </c>
      <c r="H65" s="120">
        <v>10</v>
      </c>
      <c r="I65" s="120">
        <v>10</v>
      </c>
      <c r="J65" s="120">
        <v>10</v>
      </c>
      <c r="K65" s="121">
        <v>10</v>
      </c>
      <c r="L65" s="120">
        <v>11</v>
      </c>
      <c r="M65" s="120">
        <v>13</v>
      </c>
      <c r="N65" s="120">
        <v>10</v>
      </c>
      <c r="O65" s="120">
        <v>10</v>
      </c>
      <c r="P65" s="120">
        <v>10</v>
      </c>
      <c r="Q65" s="120">
        <v>10</v>
      </c>
      <c r="R65" s="121">
        <v>13</v>
      </c>
      <c r="S65" s="120">
        <v>13</v>
      </c>
      <c r="T65" s="120">
        <v>12</v>
      </c>
      <c r="U65" s="120">
        <v>10</v>
      </c>
      <c r="V65" s="120">
        <v>13</v>
      </c>
      <c r="W65" s="123">
        <v>10</v>
      </c>
      <c r="X65" s="122"/>
      <c r="Y65" s="121"/>
      <c r="Z65" s="122"/>
      <c r="AA65" s="122"/>
      <c r="AB65" s="120"/>
      <c r="AC65" s="120"/>
      <c r="AD65" s="120"/>
      <c r="AE65" s="120"/>
      <c r="AF65" s="121"/>
      <c r="AG65" s="120"/>
      <c r="AH65" s="120"/>
      <c r="AI65" s="120"/>
      <c r="AJ65" s="115">
        <f t="shared" si="5"/>
        <v>209</v>
      </c>
      <c r="AK65" s="87">
        <f>COUNT(E65:AI65)</f>
        <v>19</v>
      </c>
      <c r="AL65" s="87">
        <f>AJ65-AK65*10</f>
        <v>19</v>
      </c>
    </row>
    <row r="66" spans="1:38" s="116" customFormat="1" ht="19.5" customHeight="1" x14ac:dyDescent="0.25">
      <c r="A66" s="87">
        <v>62</v>
      </c>
      <c r="B66" s="88" t="s">
        <v>68</v>
      </c>
      <c r="C66" s="10" t="s">
        <v>89</v>
      </c>
      <c r="D66" s="87" t="s">
        <v>110</v>
      </c>
      <c r="E66" s="120">
        <v>10</v>
      </c>
      <c r="F66" s="120">
        <v>14</v>
      </c>
      <c r="G66" s="120">
        <v>10</v>
      </c>
      <c r="H66" s="120">
        <v>10</v>
      </c>
      <c r="I66" s="120">
        <v>10</v>
      </c>
      <c r="J66" s="120">
        <v>10</v>
      </c>
      <c r="K66" s="121">
        <v>10</v>
      </c>
      <c r="L66" s="120">
        <v>11</v>
      </c>
      <c r="M66" s="120">
        <v>13</v>
      </c>
      <c r="N66" s="120">
        <v>10</v>
      </c>
      <c r="O66" s="123">
        <v>10</v>
      </c>
      <c r="P66" s="120"/>
      <c r="Q66" s="120"/>
      <c r="R66" s="121"/>
      <c r="S66" s="120"/>
      <c r="T66" s="120"/>
      <c r="U66" s="120"/>
      <c r="V66" s="120"/>
      <c r="W66" s="120"/>
      <c r="X66" s="122"/>
      <c r="Y66" s="121"/>
      <c r="Z66" s="122"/>
      <c r="AA66" s="122"/>
      <c r="AB66" s="120"/>
      <c r="AC66" s="120"/>
      <c r="AD66" s="120"/>
      <c r="AE66" s="120"/>
      <c r="AF66" s="121"/>
      <c r="AG66" s="120"/>
      <c r="AH66" s="120"/>
      <c r="AI66" s="120"/>
      <c r="AJ66" s="115">
        <f>SUM(E66:AI66)</f>
        <v>118</v>
      </c>
      <c r="AK66" s="87">
        <f>COUNT(E66:AI66)</f>
        <v>11</v>
      </c>
      <c r="AL66" s="87">
        <f t="shared" si="0"/>
        <v>8</v>
      </c>
    </row>
    <row r="67" spans="1:38" s="116" customFormat="1" ht="19.5" customHeight="1" x14ac:dyDescent="0.25">
      <c r="A67" s="87">
        <v>63</v>
      </c>
      <c r="B67" s="88" t="s">
        <v>69</v>
      </c>
      <c r="C67" s="10" t="s">
        <v>89</v>
      </c>
      <c r="D67" s="87" t="s">
        <v>110</v>
      </c>
      <c r="E67" s="120"/>
      <c r="F67" s="120"/>
      <c r="G67" s="120"/>
      <c r="H67" s="120"/>
      <c r="I67" s="120"/>
      <c r="J67" s="120"/>
      <c r="K67" s="121"/>
      <c r="L67" s="120"/>
      <c r="M67" s="120"/>
      <c r="N67" s="120"/>
      <c r="O67" s="120"/>
      <c r="P67" s="124">
        <v>10</v>
      </c>
      <c r="Q67" s="120">
        <v>10</v>
      </c>
      <c r="R67" s="121">
        <v>13</v>
      </c>
      <c r="S67" s="120">
        <v>13</v>
      </c>
      <c r="T67" s="120">
        <v>12</v>
      </c>
      <c r="U67" s="120">
        <v>12</v>
      </c>
      <c r="V67" s="120">
        <v>13</v>
      </c>
      <c r="W67" s="120">
        <v>13</v>
      </c>
      <c r="X67" s="122">
        <v>10</v>
      </c>
      <c r="Y67" s="121">
        <v>10</v>
      </c>
      <c r="Z67" s="122">
        <v>10</v>
      </c>
      <c r="AA67" s="122">
        <v>10</v>
      </c>
      <c r="AB67" s="120">
        <v>10</v>
      </c>
      <c r="AC67" s="120">
        <v>10</v>
      </c>
      <c r="AD67" s="120">
        <v>10</v>
      </c>
      <c r="AE67" s="120">
        <v>10</v>
      </c>
      <c r="AF67" s="121">
        <v>10</v>
      </c>
      <c r="AG67" s="120">
        <v>10</v>
      </c>
      <c r="AH67" s="120">
        <v>10</v>
      </c>
      <c r="AI67" s="120">
        <v>10</v>
      </c>
      <c r="AJ67" s="115">
        <f>SUM(E67:AI67)</f>
        <v>216</v>
      </c>
      <c r="AK67" s="87">
        <f>COUNT(E67:AI67)</f>
        <v>20</v>
      </c>
      <c r="AL67" s="87">
        <f>AJ67-AK67*10</f>
        <v>16</v>
      </c>
    </row>
    <row r="68" spans="1:38" s="116" customFormat="1" ht="19.5" customHeight="1" x14ac:dyDescent="0.25">
      <c r="A68" s="87">
        <v>64</v>
      </c>
      <c r="B68" s="88" t="s">
        <v>72</v>
      </c>
      <c r="C68" s="10" t="s">
        <v>89</v>
      </c>
      <c r="D68" s="87" t="s">
        <v>112</v>
      </c>
      <c r="E68" s="120">
        <v>10</v>
      </c>
      <c r="F68" s="120">
        <v>14</v>
      </c>
      <c r="G68" s="120">
        <v>10</v>
      </c>
      <c r="H68" s="120">
        <v>10</v>
      </c>
      <c r="I68" s="120">
        <v>10</v>
      </c>
      <c r="J68" s="120">
        <v>12</v>
      </c>
      <c r="K68" s="121">
        <v>10</v>
      </c>
      <c r="L68" s="123">
        <v>10</v>
      </c>
      <c r="M68" s="120"/>
      <c r="N68" s="120"/>
      <c r="O68" s="120"/>
      <c r="P68" s="120"/>
      <c r="Q68" s="120"/>
      <c r="R68" s="121"/>
      <c r="S68" s="120"/>
      <c r="T68" s="120"/>
      <c r="U68" s="120"/>
      <c r="V68" s="120"/>
      <c r="W68" s="120"/>
      <c r="X68" s="122"/>
      <c r="Y68" s="121"/>
      <c r="Z68" s="122"/>
      <c r="AA68" s="124">
        <v>10</v>
      </c>
      <c r="AB68" s="120">
        <v>10</v>
      </c>
      <c r="AC68" s="120">
        <v>10</v>
      </c>
      <c r="AD68" s="120">
        <v>10</v>
      </c>
      <c r="AE68" s="120">
        <v>10</v>
      </c>
      <c r="AF68" s="121"/>
      <c r="AG68" s="120">
        <v>10</v>
      </c>
      <c r="AH68" s="120">
        <v>12</v>
      </c>
      <c r="AI68" s="120">
        <v>10</v>
      </c>
      <c r="AJ68" s="115">
        <f>SUM(AA68:AI68)</f>
        <v>82</v>
      </c>
      <c r="AK68" s="87">
        <f>COUNT(AA68:AI68)</f>
        <v>8</v>
      </c>
      <c r="AL68" s="87">
        <f>AJ68-AK68*10</f>
        <v>2</v>
      </c>
    </row>
    <row r="69" spans="1:38" s="116" customFormat="1" ht="19.5" customHeight="1" x14ac:dyDescent="0.25">
      <c r="A69" s="87">
        <v>65</v>
      </c>
      <c r="B69" s="88" t="s">
        <v>73</v>
      </c>
      <c r="C69" s="10" t="s">
        <v>89</v>
      </c>
      <c r="D69" s="87" t="s">
        <v>112</v>
      </c>
      <c r="E69" s="120">
        <v>10</v>
      </c>
      <c r="F69" s="120">
        <v>14</v>
      </c>
      <c r="G69" s="120">
        <v>10</v>
      </c>
      <c r="H69" s="120">
        <v>10</v>
      </c>
      <c r="I69" s="120">
        <v>10</v>
      </c>
      <c r="J69" s="120">
        <v>10</v>
      </c>
      <c r="K69" s="121"/>
      <c r="L69" s="123">
        <v>10</v>
      </c>
      <c r="M69" s="120"/>
      <c r="N69" s="120"/>
      <c r="O69" s="120"/>
      <c r="P69" s="120"/>
      <c r="Q69" s="120"/>
      <c r="R69" s="121"/>
      <c r="S69" s="124">
        <v>10</v>
      </c>
      <c r="T69" s="120"/>
      <c r="U69" s="120"/>
      <c r="V69" s="120"/>
      <c r="W69" s="120"/>
      <c r="X69" s="122"/>
      <c r="Y69" s="121"/>
      <c r="Z69" s="122"/>
      <c r="AA69" s="122"/>
      <c r="AB69" s="120"/>
      <c r="AC69" s="120"/>
      <c r="AD69" s="120"/>
      <c r="AE69" s="120"/>
      <c r="AF69" s="121"/>
      <c r="AG69" s="120"/>
      <c r="AH69" s="120"/>
      <c r="AI69" s="120"/>
      <c r="AJ69" s="115">
        <f t="shared" ref="AJ69" si="7">SUM(E69:AI69)</f>
        <v>84</v>
      </c>
      <c r="AK69" s="87">
        <f t="shared" ref="AK69:AK77" si="8">COUNT(E69:AI69)</f>
        <v>8</v>
      </c>
      <c r="AL69" s="87">
        <f t="shared" si="0"/>
        <v>4</v>
      </c>
    </row>
    <row r="70" spans="1:38" s="116" customFormat="1" ht="19.5" customHeight="1" x14ac:dyDescent="0.25">
      <c r="A70" s="87">
        <v>66</v>
      </c>
      <c r="B70" s="88" t="s">
        <v>74</v>
      </c>
      <c r="C70" s="10" t="s">
        <v>89</v>
      </c>
      <c r="D70" s="87" t="s">
        <v>112</v>
      </c>
      <c r="E70" s="120"/>
      <c r="F70" s="120"/>
      <c r="G70" s="120"/>
      <c r="H70" s="120"/>
      <c r="I70" s="120"/>
      <c r="J70" s="120"/>
      <c r="K70" s="121"/>
      <c r="L70" s="120"/>
      <c r="M70" s="120"/>
      <c r="N70" s="120"/>
      <c r="O70" s="120"/>
      <c r="P70" s="120"/>
      <c r="Q70" s="120"/>
      <c r="R70" s="121"/>
      <c r="S70" s="120"/>
      <c r="T70" s="120"/>
      <c r="U70" s="120"/>
      <c r="V70" s="120"/>
      <c r="W70" s="120"/>
      <c r="X70" s="122"/>
      <c r="Y70" s="121"/>
      <c r="Z70" s="122"/>
      <c r="AA70" s="122"/>
      <c r="AB70" s="120"/>
      <c r="AC70" s="120"/>
      <c r="AD70" s="120"/>
      <c r="AE70" s="120"/>
      <c r="AF70" s="121"/>
      <c r="AG70" s="120"/>
      <c r="AH70" s="120"/>
      <c r="AI70" s="120"/>
      <c r="AJ70" s="115">
        <f t="shared" ref="AJ70:AJ77" si="9">SUM(E70:AI70)</f>
        <v>0</v>
      </c>
      <c r="AK70" s="87">
        <f t="shared" si="8"/>
        <v>0</v>
      </c>
      <c r="AL70" s="87">
        <f t="shared" si="0"/>
        <v>0</v>
      </c>
    </row>
    <row r="71" spans="1:38" s="116" customFormat="1" ht="19.5" customHeight="1" x14ac:dyDescent="0.25">
      <c r="A71" s="87">
        <v>67</v>
      </c>
      <c r="B71" s="88" t="s">
        <v>75</v>
      </c>
      <c r="C71" s="10" t="s">
        <v>89</v>
      </c>
      <c r="D71" s="87" t="s">
        <v>112</v>
      </c>
      <c r="E71" s="120"/>
      <c r="F71" s="120"/>
      <c r="G71" s="120"/>
      <c r="H71" s="120"/>
      <c r="I71" s="120"/>
      <c r="J71" s="120"/>
      <c r="K71" s="121"/>
      <c r="L71" s="124">
        <v>10</v>
      </c>
      <c r="M71" s="120">
        <v>12</v>
      </c>
      <c r="N71" s="120">
        <v>13</v>
      </c>
      <c r="O71" s="120">
        <v>13</v>
      </c>
      <c r="P71" s="120">
        <v>13</v>
      </c>
      <c r="Q71" s="120">
        <v>13</v>
      </c>
      <c r="R71" s="121">
        <v>13</v>
      </c>
      <c r="S71" s="120">
        <v>13</v>
      </c>
      <c r="T71" s="120">
        <v>10</v>
      </c>
      <c r="U71" s="120">
        <v>10</v>
      </c>
      <c r="V71" s="120">
        <v>13</v>
      </c>
      <c r="W71" s="120">
        <v>13</v>
      </c>
      <c r="X71" s="122">
        <v>10</v>
      </c>
      <c r="Y71" s="121">
        <v>10</v>
      </c>
      <c r="Z71" s="122">
        <v>10</v>
      </c>
      <c r="AA71" s="122">
        <v>10</v>
      </c>
      <c r="AB71" s="120">
        <v>10</v>
      </c>
      <c r="AC71" s="120">
        <v>10</v>
      </c>
      <c r="AD71" s="120">
        <v>10</v>
      </c>
      <c r="AE71" s="120">
        <v>10</v>
      </c>
      <c r="AF71" s="121">
        <v>10</v>
      </c>
      <c r="AG71" s="120">
        <v>10</v>
      </c>
      <c r="AH71" s="120">
        <v>10</v>
      </c>
      <c r="AI71" s="120">
        <v>10</v>
      </c>
      <c r="AJ71" s="115">
        <f t="shared" si="9"/>
        <v>266</v>
      </c>
      <c r="AK71" s="87">
        <f t="shared" si="8"/>
        <v>24</v>
      </c>
      <c r="AL71" s="87">
        <f>AJ71-AK71*10</f>
        <v>26</v>
      </c>
    </row>
    <row r="72" spans="1:38" s="116" customFormat="1" ht="19.5" customHeight="1" x14ac:dyDescent="0.25">
      <c r="A72" s="87">
        <v>68</v>
      </c>
      <c r="B72" s="88" t="s">
        <v>76</v>
      </c>
      <c r="C72" s="10" t="s">
        <v>89</v>
      </c>
      <c r="D72" s="87" t="s">
        <v>112</v>
      </c>
      <c r="E72" s="120">
        <v>10</v>
      </c>
      <c r="F72" s="120">
        <v>14</v>
      </c>
      <c r="G72" s="120">
        <v>10</v>
      </c>
      <c r="H72" s="120">
        <v>10</v>
      </c>
      <c r="I72" s="120">
        <v>10</v>
      </c>
      <c r="J72" s="120">
        <v>12</v>
      </c>
      <c r="K72" s="121">
        <v>10</v>
      </c>
      <c r="L72" s="120">
        <v>12</v>
      </c>
      <c r="M72" s="120">
        <v>10</v>
      </c>
      <c r="N72" s="120">
        <v>10</v>
      </c>
      <c r="O72" s="123">
        <v>10</v>
      </c>
      <c r="P72" s="120"/>
      <c r="Q72" s="120"/>
      <c r="R72" s="121"/>
      <c r="S72" s="120"/>
      <c r="T72" s="120"/>
      <c r="U72" s="120"/>
      <c r="V72" s="120"/>
      <c r="W72" s="120"/>
      <c r="X72" s="122"/>
      <c r="Y72" s="121"/>
      <c r="Z72" s="122"/>
      <c r="AA72" s="122"/>
      <c r="AB72" s="120"/>
      <c r="AC72" s="120"/>
      <c r="AD72" s="120"/>
      <c r="AE72" s="120"/>
      <c r="AF72" s="121"/>
      <c r="AG72" s="120"/>
      <c r="AH72" s="120"/>
      <c r="AI72" s="120"/>
      <c r="AJ72" s="115">
        <f t="shared" si="9"/>
        <v>118</v>
      </c>
      <c r="AK72" s="87">
        <f t="shared" si="8"/>
        <v>11</v>
      </c>
      <c r="AL72" s="87">
        <f t="shared" si="0"/>
        <v>8</v>
      </c>
    </row>
    <row r="73" spans="1:38" s="116" customFormat="1" ht="19.5" customHeight="1" x14ac:dyDescent="0.25">
      <c r="A73" s="87">
        <v>69</v>
      </c>
      <c r="B73" s="88" t="s">
        <v>70</v>
      </c>
      <c r="C73" s="10" t="s">
        <v>89</v>
      </c>
      <c r="D73" s="87" t="s">
        <v>112</v>
      </c>
      <c r="E73" s="120">
        <v>10</v>
      </c>
      <c r="F73" s="120">
        <v>14</v>
      </c>
      <c r="G73" s="120">
        <v>10</v>
      </c>
      <c r="H73" s="120">
        <v>10</v>
      </c>
      <c r="I73" s="120">
        <v>10</v>
      </c>
      <c r="J73" s="120">
        <v>10</v>
      </c>
      <c r="K73" s="121"/>
      <c r="L73" s="120">
        <v>10</v>
      </c>
      <c r="M73" s="120">
        <v>10</v>
      </c>
      <c r="N73" s="120">
        <v>10</v>
      </c>
      <c r="O73" s="120">
        <v>10</v>
      </c>
      <c r="P73" s="120">
        <v>10</v>
      </c>
      <c r="Q73" s="120">
        <v>10</v>
      </c>
      <c r="R73" s="121">
        <v>13</v>
      </c>
      <c r="S73" s="120">
        <v>10</v>
      </c>
      <c r="T73" s="120">
        <v>10</v>
      </c>
      <c r="U73" s="120">
        <v>10</v>
      </c>
      <c r="V73" s="120">
        <v>13</v>
      </c>
      <c r="W73" s="120">
        <v>13</v>
      </c>
      <c r="X73" s="122">
        <v>10</v>
      </c>
      <c r="Y73" s="121">
        <v>10</v>
      </c>
      <c r="Z73" s="122">
        <v>10</v>
      </c>
      <c r="AA73" s="122">
        <v>10</v>
      </c>
      <c r="AB73" s="120">
        <v>10</v>
      </c>
      <c r="AC73" s="120">
        <v>10</v>
      </c>
      <c r="AD73" s="120">
        <v>10</v>
      </c>
      <c r="AE73" s="120">
        <v>10</v>
      </c>
      <c r="AF73" s="121">
        <v>10</v>
      </c>
      <c r="AG73" s="120">
        <v>10</v>
      </c>
      <c r="AH73" s="120">
        <v>10</v>
      </c>
      <c r="AI73" s="120">
        <v>10</v>
      </c>
      <c r="AJ73" s="115">
        <f t="shared" si="9"/>
        <v>313</v>
      </c>
      <c r="AK73" s="87">
        <f t="shared" si="8"/>
        <v>30</v>
      </c>
      <c r="AL73" s="87">
        <f>AJ73-AK73*10</f>
        <v>13</v>
      </c>
    </row>
    <row r="74" spans="1:38" s="116" customFormat="1" ht="19.5" customHeight="1" x14ac:dyDescent="0.25">
      <c r="A74" s="87">
        <v>70</v>
      </c>
      <c r="B74" s="88" t="s">
        <v>77</v>
      </c>
      <c r="C74" s="10" t="s">
        <v>89</v>
      </c>
      <c r="D74" s="87" t="s">
        <v>112</v>
      </c>
      <c r="E74" s="120"/>
      <c r="F74" s="120"/>
      <c r="G74" s="120"/>
      <c r="H74" s="120"/>
      <c r="I74" s="120"/>
      <c r="J74" s="120"/>
      <c r="K74" s="121"/>
      <c r="L74" s="120"/>
      <c r="M74" s="120"/>
      <c r="N74" s="120"/>
      <c r="O74" s="124">
        <v>10</v>
      </c>
      <c r="P74" s="120">
        <v>13</v>
      </c>
      <c r="Q74" s="120">
        <v>13</v>
      </c>
      <c r="R74" s="121">
        <v>13</v>
      </c>
      <c r="S74" s="120">
        <v>13</v>
      </c>
      <c r="T74" s="120">
        <v>10</v>
      </c>
      <c r="U74" s="120">
        <v>10</v>
      </c>
      <c r="V74" s="120">
        <v>13</v>
      </c>
      <c r="W74" s="120">
        <v>13</v>
      </c>
      <c r="X74" s="122">
        <v>10</v>
      </c>
      <c r="Y74" s="121"/>
      <c r="Z74" s="122">
        <v>10</v>
      </c>
      <c r="AA74" s="122">
        <v>10</v>
      </c>
      <c r="AB74" s="120">
        <v>10</v>
      </c>
      <c r="AC74" s="120">
        <v>10</v>
      </c>
      <c r="AD74" s="120">
        <v>10</v>
      </c>
      <c r="AE74" s="120">
        <v>10</v>
      </c>
      <c r="AF74" s="121"/>
      <c r="AG74" s="120">
        <v>10</v>
      </c>
      <c r="AH74" s="120">
        <v>10</v>
      </c>
      <c r="AI74" s="120">
        <v>10</v>
      </c>
      <c r="AJ74" s="115">
        <f t="shared" si="9"/>
        <v>208</v>
      </c>
      <c r="AK74" s="87">
        <f t="shared" si="8"/>
        <v>19</v>
      </c>
      <c r="AL74" s="87">
        <f>AJ74-AK74*10</f>
        <v>18</v>
      </c>
    </row>
    <row r="75" spans="1:38" s="116" customFormat="1" ht="19.5" customHeight="1" x14ac:dyDescent="0.25">
      <c r="A75" s="87">
        <v>71</v>
      </c>
      <c r="B75" s="88" t="s">
        <v>71</v>
      </c>
      <c r="C75" s="10" t="s">
        <v>89</v>
      </c>
      <c r="D75" s="87" t="s">
        <v>112</v>
      </c>
      <c r="E75" s="120"/>
      <c r="F75" s="120"/>
      <c r="G75" s="120"/>
      <c r="H75" s="124">
        <v>10</v>
      </c>
      <c r="I75" s="120">
        <v>10</v>
      </c>
      <c r="J75" s="120">
        <v>10</v>
      </c>
      <c r="K75" s="121"/>
      <c r="L75" s="120">
        <v>10</v>
      </c>
      <c r="M75" s="120">
        <v>10</v>
      </c>
      <c r="N75" s="120">
        <v>10</v>
      </c>
      <c r="O75" s="120">
        <v>10</v>
      </c>
      <c r="P75" s="120">
        <v>10</v>
      </c>
      <c r="Q75" s="120">
        <v>10</v>
      </c>
      <c r="R75" s="121"/>
      <c r="S75" s="120">
        <v>10</v>
      </c>
      <c r="T75" s="120">
        <v>10</v>
      </c>
      <c r="U75" s="120">
        <v>10</v>
      </c>
      <c r="V75" s="120">
        <v>13</v>
      </c>
      <c r="W75" s="120">
        <v>13</v>
      </c>
      <c r="X75" s="122">
        <v>10</v>
      </c>
      <c r="Y75" s="121"/>
      <c r="Z75" s="122">
        <v>10</v>
      </c>
      <c r="AA75" s="122">
        <v>10</v>
      </c>
      <c r="AB75" s="120">
        <v>10</v>
      </c>
      <c r="AC75" s="120">
        <v>10</v>
      </c>
      <c r="AD75" s="120">
        <v>10</v>
      </c>
      <c r="AE75" s="120">
        <v>10</v>
      </c>
      <c r="AF75" s="121"/>
      <c r="AG75" s="120">
        <v>10</v>
      </c>
      <c r="AH75" s="120">
        <v>10</v>
      </c>
      <c r="AI75" s="120">
        <v>10</v>
      </c>
      <c r="AJ75" s="115">
        <f t="shared" si="9"/>
        <v>246</v>
      </c>
      <c r="AK75" s="87">
        <f t="shared" si="8"/>
        <v>24</v>
      </c>
      <c r="AL75" s="87">
        <f t="shared" ref="AL75:AL87" si="10">AJ75-AK75*10</f>
        <v>6</v>
      </c>
    </row>
    <row r="76" spans="1:38" s="116" customFormat="1" ht="19.5" customHeight="1" x14ac:dyDescent="0.25">
      <c r="A76" s="87">
        <v>72</v>
      </c>
      <c r="B76" s="88" t="s">
        <v>78</v>
      </c>
      <c r="C76" s="10" t="s">
        <v>89</v>
      </c>
      <c r="D76" s="87" t="s">
        <v>113</v>
      </c>
      <c r="E76" s="139">
        <v>10</v>
      </c>
      <c r="F76" s="139">
        <v>14</v>
      </c>
      <c r="G76" s="139">
        <v>10</v>
      </c>
      <c r="H76" s="139">
        <v>10</v>
      </c>
      <c r="I76" s="139">
        <v>10</v>
      </c>
      <c r="J76" s="139">
        <v>10</v>
      </c>
      <c r="K76" s="140">
        <v>10</v>
      </c>
      <c r="L76" s="139">
        <v>11</v>
      </c>
      <c r="M76" s="139">
        <v>13</v>
      </c>
      <c r="N76" s="139">
        <v>10</v>
      </c>
      <c r="O76" s="139">
        <v>10</v>
      </c>
      <c r="P76" s="139">
        <v>10</v>
      </c>
      <c r="Q76" s="139">
        <v>10</v>
      </c>
      <c r="R76" s="140">
        <v>13</v>
      </c>
      <c r="S76" s="139">
        <v>13</v>
      </c>
      <c r="T76" s="139">
        <v>12</v>
      </c>
      <c r="U76" s="120">
        <v>10</v>
      </c>
      <c r="V76" s="120">
        <v>13</v>
      </c>
      <c r="W76" s="123">
        <v>10</v>
      </c>
      <c r="X76" s="141"/>
      <c r="Y76" s="140"/>
      <c r="Z76" s="141"/>
      <c r="AA76" s="141"/>
      <c r="AB76" s="139"/>
      <c r="AC76" s="139"/>
      <c r="AD76" s="139"/>
      <c r="AE76" s="139"/>
      <c r="AF76" s="140"/>
      <c r="AG76" s="139"/>
      <c r="AH76" s="139"/>
      <c r="AI76" s="139"/>
      <c r="AJ76" s="115">
        <f t="shared" si="9"/>
        <v>209</v>
      </c>
      <c r="AK76" s="87">
        <f t="shared" si="8"/>
        <v>19</v>
      </c>
      <c r="AL76" s="87">
        <f>AJ76-AK76*10</f>
        <v>19</v>
      </c>
    </row>
    <row r="77" spans="1:38" s="116" customFormat="1" ht="19.5" customHeight="1" x14ac:dyDescent="0.25">
      <c r="A77" s="87">
        <v>73</v>
      </c>
      <c r="B77" s="88" t="s">
        <v>79</v>
      </c>
      <c r="C77" s="10" t="s">
        <v>89</v>
      </c>
      <c r="D77" s="87" t="s">
        <v>113</v>
      </c>
      <c r="E77" s="139">
        <v>10</v>
      </c>
      <c r="F77" s="139">
        <v>14</v>
      </c>
      <c r="G77" s="139">
        <v>10</v>
      </c>
      <c r="H77" s="139">
        <v>10</v>
      </c>
      <c r="I77" s="139">
        <v>10</v>
      </c>
      <c r="J77" s="139">
        <v>10</v>
      </c>
      <c r="K77" s="140"/>
      <c r="L77" s="139">
        <v>10</v>
      </c>
      <c r="M77" s="139">
        <v>10</v>
      </c>
      <c r="N77" s="139">
        <v>10</v>
      </c>
      <c r="O77" s="139">
        <v>10</v>
      </c>
      <c r="P77" s="139">
        <v>10</v>
      </c>
      <c r="Q77" s="139">
        <v>10</v>
      </c>
      <c r="R77" s="140"/>
      <c r="S77" s="139">
        <v>10</v>
      </c>
      <c r="T77" s="139">
        <v>10</v>
      </c>
      <c r="U77" s="120">
        <v>11</v>
      </c>
      <c r="V77" s="120">
        <v>13</v>
      </c>
      <c r="W77" s="120">
        <v>13</v>
      </c>
      <c r="X77" s="141">
        <v>10</v>
      </c>
      <c r="Y77" s="140"/>
      <c r="Z77" s="141">
        <v>10</v>
      </c>
      <c r="AA77" s="141">
        <v>10</v>
      </c>
      <c r="AB77" s="139">
        <v>10</v>
      </c>
      <c r="AC77" s="139">
        <v>10</v>
      </c>
      <c r="AD77" s="139">
        <v>10</v>
      </c>
      <c r="AE77" s="139">
        <v>10</v>
      </c>
      <c r="AF77" s="140"/>
      <c r="AG77" s="148">
        <v>10</v>
      </c>
      <c r="AH77" s="139"/>
      <c r="AI77" s="139"/>
      <c r="AJ77" s="115">
        <f t="shared" si="9"/>
        <v>261</v>
      </c>
      <c r="AK77" s="87">
        <f t="shared" si="8"/>
        <v>25</v>
      </c>
      <c r="AL77" s="87">
        <f>AJ77-AK77*10</f>
        <v>11</v>
      </c>
    </row>
    <row r="78" spans="1:38" s="116" customFormat="1" ht="19.5" customHeight="1" x14ac:dyDescent="0.25">
      <c r="A78" s="87">
        <v>74</v>
      </c>
      <c r="B78" s="88" t="s">
        <v>80</v>
      </c>
      <c r="C78" s="10" t="s">
        <v>89</v>
      </c>
      <c r="D78" s="87" t="s">
        <v>113</v>
      </c>
      <c r="E78" s="120"/>
      <c r="F78" s="120"/>
      <c r="G78" s="120"/>
      <c r="H78" s="120"/>
      <c r="I78" s="120"/>
      <c r="J78" s="120"/>
      <c r="K78" s="121"/>
      <c r="L78" s="124">
        <v>10</v>
      </c>
      <c r="M78" s="120">
        <v>13</v>
      </c>
      <c r="N78" s="120">
        <v>13</v>
      </c>
      <c r="O78" s="120">
        <v>13</v>
      </c>
      <c r="P78" s="120">
        <v>13</v>
      </c>
      <c r="Q78" s="120">
        <v>13</v>
      </c>
      <c r="R78" s="121">
        <v>13</v>
      </c>
      <c r="S78" s="120">
        <v>13</v>
      </c>
      <c r="T78" s="120">
        <v>12</v>
      </c>
      <c r="U78" s="120">
        <v>12</v>
      </c>
      <c r="V78" s="120">
        <v>13</v>
      </c>
      <c r="W78" s="120">
        <v>13</v>
      </c>
      <c r="X78" s="122">
        <v>10</v>
      </c>
      <c r="Y78" s="121">
        <v>10</v>
      </c>
      <c r="Z78" s="122">
        <v>10</v>
      </c>
      <c r="AA78" s="122">
        <v>10</v>
      </c>
      <c r="AB78" s="120">
        <v>10</v>
      </c>
      <c r="AC78" s="120">
        <v>10</v>
      </c>
      <c r="AD78" s="120">
        <v>10</v>
      </c>
      <c r="AE78" s="120">
        <v>10</v>
      </c>
      <c r="AF78" s="121"/>
      <c r="AG78" s="120">
        <v>10</v>
      </c>
      <c r="AH78" s="120">
        <v>12</v>
      </c>
      <c r="AI78" s="120">
        <v>11</v>
      </c>
      <c r="AJ78" s="115">
        <f>SUM(L78:AI78)</f>
        <v>264</v>
      </c>
      <c r="AK78" s="87">
        <f>COUNT(L78:AI78)</f>
        <v>23</v>
      </c>
      <c r="AL78" s="87">
        <f>AJ78-AK78*10</f>
        <v>34</v>
      </c>
    </row>
    <row r="79" spans="1:38" s="116" customFormat="1" ht="19.5" customHeight="1" x14ac:dyDescent="0.25">
      <c r="A79" s="87">
        <v>75</v>
      </c>
      <c r="B79" s="88" t="s">
        <v>81</v>
      </c>
      <c r="C79" s="10" t="s">
        <v>89</v>
      </c>
      <c r="D79" s="87" t="s">
        <v>114</v>
      </c>
      <c r="E79" s="120"/>
      <c r="F79" s="120"/>
      <c r="G79" s="120"/>
      <c r="H79" s="120"/>
      <c r="I79" s="120"/>
      <c r="J79" s="120"/>
      <c r="K79" s="121"/>
      <c r="L79" s="120"/>
      <c r="M79" s="120"/>
      <c r="N79" s="120"/>
      <c r="O79" s="120"/>
      <c r="P79" s="120"/>
      <c r="Q79" s="120"/>
      <c r="R79" s="121"/>
      <c r="S79" s="120"/>
      <c r="T79" s="120"/>
      <c r="U79" s="120"/>
      <c r="V79" s="120"/>
      <c r="W79" s="120"/>
      <c r="X79" s="122"/>
      <c r="Y79" s="121"/>
      <c r="Z79" s="122"/>
      <c r="AA79" s="122"/>
      <c r="AB79" s="120"/>
      <c r="AC79" s="120"/>
      <c r="AD79" s="120"/>
      <c r="AE79" s="120"/>
      <c r="AF79" s="121"/>
      <c r="AG79" s="120"/>
      <c r="AH79" s="120"/>
      <c r="AI79" s="120"/>
      <c r="AJ79" s="115">
        <f>SUM(E79:AI79)</f>
        <v>0</v>
      </c>
      <c r="AK79" s="87">
        <f t="shared" ref="AK79:AK87" si="11">COUNT(E79:AI79)</f>
        <v>0</v>
      </c>
      <c r="AL79" s="87">
        <f t="shared" si="10"/>
        <v>0</v>
      </c>
    </row>
    <row r="80" spans="1:38" s="116" customFormat="1" ht="19.5" customHeight="1" x14ac:dyDescent="0.25">
      <c r="A80" s="87">
        <v>76</v>
      </c>
      <c r="B80" s="88" t="s">
        <v>82</v>
      </c>
      <c r="C80" s="10" t="s">
        <v>89</v>
      </c>
      <c r="D80" s="87" t="s">
        <v>114</v>
      </c>
      <c r="E80" s="120"/>
      <c r="F80" s="120"/>
      <c r="G80" s="120"/>
      <c r="H80" s="120"/>
      <c r="I80" s="120"/>
      <c r="J80" s="120"/>
      <c r="K80" s="121"/>
      <c r="L80" s="120"/>
      <c r="M80" s="120"/>
      <c r="N80" s="120"/>
      <c r="O80" s="120"/>
      <c r="P80" s="120"/>
      <c r="Q80" s="120"/>
      <c r="R80" s="121"/>
      <c r="S80" s="120"/>
      <c r="T80" s="120"/>
      <c r="U80" s="120"/>
      <c r="V80" s="120"/>
      <c r="W80" s="120"/>
      <c r="X80" s="122"/>
      <c r="Y80" s="121"/>
      <c r="Z80" s="122"/>
      <c r="AA80" s="122"/>
      <c r="AB80" s="120"/>
      <c r="AC80" s="120"/>
      <c r="AD80" s="120"/>
      <c r="AE80" s="120"/>
      <c r="AF80" s="121"/>
      <c r="AG80" s="120"/>
      <c r="AH80" s="120"/>
      <c r="AI80" s="120"/>
      <c r="AJ80" s="115">
        <f>SUM(E80:AI80)</f>
        <v>0</v>
      </c>
      <c r="AK80" s="87">
        <f t="shared" si="11"/>
        <v>0</v>
      </c>
      <c r="AL80" s="87">
        <f t="shared" si="10"/>
        <v>0</v>
      </c>
    </row>
    <row r="81" spans="1:38" s="116" customFormat="1" ht="19.5" customHeight="1" x14ac:dyDescent="0.25">
      <c r="A81" s="87">
        <v>77</v>
      </c>
      <c r="B81" s="88" t="s">
        <v>83</v>
      </c>
      <c r="C81" s="10" t="s">
        <v>89</v>
      </c>
      <c r="D81" s="87" t="s">
        <v>114</v>
      </c>
      <c r="E81" s="120"/>
      <c r="F81" s="120"/>
      <c r="G81" s="120"/>
      <c r="H81" s="120"/>
      <c r="I81" s="120"/>
      <c r="J81" s="120"/>
      <c r="K81" s="121"/>
      <c r="L81" s="120"/>
      <c r="M81" s="120"/>
      <c r="N81" s="120"/>
      <c r="O81" s="120"/>
      <c r="P81" s="120"/>
      <c r="Q81" s="120"/>
      <c r="R81" s="121"/>
      <c r="S81" s="120"/>
      <c r="T81" s="120"/>
      <c r="U81" s="120"/>
      <c r="V81" s="120"/>
      <c r="W81" s="120"/>
      <c r="X81" s="122"/>
      <c r="Y81" s="121"/>
      <c r="Z81" s="122"/>
      <c r="AA81" s="122"/>
      <c r="AB81" s="120"/>
      <c r="AC81" s="120"/>
      <c r="AD81" s="120"/>
      <c r="AE81" s="120"/>
      <c r="AF81" s="121"/>
      <c r="AG81" s="120"/>
      <c r="AH81" s="120"/>
      <c r="AI81" s="120"/>
      <c r="AJ81" s="115">
        <f>SUM(E81:AI81)</f>
        <v>0</v>
      </c>
      <c r="AK81" s="87">
        <f t="shared" si="11"/>
        <v>0</v>
      </c>
      <c r="AL81" s="87">
        <f t="shared" si="10"/>
        <v>0</v>
      </c>
    </row>
    <row r="82" spans="1:38" s="116" customFormat="1" ht="19.5" customHeight="1" x14ac:dyDescent="0.25">
      <c r="A82" s="87">
        <v>78</v>
      </c>
      <c r="B82" s="88" t="s">
        <v>84</v>
      </c>
      <c r="C82" s="10" t="s">
        <v>89</v>
      </c>
      <c r="D82" s="87" t="s">
        <v>114</v>
      </c>
      <c r="E82" s="120"/>
      <c r="F82" s="120"/>
      <c r="G82" s="120"/>
      <c r="H82" s="120"/>
      <c r="I82" s="120"/>
      <c r="J82" s="120"/>
      <c r="K82" s="121"/>
      <c r="L82" s="120"/>
      <c r="M82" s="120"/>
      <c r="N82" s="120"/>
      <c r="O82" s="120"/>
      <c r="P82" s="120"/>
      <c r="Q82" s="120"/>
      <c r="R82" s="121"/>
      <c r="S82" s="120"/>
      <c r="T82" s="120"/>
      <c r="U82" s="120"/>
      <c r="V82" s="120"/>
      <c r="W82" s="120"/>
      <c r="X82" s="122"/>
      <c r="Y82" s="121"/>
      <c r="Z82" s="122"/>
      <c r="AA82" s="122"/>
      <c r="AB82" s="120"/>
      <c r="AC82" s="120"/>
      <c r="AD82" s="120"/>
      <c r="AE82" s="120"/>
      <c r="AF82" s="121"/>
      <c r="AG82" s="120"/>
      <c r="AH82" s="120"/>
      <c r="AI82" s="120"/>
      <c r="AJ82" s="115">
        <f t="shared" ref="AJ82:AJ87" si="12">SUM(E82:AI82)</f>
        <v>0</v>
      </c>
      <c r="AK82" s="87">
        <f t="shared" si="11"/>
        <v>0</v>
      </c>
      <c r="AL82" s="87">
        <f t="shared" si="10"/>
        <v>0</v>
      </c>
    </row>
    <row r="83" spans="1:38" s="116" customFormat="1" ht="19.5" customHeight="1" x14ac:dyDescent="0.25">
      <c r="A83" s="87">
        <v>79</v>
      </c>
      <c r="B83" s="88" t="s">
        <v>85</v>
      </c>
      <c r="C83" s="10" t="s">
        <v>89</v>
      </c>
      <c r="D83" s="87" t="s">
        <v>114</v>
      </c>
      <c r="E83" s="163"/>
      <c r="F83" s="163"/>
      <c r="G83" s="163"/>
      <c r="H83" s="163"/>
      <c r="I83" s="163"/>
      <c r="J83" s="163"/>
      <c r="K83" s="164"/>
      <c r="L83" s="163"/>
      <c r="M83" s="163"/>
      <c r="N83" s="163"/>
      <c r="O83" s="163"/>
      <c r="P83" s="163"/>
      <c r="Q83" s="163"/>
      <c r="R83" s="164"/>
      <c r="S83" s="163"/>
      <c r="T83" s="163"/>
      <c r="U83" s="163"/>
      <c r="V83" s="163"/>
      <c r="W83" s="163"/>
      <c r="X83" s="165"/>
      <c r="Y83" s="164"/>
      <c r="Z83" s="165"/>
      <c r="AA83" s="165"/>
      <c r="AB83" s="163"/>
      <c r="AC83" s="163"/>
      <c r="AD83" s="163"/>
      <c r="AE83" s="163"/>
      <c r="AF83" s="164"/>
      <c r="AG83" s="163"/>
      <c r="AH83" s="163"/>
      <c r="AI83" s="163"/>
      <c r="AJ83" s="115">
        <f t="shared" si="12"/>
        <v>0</v>
      </c>
      <c r="AK83" s="87">
        <f t="shared" si="11"/>
        <v>0</v>
      </c>
      <c r="AL83" s="87">
        <f t="shared" si="10"/>
        <v>0</v>
      </c>
    </row>
    <row r="84" spans="1:38" s="116" customFormat="1" ht="19.5" customHeight="1" x14ac:dyDescent="0.25">
      <c r="A84" s="87">
        <v>80</v>
      </c>
      <c r="B84" s="88" t="s">
        <v>86</v>
      </c>
      <c r="C84" s="10" t="s">
        <v>89</v>
      </c>
      <c r="D84" s="87" t="s">
        <v>114</v>
      </c>
      <c r="E84" s="120"/>
      <c r="F84" s="120"/>
      <c r="G84" s="120"/>
      <c r="H84" s="120"/>
      <c r="I84" s="120"/>
      <c r="J84" s="120"/>
      <c r="K84" s="121"/>
      <c r="L84" s="120"/>
      <c r="M84" s="120"/>
      <c r="N84" s="120"/>
      <c r="O84" s="120"/>
      <c r="P84" s="120"/>
      <c r="Q84" s="120"/>
      <c r="R84" s="121"/>
      <c r="S84" s="120"/>
      <c r="T84" s="120"/>
      <c r="U84" s="120"/>
      <c r="V84" s="120"/>
      <c r="W84" s="120"/>
      <c r="X84" s="122"/>
      <c r="Y84" s="121"/>
      <c r="Z84" s="122"/>
      <c r="AA84" s="122"/>
      <c r="AB84" s="120"/>
      <c r="AC84" s="120"/>
      <c r="AD84" s="120"/>
      <c r="AE84" s="120"/>
      <c r="AF84" s="121"/>
      <c r="AG84" s="120"/>
      <c r="AH84" s="120"/>
      <c r="AI84" s="120"/>
      <c r="AJ84" s="115">
        <f t="shared" si="12"/>
        <v>0</v>
      </c>
      <c r="AK84" s="87">
        <f t="shared" si="11"/>
        <v>0</v>
      </c>
      <c r="AL84" s="87">
        <f t="shared" si="10"/>
        <v>0</v>
      </c>
    </row>
    <row r="85" spans="1:38" s="116" customFormat="1" ht="19.5" customHeight="1" x14ac:dyDescent="0.25">
      <c r="A85" s="87">
        <v>81</v>
      </c>
      <c r="B85" s="88" t="s">
        <v>87</v>
      </c>
      <c r="C85" s="10" t="s">
        <v>89</v>
      </c>
      <c r="D85" s="87" t="s">
        <v>114</v>
      </c>
      <c r="E85" s="120"/>
      <c r="F85" s="120"/>
      <c r="G85" s="120"/>
      <c r="H85" s="120"/>
      <c r="I85" s="120"/>
      <c r="J85" s="120"/>
      <c r="K85" s="121"/>
      <c r="L85" s="120"/>
      <c r="M85" s="120"/>
      <c r="N85" s="120"/>
      <c r="O85" s="120"/>
      <c r="P85" s="120"/>
      <c r="Q85" s="120"/>
      <c r="R85" s="121"/>
      <c r="S85" s="120"/>
      <c r="T85" s="120"/>
      <c r="U85" s="120"/>
      <c r="V85" s="120"/>
      <c r="W85" s="120"/>
      <c r="X85" s="122"/>
      <c r="Y85" s="121"/>
      <c r="Z85" s="122"/>
      <c r="AA85" s="122"/>
      <c r="AB85" s="120"/>
      <c r="AC85" s="120"/>
      <c r="AD85" s="120"/>
      <c r="AE85" s="120"/>
      <c r="AF85" s="121"/>
      <c r="AG85" s="120"/>
      <c r="AH85" s="120"/>
      <c r="AI85" s="120"/>
      <c r="AJ85" s="115">
        <f t="shared" si="12"/>
        <v>0</v>
      </c>
      <c r="AK85" s="87">
        <f t="shared" si="11"/>
        <v>0</v>
      </c>
      <c r="AL85" s="87">
        <f t="shared" si="10"/>
        <v>0</v>
      </c>
    </row>
    <row r="86" spans="1:38" s="116" customFormat="1" ht="19.5" customHeight="1" x14ac:dyDescent="0.25">
      <c r="A86" s="87">
        <v>82</v>
      </c>
      <c r="B86" s="92" t="s">
        <v>88</v>
      </c>
      <c r="C86" s="10" t="s">
        <v>89</v>
      </c>
      <c r="D86" s="93" t="s">
        <v>114</v>
      </c>
      <c r="E86" s="166"/>
      <c r="F86" s="166"/>
      <c r="G86" s="166"/>
      <c r="H86" s="166"/>
      <c r="I86" s="166"/>
      <c r="J86" s="166"/>
      <c r="K86" s="167"/>
      <c r="L86" s="166"/>
      <c r="M86" s="166"/>
      <c r="N86" s="166"/>
      <c r="O86" s="166"/>
      <c r="P86" s="166"/>
      <c r="Q86" s="166"/>
      <c r="R86" s="167"/>
      <c r="S86" s="166"/>
      <c r="T86" s="166"/>
      <c r="U86" s="166"/>
      <c r="V86" s="166"/>
      <c r="W86" s="166"/>
      <c r="X86" s="168"/>
      <c r="Y86" s="167"/>
      <c r="Z86" s="168"/>
      <c r="AA86" s="168"/>
      <c r="AB86" s="166"/>
      <c r="AC86" s="166"/>
      <c r="AD86" s="166"/>
      <c r="AE86" s="166"/>
      <c r="AF86" s="167"/>
      <c r="AG86" s="166"/>
      <c r="AH86" s="166"/>
      <c r="AI86" s="166"/>
      <c r="AJ86" s="115">
        <f t="shared" si="12"/>
        <v>0</v>
      </c>
      <c r="AK86" s="87">
        <f t="shared" si="11"/>
        <v>0</v>
      </c>
      <c r="AL86" s="87">
        <f t="shared" si="10"/>
        <v>0</v>
      </c>
    </row>
    <row r="87" spans="1:38" s="116" customFormat="1" ht="19.5" customHeight="1" x14ac:dyDescent="0.25">
      <c r="A87" s="94"/>
      <c r="B87" s="95"/>
      <c r="C87" s="10"/>
      <c r="D87" s="96"/>
      <c r="E87" s="87"/>
      <c r="F87" s="87"/>
      <c r="G87" s="87"/>
      <c r="H87" s="87"/>
      <c r="I87" s="87"/>
      <c r="J87" s="87"/>
      <c r="K87" s="169"/>
      <c r="L87" s="87"/>
      <c r="M87" s="87"/>
      <c r="N87" s="87"/>
      <c r="O87" s="87"/>
      <c r="P87" s="87"/>
      <c r="Q87" s="87"/>
      <c r="R87" s="169"/>
      <c r="S87" s="87"/>
      <c r="T87" s="87"/>
      <c r="U87" s="87"/>
      <c r="V87" s="87"/>
      <c r="W87" s="87"/>
      <c r="X87" s="170"/>
      <c r="Y87" s="169"/>
      <c r="Z87" s="170"/>
      <c r="AA87" s="170"/>
      <c r="AB87" s="87"/>
      <c r="AC87" s="87"/>
      <c r="AD87" s="87"/>
      <c r="AE87" s="87"/>
      <c r="AF87" s="169"/>
      <c r="AG87" s="87"/>
      <c r="AH87" s="87"/>
      <c r="AI87" s="87"/>
      <c r="AJ87" s="115">
        <f t="shared" si="12"/>
        <v>0</v>
      </c>
      <c r="AK87" s="87">
        <f t="shared" si="11"/>
        <v>0</v>
      </c>
      <c r="AL87" s="87">
        <f t="shared" si="10"/>
        <v>0</v>
      </c>
    </row>
    <row r="88" spans="1:38" s="116" customFormat="1" ht="19.5" customHeight="1" x14ac:dyDescent="0.25">
      <c r="B88" s="194" t="s">
        <v>164</v>
      </c>
      <c r="C88" s="198" t="s">
        <v>116</v>
      </c>
      <c r="D88" s="199"/>
      <c r="E88" s="115">
        <f t="shared" ref="E88:P88" si="13">SUM(E6:E87)</f>
        <v>293</v>
      </c>
      <c r="F88" s="115">
        <f t="shared" si="13"/>
        <v>405</v>
      </c>
      <c r="G88" s="115">
        <f t="shared" si="13"/>
        <v>293</v>
      </c>
      <c r="H88" s="115">
        <f t="shared" si="13"/>
        <v>323</v>
      </c>
      <c r="I88" s="115">
        <f t="shared" si="13"/>
        <v>292</v>
      </c>
      <c r="J88" s="115">
        <f t="shared" si="13"/>
        <v>310</v>
      </c>
      <c r="K88" s="117">
        <f t="shared" si="13"/>
        <v>82</v>
      </c>
      <c r="L88" s="115">
        <f t="shared" si="13"/>
        <v>357</v>
      </c>
      <c r="M88" s="115">
        <f t="shared" si="13"/>
        <v>355</v>
      </c>
      <c r="N88" s="115">
        <f t="shared" si="13"/>
        <v>334</v>
      </c>
      <c r="O88" s="115">
        <f t="shared" si="13"/>
        <v>382</v>
      </c>
      <c r="P88" s="115">
        <f t="shared" si="13"/>
        <v>363</v>
      </c>
      <c r="Q88" s="115">
        <f>SUM(Q5:Q87)</f>
        <v>377</v>
      </c>
      <c r="R88" s="117">
        <f>SUM(R5:R87)</f>
        <v>285</v>
      </c>
      <c r="S88" s="115">
        <f t="shared" ref="S88:AD88" si="14">SUM(S6:S87)</f>
        <v>420</v>
      </c>
      <c r="T88" s="115">
        <f t="shared" si="14"/>
        <v>388</v>
      </c>
      <c r="U88" s="115">
        <f t="shared" si="14"/>
        <v>381</v>
      </c>
      <c r="V88" s="115">
        <f t="shared" si="14"/>
        <v>465</v>
      </c>
      <c r="W88" s="115">
        <f t="shared" si="14"/>
        <v>440</v>
      </c>
      <c r="X88" s="119">
        <f t="shared" si="14"/>
        <v>303</v>
      </c>
      <c r="Y88" s="117">
        <f>SUM(Y6:Y87)</f>
        <v>213</v>
      </c>
      <c r="Z88" s="115">
        <f t="shared" si="14"/>
        <v>313</v>
      </c>
      <c r="AA88" s="115">
        <f t="shared" si="14"/>
        <v>312</v>
      </c>
      <c r="AB88" s="115">
        <f t="shared" si="14"/>
        <v>312</v>
      </c>
      <c r="AC88" s="115">
        <f t="shared" si="14"/>
        <v>304</v>
      </c>
      <c r="AD88" s="115">
        <f t="shared" si="14"/>
        <v>322</v>
      </c>
      <c r="AE88" s="115">
        <f>SUM(AE6:AE87)</f>
        <v>283</v>
      </c>
      <c r="AF88" s="117">
        <f>SUM(AF6:AF87)</f>
        <v>122</v>
      </c>
      <c r="AG88" s="115">
        <f>SUM(AG6:AG87)</f>
        <v>294</v>
      </c>
      <c r="AH88" s="115">
        <f>SUM(AH6:AH87)</f>
        <v>263</v>
      </c>
      <c r="AI88" s="115">
        <f>SUM(AI6:AI87)</f>
        <v>264</v>
      </c>
      <c r="AJ88" s="106"/>
      <c r="AK88" s="87"/>
      <c r="AL88" s="171">
        <f>SUM(AL5:AL87)</f>
        <v>887</v>
      </c>
    </row>
    <row r="89" spans="1:38" s="116" customFormat="1" ht="19.5" customHeight="1" x14ac:dyDescent="0.25">
      <c r="B89" s="195"/>
      <c r="C89" s="198" t="s">
        <v>117</v>
      </c>
      <c r="D89" s="199"/>
      <c r="E89" s="115">
        <f t="shared" ref="E89:AF89" si="15">COUNTA(E5:E87)</f>
        <v>30</v>
      </c>
      <c r="F89" s="115">
        <f t="shared" si="15"/>
        <v>30</v>
      </c>
      <c r="G89" s="115">
        <f t="shared" si="15"/>
        <v>30</v>
      </c>
      <c r="H89" s="115">
        <f t="shared" si="15"/>
        <v>33</v>
      </c>
      <c r="I89" s="115">
        <f t="shared" si="15"/>
        <v>30</v>
      </c>
      <c r="J89" s="115">
        <f t="shared" si="15"/>
        <v>31</v>
      </c>
      <c r="K89" s="117">
        <f t="shared" si="15"/>
        <v>9</v>
      </c>
      <c r="L89" s="115">
        <f t="shared" si="15"/>
        <v>36</v>
      </c>
      <c r="M89" s="115">
        <f t="shared" si="15"/>
        <v>33</v>
      </c>
      <c r="N89" s="115">
        <f t="shared" si="15"/>
        <v>32</v>
      </c>
      <c r="O89" s="115">
        <f t="shared" si="15"/>
        <v>36</v>
      </c>
      <c r="P89" s="115">
        <f t="shared" si="15"/>
        <v>34</v>
      </c>
      <c r="Q89" s="115">
        <f t="shared" si="15"/>
        <v>34</v>
      </c>
      <c r="R89" s="117">
        <f t="shared" si="15"/>
        <v>23</v>
      </c>
      <c r="S89" s="115">
        <f t="shared" si="15"/>
        <v>37</v>
      </c>
      <c r="T89" s="115">
        <f t="shared" si="15"/>
        <v>37</v>
      </c>
      <c r="U89" s="115">
        <f t="shared" si="15"/>
        <v>37</v>
      </c>
      <c r="V89" s="115">
        <f t="shared" si="15"/>
        <v>37</v>
      </c>
      <c r="W89" s="115">
        <f t="shared" si="15"/>
        <v>36</v>
      </c>
      <c r="X89" s="119">
        <f t="shared" si="15"/>
        <v>31</v>
      </c>
      <c r="Y89" s="117">
        <f t="shared" si="15"/>
        <v>22</v>
      </c>
      <c r="Z89" s="115">
        <f t="shared" si="15"/>
        <v>31</v>
      </c>
      <c r="AA89" s="115">
        <f t="shared" si="15"/>
        <v>32</v>
      </c>
      <c r="AB89" s="115">
        <f t="shared" si="15"/>
        <v>32</v>
      </c>
      <c r="AC89" s="115">
        <f t="shared" si="15"/>
        <v>31</v>
      </c>
      <c r="AD89" s="115">
        <f t="shared" si="15"/>
        <v>33</v>
      </c>
      <c r="AE89" s="115">
        <f t="shared" si="15"/>
        <v>29</v>
      </c>
      <c r="AF89" s="117">
        <f t="shared" si="15"/>
        <v>12</v>
      </c>
      <c r="AG89" s="115">
        <f>COUNTA(AG5:AG87)</f>
        <v>29</v>
      </c>
      <c r="AH89" s="115">
        <f>COUNTA(AH5:AH87)</f>
        <v>25</v>
      </c>
      <c r="AI89" s="115">
        <f>COUNTA(AI5:AI87)</f>
        <v>26</v>
      </c>
      <c r="AJ89" s="172"/>
    </row>
    <row r="90" spans="1:38" s="116" customFormat="1" ht="15" customHeight="1" x14ac:dyDescent="0.25">
      <c r="B90" s="195"/>
      <c r="C90" s="173"/>
      <c r="D90" s="173"/>
      <c r="E90" s="98"/>
      <c r="F90" s="173"/>
      <c r="G90" s="173"/>
      <c r="H90" s="174"/>
      <c r="X90" s="175"/>
    </row>
    <row r="91" spans="1:38" s="110" customFormat="1" ht="20.100000000000001" customHeight="1" x14ac:dyDescent="0.25">
      <c r="B91" s="196"/>
      <c r="C91" s="200" t="s">
        <v>165</v>
      </c>
      <c r="D91" s="200"/>
      <c r="E91" s="201">
        <f>SUM(E88:AI88)</f>
        <v>9850</v>
      </c>
      <c r="F91" s="202"/>
      <c r="G91" s="203"/>
      <c r="I91" s="204"/>
      <c r="J91" s="204"/>
      <c r="K91" s="204"/>
      <c r="L91" s="204"/>
      <c r="X91" s="176"/>
    </row>
    <row r="92" spans="1:38" s="177" customFormat="1" ht="20.100000000000001" customHeight="1" x14ac:dyDescent="0.25">
      <c r="B92" s="196"/>
      <c r="C92" s="178"/>
      <c r="D92" s="178"/>
      <c r="E92" s="205"/>
      <c r="F92" s="205"/>
      <c r="G92" s="205"/>
      <c r="X92" s="179"/>
      <c r="AH92" s="180"/>
    </row>
    <row r="93" spans="1:38" s="181" customFormat="1" x14ac:dyDescent="0.25">
      <c r="B93" s="195"/>
      <c r="C93" s="182"/>
      <c r="D93" s="183" t="s">
        <v>122</v>
      </c>
      <c r="E93" s="99"/>
      <c r="G93" s="184"/>
      <c r="H93" s="184"/>
      <c r="I93" s="184"/>
      <c r="J93" s="185"/>
      <c r="K93" s="184"/>
      <c r="L93" s="184"/>
      <c r="X93" s="186"/>
    </row>
    <row r="94" spans="1:38" s="181" customFormat="1" x14ac:dyDescent="0.25">
      <c r="B94" s="195"/>
      <c r="C94" s="187"/>
      <c r="D94" s="188" t="s">
        <v>123</v>
      </c>
      <c r="E94" s="99"/>
      <c r="X94" s="186"/>
    </row>
    <row r="95" spans="1:38" s="181" customFormat="1" x14ac:dyDescent="0.25">
      <c r="B95" s="195"/>
      <c r="C95" s="189"/>
      <c r="D95" s="188" t="s">
        <v>166</v>
      </c>
      <c r="E95" s="190"/>
      <c r="X95" s="186"/>
    </row>
    <row r="96" spans="1:38" s="181" customFormat="1" x14ac:dyDescent="0.25">
      <c r="B96" s="197"/>
      <c r="C96" s="206"/>
      <c r="D96" s="198"/>
      <c r="E96" s="99"/>
      <c r="X96" s="186"/>
    </row>
    <row r="97" spans="5:5" x14ac:dyDescent="0.25">
      <c r="E97" s="181"/>
    </row>
    <row r="98" spans="5:5" ht="15.75" x14ac:dyDescent="0.25">
      <c r="E98" s="180"/>
    </row>
    <row r="99" spans="5:5" ht="15.75" x14ac:dyDescent="0.25">
      <c r="E99" s="177"/>
    </row>
    <row r="100" spans="5:5" x14ac:dyDescent="0.25">
      <c r="E100" s="181"/>
    </row>
    <row r="101" spans="5:5" x14ac:dyDescent="0.25">
      <c r="E101" s="181"/>
    </row>
    <row r="102" spans="5:5" x14ac:dyDescent="0.25">
      <c r="E102" s="181"/>
    </row>
    <row r="103" spans="5:5" x14ac:dyDescent="0.25">
      <c r="E103" s="181"/>
    </row>
  </sheetData>
  <mergeCells count="10">
    <mergeCell ref="A3:D3"/>
    <mergeCell ref="E3:AI3"/>
    <mergeCell ref="B88:B96"/>
    <mergeCell ref="C88:D88"/>
    <mergeCell ref="C89:D89"/>
    <mergeCell ref="C91:D91"/>
    <mergeCell ref="E91:G91"/>
    <mergeCell ref="I91:L91"/>
    <mergeCell ref="E92:G92"/>
    <mergeCell ref="C96:D96"/>
  </mergeCells>
  <pageMargins left="0.7" right="0.7" top="0.75" bottom="0.75" header="0.3" footer="0.3"/>
  <ignoredErrors>
    <ignoredError sqref="AJ6 AJ10:AK10 AJ19:AK19 AJ28:AK28 AJ33:AK33 AJ39:AK39 AJ78:AK78 AJ68:AK68 AJ48 AK50" formula="1"/>
    <ignoredError sqref="E88:AI8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N97"/>
  <sheetViews>
    <sheetView showGridLines="0" tabSelected="1" topLeftCell="D4" zoomScale="85" zoomScaleNormal="85" workbookViewId="0">
      <selection activeCell="AO6" sqref="AO6"/>
    </sheetView>
  </sheetViews>
  <sheetFormatPr baseColWidth="10" defaultRowHeight="15" x14ac:dyDescent="0.25"/>
  <cols>
    <col min="1" max="1" width="7.140625" style="8" customWidth="1"/>
    <col min="2" max="2" width="28.85546875" bestFit="1" customWidth="1"/>
    <col min="3" max="3" width="6.85546875" style="8" customWidth="1"/>
    <col min="4" max="4" width="28.7109375" bestFit="1" customWidth="1"/>
    <col min="5" max="9" width="5.42578125" customWidth="1"/>
    <col min="10" max="10" width="6.5703125" customWidth="1"/>
    <col min="11" max="16" width="5.42578125" customWidth="1"/>
    <col min="17" max="17" width="6.5703125" customWidth="1"/>
    <col min="18" max="23" width="5.42578125" customWidth="1"/>
    <col min="24" max="24" width="6.5703125" customWidth="1"/>
    <col min="25" max="30" width="5.42578125" customWidth="1"/>
    <col min="31" max="31" width="6.5703125" customWidth="1"/>
    <col min="32" max="35" width="5.42578125" customWidth="1"/>
    <col min="36" max="36" width="20.7109375" customWidth="1"/>
    <col min="37" max="37" width="16.7109375" customWidth="1"/>
    <col min="38" max="38" width="24.28515625" customWidth="1"/>
  </cols>
  <sheetData>
    <row r="3" spans="1:40" ht="34.5" customHeight="1" x14ac:dyDescent="0.25">
      <c r="E3" s="209" t="s">
        <v>119</v>
      </c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1"/>
    </row>
    <row r="4" spans="1:40" ht="34.5" customHeight="1" x14ac:dyDescent="0.25">
      <c r="A4" s="69" t="s">
        <v>0</v>
      </c>
      <c r="B4" s="70" t="s">
        <v>1</v>
      </c>
      <c r="C4" s="70" t="s">
        <v>2</v>
      </c>
      <c r="D4" s="70" t="s">
        <v>3</v>
      </c>
      <c r="E4" s="71" t="s">
        <v>126</v>
      </c>
      <c r="F4" s="71" t="s">
        <v>127</v>
      </c>
      <c r="G4" s="71" t="s">
        <v>128</v>
      </c>
      <c r="H4" s="71" t="s">
        <v>129</v>
      </c>
      <c r="I4" s="71" t="s">
        <v>130</v>
      </c>
      <c r="J4" s="72" t="s">
        <v>132</v>
      </c>
      <c r="K4" s="71" t="s">
        <v>131</v>
      </c>
      <c r="L4" s="71" t="s">
        <v>133</v>
      </c>
      <c r="M4" s="71" t="s">
        <v>134</v>
      </c>
      <c r="N4" s="71" t="s">
        <v>135</v>
      </c>
      <c r="O4" s="71" t="s">
        <v>136</v>
      </c>
      <c r="P4" s="71" t="s">
        <v>137</v>
      </c>
      <c r="Q4" s="71" t="s">
        <v>138</v>
      </c>
      <c r="R4" s="71" t="s">
        <v>139</v>
      </c>
      <c r="S4" s="71" t="s">
        <v>140</v>
      </c>
      <c r="T4" s="71" t="s">
        <v>141</v>
      </c>
      <c r="U4" s="71" t="s">
        <v>142</v>
      </c>
      <c r="V4" s="71" t="s">
        <v>143</v>
      </c>
      <c r="W4" s="71" t="s">
        <v>144</v>
      </c>
      <c r="X4" s="71" t="s">
        <v>145</v>
      </c>
      <c r="Y4" s="71" t="s">
        <v>146</v>
      </c>
      <c r="Z4" s="71" t="s">
        <v>147</v>
      </c>
      <c r="AA4" s="71" t="s">
        <v>148</v>
      </c>
      <c r="AB4" s="71" t="s">
        <v>149</v>
      </c>
      <c r="AC4" s="71" t="s">
        <v>150</v>
      </c>
      <c r="AD4" s="71" t="s">
        <v>151</v>
      </c>
      <c r="AE4" s="71" t="s">
        <v>152</v>
      </c>
      <c r="AF4" s="71" t="s">
        <v>153</v>
      </c>
      <c r="AG4" s="71" t="s">
        <v>154</v>
      </c>
      <c r="AH4" s="71" t="s">
        <v>155</v>
      </c>
      <c r="AI4" s="71" t="s">
        <v>156</v>
      </c>
      <c r="AJ4" s="73" t="s">
        <v>4</v>
      </c>
      <c r="AK4" s="74" t="s">
        <v>5</v>
      </c>
      <c r="AL4" s="15" t="s">
        <v>6</v>
      </c>
      <c r="AN4" s="16"/>
    </row>
    <row r="5" spans="1:40" ht="19.5" customHeight="1" x14ac:dyDescent="0.25">
      <c r="A5" s="9">
        <v>1</v>
      </c>
      <c r="B5" s="76" t="s">
        <v>7</v>
      </c>
      <c r="C5" s="83" t="s">
        <v>89</v>
      </c>
      <c r="D5" s="83" t="s">
        <v>90</v>
      </c>
      <c r="E5" s="59"/>
      <c r="F5" s="59"/>
      <c r="G5" s="59"/>
      <c r="H5" s="60"/>
      <c r="I5" s="59"/>
      <c r="J5" s="59"/>
      <c r="K5" s="59"/>
      <c r="L5" s="61">
        <v>11</v>
      </c>
      <c r="M5" s="62">
        <v>11</v>
      </c>
      <c r="N5" s="62">
        <v>11</v>
      </c>
      <c r="O5" s="63">
        <v>11</v>
      </c>
      <c r="P5" s="62">
        <v>11</v>
      </c>
      <c r="Q5" s="62">
        <v>11</v>
      </c>
      <c r="R5" s="62">
        <v>11</v>
      </c>
      <c r="S5" s="62">
        <v>11</v>
      </c>
      <c r="T5" s="62">
        <v>11</v>
      </c>
      <c r="U5" s="62">
        <v>11</v>
      </c>
      <c r="V5" s="63">
        <v>11</v>
      </c>
      <c r="W5" s="62">
        <v>11</v>
      </c>
      <c r="X5" s="62">
        <v>11</v>
      </c>
      <c r="Y5" s="64">
        <v>11</v>
      </c>
      <c r="Z5" s="59"/>
      <c r="AA5" s="41"/>
      <c r="AB5" s="41"/>
      <c r="AC5" s="42"/>
      <c r="AD5" s="41"/>
      <c r="AE5" s="41"/>
      <c r="AF5" s="41"/>
      <c r="AG5" s="41"/>
      <c r="AH5" s="6"/>
      <c r="AI5" s="6"/>
      <c r="AJ5" s="53">
        <f>E5+F5+G5+H5+I5+J5+K5+L5+M5+N5+O5+P5+Q5+R5+S5+T5+U5+V5+W5+X5+Y5+Z5+AA5+AB5+AC5+AD5+AE5+AF5+AH5+AI5</f>
        <v>154</v>
      </c>
      <c r="AK5" s="53">
        <f>COUNT(E5:AI5)</f>
        <v>14</v>
      </c>
      <c r="AL5" s="53">
        <f t="shared" ref="AL5:AL69" si="0">AJ5-AK5*10</f>
        <v>14</v>
      </c>
    </row>
    <row r="6" spans="1:40" ht="19.5" customHeight="1" x14ac:dyDescent="0.25">
      <c r="A6" s="9">
        <v>2</v>
      </c>
      <c r="B6" s="76" t="s">
        <v>8</v>
      </c>
      <c r="C6" s="83" t="s">
        <v>89</v>
      </c>
      <c r="D6" s="83" t="s">
        <v>91</v>
      </c>
      <c r="E6" s="80">
        <v>11</v>
      </c>
      <c r="F6" s="22">
        <v>11</v>
      </c>
      <c r="G6" s="22">
        <v>11</v>
      </c>
      <c r="H6" s="29"/>
      <c r="I6" s="22">
        <v>11</v>
      </c>
      <c r="J6" s="22">
        <v>11</v>
      </c>
      <c r="K6" s="22">
        <v>11</v>
      </c>
      <c r="L6" s="31">
        <v>10</v>
      </c>
      <c r="M6" s="22"/>
      <c r="N6" s="22"/>
      <c r="O6" s="29"/>
      <c r="P6" s="22"/>
      <c r="Q6" s="22"/>
      <c r="R6" s="22"/>
      <c r="S6" s="30">
        <v>10</v>
      </c>
      <c r="T6" s="22">
        <v>11</v>
      </c>
      <c r="U6" s="22">
        <v>11</v>
      </c>
      <c r="V6" s="29">
        <v>11</v>
      </c>
      <c r="W6" s="22">
        <v>11</v>
      </c>
      <c r="X6" s="22">
        <v>11</v>
      </c>
      <c r="Y6" s="22">
        <v>11</v>
      </c>
      <c r="Z6" s="22">
        <v>11</v>
      </c>
      <c r="AA6" s="58">
        <v>11</v>
      </c>
      <c r="AB6" s="43">
        <v>10</v>
      </c>
      <c r="AC6" s="44">
        <v>11</v>
      </c>
      <c r="AD6" s="45">
        <v>11</v>
      </c>
      <c r="AE6" s="43"/>
      <c r="AF6" s="43"/>
      <c r="AG6" s="43"/>
      <c r="AH6" s="4"/>
      <c r="AI6" s="7"/>
      <c r="AJ6" s="54">
        <f>S6+T6+U6+V6+W6+X6+Y6+Z6+AA6+AB6+AC6+AD6+AE6+AF6+AH6+AI6</f>
        <v>130</v>
      </c>
      <c r="AK6" s="53">
        <f>COUNT(S6:AI6)</f>
        <v>12</v>
      </c>
      <c r="AL6" s="53">
        <f t="shared" si="0"/>
        <v>10</v>
      </c>
    </row>
    <row r="7" spans="1:40" ht="19.5" customHeight="1" x14ac:dyDescent="0.25">
      <c r="A7" s="9">
        <v>3</v>
      </c>
      <c r="B7" s="76" t="s">
        <v>9</v>
      </c>
      <c r="C7" s="97" t="s">
        <v>89</v>
      </c>
      <c r="D7" s="83" t="s">
        <v>92</v>
      </c>
      <c r="E7" s="24">
        <v>11</v>
      </c>
      <c r="F7" s="65">
        <v>10</v>
      </c>
      <c r="G7" s="24"/>
      <c r="H7" s="35"/>
      <c r="I7" s="24"/>
      <c r="J7" s="24"/>
      <c r="K7" s="24"/>
      <c r="L7" s="24"/>
      <c r="M7" s="24"/>
      <c r="N7" s="24"/>
      <c r="O7" s="35"/>
      <c r="P7" s="24"/>
      <c r="Q7" s="24"/>
      <c r="R7" s="66">
        <v>10</v>
      </c>
      <c r="S7" s="24">
        <v>11</v>
      </c>
      <c r="T7" s="24">
        <v>11</v>
      </c>
      <c r="U7" s="24">
        <v>11</v>
      </c>
      <c r="V7" s="35">
        <v>11</v>
      </c>
      <c r="W7" s="24">
        <v>11</v>
      </c>
      <c r="X7" s="24">
        <v>11</v>
      </c>
      <c r="Y7" s="65">
        <v>11</v>
      </c>
      <c r="Z7" s="24"/>
      <c r="AA7" s="43"/>
      <c r="AB7" s="43"/>
      <c r="AC7" s="44"/>
      <c r="AD7" s="45"/>
      <c r="AE7" s="43"/>
      <c r="AF7" s="43"/>
      <c r="AG7" s="43"/>
      <c r="AH7" s="4"/>
      <c r="AI7" s="5"/>
      <c r="AJ7" s="54">
        <f>R7+S7+T7+U7+V7+W7+X7+Y7+Z7+AA7+AB7+AC7+AD7+AE7+AF7+AH7+AI7</f>
        <v>87</v>
      </c>
      <c r="AK7" s="53">
        <f>COUNT(R7:AI7)</f>
        <v>8</v>
      </c>
      <c r="AL7" s="53">
        <f t="shared" si="0"/>
        <v>7</v>
      </c>
    </row>
    <row r="8" spans="1:40" ht="19.5" customHeight="1" x14ac:dyDescent="0.25">
      <c r="A8" s="9">
        <v>4</v>
      </c>
      <c r="B8" s="76" t="s">
        <v>10</v>
      </c>
      <c r="C8" s="83" t="s">
        <v>89</v>
      </c>
      <c r="D8" s="83" t="s">
        <v>93</v>
      </c>
      <c r="E8" s="22"/>
      <c r="F8" s="22"/>
      <c r="G8" s="22"/>
      <c r="H8" s="29"/>
      <c r="I8" s="22"/>
      <c r="J8" s="22"/>
      <c r="K8" s="22"/>
      <c r="L8" s="17">
        <v>10</v>
      </c>
      <c r="M8" s="22">
        <v>10</v>
      </c>
      <c r="N8" s="22">
        <v>12</v>
      </c>
      <c r="O8" s="29">
        <v>10</v>
      </c>
      <c r="P8" s="22">
        <v>10</v>
      </c>
      <c r="Q8" s="22">
        <v>10</v>
      </c>
      <c r="R8" s="22">
        <v>10</v>
      </c>
      <c r="S8" s="22">
        <v>10</v>
      </c>
      <c r="T8" s="22">
        <v>10</v>
      </c>
      <c r="U8" s="22">
        <v>10</v>
      </c>
      <c r="V8" s="29"/>
      <c r="W8" s="22">
        <v>10</v>
      </c>
      <c r="X8" s="22">
        <v>10</v>
      </c>
      <c r="Y8" s="22">
        <v>10</v>
      </c>
      <c r="Z8" s="22">
        <v>10</v>
      </c>
      <c r="AA8" s="43">
        <v>11</v>
      </c>
      <c r="AB8" s="43">
        <v>10</v>
      </c>
      <c r="AC8" s="44">
        <v>10</v>
      </c>
      <c r="AD8" s="45">
        <v>12</v>
      </c>
      <c r="AE8" s="43"/>
      <c r="AF8" s="43"/>
      <c r="AG8" s="43"/>
      <c r="AH8" s="4"/>
      <c r="AI8" s="5"/>
      <c r="AJ8" s="53">
        <f t="shared" ref="AJ8:AJ68" si="1">E8+F8+G8+H8+I8+J8+K8+L8+M8+N8+O8+P8+Q8+R8+S8+T8+U8+V8+W8+X8+Y8+Z8+AA8+AB8+AC8+AD8+AE8+AF8+AH8+AI8</f>
        <v>185</v>
      </c>
      <c r="AK8" s="53">
        <f>COUNT(E8:AI8)</f>
        <v>18</v>
      </c>
      <c r="AL8" s="53">
        <f t="shared" si="0"/>
        <v>5</v>
      </c>
    </row>
    <row r="9" spans="1:40" ht="19.5" customHeight="1" x14ac:dyDescent="0.25">
      <c r="A9" s="9">
        <v>5</v>
      </c>
      <c r="B9" s="76" t="s">
        <v>11</v>
      </c>
      <c r="C9" s="83" t="s">
        <v>89</v>
      </c>
      <c r="D9" s="83" t="s">
        <v>94</v>
      </c>
      <c r="E9" s="22">
        <v>10</v>
      </c>
      <c r="F9" s="22">
        <v>10</v>
      </c>
      <c r="G9" s="22">
        <v>10</v>
      </c>
      <c r="H9" s="29"/>
      <c r="I9" s="22">
        <v>10</v>
      </c>
      <c r="J9" s="22">
        <v>10</v>
      </c>
      <c r="K9" s="22">
        <v>10</v>
      </c>
      <c r="L9" s="22">
        <v>10</v>
      </c>
      <c r="M9" s="22">
        <v>10</v>
      </c>
      <c r="N9" s="22"/>
      <c r="O9" s="29">
        <v>10</v>
      </c>
      <c r="P9" s="22">
        <v>10</v>
      </c>
      <c r="Q9" s="22">
        <v>10</v>
      </c>
      <c r="R9" s="22">
        <v>10</v>
      </c>
      <c r="S9" s="22">
        <v>10</v>
      </c>
      <c r="T9" s="22">
        <v>10</v>
      </c>
      <c r="U9" s="22">
        <v>10</v>
      </c>
      <c r="V9" s="29">
        <v>10</v>
      </c>
      <c r="W9" s="22">
        <v>10</v>
      </c>
      <c r="X9" s="22">
        <v>10</v>
      </c>
      <c r="Y9" s="22">
        <v>10</v>
      </c>
      <c r="Z9" s="22">
        <v>10</v>
      </c>
      <c r="AA9" s="43">
        <v>10</v>
      </c>
      <c r="AB9" s="43">
        <v>10</v>
      </c>
      <c r="AC9" s="44">
        <v>10</v>
      </c>
      <c r="AD9" s="45">
        <v>11</v>
      </c>
      <c r="AE9" s="43"/>
      <c r="AF9" s="43"/>
      <c r="AG9" s="43"/>
      <c r="AH9" s="4"/>
      <c r="AI9" s="5"/>
      <c r="AJ9" s="53">
        <f t="shared" si="1"/>
        <v>241</v>
      </c>
      <c r="AK9" s="54">
        <f>COUNT(E9:AI9)+'Juillet 2019'!AK9</f>
        <v>38</v>
      </c>
      <c r="AL9" s="53">
        <f>AJ9-AK9*10</f>
        <v>-139</v>
      </c>
      <c r="AN9" s="16"/>
    </row>
    <row r="10" spans="1:40" ht="19.5" customHeight="1" x14ac:dyDescent="0.25">
      <c r="A10" s="9">
        <v>6</v>
      </c>
      <c r="B10" s="76" t="s">
        <v>12</v>
      </c>
      <c r="C10" s="83" t="s">
        <v>89</v>
      </c>
      <c r="D10" s="83" t="s">
        <v>95</v>
      </c>
      <c r="E10" s="22">
        <v>10</v>
      </c>
      <c r="F10" s="22">
        <v>10</v>
      </c>
      <c r="G10" s="22">
        <v>10</v>
      </c>
      <c r="H10" s="29"/>
      <c r="I10" s="22">
        <v>10</v>
      </c>
      <c r="J10" s="22">
        <v>10</v>
      </c>
      <c r="K10" s="22">
        <v>10</v>
      </c>
      <c r="L10" s="21">
        <v>10</v>
      </c>
      <c r="M10" s="22"/>
      <c r="N10" s="22"/>
      <c r="O10" s="29"/>
      <c r="P10" s="22"/>
      <c r="Q10" s="22"/>
      <c r="R10" s="30">
        <v>10</v>
      </c>
      <c r="S10" s="22">
        <v>10</v>
      </c>
      <c r="T10" s="22">
        <v>10</v>
      </c>
      <c r="U10" s="22">
        <v>10</v>
      </c>
      <c r="V10" s="29">
        <v>10</v>
      </c>
      <c r="W10" s="22">
        <v>10</v>
      </c>
      <c r="X10" s="22">
        <v>10</v>
      </c>
      <c r="Y10" s="22">
        <v>10</v>
      </c>
      <c r="Z10" s="22">
        <v>10</v>
      </c>
      <c r="AA10" s="43">
        <v>11</v>
      </c>
      <c r="AB10" s="43">
        <v>10</v>
      </c>
      <c r="AC10" s="44">
        <v>10</v>
      </c>
      <c r="AD10" s="45">
        <v>10</v>
      </c>
      <c r="AE10" s="43"/>
      <c r="AF10" s="43"/>
      <c r="AG10" s="43"/>
      <c r="AH10" s="4"/>
      <c r="AI10" s="5"/>
      <c r="AJ10" s="54">
        <f>R10+S10+T10+U10+V10+W10+X10+Y10+Z10+AA10+AB10+AC10+AD10+AE10+AF10+AG10+AH10+AI10</f>
        <v>131</v>
      </c>
      <c r="AK10" s="53">
        <f>COUNT(R10:AI10)</f>
        <v>13</v>
      </c>
      <c r="AL10" s="53">
        <f t="shared" si="0"/>
        <v>1</v>
      </c>
    </row>
    <row r="11" spans="1:40" ht="19.5" customHeight="1" x14ac:dyDescent="0.25">
      <c r="A11" s="9">
        <v>7</v>
      </c>
      <c r="B11" s="76" t="s">
        <v>13</v>
      </c>
      <c r="C11" s="83" t="s">
        <v>89</v>
      </c>
      <c r="D11" s="83" t="s">
        <v>96</v>
      </c>
      <c r="E11" s="46"/>
      <c r="F11" s="43"/>
      <c r="G11" s="43"/>
      <c r="H11" s="44"/>
      <c r="I11" s="43"/>
      <c r="J11" s="43"/>
      <c r="K11" s="43"/>
      <c r="L11" s="43"/>
      <c r="M11" s="43"/>
      <c r="N11" s="43"/>
      <c r="O11" s="44"/>
      <c r="P11" s="43"/>
      <c r="Q11" s="43"/>
      <c r="R11" s="43"/>
      <c r="S11" s="43"/>
      <c r="T11" s="43"/>
      <c r="U11" s="43"/>
      <c r="V11" s="44"/>
      <c r="W11" s="43"/>
      <c r="X11" s="43"/>
      <c r="Y11" s="43"/>
      <c r="Z11" s="43"/>
      <c r="AA11" s="43"/>
      <c r="AB11" s="43"/>
      <c r="AC11" s="44"/>
      <c r="AD11" s="45"/>
      <c r="AE11" s="43"/>
      <c r="AF11" s="43"/>
      <c r="AG11" s="43"/>
      <c r="AH11" s="4"/>
      <c r="AI11" s="5"/>
      <c r="AJ11" s="53">
        <f t="shared" si="1"/>
        <v>0</v>
      </c>
      <c r="AK11" s="53">
        <f t="shared" ref="AK11:AK68" si="2">COUNT(E11:AI11)</f>
        <v>0</v>
      </c>
      <c r="AL11" s="53">
        <f t="shared" si="0"/>
        <v>0</v>
      </c>
    </row>
    <row r="12" spans="1:40" ht="19.5" customHeight="1" x14ac:dyDescent="0.25">
      <c r="A12" s="9">
        <v>8</v>
      </c>
      <c r="B12" s="76" t="s">
        <v>115</v>
      </c>
      <c r="C12" s="83" t="s">
        <v>89</v>
      </c>
      <c r="D12" s="83" t="s">
        <v>120</v>
      </c>
      <c r="E12" s="46"/>
      <c r="F12" s="43"/>
      <c r="G12" s="43"/>
      <c r="H12" s="44"/>
      <c r="I12" s="43"/>
      <c r="J12" s="43"/>
      <c r="K12" s="43"/>
      <c r="L12" s="43"/>
      <c r="M12" s="43"/>
      <c r="N12" s="43"/>
      <c r="O12" s="44"/>
      <c r="P12" s="43"/>
      <c r="Q12" s="43"/>
      <c r="R12" s="43"/>
      <c r="S12" s="43"/>
      <c r="T12" s="43"/>
      <c r="U12" s="43"/>
      <c r="V12" s="44"/>
      <c r="W12" s="43"/>
      <c r="X12" s="43"/>
      <c r="Y12" s="43"/>
      <c r="Z12" s="43"/>
      <c r="AA12" s="30">
        <v>10</v>
      </c>
      <c r="AB12" s="43">
        <v>10</v>
      </c>
      <c r="AC12" s="44">
        <v>12</v>
      </c>
      <c r="AD12" s="45">
        <v>12</v>
      </c>
      <c r="AE12" s="43"/>
      <c r="AF12" s="43"/>
      <c r="AG12" s="43"/>
      <c r="AH12" s="4"/>
      <c r="AI12" s="5"/>
      <c r="AJ12" s="53">
        <f t="shared" si="1"/>
        <v>44</v>
      </c>
      <c r="AK12" s="53">
        <f t="shared" si="2"/>
        <v>4</v>
      </c>
      <c r="AL12" s="221">
        <f>IF(SUM(E12:AI12)&gt;10,SUM(E12:AI12)-10,"")</f>
        <v>34</v>
      </c>
    </row>
    <row r="13" spans="1:40" ht="19.5" customHeight="1" x14ac:dyDescent="0.25">
      <c r="A13" s="9">
        <v>9</v>
      </c>
      <c r="B13" s="76" t="s">
        <v>14</v>
      </c>
      <c r="C13" s="83" t="s">
        <v>89</v>
      </c>
      <c r="D13" s="83" t="s">
        <v>97</v>
      </c>
      <c r="E13" s="47"/>
      <c r="F13" s="47"/>
      <c r="G13" s="47"/>
      <c r="H13" s="48"/>
      <c r="I13" s="47"/>
      <c r="J13" s="47"/>
      <c r="K13" s="47"/>
      <c r="L13" s="47"/>
      <c r="M13" s="47"/>
      <c r="N13" s="47"/>
      <c r="O13" s="48"/>
      <c r="P13" s="47"/>
      <c r="Q13" s="47"/>
      <c r="R13" s="47"/>
      <c r="S13" s="47"/>
      <c r="T13" s="47"/>
      <c r="U13" s="47"/>
      <c r="V13" s="48"/>
      <c r="W13" s="47"/>
      <c r="X13" s="47"/>
      <c r="Y13" s="47"/>
      <c r="Z13" s="47"/>
      <c r="AA13" s="47"/>
      <c r="AB13" s="47"/>
      <c r="AC13" s="48"/>
      <c r="AD13" s="8"/>
      <c r="AE13" s="47"/>
      <c r="AF13" s="47"/>
      <c r="AG13" s="47"/>
      <c r="AH13" s="2"/>
      <c r="AI13" s="2"/>
      <c r="AJ13" s="53">
        <f t="shared" si="1"/>
        <v>0</v>
      </c>
      <c r="AK13" s="53">
        <f t="shared" si="2"/>
        <v>0</v>
      </c>
      <c r="AL13" s="53">
        <f t="shared" si="0"/>
        <v>0</v>
      </c>
    </row>
    <row r="14" spans="1:40" ht="19.5" customHeight="1" x14ac:dyDescent="0.25">
      <c r="A14" s="9">
        <v>10</v>
      </c>
      <c r="B14" s="76" t="s">
        <v>15</v>
      </c>
      <c r="C14" s="83" t="s">
        <v>89</v>
      </c>
      <c r="D14" s="83" t="s">
        <v>98</v>
      </c>
      <c r="E14" s="22"/>
      <c r="F14" s="22"/>
      <c r="G14" s="22"/>
      <c r="H14" s="29"/>
      <c r="I14" s="22"/>
      <c r="J14" s="22"/>
      <c r="K14" s="22"/>
      <c r="L14" s="22"/>
      <c r="M14" s="22"/>
      <c r="N14" s="22"/>
      <c r="O14" s="29"/>
      <c r="P14" s="22"/>
      <c r="Q14" s="22"/>
      <c r="R14" s="22"/>
      <c r="S14" s="22"/>
      <c r="T14" s="22"/>
      <c r="U14" s="22"/>
      <c r="V14" s="29"/>
      <c r="W14" s="30">
        <v>10</v>
      </c>
      <c r="X14" s="22">
        <v>10</v>
      </c>
      <c r="Y14" s="22">
        <v>10</v>
      </c>
      <c r="Z14" s="22">
        <v>10</v>
      </c>
      <c r="AA14" s="43">
        <v>11</v>
      </c>
      <c r="AB14" s="43">
        <v>10</v>
      </c>
      <c r="AC14" s="44">
        <v>10</v>
      </c>
      <c r="AD14" s="45">
        <v>10</v>
      </c>
      <c r="AE14" s="43"/>
      <c r="AF14" s="43"/>
      <c r="AG14" s="43"/>
      <c r="AH14" s="4"/>
      <c r="AI14" s="5"/>
      <c r="AJ14" s="53">
        <f t="shared" si="1"/>
        <v>81</v>
      </c>
      <c r="AK14" s="53">
        <f t="shared" si="2"/>
        <v>8</v>
      </c>
      <c r="AL14" s="53">
        <f t="shared" si="0"/>
        <v>1</v>
      </c>
    </row>
    <row r="15" spans="1:40" ht="19.5" customHeight="1" x14ac:dyDescent="0.25">
      <c r="A15" s="9">
        <v>11</v>
      </c>
      <c r="B15" s="76" t="s">
        <v>16</v>
      </c>
      <c r="C15" s="83" t="s">
        <v>89</v>
      </c>
      <c r="D15" s="83" t="s">
        <v>99</v>
      </c>
      <c r="E15" s="22"/>
      <c r="F15" s="22"/>
      <c r="G15" s="22"/>
      <c r="H15" s="29"/>
      <c r="I15" s="22"/>
      <c r="J15" s="22"/>
      <c r="K15" s="22"/>
      <c r="L15" s="22"/>
      <c r="M15" s="22"/>
      <c r="N15" s="22"/>
      <c r="O15" s="29"/>
      <c r="P15" s="22"/>
      <c r="Q15" s="22"/>
      <c r="R15" s="22"/>
      <c r="S15" s="22"/>
      <c r="T15" s="22"/>
      <c r="U15" s="22"/>
      <c r="V15" s="29"/>
      <c r="W15" s="22"/>
      <c r="X15" s="22"/>
      <c r="Y15" s="30">
        <v>10</v>
      </c>
      <c r="Z15" s="22">
        <v>10</v>
      </c>
      <c r="AA15" s="43">
        <v>11</v>
      </c>
      <c r="AB15" s="43">
        <v>10</v>
      </c>
      <c r="AC15" s="44">
        <v>10</v>
      </c>
      <c r="AD15" s="45">
        <v>10</v>
      </c>
      <c r="AE15" s="43"/>
      <c r="AF15" s="43"/>
      <c r="AG15" s="43"/>
      <c r="AH15" s="4"/>
      <c r="AI15" s="5"/>
      <c r="AJ15" s="53">
        <f t="shared" si="1"/>
        <v>61</v>
      </c>
      <c r="AK15" s="53">
        <f t="shared" si="2"/>
        <v>6</v>
      </c>
      <c r="AL15" s="53">
        <f t="shared" si="0"/>
        <v>1</v>
      </c>
    </row>
    <row r="16" spans="1:40" ht="19.5" customHeight="1" x14ac:dyDescent="0.25">
      <c r="A16" s="9">
        <v>12</v>
      </c>
      <c r="B16" s="76" t="s">
        <v>17</v>
      </c>
      <c r="C16" s="83" t="s">
        <v>89</v>
      </c>
      <c r="D16" s="83" t="s">
        <v>100</v>
      </c>
      <c r="E16" s="46"/>
      <c r="F16" s="43"/>
      <c r="G16" s="43"/>
      <c r="H16" s="44"/>
      <c r="I16" s="43"/>
      <c r="J16" s="43"/>
      <c r="K16" s="43"/>
      <c r="L16" s="43"/>
      <c r="M16" s="43"/>
      <c r="N16" s="43"/>
      <c r="O16" s="44"/>
      <c r="P16" s="43"/>
      <c r="Q16" s="43"/>
      <c r="R16" s="43"/>
      <c r="S16" s="43"/>
      <c r="T16" s="43"/>
      <c r="U16" s="43"/>
      <c r="V16" s="44"/>
      <c r="W16" s="43"/>
      <c r="X16" s="43"/>
      <c r="Y16" s="43"/>
      <c r="Z16" s="43"/>
      <c r="AA16" s="43"/>
      <c r="AB16" s="43"/>
      <c r="AC16" s="44"/>
      <c r="AD16" s="45"/>
      <c r="AE16" s="43"/>
      <c r="AF16" s="43"/>
      <c r="AG16" s="43"/>
      <c r="AH16" s="4"/>
      <c r="AI16" s="5"/>
      <c r="AJ16" s="53">
        <f t="shared" si="1"/>
        <v>0</v>
      </c>
      <c r="AK16" s="53">
        <f t="shared" si="2"/>
        <v>0</v>
      </c>
      <c r="AL16" s="53">
        <f t="shared" si="0"/>
        <v>0</v>
      </c>
    </row>
    <row r="17" spans="1:38" ht="19.5" customHeight="1" x14ac:dyDescent="0.25">
      <c r="A17" s="9">
        <v>13</v>
      </c>
      <c r="B17" s="76" t="s">
        <v>18</v>
      </c>
      <c r="C17" s="83" t="s">
        <v>89</v>
      </c>
      <c r="D17" s="83" t="s">
        <v>100</v>
      </c>
      <c r="E17" s="46"/>
      <c r="F17" s="43"/>
      <c r="G17" s="43"/>
      <c r="H17" s="44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3"/>
      <c r="T17" s="43"/>
      <c r="U17" s="43"/>
      <c r="V17" s="44"/>
      <c r="W17" s="43"/>
      <c r="X17" s="43"/>
      <c r="Y17" s="43"/>
      <c r="Z17" s="43"/>
      <c r="AA17" s="43"/>
      <c r="AB17" s="43"/>
      <c r="AC17" s="44"/>
      <c r="AD17" s="45"/>
      <c r="AE17" s="43"/>
      <c r="AF17" s="43"/>
      <c r="AG17" s="43"/>
      <c r="AH17" s="4"/>
      <c r="AI17" s="5"/>
      <c r="AJ17" s="53">
        <f t="shared" si="1"/>
        <v>0</v>
      </c>
      <c r="AK17" s="53">
        <f t="shared" si="2"/>
        <v>0</v>
      </c>
      <c r="AL17" s="53">
        <f t="shared" si="0"/>
        <v>0</v>
      </c>
    </row>
    <row r="18" spans="1:38" ht="19.5" customHeight="1" x14ac:dyDescent="0.25">
      <c r="A18" s="9">
        <v>14</v>
      </c>
      <c r="B18" s="76" t="s">
        <v>19</v>
      </c>
      <c r="C18" s="83" t="s">
        <v>89</v>
      </c>
      <c r="D18" s="83" t="s">
        <v>101</v>
      </c>
      <c r="E18" s="22">
        <v>10</v>
      </c>
      <c r="F18" s="22">
        <v>10</v>
      </c>
      <c r="G18" s="22">
        <v>10</v>
      </c>
      <c r="H18" s="29"/>
      <c r="I18" s="22">
        <v>10</v>
      </c>
      <c r="J18" s="22">
        <v>10</v>
      </c>
      <c r="K18" s="22">
        <v>10</v>
      </c>
      <c r="L18" s="22">
        <v>10</v>
      </c>
      <c r="M18" s="22">
        <v>10</v>
      </c>
      <c r="N18" s="22">
        <v>10</v>
      </c>
      <c r="O18" s="29">
        <v>10</v>
      </c>
      <c r="P18" s="22">
        <v>10</v>
      </c>
      <c r="Q18" s="22">
        <v>10</v>
      </c>
      <c r="R18" s="22">
        <v>10</v>
      </c>
      <c r="S18" s="22">
        <v>10</v>
      </c>
      <c r="T18" s="22">
        <v>10</v>
      </c>
      <c r="U18" s="22">
        <v>10</v>
      </c>
      <c r="V18" s="29">
        <v>10</v>
      </c>
      <c r="W18" s="31">
        <v>10</v>
      </c>
      <c r="X18" s="43"/>
      <c r="Y18" s="43"/>
      <c r="Z18" s="43"/>
      <c r="AA18" s="43"/>
      <c r="AB18" s="43"/>
      <c r="AC18" s="44"/>
      <c r="AD18" s="45"/>
      <c r="AE18" s="43"/>
      <c r="AF18" s="43"/>
      <c r="AG18" s="43"/>
      <c r="AH18" s="4"/>
      <c r="AI18" s="5"/>
      <c r="AJ18" s="53">
        <f t="shared" si="1"/>
        <v>180</v>
      </c>
      <c r="AK18" s="53">
        <f t="shared" si="2"/>
        <v>18</v>
      </c>
      <c r="AL18" s="53">
        <f t="shared" si="0"/>
        <v>0</v>
      </c>
    </row>
    <row r="19" spans="1:38" ht="19.5" customHeight="1" x14ac:dyDescent="0.25">
      <c r="A19" s="9">
        <v>15</v>
      </c>
      <c r="B19" s="76" t="s">
        <v>20</v>
      </c>
      <c r="C19" s="83" t="s">
        <v>89</v>
      </c>
      <c r="D19" s="83" t="s">
        <v>101</v>
      </c>
      <c r="E19" s="46"/>
      <c r="F19" s="43"/>
      <c r="G19" s="43"/>
      <c r="H19" s="44"/>
      <c r="I19" s="43"/>
      <c r="J19" s="43"/>
      <c r="K19" s="43"/>
      <c r="L19" s="43"/>
      <c r="M19" s="43"/>
      <c r="N19" s="43"/>
      <c r="O19" s="44"/>
      <c r="P19" s="43"/>
      <c r="Q19" s="43"/>
      <c r="R19" s="43"/>
      <c r="S19" s="43"/>
      <c r="T19" s="43"/>
      <c r="U19" s="43"/>
      <c r="V19" s="44"/>
      <c r="W19" s="43"/>
      <c r="X19" s="43"/>
      <c r="Y19" s="43"/>
      <c r="Z19" s="43"/>
      <c r="AA19" s="43"/>
      <c r="AB19" s="43"/>
      <c r="AC19" s="44"/>
      <c r="AD19" s="45"/>
      <c r="AE19" s="43"/>
      <c r="AF19" s="43"/>
      <c r="AG19" s="43"/>
      <c r="AH19" s="4"/>
      <c r="AI19" s="5"/>
      <c r="AJ19" s="53">
        <f t="shared" si="1"/>
        <v>0</v>
      </c>
      <c r="AK19" s="53">
        <f t="shared" si="2"/>
        <v>0</v>
      </c>
      <c r="AL19" s="53">
        <f t="shared" si="0"/>
        <v>0</v>
      </c>
    </row>
    <row r="20" spans="1:38" ht="19.5" customHeight="1" x14ac:dyDescent="0.25">
      <c r="A20" s="9">
        <v>16</v>
      </c>
      <c r="B20" s="77" t="s">
        <v>21</v>
      </c>
      <c r="C20" s="79" t="s">
        <v>89</v>
      </c>
      <c r="D20" s="79" t="s">
        <v>101</v>
      </c>
      <c r="E20" s="22">
        <v>10</v>
      </c>
      <c r="F20" s="22">
        <v>10</v>
      </c>
      <c r="G20" s="22">
        <v>10</v>
      </c>
      <c r="H20" s="29"/>
      <c r="I20" s="22">
        <v>10</v>
      </c>
      <c r="J20" s="22">
        <v>10</v>
      </c>
      <c r="K20" s="22">
        <v>10</v>
      </c>
      <c r="L20" s="22">
        <v>10</v>
      </c>
      <c r="M20" s="22">
        <v>10</v>
      </c>
      <c r="N20" s="22">
        <v>10</v>
      </c>
      <c r="O20" s="29">
        <v>10</v>
      </c>
      <c r="P20" s="22">
        <v>10</v>
      </c>
      <c r="Q20" s="22">
        <v>10</v>
      </c>
      <c r="R20" s="22">
        <v>10</v>
      </c>
      <c r="S20" s="22">
        <v>10</v>
      </c>
      <c r="T20" s="22">
        <v>10</v>
      </c>
      <c r="U20" s="22">
        <v>10</v>
      </c>
      <c r="V20" s="29"/>
      <c r="W20" s="22">
        <v>10</v>
      </c>
      <c r="X20" s="22">
        <v>10</v>
      </c>
      <c r="Y20" s="22">
        <v>10</v>
      </c>
      <c r="Z20" s="22">
        <v>10</v>
      </c>
      <c r="AA20" s="43">
        <v>11</v>
      </c>
      <c r="AB20" s="43">
        <v>10</v>
      </c>
      <c r="AC20" s="44">
        <v>10</v>
      </c>
      <c r="AD20" s="45">
        <v>10</v>
      </c>
      <c r="AE20" s="43"/>
      <c r="AF20" s="43"/>
      <c r="AG20" s="43"/>
      <c r="AH20" s="4"/>
      <c r="AI20" s="5"/>
      <c r="AJ20" s="53">
        <f t="shared" si="1"/>
        <v>241</v>
      </c>
      <c r="AK20" s="54">
        <f>COUNT(E20:AI20)+'Juillet 2019'!AK19</f>
        <v>30</v>
      </c>
      <c r="AL20" s="53">
        <f t="shared" si="0"/>
        <v>-59</v>
      </c>
    </row>
    <row r="21" spans="1:38" ht="19.5" customHeight="1" x14ac:dyDescent="0.25">
      <c r="A21" s="9">
        <v>17</v>
      </c>
      <c r="B21" s="76" t="s">
        <v>22</v>
      </c>
      <c r="C21" s="83" t="s">
        <v>89</v>
      </c>
      <c r="D21" s="83" t="s">
        <v>101</v>
      </c>
      <c r="E21" s="47"/>
      <c r="F21" s="47"/>
      <c r="G21" s="47"/>
      <c r="H21" s="48"/>
      <c r="I21" s="47"/>
      <c r="J21" s="47"/>
      <c r="K21" s="47"/>
      <c r="L21" s="47"/>
      <c r="M21" s="47"/>
      <c r="N21" s="47"/>
      <c r="O21" s="48"/>
      <c r="P21" s="47"/>
      <c r="Q21" s="47"/>
      <c r="R21" s="47"/>
      <c r="S21" s="47"/>
      <c r="T21" s="47"/>
      <c r="U21" s="47"/>
      <c r="V21" s="48"/>
      <c r="W21" s="47"/>
      <c r="X21" s="47"/>
      <c r="Y21" s="47"/>
      <c r="Z21" s="47"/>
      <c r="AA21" s="47"/>
      <c r="AB21" s="47"/>
      <c r="AC21" s="48"/>
      <c r="AD21" s="8"/>
      <c r="AE21" s="47"/>
      <c r="AF21" s="47"/>
      <c r="AG21" s="47"/>
      <c r="AH21" s="2"/>
      <c r="AI21" s="2"/>
      <c r="AJ21" s="53">
        <f t="shared" si="1"/>
        <v>0</v>
      </c>
      <c r="AK21" s="53">
        <f t="shared" si="2"/>
        <v>0</v>
      </c>
      <c r="AL21" s="53">
        <f t="shared" si="0"/>
        <v>0</v>
      </c>
    </row>
    <row r="22" spans="1:38" ht="19.5" customHeight="1" x14ac:dyDescent="0.25">
      <c r="A22" s="9">
        <v>18</v>
      </c>
      <c r="B22" s="76" t="s">
        <v>23</v>
      </c>
      <c r="C22" s="83" t="s">
        <v>89</v>
      </c>
      <c r="D22" s="83" t="s">
        <v>101</v>
      </c>
      <c r="E22" s="46"/>
      <c r="F22" s="43"/>
      <c r="G22" s="43"/>
      <c r="H22" s="44"/>
      <c r="I22" s="43"/>
      <c r="J22" s="43"/>
      <c r="K22" s="43"/>
      <c r="L22" s="43"/>
      <c r="M22" s="43"/>
      <c r="N22" s="43"/>
      <c r="O22" s="44"/>
      <c r="P22" s="43"/>
      <c r="Q22" s="43"/>
      <c r="R22" s="43"/>
      <c r="S22" s="43"/>
      <c r="T22" s="43"/>
      <c r="U22" s="43"/>
      <c r="V22" s="44"/>
      <c r="W22" s="43"/>
      <c r="X22" s="43"/>
      <c r="Y22" s="43"/>
      <c r="Z22" s="43"/>
      <c r="AA22" s="43"/>
      <c r="AB22" s="43"/>
      <c r="AC22" s="44"/>
      <c r="AD22" s="45"/>
      <c r="AE22" s="43"/>
      <c r="AF22" s="43"/>
      <c r="AG22" s="43"/>
      <c r="AH22" s="4"/>
      <c r="AI22" s="5"/>
      <c r="AJ22" s="53">
        <f t="shared" si="1"/>
        <v>0</v>
      </c>
      <c r="AK22" s="53">
        <f t="shared" si="2"/>
        <v>0</v>
      </c>
      <c r="AL22" s="53">
        <f t="shared" si="0"/>
        <v>0</v>
      </c>
    </row>
    <row r="23" spans="1:38" ht="19.5" customHeight="1" x14ac:dyDescent="0.25">
      <c r="A23" s="9">
        <v>19</v>
      </c>
      <c r="B23" s="76" t="s">
        <v>24</v>
      </c>
      <c r="C23" s="83" t="s">
        <v>89</v>
      </c>
      <c r="D23" s="83" t="s">
        <v>101</v>
      </c>
      <c r="E23" s="46"/>
      <c r="F23" s="43"/>
      <c r="G23" s="43"/>
      <c r="H23" s="44"/>
      <c r="I23" s="43"/>
      <c r="J23" s="43"/>
      <c r="K23" s="43"/>
      <c r="L23" s="43"/>
      <c r="M23" s="43"/>
      <c r="N23" s="43"/>
      <c r="O23" s="44"/>
      <c r="P23" s="43"/>
      <c r="Q23" s="43"/>
      <c r="R23" s="43"/>
      <c r="S23" s="43"/>
      <c r="T23" s="43"/>
      <c r="U23" s="43"/>
      <c r="V23" s="44"/>
      <c r="W23" s="43"/>
      <c r="X23" s="43"/>
      <c r="Y23" s="43"/>
      <c r="Z23" s="43"/>
      <c r="AA23" s="43"/>
      <c r="AB23" s="43"/>
      <c r="AC23" s="44"/>
      <c r="AD23" s="45"/>
      <c r="AE23" s="43"/>
      <c r="AF23" s="43"/>
      <c r="AG23" s="43"/>
      <c r="AH23" s="4"/>
      <c r="AI23" s="5"/>
      <c r="AJ23" s="53">
        <f t="shared" si="1"/>
        <v>0</v>
      </c>
      <c r="AK23" s="53">
        <f t="shared" si="2"/>
        <v>0</v>
      </c>
      <c r="AL23" s="53">
        <f t="shared" si="0"/>
        <v>0</v>
      </c>
    </row>
    <row r="24" spans="1:38" ht="19.5" customHeight="1" x14ac:dyDescent="0.25">
      <c r="A24" s="9">
        <v>20</v>
      </c>
      <c r="B24" s="76" t="s">
        <v>25</v>
      </c>
      <c r="C24" s="83" t="s">
        <v>89</v>
      </c>
      <c r="D24" s="83" t="s">
        <v>101</v>
      </c>
      <c r="E24" s="23"/>
      <c r="F24" s="23"/>
      <c r="G24" s="23"/>
      <c r="H24" s="32"/>
      <c r="I24" s="23"/>
      <c r="J24" s="23"/>
      <c r="K24" s="23"/>
      <c r="L24" s="23"/>
      <c r="M24" s="23"/>
      <c r="N24" s="23"/>
      <c r="O24" s="32"/>
      <c r="P24" s="23"/>
      <c r="Q24" s="23"/>
      <c r="R24" s="23"/>
      <c r="S24" s="23"/>
      <c r="T24" s="23"/>
      <c r="U24" s="23"/>
      <c r="V24" s="32"/>
      <c r="W24" s="33">
        <v>10</v>
      </c>
      <c r="X24" s="23">
        <v>10</v>
      </c>
      <c r="Y24" s="23">
        <v>10</v>
      </c>
      <c r="Z24" s="23">
        <v>10</v>
      </c>
      <c r="AA24" s="43">
        <v>11</v>
      </c>
      <c r="AB24" s="43">
        <v>10</v>
      </c>
      <c r="AC24" s="44">
        <v>10</v>
      </c>
      <c r="AD24" s="45">
        <v>10</v>
      </c>
      <c r="AE24" s="43"/>
      <c r="AF24" s="43"/>
      <c r="AG24" s="43"/>
      <c r="AH24" s="4"/>
      <c r="AI24" s="5"/>
      <c r="AJ24" s="53">
        <f t="shared" si="1"/>
        <v>81</v>
      </c>
      <c r="AK24" s="53">
        <f t="shared" si="2"/>
        <v>8</v>
      </c>
      <c r="AL24" s="53">
        <f t="shared" si="0"/>
        <v>1</v>
      </c>
    </row>
    <row r="25" spans="1:38" ht="19.5" customHeight="1" x14ac:dyDescent="0.25">
      <c r="A25" s="9">
        <v>21</v>
      </c>
      <c r="B25" s="76" t="s">
        <v>26</v>
      </c>
      <c r="C25" s="83" t="s">
        <v>89</v>
      </c>
      <c r="D25" s="83" t="s">
        <v>101</v>
      </c>
      <c r="E25" s="46"/>
      <c r="F25" s="43"/>
      <c r="G25" s="43"/>
      <c r="H25" s="44"/>
      <c r="I25" s="43"/>
      <c r="J25" s="43"/>
      <c r="K25" s="43"/>
      <c r="L25" s="43"/>
      <c r="M25" s="43"/>
      <c r="N25" s="43"/>
      <c r="O25" s="44"/>
      <c r="P25" s="43"/>
      <c r="Q25" s="43"/>
      <c r="R25" s="43"/>
      <c r="S25" s="43"/>
      <c r="T25" s="43"/>
      <c r="U25" s="43"/>
      <c r="V25" s="44"/>
      <c r="W25" s="43"/>
      <c r="X25" s="43"/>
      <c r="Y25" s="43"/>
      <c r="Z25" s="43"/>
      <c r="AA25" s="43"/>
      <c r="AB25" s="43"/>
      <c r="AC25" s="44"/>
      <c r="AD25" s="45"/>
      <c r="AE25" s="43"/>
      <c r="AF25" s="43"/>
      <c r="AG25" s="43"/>
      <c r="AH25" s="4"/>
      <c r="AI25" s="5"/>
      <c r="AJ25" s="53">
        <f t="shared" si="1"/>
        <v>0</v>
      </c>
      <c r="AK25" s="53">
        <f t="shared" si="2"/>
        <v>0</v>
      </c>
      <c r="AL25" s="53">
        <f t="shared" si="0"/>
        <v>0</v>
      </c>
    </row>
    <row r="26" spans="1:38" ht="19.5" customHeight="1" x14ac:dyDescent="0.25">
      <c r="A26" s="9">
        <v>22</v>
      </c>
      <c r="B26" s="76" t="s">
        <v>27</v>
      </c>
      <c r="C26" s="83" t="s">
        <v>89</v>
      </c>
      <c r="D26" s="83" t="s">
        <v>101</v>
      </c>
      <c r="E26" s="46"/>
      <c r="F26" s="43"/>
      <c r="G26" s="43"/>
      <c r="H26" s="44"/>
      <c r="I26" s="43"/>
      <c r="J26" s="43"/>
      <c r="K26" s="43"/>
      <c r="L26" s="43"/>
      <c r="M26" s="43"/>
      <c r="N26" s="43"/>
      <c r="O26" s="44"/>
      <c r="P26" s="43"/>
      <c r="Q26" s="43"/>
      <c r="R26" s="43"/>
      <c r="S26" s="43"/>
      <c r="T26" s="43"/>
      <c r="U26" s="43"/>
      <c r="V26" s="44"/>
      <c r="W26" s="43"/>
      <c r="X26" s="43"/>
      <c r="Y26" s="43"/>
      <c r="Z26" s="43"/>
      <c r="AA26" s="43"/>
      <c r="AB26" s="43"/>
      <c r="AC26" s="44"/>
      <c r="AD26" s="45"/>
      <c r="AE26" s="43"/>
      <c r="AF26" s="43"/>
      <c r="AG26" s="43"/>
      <c r="AH26" s="4"/>
      <c r="AI26" s="5"/>
      <c r="AJ26" s="53">
        <f t="shared" si="1"/>
        <v>0</v>
      </c>
      <c r="AK26" s="53">
        <f t="shared" si="2"/>
        <v>0</v>
      </c>
      <c r="AL26" s="53">
        <f t="shared" si="0"/>
        <v>0</v>
      </c>
    </row>
    <row r="27" spans="1:38" ht="19.5" customHeight="1" x14ac:dyDescent="0.25">
      <c r="A27" s="9">
        <v>23</v>
      </c>
      <c r="B27" s="76" t="s">
        <v>28</v>
      </c>
      <c r="C27" s="83" t="s">
        <v>89</v>
      </c>
      <c r="D27" s="83" t="s">
        <v>101</v>
      </c>
      <c r="E27" s="46"/>
      <c r="F27" s="43"/>
      <c r="G27" s="43"/>
      <c r="H27" s="44"/>
      <c r="I27" s="43"/>
      <c r="J27" s="43"/>
      <c r="K27" s="43"/>
      <c r="L27" s="43"/>
      <c r="M27" s="43"/>
      <c r="N27" s="43"/>
      <c r="O27" s="44"/>
      <c r="P27" s="43"/>
      <c r="Q27" s="43"/>
      <c r="R27" s="43"/>
      <c r="S27" s="43"/>
      <c r="T27" s="43"/>
      <c r="U27" s="43"/>
      <c r="V27" s="44"/>
      <c r="W27" s="43"/>
      <c r="X27" s="43"/>
      <c r="Y27" s="43"/>
      <c r="Z27" s="43"/>
      <c r="AA27" s="43"/>
      <c r="AB27" s="43"/>
      <c r="AC27" s="44"/>
      <c r="AD27" s="45"/>
      <c r="AE27" s="43"/>
      <c r="AF27" s="43"/>
      <c r="AG27" s="43"/>
      <c r="AH27" s="4"/>
      <c r="AI27" s="5"/>
      <c r="AJ27" s="53">
        <f t="shared" si="1"/>
        <v>0</v>
      </c>
      <c r="AK27" s="53">
        <f t="shared" si="2"/>
        <v>0</v>
      </c>
      <c r="AL27" s="53">
        <f t="shared" si="0"/>
        <v>0</v>
      </c>
    </row>
    <row r="28" spans="1:38" ht="19.5" customHeight="1" x14ac:dyDescent="0.25">
      <c r="A28" s="9">
        <v>24</v>
      </c>
      <c r="B28" s="76" t="s">
        <v>29</v>
      </c>
      <c r="C28" s="83" t="s">
        <v>89</v>
      </c>
      <c r="D28" s="83" t="s">
        <v>101</v>
      </c>
      <c r="E28" s="46"/>
      <c r="F28" s="43"/>
      <c r="G28" s="43"/>
      <c r="H28" s="44"/>
      <c r="I28" s="43"/>
      <c r="J28" s="43"/>
      <c r="K28" s="43"/>
      <c r="L28" s="43"/>
      <c r="M28" s="43"/>
      <c r="N28" s="43"/>
      <c r="O28" s="44"/>
      <c r="P28" s="43"/>
      <c r="Q28" s="43"/>
      <c r="R28" s="43"/>
      <c r="S28" s="43"/>
      <c r="T28" s="43"/>
      <c r="U28" s="43"/>
      <c r="V28" s="44"/>
      <c r="W28" s="43"/>
      <c r="X28" s="43"/>
      <c r="Y28" s="43"/>
      <c r="Z28" s="43"/>
      <c r="AA28" s="43"/>
      <c r="AB28" s="43"/>
      <c r="AC28" s="44"/>
      <c r="AD28" s="45"/>
      <c r="AE28" s="43"/>
      <c r="AF28" s="43"/>
      <c r="AG28" s="43"/>
      <c r="AH28" s="4"/>
      <c r="AI28" s="5"/>
      <c r="AJ28" s="53">
        <f t="shared" si="1"/>
        <v>0</v>
      </c>
      <c r="AK28" s="53">
        <f t="shared" si="2"/>
        <v>0</v>
      </c>
      <c r="AL28" s="53">
        <f t="shared" si="0"/>
        <v>0</v>
      </c>
    </row>
    <row r="29" spans="1:38" ht="19.5" customHeight="1" x14ac:dyDescent="0.25">
      <c r="A29" s="9">
        <v>25</v>
      </c>
      <c r="B29" s="76" t="s">
        <v>30</v>
      </c>
      <c r="C29" s="83" t="s">
        <v>89</v>
      </c>
      <c r="D29" s="83" t="s">
        <v>102</v>
      </c>
      <c r="E29" s="22">
        <v>10</v>
      </c>
      <c r="F29" s="22">
        <v>10</v>
      </c>
      <c r="G29" s="22">
        <v>10</v>
      </c>
      <c r="H29" s="29"/>
      <c r="I29" s="22">
        <v>10</v>
      </c>
      <c r="J29" s="22">
        <v>10</v>
      </c>
      <c r="K29" s="22">
        <v>10</v>
      </c>
      <c r="L29" s="22">
        <v>10</v>
      </c>
      <c r="M29" s="22">
        <v>10</v>
      </c>
      <c r="N29" s="22">
        <v>10</v>
      </c>
      <c r="O29" s="29">
        <v>10</v>
      </c>
      <c r="P29" s="22">
        <v>10</v>
      </c>
      <c r="Q29" s="22">
        <v>10</v>
      </c>
      <c r="R29" s="22">
        <v>10</v>
      </c>
      <c r="S29" s="22">
        <v>10</v>
      </c>
      <c r="T29" s="22">
        <v>10</v>
      </c>
      <c r="U29" s="22">
        <v>10</v>
      </c>
      <c r="V29" s="29"/>
      <c r="W29" s="31">
        <v>10</v>
      </c>
      <c r="X29" s="47"/>
      <c r="Y29" s="47"/>
      <c r="Z29" s="47"/>
      <c r="AA29" s="47"/>
      <c r="AB29" s="47"/>
      <c r="AC29" s="48"/>
      <c r="AD29" s="8"/>
      <c r="AE29" s="47"/>
      <c r="AF29" s="47"/>
      <c r="AG29" s="47"/>
      <c r="AH29" s="2"/>
      <c r="AI29" s="2"/>
      <c r="AJ29" s="53">
        <f t="shared" si="1"/>
        <v>170</v>
      </c>
      <c r="AK29" s="53">
        <f t="shared" si="2"/>
        <v>17</v>
      </c>
      <c r="AL29" s="53">
        <f t="shared" si="0"/>
        <v>0</v>
      </c>
    </row>
    <row r="30" spans="1:38" ht="19.5" customHeight="1" x14ac:dyDescent="0.25">
      <c r="A30" s="9">
        <v>26</v>
      </c>
      <c r="B30" s="76" t="s">
        <v>31</v>
      </c>
      <c r="C30" s="83" t="s">
        <v>89</v>
      </c>
      <c r="D30" s="83" t="s">
        <v>102</v>
      </c>
      <c r="E30" s="23"/>
      <c r="F30" s="23"/>
      <c r="G30" s="23"/>
      <c r="H30" s="32"/>
      <c r="I30" s="23"/>
      <c r="J30" s="23"/>
      <c r="K30" s="23"/>
      <c r="L30" s="23"/>
      <c r="M30" s="23"/>
      <c r="N30" s="23"/>
      <c r="O30" s="32"/>
      <c r="P30" s="23"/>
      <c r="Q30" s="23"/>
      <c r="R30" s="33">
        <v>10</v>
      </c>
      <c r="S30" s="23">
        <v>10</v>
      </c>
      <c r="T30" s="23">
        <v>10</v>
      </c>
      <c r="U30" s="23">
        <v>10</v>
      </c>
      <c r="V30" s="32"/>
      <c r="W30" s="23">
        <v>10</v>
      </c>
      <c r="X30" s="23">
        <v>10</v>
      </c>
      <c r="Y30" s="23">
        <v>10</v>
      </c>
      <c r="Z30" s="23">
        <v>10</v>
      </c>
      <c r="AA30" s="43">
        <v>11</v>
      </c>
      <c r="AB30" s="43">
        <v>10</v>
      </c>
      <c r="AC30" s="44">
        <v>10</v>
      </c>
      <c r="AD30" s="45">
        <v>10</v>
      </c>
      <c r="AE30" s="43"/>
      <c r="AF30" s="43"/>
      <c r="AG30" s="43"/>
      <c r="AH30" s="4"/>
      <c r="AI30" s="5"/>
      <c r="AJ30" s="53">
        <f t="shared" si="1"/>
        <v>121</v>
      </c>
      <c r="AK30" s="53">
        <f t="shared" si="2"/>
        <v>12</v>
      </c>
      <c r="AL30" s="53">
        <f t="shared" si="0"/>
        <v>1</v>
      </c>
    </row>
    <row r="31" spans="1:38" ht="19.5" customHeight="1" x14ac:dyDescent="0.25">
      <c r="A31" s="9">
        <v>27</v>
      </c>
      <c r="B31" s="76" t="s">
        <v>32</v>
      </c>
      <c r="C31" s="83" t="s">
        <v>89</v>
      </c>
      <c r="D31" s="83" t="s">
        <v>102</v>
      </c>
      <c r="E31" s="46"/>
      <c r="F31" s="43"/>
      <c r="G31" s="43"/>
      <c r="H31" s="44"/>
      <c r="I31" s="43"/>
      <c r="J31" s="43"/>
      <c r="K31" s="43"/>
      <c r="L31" s="43"/>
      <c r="M31" s="43"/>
      <c r="N31" s="43"/>
      <c r="O31" s="44"/>
      <c r="P31" s="43"/>
      <c r="Q31" s="43"/>
      <c r="R31" s="43"/>
      <c r="S31" s="43"/>
      <c r="T31" s="43"/>
      <c r="U31" s="43"/>
      <c r="V31" s="44"/>
      <c r="W31" s="43"/>
      <c r="X31" s="43"/>
      <c r="Y31" s="43"/>
      <c r="Z31" s="43"/>
      <c r="AA31" s="43"/>
      <c r="AB31" s="43"/>
      <c r="AC31" s="44"/>
      <c r="AD31" s="45"/>
      <c r="AE31" s="43"/>
      <c r="AF31" s="43"/>
      <c r="AG31" s="43"/>
      <c r="AH31" s="4"/>
      <c r="AI31" s="5"/>
      <c r="AJ31" s="53">
        <f t="shared" si="1"/>
        <v>0</v>
      </c>
      <c r="AK31" s="53">
        <f t="shared" si="2"/>
        <v>0</v>
      </c>
      <c r="AL31" s="53">
        <f t="shared" si="0"/>
        <v>0</v>
      </c>
    </row>
    <row r="32" spans="1:38" ht="19.5" customHeight="1" x14ac:dyDescent="0.25">
      <c r="A32" s="9">
        <v>28</v>
      </c>
      <c r="B32" s="76" t="s">
        <v>33</v>
      </c>
      <c r="C32" s="83" t="s">
        <v>89</v>
      </c>
      <c r="D32" s="83" t="s">
        <v>102</v>
      </c>
      <c r="E32" s="46"/>
      <c r="F32" s="43"/>
      <c r="G32" s="43"/>
      <c r="H32" s="44"/>
      <c r="I32" s="43"/>
      <c r="J32" s="43"/>
      <c r="K32" s="43"/>
      <c r="L32" s="43"/>
      <c r="M32" s="43"/>
      <c r="N32" s="43"/>
      <c r="O32" s="44"/>
      <c r="P32" s="43"/>
      <c r="Q32" s="43"/>
      <c r="R32" s="43"/>
      <c r="S32" s="43"/>
      <c r="T32" s="43"/>
      <c r="U32" s="43"/>
      <c r="V32" s="44"/>
      <c r="W32" s="43"/>
      <c r="X32" s="43"/>
      <c r="Y32" s="43"/>
      <c r="Z32" s="43"/>
      <c r="AA32" s="43"/>
      <c r="AB32" s="43"/>
      <c r="AC32" s="44"/>
      <c r="AD32" s="45"/>
      <c r="AE32" s="43"/>
      <c r="AF32" s="43"/>
      <c r="AG32" s="43"/>
      <c r="AH32" s="4"/>
      <c r="AI32" s="5"/>
      <c r="AJ32" s="53">
        <f t="shared" si="1"/>
        <v>0</v>
      </c>
      <c r="AK32" s="53">
        <f t="shared" si="2"/>
        <v>0</v>
      </c>
      <c r="AL32" s="53">
        <f t="shared" si="0"/>
        <v>0</v>
      </c>
    </row>
    <row r="33" spans="1:38" ht="19.5" customHeight="1" x14ac:dyDescent="0.25">
      <c r="A33" s="9">
        <v>29</v>
      </c>
      <c r="B33" s="76" t="s">
        <v>34</v>
      </c>
      <c r="C33" s="83" t="s">
        <v>89</v>
      </c>
      <c r="D33" s="83" t="s">
        <v>102</v>
      </c>
      <c r="E33" s="46"/>
      <c r="F33" s="43"/>
      <c r="G33" s="43"/>
      <c r="H33" s="44"/>
      <c r="I33" s="43"/>
      <c r="J33" s="43"/>
      <c r="K33" s="43"/>
      <c r="L33" s="43"/>
      <c r="M33" s="43"/>
      <c r="N33" s="43"/>
      <c r="O33" s="44"/>
      <c r="P33" s="43"/>
      <c r="Q33" s="43"/>
      <c r="R33" s="43"/>
      <c r="S33" s="43"/>
      <c r="T33" s="43"/>
      <c r="U33" s="43"/>
      <c r="V33" s="44"/>
      <c r="W33" s="43"/>
      <c r="X33" s="43"/>
      <c r="Y33" s="43"/>
      <c r="Z33" s="43"/>
      <c r="AA33" s="43"/>
      <c r="AB33" s="43"/>
      <c r="AC33" s="44"/>
      <c r="AD33" s="45"/>
      <c r="AE33" s="43"/>
      <c r="AF33" s="43"/>
      <c r="AG33" s="43"/>
      <c r="AH33" s="4"/>
      <c r="AI33" s="5"/>
      <c r="AJ33" s="53">
        <f t="shared" si="1"/>
        <v>0</v>
      </c>
      <c r="AK33" s="53">
        <f t="shared" si="2"/>
        <v>0</v>
      </c>
      <c r="AL33" s="53">
        <f t="shared" si="0"/>
        <v>0</v>
      </c>
    </row>
    <row r="34" spans="1:38" ht="19.5" customHeight="1" x14ac:dyDescent="0.25">
      <c r="A34" s="9">
        <v>30</v>
      </c>
      <c r="B34" s="76" t="s">
        <v>35</v>
      </c>
      <c r="C34" s="83" t="s">
        <v>89</v>
      </c>
      <c r="D34" s="83" t="s">
        <v>102</v>
      </c>
      <c r="E34" s="22">
        <v>10</v>
      </c>
      <c r="F34" s="22">
        <v>10</v>
      </c>
      <c r="G34" s="22">
        <v>10</v>
      </c>
      <c r="H34" s="29"/>
      <c r="I34" s="22">
        <v>10</v>
      </c>
      <c r="J34" s="22">
        <v>10</v>
      </c>
      <c r="K34" s="22">
        <v>10</v>
      </c>
      <c r="L34" s="22">
        <v>10</v>
      </c>
      <c r="M34" s="22">
        <v>10</v>
      </c>
      <c r="N34" s="22">
        <v>10</v>
      </c>
      <c r="O34" s="29">
        <v>10</v>
      </c>
      <c r="P34" s="22">
        <v>10</v>
      </c>
      <c r="Q34" s="22">
        <v>10</v>
      </c>
      <c r="R34" s="22">
        <v>10</v>
      </c>
      <c r="S34" s="31">
        <v>10</v>
      </c>
      <c r="T34" s="43"/>
      <c r="U34" s="43"/>
      <c r="V34" s="44"/>
      <c r="W34" s="43"/>
      <c r="X34" s="43"/>
      <c r="Y34" s="43"/>
      <c r="Z34" s="43"/>
      <c r="AA34" s="43"/>
      <c r="AB34" s="43"/>
      <c r="AC34" s="44"/>
      <c r="AD34" s="45"/>
      <c r="AE34" s="43"/>
      <c r="AF34" s="43"/>
      <c r="AG34" s="43"/>
      <c r="AH34" s="4"/>
      <c r="AI34" s="5"/>
      <c r="AJ34" s="53">
        <f t="shared" si="1"/>
        <v>140</v>
      </c>
      <c r="AK34" s="53">
        <f t="shared" si="2"/>
        <v>14</v>
      </c>
      <c r="AL34" s="53">
        <f t="shared" si="0"/>
        <v>0</v>
      </c>
    </row>
    <row r="35" spans="1:38" ht="19.5" customHeight="1" x14ac:dyDescent="0.25">
      <c r="A35" s="9">
        <v>31</v>
      </c>
      <c r="B35" s="76" t="s">
        <v>36</v>
      </c>
      <c r="C35" s="83" t="s">
        <v>89</v>
      </c>
      <c r="D35" s="83" t="s">
        <v>102</v>
      </c>
      <c r="E35" s="46"/>
      <c r="F35" s="43"/>
      <c r="G35" s="43"/>
      <c r="H35" s="44"/>
      <c r="I35" s="43"/>
      <c r="J35" s="43"/>
      <c r="K35" s="43"/>
      <c r="L35" s="43"/>
      <c r="M35" s="43"/>
      <c r="N35" s="43"/>
      <c r="O35" s="44"/>
      <c r="P35" s="43"/>
      <c r="Q35" s="43"/>
      <c r="R35" s="43"/>
      <c r="S35" s="43"/>
      <c r="T35" s="43"/>
      <c r="U35" s="43"/>
      <c r="V35" s="44"/>
      <c r="W35" s="43"/>
      <c r="X35" s="43"/>
      <c r="Y35" s="43"/>
      <c r="Z35" s="43"/>
      <c r="AA35" s="43"/>
      <c r="AB35" s="43"/>
      <c r="AC35" s="44"/>
      <c r="AD35" s="45"/>
      <c r="AE35" s="43"/>
      <c r="AF35" s="43"/>
      <c r="AG35" s="43"/>
      <c r="AH35" s="4"/>
      <c r="AI35" s="5"/>
      <c r="AJ35" s="53">
        <f t="shared" si="1"/>
        <v>0</v>
      </c>
      <c r="AK35" s="53">
        <f t="shared" si="2"/>
        <v>0</v>
      </c>
      <c r="AL35" s="53">
        <f t="shared" si="0"/>
        <v>0</v>
      </c>
    </row>
    <row r="36" spans="1:38" ht="19.5" customHeight="1" x14ac:dyDescent="0.25">
      <c r="A36" s="9">
        <v>32</v>
      </c>
      <c r="B36" s="76" t="s">
        <v>37</v>
      </c>
      <c r="C36" s="83" t="s">
        <v>89</v>
      </c>
      <c r="D36" s="83" t="s">
        <v>102</v>
      </c>
      <c r="E36" s="46"/>
      <c r="F36" s="43"/>
      <c r="G36" s="43"/>
      <c r="H36" s="44"/>
      <c r="I36" s="43"/>
      <c r="J36" s="43"/>
      <c r="K36" s="43"/>
      <c r="L36" s="43"/>
      <c r="M36" s="43"/>
      <c r="N36" s="43"/>
      <c r="O36" s="44"/>
      <c r="P36" s="43"/>
      <c r="Q36" s="43"/>
      <c r="R36" s="43"/>
      <c r="S36" s="43"/>
      <c r="T36" s="43"/>
      <c r="U36" s="43"/>
      <c r="V36" s="44"/>
      <c r="W36" s="43"/>
      <c r="X36" s="43"/>
      <c r="Y36" s="43"/>
      <c r="Z36" s="43"/>
      <c r="AA36" s="43"/>
      <c r="AB36" s="43"/>
      <c r="AC36" s="44"/>
      <c r="AD36" s="45"/>
      <c r="AE36" s="43"/>
      <c r="AF36" s="43"/>
      <c r="AG36" s="43"/>
      <c r="AH36" s="4"/>
      <c r="AI36" s="5"/>
      <c r="AJ36" s="53">
        <f t="shared" si="1"/>
        <v>0</v>
      </c>
      <c r="AK36" s="53">
        <f t="shared" si="2"/>
        <v>0</v>
      </c>
      <c r="AL36" s="53">
        <f t="shared" si="0"/>
        <v>0</v>
      </c>
    </row>
    <row r="37" spans="1:38" ht="19.5" customHeight="1" x14ac:dyDescent="0.25">
      <c r="A37" s="9">
        <v>33</v>
      </c>
      <c r="B37" s="76" t="s">
        <v>38</v>
      </c>
      <c r="C37" s="83" t="s">
        <v>89</v>
      </c>
      <c r="D37" s="83" t="s">
        <v>102</v>
      </c>
      <c r="E37" s="47"/>
      <c r="F37" s="47"/>
      <c r="G37" s="47"/>
      <c r="H37" s="48"/>
      <c r="I37" s="47"/>
      <c r="J37" s="47"/>
      <c r="K37" s="47"/>
      <c r="L37" s="47"/>
      <c r="M37" s="47"/>
      <c r="N37" s="47"/>
      <c r="O37" s="48"/>
      <c r="P37" s="47"/>
      <c r="Q37" s="47"/>
      <c r="R37" s="47"/>
      <c r="S37" s="47"/>
      <c r="T37" s="47"/>
      <c r="U37" s="47"/>
      <c r="V37" s="48"/>
      <c r="W37" s="47"/>
      <c r="X37" s="47"/>
      <c r="Y37" s="47"/>
      <c r="Z37" s="47"/>
      <c r="AA37" s="47"/>
      <c r="AB37" s="47"/>
      <c r="AC37" s="48"/>
      <c r="AD37" s="8"/>
      <c r="AE37" s="47"/>
      <c r="AF37" s="47"/>
      <c r="AG37" s="47"/>
      <c r="AH37" s="2"/>
      <c r="AI37" s="2"/>
      <c r="AJ37" s="53">
        <f t="shared" si="1"/>
        <v>0</v>
      </c>
      <c r="AK37" s="53">
        <f t="shared" si="2"/>
        <v>0</v>
      </c>
      <c r="AL37" s="53">
        <f t="shared" si="0"/>
        <v>0</v>
      </c>
    </row>
    <row r="38" spans="1:38" ht="19.5" customHeight="1" x14ac:dyDescent="0.25">
      <c r="A38" s="9">
        <v>34</v>
      </c>
      <c r="B38" s="76" t="s">
        <v>39</v>
      </c>
      <c r="C38" s="83" t="s">
        <v>89</v>
      </c>
      <c r="D38" s="83" t="s">
        <v>103</v>
      </c>
      <c r="E38" s="22"/>
      <c r="F38" s="22"/>
      <c r="G38" s="22"/>
      <c r="H38" s="29"/>
      <c r="I38" s="22"/>
      <c r="J38" s="22"/>
      <c r="K38" s="22"/>
      <c r="L38" s="22"/>
      <c r="M38" s="22"/>
      <c r="N38" s="22"/>
      <c r="O38" s="29"/>
      <c r="P38" s="22"/>
      <c r="Q38" s="22"/>
      <c r="R38" s="30">
        <v>10</v>
      </c>
      <c r="S38" s="22">
        <v>11</v>
      </c>
      <c r="T38" s="22">
        <v>10</v>
      </c>
      <c r="U38" s="22">
        <v>10</v>
      </c>
      <c r="V38" s="29">
        <v>11</v>
      </c>
      <c r="W38" s="22">
        <v>10</v>
      </c>
      <c r="X38" s="22">
        <v>10</v>
      </c>
      <c r="Y38" s="34">
        <v>11</v>
      </c>
      <c r="Z38" s="22">
        <v>11</v>
      </c>
      <c r="AA38" s="43">
        <v>12</v>
      </c>
      <c r="AB38" s="43">
        <v>11</v>
      </c>
      <c r="AC38" s="44">
        <v>11</v>
      </c>
      <c r="AD38" s="45">
        <v>11</v>
      </c>
      <c r="AE38" s="43"/>
      <c r="AF38" s="43"/>
      <c r="AG38" s="43"/>
      <c r="AH38" s="4"/>
      <c r="AI38" s="5"/>
      <c r="AJ38" s="53">
        <f t="shared" si="1"/>
        <v>139</v>
      </c>
      <c r="AK38" s="53">
        <f t="shared" si="2"/>
        <v>13</v>
      </c>
      <c r="AL38" s="53">
        <f t="shared" si="0"/>
        <v>9</v>
      </c>
    </row>
    <row r="39" spans="1:38" ht="19.5" customHeight="1" x14ac:dyDescent="0.25">
      <c r="A39" s="9">
        <v>35</v>
      </c>
      <c r="B39" s="76" t="s">
        <v>40</v>
      </c>
      <c r="C39" s="83" t="s">
        <v>89</v>
      </c>
      <c r="D39" s="83" t="s">
        <v>103</v>
      </c>
      <c r="E39" s="22">
        <v>10</v>
      </c>
      <c r="F39" s="22">
        <v>10</v>
      </c>
      <c r="G39" s="22">
        <v>10</v>
      </c>
      <c r="H39" s="29"/>
      <c r="I39" s="22">
        <v>10</v>
      </c>
      <c r="J39" s="22">
        <v>10</v>
      </c>
      <c r="K39" s="22">
        <v>10</v>
      </c>
      <c r="L39" s="22">
        <v>10</v>
      </c>
      <c r="M39" s="22">
        <v>10</v>
      </c>
      <c r="N39" s="22">
        <v>10</v>
      </c>
      <c r="O39" s="29">
        <v>10</v>
      </c>
      <c r="P39" s="22">
        <v>10</v>
      </c>
      <c r="Q39" s="22">
        <v>10</v>
      </c>
      <c r="R39" s="22">
        <v>10</v>
      </c>
      <c r="S39" s="31">
        <v>10</v>
      </c>
      <c r="T39" s="43"/>
      <c r="U39" s="43"/>
      <c r="V39" s="44"/>
      <c r="W39" s="43"/>
      <c r="X39" s="43"/>
      <c r="Y39" s="43"/>
      <c r="Z39" s="43"/>
      <c r="AA39" s="43"/>
      <c r="AB39" s="43"/>
      <c r="AC39" s="44"/>
      <c r="AD39" s="45"/>
      <c r="AE39" s="43"/>
      <c r="AF39" s="43"/>
      <c r="AG39" s="43"/>
      <c r="AH39" s="4"/>
      <c r="AI39" s="5"/>
      <c r="AJ39" s="53">
        <f t="shared" si="1"/>
        <v>140</v>
      </c>
      <c r="AK39" s="53">
        <f t="shared" si="2"/>
        <v>14</v>
      </c>
      <c r="AL39" s="53">
        <f t="shared" si="0"/>
        <v>0</v>
      </c>
    </row>
    <row r="40" spans="1:38" ht="19.5" customHeight="1" x14ac:dyDescent="0.25">
      <c r="A40" s="9">
        <v>36</v>
      </c>
      <c r="B40" s="76" t="s">
        <v>41</v>
      </c>
      <c r="C40" s="83" t="s">
        <v>89</v>
      </c>
      <c r="D40" s="83" t="s">
        <v>103</v>
      </c>
      <c r="E40" s="22">
        <v>10</v>
      </c>
      <c r="F40" s="22">
        <v>10</v>
      </c>
      <c r="G40" s="22">
        <v>10</v>
      </c>
      <c r="H40" s="29"/>
      <c r="I40" s="22">
        <v>10</v>
      </c>
      <c r="J40" s="22">
        <v>10</v>
      </c>
      <c r="K40" s="22">
        <v>10</v>
      </c>
      <c r="L40" s="22">
        <v>10</v>
      </c>
      <c r="M40" s="22">
        <v>10</v>
      </c>
      <c r="N40" s="22">
        <v>10</v>
      </c>
      <c r="O40" s="29">
        <v>10</v>
      </c>
      <c r="P40" s="22">
        <v>10</v>
      </c>
      <c r="Q40" s="22">
        <v>10</v>
      </c>
      <c r="R40" s="22">
        <v>10</v>
      </c>
      <c r="S40" s="22">
        <v>10</v>
      </c>
      <c r="T40" s="22">
        <v>10</v>
      </c>
      <c r="U40" s="22">
        <v>10</v>
      </c>
      <c r="V40" s="29"/>
      <c r="W40" s="22">
        <v>10</v>
      </c>
      <c r="X40" s="22">
        <v>11</v>
      </c>
      <c r="Y40" s="34">
        <v>11</v>
      </c>
      <c r="Z40" s="22">
        <v>11</v>
      </c>
      <c r="AA40" s="43">
        <v>12</v>
      </c>
      <c r="AB40" s="43">
        <v>11</v>
      </c>
      <c r="AC40" s="44">
        <v>11</v>
      </c>
      <c r="AD40" s="45">
        <v>11</v>
      </c>
      <c r="AE40" s="43"/>
      <c r="AF40" s="43"/>
      <c r="AG40" s="43"/>
      <c r="AH40" s="4"/>
      <c r="AI40" s="5"/>
      <c r="AJ40" s="53">
        <f t="shared" si="1"/>
        <v>248</v>
      </c>
      <c r="AK40" s="54">
        <f>COUNT(E40:AI40)+'Juillet 2019'!AK39</f>
        <v>30</v>
      </c>
      <c r="AL40" s="53">
        <f>AJ40-AK40*10</f>
        <v>-52</v>
      </c>
    </row>
    <row r="41" spans="1:38" ht="19.5" customHeight="1" x14ac:dyDescent="0.25">
      <c r="A41" s="9">
        <v>37</v>
      </c>
      <c r="B41" s="76" t="s">
        <v>42</v>
      </c>
      <c r="C41" s="83" t="s">
        <v>89</v>
      </c>
      <c r="D41" s="83" t="s">
        <v>104</v>
      </c>
      <c r="E41" s="46"/>
      <c r="F41" s="43"/>
      <c r="G41" s="43"/>
      <c r="H41" s="44"/>
      <c r="I41" s="43"/>
      <c r="J41" s="43"/>
      <c r="K41" s="43"/>
      <c r="L41" s="43"/>
      <c r="M41" s="43"/>
      <c r="N41" s="43"/>
      <c r="O41" s="44"/>
      <c r="P41" s="43"/>
      <c r="Q41" s="43"/>
      <c r="R41" s="43"/>
      <c r="S41" s="43"/>
      <c r="T41" s="43"/>
      <c r="U41" s="43"/>
      <c r="V41" s="44"/>
      <c r="W41" s="43"/>
      <c r="X41" s="43"/>
      <c r="Y41" s="43"/>
      <c r="Z41" s="43"/>
      <c r="AA41" s="43"/>
      <c r="AB41" s="43"/>
      <c r="AC41" s="44"/>
      <c r="AD41" s="45"/>
      <c r="AE41" s="43"/>
      <c r="AF41" s="43"/>
      <c r="AG41" s="43"/>
      <c r="AH41" s="4"/>
      <c r="AI41" s="5"/>
      <c r="AJ41" s="53">
        <f t="shared" si="1"/>
        <v>0</v>
      </c>
      <c r="AK41" s="53">
        <f t="shared" si="2"/>
        <v>0</v>
      </c>
      <c r="AL41" s="53">
        <f t="shared" si="0"/>
        <v>0</v>
      </c>
    </row>
    <row r="42" spans="1:38" ht="19.5" customHeight="1" x14ac:dyDescent="0.25">
      <c r="A42" s="9">
        <v>38</v>
      </c>
      <c r="B42" s="76" t="s">
        <v>43</v>
      </c>
      <c r="C42" s="83" t="s">
        <v>89</v>
      </c>
      <c r="D42" s="83" t="s">
        <v>105</v>
      </c>
      <c r="E42" s="24">
        <v>10</v>
      </c>
      <c r="F42" s="24">
        <v>10</v>
      </c>
      <c r="G42" s="24">
        <v>10</v>
      </c>
      <c r="H42" s="35"/>
      <c r="I42" s="24">
        <v>10</v>
      </c>
      <c r="J42" s="24" t="s">
        <v>125</v>
      </c>
      <c r="K42" s="24">
        <v>10</v>
      </c>
      <c r="L42" s="24">
        <v>10</v>
      </c>
      <c r="M42" s="24">
        <v>10</v>
      </c>
      <c r="N42" s="24">
        <v>10</v>
      </c>
      <c r="O42" s="35">
        <v>10</v>
      </c>
      <c r="P42" s="21">
        <v>10</v>
      </c>
      <c r="Q42" s="43"/>
      <c r="R42" s="43"/>
      <c r="S42" s="43"/>
      <c r="T42" s="43"/>
      <c r="U42" s="43"/>
      <c r="V42" s="44"/>
      <c r="W42" s="43"/>
      <c r="X42" s="43"/>
      <c r="Y42" s="43"/>
      <c r="Z42" s="43"/>
      <c r="AA42" s="43"/>
      <c r="AB42" s="43"/>
      <c r="AC42" s="44"/>
      <c r="AD42" s="45"/>
      <c r="AE42" s="43"/>
      <c r="AF42" s="43"/>
      <c r="AG42" s="43"/>
      <c r="AH42" s="4"/>
      <c r="AI42" s="5"/>
      <c r="AJ42" s="54">
        <f>SUM(E42:AI42)</f>
        <v>100</v>
      </c>
      <c r="AK42" s="53">
        <f t="shared" si="2"/>
        <v>10</v>
      </c>
      <c r="AL42" s="53">
        <f t="shared" si="0"/>
        <v>0</v>
      </c>
    </row>
    <row r="43" spans="1:38" ht="19.5" customHeight="1" x14ac:dyDescent="0.25">
      <c r="A43" s="9">
        <v>39</v>
      </c>
      <c r="B43" s="76" t="s">
        <v>44</v>
      </c>
      <c r="C43" s="83" t="s">
        <v>89</v>
      </c>
      <c r="D43" s="83" t="s">
        <v>106</v>
      </c>
      <c r="E43" s="46"/>
      <c r="F43" s="43"/>
      <c r="G43" s="43"/>
      <c r="H43" s="44"/>
      <c r="I43" s="43"/>
      <c r="J43" s="43"/>
      <c r="K43" s="43"/>
      <c r="L43" s="43"/>
      <c r="M43" s="43"/>
      <c r="N43" s="43"/>
      <c r="O43" s="44"/>
      <c r="P43" s="43"/>
      <c r="Q43" s="43"/>
      <c r="R43" s="43"/>
      <c r="S43" s="43"/>
      <c r="T43" s="43"/>
      <c r="U43" s="43"/>
      <c r="V43" s="44"/>
      <c r="W43" s="43"/>
      <c r="X43" s="43"/>
      <c r="Y43" s="43"/>
      <c r="Z43" s="43"/>
      <c r="AA43" s="43"/>
      <c r="AB43" s="43"/>
      <c r="AC43" s="44"/>
      <c r="AD43" s="45"/>
      <c r="AE43" s="43"/>
      <c r="AF43" s="43"/>
      <c r="AG43" s="43"/>
      <c r="AH43" s="4"/>
      <c r="AI43" s="5"/>
      <c r="AJ43" s="53">
        <f t="shared" si="1"/>
        <v>0</v>
      </c>
      <c r="AK43" s="53">
        <f t="shared" si="2"/>
        <v>0</v>
      </c>
      <c r="AL43" s="53">
        <f t="shared" si="0"/>
        <v>0</v>
      </c>
    </row>
    <row r="44" spans="1:38" ht="19.5" customHeight="1" x14ac:dyDescent="0.25">
      <c r="A44" s="9">
        <v>40</v>
      </c>
      <c r="B44" s="76" t="s">
        <v>45</v>
      </c>
      <c r="C44" s="83" t="s">
        <v>89</v>
      </c>
      <c r="D44" s="83" t="s">
        <v>106</v>
      </c>
      <c r="E44" s="25">
        <v>10</v>
      </c>
      <c r="F44" s="25">
        <v>10</v>
      </c>
      <c r="G44" s="25">
        <v>10</v>
      </c>
      <c r="H44" s="36"/>
      <c r="I44" s="25">
        <v>10</v>
      </c>
      <c r="J44" s="25">
        <v>10</v>
      </c>
      <c r="K44" s="25">
        <v>10</v>
      </c>
      <c r="L44" s="21">
        <v>10</v>
      </c>
      <c r="M44" s="43"/>
      <c r="N44" s="43"/>
      <c r="O44" s="44"/>
      <c r="P44" s="43"/>
      <c r="Q44" s="43"/>
      <c r="R44" s="43"/>
      <c r="S44" s="43"/>
      <c r="T44" s="43"/>
      <c r="U44" s="43"/>
      <c r="V44" s="44"/>
      <c r="W44" s="43"/>
      <c r="X44" s="43"/>
      <c r="Y44" s="43"/>
      <c r="Z44" s="43"/>
      <c r="AA44" s="43"/>
      <c r="AB44" s="43"/>
      <c r="AC44" s="44"/>
      <c r="AD44" s="45"/>
      <c r="AE44" s="43"/>
      <c r="AF44" s="43"/>
      <c r="AG44" s="43"/>
      <c r="AH44" s="4"/>
      <c r="AI44" s="5"/>
      <c r="AJ44" s="53">
        <f t="shared" si="1"/>
        <v>70</v>
      </c>
      <c r="AK44" s="53">
        <f t="shared" si="2"/>
        <v>7</v>
      </c>
      <c r="AL44" s="53">
        <f t="shared" si="0"/>
        <v>0</v>
      </c>
    </row>
    <row r="45" spans="1:38" ht="19.5" customHeight="1" x14ac:dyDescent="0.25">
      <c r="A45" s="9">
        <v>41</v>
      </c>
      <c r="B45" s="76" t="s">
        <v>46</v>
      </c>
      <c r="C45" s="83" t="s">
        <v>89</v>
      </c>
      <c r="D45" s="83" t="s">
        <v>107</v>
      </c>
      <c r="E45" s="47"/>
      <c r="F45" s="47"/>
      <c r="G45" s="47"/>
      <c r="H45" s="48"/>
      <c r="I45" s="47"/>
      <c r="J45" s="47"/>
      <c r="K45" s="47"/>
      <c r="L45" s="47"/>
      <c r="M45" s="47"/>
      <c r="N45" s="47"/>
      <c r="O45" s="48"/>
      <c r="P45" s="47"/>
      <c r="Q45" s="47"/>
      <c r="R45" s="47"/>
      <c r="S45" s="47"/>
      <c r="T45" s="47"/>
      <c r="U45" s="47"/>
      <c r="V45" s="48"/>
      <c r="W45" s="47"/>
      <c r="X45" s="47"/>
      <c r="Y45" s="47"/>
      <c r="Z45" s="47"/>
      <c r="AA45" s="47"/>
      <c r="AB45" s="47"/>
      <c r="AC45" s="48"/>
      <c r="AD45" s="8"/>
      <c r="AE45" s="47"/>
      <c r="AF45" s="47"/>
      <c r="AG45" s="47"/>
      <c r="AH45" s="2"/>
      <c r="AI45" s="2"/>
      <c r="AJ45" s="53">
        <f t="shared" si="1"/>
        <v>0</v>
      </c>
      <c r="AK45" s="53">
        <f t="shared" si="2"/>
        <v>0</v>
      </c>
      <c r="AL45" s="53">
        <f t="shared" si="0"/>
        <v>0</v>
      </c>
    </row>
    <row r="46" spans="1:38" ht="19.5" customHeight="1" x14ac:dyDescent="0.25">
      <c r="A46" s="9">
        <v>42</v>
      </c>
      <c r="B46" s="76" t="s">
        <v>47</v>
      </c>
      <c r="C46" s="83" t="s">
        <v>89</v>
      </c>
      <c r="D46" s="83" t="s">
        <v>107</v>
      </c>
      <c r="E46" s="22">
        <v>10</v>
      </c>
      <c r="F46" s="22">
        <v>10</v>
      </c>
      <c r="G46" s="22">
        <v>10</v>
      </c>
      <c r="H46" s="29"/>
      <c r="I46" s="22">
        <v>10</v>
      </c>
      <c r="J46" s="22">
        <v>10</v>
      </c>
      <c r="K46" s="22">
        <v>10</v>
      </c>
      <c r="L46" s="21">
        <v>10</v>
      </c>
      <c r="M46" s="22"/>
      <c r="N46" s="22"/>
      <c r="O46" s="29"/>
      <c r="P46" s="22"/>
      <c r="Q46" s="22"/>
      <c r="R46" s="22"/>
      <c r="S46" s="22"/>
      <c r="T46" s="22"/>
      <c r="U46" s="22"/>
      <c r="V46" s="29"/>
      <c r="W46" s="30">
        <v>10</v>
      </c>
      <c r="X46" s="22">
        <v>10</v>
      </c>
      <c r="Y46" s="22">
        <v>10</v>
      </c>
      <c r="Z46" s="22">
        <v>10</v>
      </c>
      <c r="AA46" s="43">
        <v>11</v>
      </c>
      <c r="AB46" s="43">
        <v>10</v>
      </c>
      <c r="AC46" s="44">
        <v>12</v>
      </c>
      <c r="AD46" s="45"/>
      <c r="AE46" s="43"/>
      <c r="AF46" s="43"/>
      <c r="AG46" s="43"/>
      <c r="AH46" s="4"/>
      <c r="AI46" s="5"/>
      <c r="AJ46" s="54">
        <f>W46+X46+Y46+Z46+AA46+AB46+AC46+AD46+AE46+AF46+AH46+AI46</f>
        <v>73</v>
      </c>
      <c r="AK46" s="53">
        <f>COUNT(W46:AI46)</f>
        <v>7</v>
      </c>
      <c r="AL46" s="53">
        <f t="shared" si="0"/>
        <v>3</v>
      </c>
    </row>
    <row r="47" spans="1:38" ht="19.5" customHeight="1" x14ac:dyDescent="0.25">
      <c r="A47" s="9">
        <v>43</v>
      </c>
      <c r="B47" s="76" t="s">
        <v>48</v>
      </c>
      <c r="C47" s="83" t="s">
        <v>89</v>
      </c>
      <c r="D47" s="83" t="s">
        <v>107</v>
      </c>
      <c r="E47" s="22">
        <v>10</v>
      </c>
      <c r="F47" s="22">
        <v>10</v>
      </c>
      <c r="G47" s="22">
        <v>10</v>
      </c>
      <c r="H47" s="29"/>
      <c r="I47" s="22"/>
      <c r="J47" s="22">
        <v>10</v>
      </c>
      <c r="K47" s="22">
        <v>10</v>
      </c>
      <c r="L47" s="21">
        <v>10</v>
      </c>
      <c r="M47" s="22"/>
      <c r="N47" s="22"/>
      <c r="O47" s="29"/>
      <c r="P47" s="22"/>
      <c r="Q47" s="22"/>
      <c r="R47" s="22"/>
      <c r="S47" s="22"/>
      <c r="T47" s="22"/>
      <c r="U47" s="22"/>
      <c r="V47" s="29"/>
      <c r="W47" s="30">
        <v>10</v>
      </c>
      <c r="X47" s="22">
        <v>10</v>
      </c>
      <c r="Y47" s="22">
        <v>10</v>
      </c>
      <c r="Z47" s="22">
        <v>10</v>
      </c>
      <c r="AA47" s="43">
        <v>11</v>
      </c>
      <c r="AB47" s="43">
        <v>10</v>
      </c>
      <c r="AC47" s="44">
        <v>12</v>
      </c>
      <c r="AD47" s="45"/>
      <c r="AE47" s="43"/>
      <c r="AF47" s="43"/>
      <c r="AG47" s="43"/>
      <c r="AH47" s="4"/>
      <c r="AI47" s="5"/>
      <c r="AJ47" s="54">
        <f>W47+X47+Y47+Z47+AA47+AB47+AC47+AD47+AE47+AF47+AH47+AI47</f>
        <v>73</v>
      </c>
      <c r="AK47" s="53">
        <f>COUNT(W47:AI47)</f>
        <v>7</v>
      </c>
      <c r="AL47" s="53">
        <f t="shared" si="0"/>
        <v>3</v>
      </c>
    </row>
    <row r="48" spans="1:38" ht="19.5" customHeight="1" x14ac:dyDescent="0.25">
      <c r="A48" s="9">
        <v>44</v>
      </c>
      <c r="B48" s="76" t="s">
        <v>49</v>
      </c>
      <c r="C48" s="83" t="s">
        <v>89</v>
      </c>
      <c r="D48" s="83" t="s">
        <v>107</v>
      </c>
      <c r="E48" s="22"/>
      <c r="F48" s="22"/>
      <c r="G48" s="22"/>
      <c r="H48" s="29"/>
      <c r="I48" s="22"/>
      <c r="J48" s="22"/>
      <c r="K48" s="22"/>
      <c r="L48" s="22"/>
      <c r="M48" s="22"/>
      <c r="N48" s="22"/>
      <c r="O48" s="29"/>
      <c r="P48" s="17">
        <v>10</v>
      </c>
      <c r="Q48" s="22">
        <v>10</v>
      </c>
      <c r="R48" s="22">
        <v>10</v>
      </c>
      <c r="S48" s="22">
        <v>10</v>
      </c>
      <c r="T48" s="22">
        <v>10</v>
      </c>
      <c r="U48" s="22">
        <v>10</v>
      </c>
      <c r="V48" s="29">
        <v>10</v>
      </c>
      <c r="W48" s="22">
        <v>10</v>
      </c>
      <c r="X48" s="22">
        <v>10</v>
      </c>
      <c r="Y48" s="22">
        <v>10</v>
      </c>
      <c r="Z48" s="22">
        <v>10</v>
      </c>
      <c r="AA48" s="43">
        <v>11</v>
      </c>
      <c r="AB48" s="43">
        <v>10</v>
      </c>
      <c r="AC48" s="44">
        <v>12</v>
      </c>
      <c r="AD48" s="45"/>
      <c r="AE48" s="43"/>
      <c r="AF48" s="43"/>
      <c r="AG48" s="43"/>
      <c r="AH48" s="4"/>
      <c r="AI48" s="5"/>
      <c r="AJ48" s="53">
        <f t="shared" si="1"/>
        <v>143</v>
      </c>
      <c r="AK48" s="53">
        <f t="shared" si="2"/>
        <v>14</v>
      </c>
      <c r="AL48" s="53">
        <f t="shared" si="0"/>
        <v>3</v>
      </c>
    </row>
    <row r="49" spans="1:38" ht="19.5" customHeight="1" x14ac:dyDescent="0.25">
      <c r="A49" s="9">
        <v>45</v>
      </c>
      <c r="B49" s="76" t="s">
        <v>50</v>
      </c>
      <c r="C49" s="83" t="s">
        <v>89</v>
      </c>
      <c r="D49" s="83" t="s">
        <v>107</v>
      </c>
      <c r="E49" s="46"/>
      <c r="F49" s="43"/>
      <c r="G49" s="43"/>
      <c r="H49" s="44"/>
      <c r="I49" s="43"/>
      <c r="J49" s="43"/>
      <c r="K49" s="43"/>
      <c r="L49" s="43"/>
      <c r="M49" s="43"/>
      <c r="N49" s="43"/>
      <c r="O49" s="44"/>
      <c r="P49" s="43"/>
      <c r="Q49" s="43"/>
      <c r="R49" s="43"/>
      <c r="S49" s="43"/>
      <c r="T49" s="43"/>
      <c r="U49" s="43"/>
      <c r="V49" s="44"/>
      <c r="W49" s="43"/>
      <c r="X49" s="43"/>
      <c r="Y49" s="43"/>
      <c r="Z49" s="43"/>
      <c r="AA49" s="43"/>
      <c r="AB49" s="43"/>
      <c r="AC49" s="44"/>
      <c r="AD49" s="45"/>
      <c r="AE49" s="43"/>
      <c r="AF49" s="43"/>
      <c r="AG49" s="43"/>
      <c r="AH49" s="4"/>
      <c r="AI49" s="5"/>
      <c r="AJ49" s="53">
        <f t="shared" si="1"/>
        <v>0</v>
      </c>
      <c r="AK49" s="53">
        <f t="shared" si="2"/>
        <v>0</v>
      </c>
      <c r="AL49" s="53">
        <f t="shared" si="0"/>
        <v>0</v>
      </c>
    </row>
    <row r="50" spans="1:38" ht="19.5" customHeight="1" x14ac:dyDescent="0.25">
      <c r="A50" s="9">
        <v>46</v>
      </c>
      <c r="B50" s="76" t="s">
        <v>51</v>
      </c>
      <c r="C50" s="83" t="s">
        <v>89</v>
      </c>
      <c r="D50" s="83" t="s">
        <v>107</v>
      </c>
      <c r="E50" s="23">
        <v>10</v>
      </c>
      <c r="F50" s="23">
        <v>10</v>
      </c>
      <c r="G50" s="23">
        <v>10</v>
      </c>
      <c r="H50" s="32"/>
      <c r="I50" s="21">
        <v>10</v>
      </c>
      <c r="J50" s="23"/>
      <c r="K50" s="23"/>
      <c r="L50" s="23"/>
      <c r="M50" s="23"/>
      <c r="N50" s="23"/>
      <c r="O50" s="32"/>
      <c r="P50" s="23"/>
      <c r="Q50" s="23"/>
      <c r="R50" s="33">
        <v>10</v>
      </c>
      <c r="S50" s="23">
        <v>10</v>
      </c>
      <c r="T50" s="23">
        <v>10</v>
      </c>
      <c r="U50" s="23">
        <v>10</v>
      </c>
      <c r="V50" s="32">
        <v>10</v>
      </c>
      <c r="W50" s="23">
        <v>10</v>
      </c>
      <c r="X50" s="23">
        <v>10</v>
      </c>
      <c r="Y50" s="23">
        <v>10</v>
      </c>
      <c r="Z50" s="23">
        <v>10</v>
      </c>
      <c r="AA50" s="43">
        <v>11</v>
      </c>
      <c r="AB50" s="43">
        <v>10</v>
      </c>
      <c r="AC50" s="44">
        <v>12</v>
      </c>
      <c r="AD50" s="45"/>
      <c r="AE50" s="43"/>
      <c r="AF50" s="43"/>
      <c r="AG50" s="43"/>
      <c r="AH50" s="4"/>
      <c r="AI50" s="5"/>
      <c r="AJ50" s="53">
        <f>R50+S50+T50+U50+V50+W50+X50+Y50+Z50+AA50+AB50+AC50+AD50+AE50+AF50+AH50+AI50</f>
        <v>123</v>
      </c>
      <c r="AK50" s="53">
        <f>COUNT(R50:AI50)</f>
        <v>12</v>
      </c>
      <c r="AL50" s="53">
        <f t="shared" si="0"/>
        <v>3</v>
      </c>
    </row>
    <row r="51" spans="1:38" ht="19.5" customHeight="1" x14ac:dyDescent="0.25">
      <c r="A51" s="9">
        <v>47</v>
      </c>
      <c r="B51" s="76" t="s">
        <v>52</v>
      </c>
      <c r="C51" s="83" t="s">
        <v>89</v>
      </c>
      <c r="D51" s="83" t="s">
        <v>107</v>
      </c>
      <c r="E51" s="26">
        <v>10</v>
      </c>
      <c r="F51" s="26">
        <v>10</v>
      </c>
      <c r="G51" s="26">
        <v>10</v>
      </c>
      <c r="H51" s="37"/>
      <c r="I51" s="26">
        <v>10</v>
      </c>
      <c r="J51" s="26">
        <v>10</v>
      </c>
      <c r="K51" s="26">
        <v>10</v>
      </c>
      <c r="L51" s="26">
        <v>10</v>
      </c>
      <c r="M51" s="26">
        <v>10</v>
      </c>
      <c r="N51" s="26">
        <v>12</v>
      </c>
      <c r="O51" s="37">
        <v>10</v>
      </c>
      <c r="P51" s="26"/>
      <c r="Q51" s="26"/>
      <c r="R51" s="26">
        <v>10</v>
      </c>
      <c r="S51" s="26">
        <v>10</v>
      </c>
      <c r="T51" s="26">
        <v>10</v>
      </c>
      <c r="U51" s="26">
        <v>10</v>
      </c>
      <c r="V51" s="37">
        <v>10</v>
      </c>
      <c r="W51" s="26">
        <v>10</v>
      </c>
      <c r="X51" s="26">
        <v>10</v>
      </c>
      <c r="Y51" s="26">
        <v>10</v>
      </c>
      <c r="Z51" s="26">
        <v>10</v>
      </c>
      <c r="AA51" s="43">
        <v>11</v>
      </c>
      <c r="AB51" s="43"/>
      <c r="AC51" s="44"/>
      <c r="AD51" s="45"/>
      <c r="AE51" s="43"/>
      <c r="AF51" s="43"/>
      <c r="AG51" s="43"/>
      <c r="AH51" s="4"/>
      <c r="AI51" s="5"/>
      <c r="AJ51" s="53">
        <f t="shared" si="1"/>
        <v>203</v>
      </c>
      <c r="AK51" s="53">
        <f>COUNT(E51:AI51)+'Juillet 2019'!AK50</f>
        <v>23</v>
      </c>
      <c r="AL51" s="53">
        <f t="shared" si="0"/>
        <v>-27</v>
      </c>
    </row>
    <row r="52" spans="1:38" ht="19.5" customHeight="1" x14ac:dyDescent="0.25">
      <c r="A52" s="9">
        <v>48</v>
      </c>
      <c r="B52" s="76" t="s">
        <v>53</v>
      </c>
      <c r="C52" s="83" t="s">
        <v>89</v>
      </c>
      <c r="D52" s="83" t="s">
        <v>107</v>
      </c>
      <c r="E52" s="24">
        <v>10</v>
      </c>
      <c r="F52" s="24">
        <v>10</v>
      </c>
      <c r="G52" s="24">
        <v>10</v>
      </c>
      <c r="H52" s="35"/>
      <c r="I52" s="24">
        <v>10</v>
      </c>
      <c r="J52" s="24">
        <v>10</v>
      </c>
      <c r="K52" s="24">
        <v>10</v>
      </c>
      <c r="L52" s="24"/>
      <c r="M52" s="24">
        <v>10</v>
      </c>
      <c r="N52" s="24">
        <v>12</v>
      </c>
      <c r="O52" s="35"/>
      <c r="P52" s="24">
        <v>10</v>
      </c>
      <c r="Q52" s="38">
        <v>5</v>
      </c>
      <c r="R52" s="24">
        <v>10</v>
      </c>
      <c r="S52" s="24">
        <v>10</v>
      </c>
      <c r="T52" s="24">
        <v>10</v>
      </c>
      <c r="U52" s="24">
        <v>10</v>
      </c>
      <c r="V52" s="35">
        <v>10</v>
      </c>
      <c r="W52" s="24">
        <v>10</v>
      </c>
      <c r="X52" s="24">
        <v>10</v>
      </c>
      <c r="Y52" s="24">
        <v>10</v>
      </c>
      <c r="Z52" s="24">
        <v>10</v>
      </c>
      <c r="AA52" s="43">
        <v>11</v>
      </c>
      <c r="AB52" s="43">
        <v>10</v>
      </c>
      <c r="AC52" s="44">
        <v>12</v>
      </c>
      <c r="AD52" s="45"/>
      <c r="AE52" s="43"/>
      <c r="AF52" s="43"/>
      <c r="AG52" s="43"/>
      <c r="AH52" s="4"/>
      <c r="AI52" s="5"/>
      <c r="AJ52" s="53">
        <f t="shared" si="1"/>
        <v>220</v>
      </c>
      <c r="AK52" s="54">
        <f>COUNT(E52:AI52)+'Juillet 2019'!AL51</f>
        <v>36</v>
      </c>
      <c r="AL52" s="53">
        <f t="shared" si="0"/>
        <v>-140</v>
      </c>
    </row>
    <row r="53" spans="1:38" ht="19.5" customHeight="1" x14ac:dyDescent="0.25">
      <c r="A53" s="9">
        <v>49</v>
      </c>
      <c r="B53" s="76" t="s">
        <v>54</v>
      </c>
      <c r="C53" s="83" t="s">
        <v>89</v>
      </c>
      <c r="D53" s="83" t="s">
        <v>108</v>
      </c>
      <c r="E53" s="43"/>
      <c r="F53" s="43"/>
      <c r="G53" s="43"/>
      <c r="H53" s="44"/>
      <c r="I53" s="43"/>
      <c r="J53" s="43"/>
      <c r="K53" s="68"/>
      <c r="L53" s="67"/>
      <c r="M53" s="47"/>
      <c r="N53" s="47"/>
      <c r="O53" s="48"/>
      <c r="P53" s="47"/>
      <c r="Q53" s="47"/>
      <c r="R53" s="47"/>
      <c r="S53" s="47"/>
      <c r="T53" s="47"/>
      <c r="U53" s="47"/>
      <c r="V53" s="48"/>
      <c r="W53" s="47"/>
      <c r="X53" s="47"/>
      <c r="Y53" s="47"/>
      <c r="Z53" s="47"/>
      <c r="AA53" s="47"/>
      <c r="AB53" s="47"/>
      <c r="AC53" s="48"/>
      <c r="AD53" s="8"/>
      <c r="AE53" s="47"/>
      <c r="AF53" s="47"/>
      <c r="AG53" s="47"/>
      <c r="AH53" s="2"/>
      <c r="AI53" s="2"/>
      <c r="AJ53" s="53">
        <f t="shared" si="1"/>
        <v>0</v>
      </c>
      <c r="AK53" s="53">
        <f t="shared" si="2"/>
        <v>0</v>
      </c>
      <c r="AL53" s="53">
        <f t="shared" si="0"/>
        <v>0</v>
      </c>
    </row>
    <row r="54" spans="1:38" ht="19.5" customHeight="1" x14ac:dyDescent="0.25">
      <c r="A54" s="9">
        <v>50</v>
      </c>
      <c r="B54" s="76" t="s">
        <v>55</v>
      </c>
      <c r="C54" s="83" t="s">
        <v>89</v>
      </c>
      <c r="D54" s="83" t="s">
        <v>108</v>
      </c>
      <c r="E54" s="27">
        <v>10</v>
      </c>
      <c r="F54" s="27">
        <v>10</v>
      </c>
      <c r="G54" s="27">
        <v>10</v>
      </c>
      <c r="H54" s="39"/>
      <c r="I54" s="27">
        <v>10</v>
      </c>
      <c r="J54" s="27">
        <v>10</v>
      </c>
      <c r="K54" s="27">
        <v>10</v>
      </c>
      <c r="L54" s="21">
        <v>10</v>
      </c>
      <c r="M54" s="43"/>
      <c r="N54" s="43"/>
      <c r="O54" s="44"/>
      <c r="P54" s="43"/>
      <c r="Q54" s="43"/>
      <c r="R54" s="43"/>
      <c r="S54" s="43"/>
      <c r="T54" s="43"/>
      <c r="U54" s="43"/>
      <c r="V54" s="44"/>
      <c r="W54" s="43"/>
      <c r="X54" s="43"/>
      <c r="Y54" s="43"/>
      <c r="Z54" s="43"/>
      <c r="AA54" s="43"/>
      <c r="AB54" s="43"/>
      <c r="AC54" s="44"/>
      <c r="AD54" s="45"/>
      <c r="AE54" s="43"/>
      <c r="AF54" s="43"/>
      <c r="AG54" s="43"/>
      <c r="AH54" s="4"/>
      <c r="AI54" s="5"/>
      <c r="AJ54" s="53">
        <f t="shared" si="1"/>
        <v>70</v>
      </c>
      <c r="AK54" s="53">
        <f t="shared" si="2"/>
        <v>7</v>
      </c>
      <c r="AL54" s="53">
        <f t="shared" si="0"/>
        <v>0</v>
      </c>
    </row>
    <row r="55" spans="1:38" ht="19.5" customHeight="1" x14ac:dyDescent="0.25">
      <c r="A55" s="9">
        <v>51</v>
      </c>
      <c r="B55" s="76" t="s">
        <v>56</v>
      </c>
      <c r="C55" s="83" t="s">
        <v>89</v>
      </c>
      <c r="D55" s="83" t="s">
        <v>108</v>
      </c>
      <c r="E55" s="46"/>
      <c r="F55" s="43"/>
      <c r="G55" s="43"/>
      <c r="H55" s="44"/>
      <c r="I55" s="43"/>
      <c r="J55" s="43"/>
      <c r="K55" s="43"/>
      <c r="L55" s="43"/>
      <c r="M55" s="43"/>
      <c r="N55" s="43"/>
      <c r="O55" s="44"/>
      <c r="P55" s="43"/>
      <c r="Q55" s="43"/>
      <c r="R55" s="43"/>
      <c r="S55" s="43"/>
      <c r="T55" s="43"/>
      <c r="U55" s="43"/>
      <c r="V55" s="44"/>
      <c r="W55" s="43"/>
      <c r="X55" s="43"/>
      <c r="Y55" s="43"/>
      <c r="Z55" s="43"/>
      <c r="AA55" s="43"/>
      <c r="AB55" s="43"/>
      <c r="AC55" s="44"/>
      <c r="AD55" s="45"/>
      <c r="AE55" s="43"/>
      <c r="AF55" s="43"/>
      <c r="AG55" s="43"/>
      <c r="AH55" s="4"/>
      <c r="AI55" s="5"/>
      <c r="AJ55" s="53">
        <f t="shared" si="1"/>
        <v>0</v>
      </c>
      <c r="AK55" s="53">
        <f t="shared" si="2"/>
        <v>0</v>
      </c>
      <c r="AL55" s="53">
        <f t="shared" si="0"/>
        <v>0</v>
      </c>
    </row>
    <row r="56" spans="1:38" ht="19.5" customHeight="1" x14ac:dyDescent="0.25">
      <c r="A56" s="9">
        <v>52</v>
      </c>
      <c r="B56" s="76" t="s">
        <v>57</v>
      </c>
      <c r="C56" s="83" t="s">
        <v>89</v>
      </c>
      <c r="D56" s="83" t="s">
        <v>108</v>
      </c>
      <c r="E56" s="28"/>
      <c r="F56" s="28"/>
      <c r="G56" s="28"/>
      <c r="H56" s="40"/>
      <c r="I56" s="28"/>
      <c r="J56" s="28"/>
      <c r="K56" s="28"/>
      <c r="L56" s="17">
        <v>10</v>
      </c>
      <c r="M56" s="28">
        <v>10</v>
      </c>
      <c r="N56" s="28">
        <v>10</v>
      </c>
      <c r="O56" s="40"/>
      <c r="P56" s="28">
        <v>10</v>
      </c>
      <c r="Q56" s="28">
        <v>10</v>
      </c>
      <c r="R56" s="28">
        <v>10</v>
      </c>
      <c r="S56" s="28">
        <v>10</v>
      </c>
      <c r="T56" s="28">
        <v>10</v>
      </c>
      <c r="U56" s="28">
        <v>10</v>
      </c>
      <c r="V56" s="40"/>
      <c r="W56" s="28">
        <v>10</v>
      </c>
      <c r="X56" s="28">
        <v>10</v>
      </c>
      <c r="Y56" s="28">
        <v>10</v>
      </c>
      <c r="Z56" s="28">
        <v>10</v>
      </c>
      <c r="AA56" s="43">
        <v>11</v>
      </c>
      <c r="AB56" s="43">
        <v>10</v>
      </c>
      <c r="AC56" s="44"/>
      <c r="AD56" s="45"/>
      <c r="AE56" s="43"/>
      <c r="AF56" s="43"/>
      <c r="AG56" s="43"/>
      <c r="AH56" s="4"/>
      <c r="AI56" s="5"/>
      <c r="AJ56" s="53">
        <f t="shared" si="1"/>
        <v>151</v>
      </c>
      <c r="AK56" s="53">
        <f t="shared" si="2"/>
        <v>15</v>
      </c>
      <c r="AL56" s="53">
        <f t="shared" si="0"/>
        <v>1</v>
      </c>
    </row>
    <row r="57" spans="1:38" ht="19.5" customHeight="1" x14ac:dyDescent="0.25">
      <c r="A57" s="9">
        <v>53</v>
      </c>
      <c r="B57" s="76" t="s">
        <v>58</v>
      </c>
      <c r="C57" s="83" t="s">
        <v>89</v>
      </c>
      <c r="D57" s="83" t="s">
        <v>109</v>
      </c>
      <c r="E57" s="24"/>
      <c r="F57" s="24"/>
      <c r="G57" s="24"/>
      <c r="H57" s="35"/>
      <c r="I57" s="24"/>
      <c r="J57" s="24"/>
      <c r="K57" s="24"/>
      <c r="L57" s="17">
        <v>10</v>
      </c>
      <c r="M57" s="24">
        <v>10</v>
      </c>
      <c r="N57" s="24"/>
      <c r="O57" s="35"/>
      <c r="P57" s="24">
        <v>10</v>
      </c>
      <c r="Q57" s="38">
        <v>5</v>
      </c>
      <c r="R57" s="24">
        <v>10</v>
      </c>
      <c r="S57" s="24">
        <v>10</v>
      </c>
      <c r="T57" s="24">
        <v>10</v>
      </c>
      <c r="U57" s="24">
        <v>10</v>
      </c>
      <c r="V57" s="35">
        <v>10</v>
      </c>
      <c r="W57" s="24">
        <v>10</v>
      </c>
      <c r="X57" s="24">
        <v>10</v>
      </c>
      <c r="Y57" s="24">
        <v>10</v>
      </c>
      <c r="Z57" s="24">
        <v>10</v>
      </c>
      <c r="AA57" s="43">
        <v>11</v>
      </c>
      <c r="AB57" s="43">
        <v>10</v>
      </c>
      <c r="AC57" s="44"/>
      <c r="AD57" s="45"/>
      <c r="AE57" s="43"/>
      <c r="AF57" s="43"/>
      <c r="AG57" s="43"/>
      <c r="AH57" s="4"/>
      <c r="AI57" s="5"/>
      <c r="AJ57" s="53">
        <f t="shared" si="1"/>
        <v>146</v>
      </c>
      <c r="AK57" s="53">
        <f t="shared" si="2"/>
        <v>15</v>
      </c>
      <c r="AL57" s="53">
        <f t="shared" si="0"/>
        <v>-4</v>
      </c>
    </row>
    <row r="58" spans="1:38" ht="19.5" customHeight="1" x14ac:dyDescent="0.25">
      <c r="A58" s="9">
        <v>54</v>
      </c>
      <c r="B58" s="76" t="s">
        <v>59</v>
      </c>
      <c r="C58" s="83" t="s">
        <v>89</v>
      </c>
      <c r="D58" s="83" t="s">
        <v>109</v>
      </c>
      <c r="E58" s="46"/>
      <c r="F58" s="43"/>
      <c r="G58" s="43"/>
      <c r="H58" s="44"/>
      <c r="I58" s="43"/>
      <c r="J58" s="43"/>
      <c r="K58" s="43"/>
      <c r="L58" s="43"/>
      <c r="M58" s="43"/>
      <c r="N58" s="43"/>
      <c r="O58" s="44"/>
      <c r="P58" s="43"/>
      <c r="Q58" s="43"/>
      <c r="R58" s="43"/>
      <c r="S58" s="43"/>
      <c r="T58" s="43"/>
      <c r="U58" s="43"/>
      <c r="V58" s="44"/>
      <c r="W58" s="43"/>
      <c r="X58" s="43"/>
      <c r="Y58" s="43"/>
      <c r="Z58" s="43"/>
      <c r="AA58" s="43"/>
      <c r="AB58" s="43"/>
      <c r="AC58" s="44"/>
      <c r="AD58" s="45"/>
      <c r="AE58" s="43"/>
      <c r="AF58" s="43"/>
      <c r="AG58" s="43"/>
      <c r="AH58" s="4"/>
      <c r="AI58" s="5"/>
      <c r="AJ58" s="53">
        <f t="shared" si="1"/>
        <v>0</v>
      </c>
      <c r="AK58" s="53">
        <f t="shared" si="2"/>
        <v>0</v>
      </c>
      <c r="AL58" s="53">
        <f t="shared" si="0"/>
        <v>0</v>
      </c>
    </row>
    <row r="59" spans="1:38" ht="19.5" customHeight="1" x14ac:dyDescent="0.25">
      <c r="A59" s="9">
        <v>55</v>
      </c>
      <c r="B59" s="76" t="s">
        <v>60</v>
      </c>
      <c r="C59" s="83" t="s">
        <v>89</v>
      </c>
      <c r="D59" s="83" t="s">
        <v>109</v>
      </c>
      <c r="E59" s="46"/>
      <c r="F59" s="43"/>
      <c r="G59" s="43"/>
      <c r="H59" s="44"/>
      <c r="I59" s="43"/>
      <c r="J59" s="43"/>
      <c r="K59" s="43"/>
      <c r="L59" s="43"/>
      <c r="M59" s="43"/>
      <c r="N59" s="43"/>
      <c r="O59" s="44"/>
      <c r="P59" s="43"/>
      <c r="Q59" s="43"/>
      <c r="R59" s="43"/>
      <c r="S59" s="43"/>
      <c r="T59" s="43"/>
      <c r="U59" s="43"/>
      <c r="V59" s="44"/>
      <c r="W59" s="43"/>
      <c r="X59" s="43"/>
      <c r="Y59" s="43"/>
      <c r="Z59" s="43"/>
      <c r="AA59" s="43"/>
      <c r="AB59" s="43"/>
      <c r="AC59" s="44"/>
      <c r="AD59" s="45"/>
      <c r="AE59" s="43"/>
      <c r="AF59" s="43"/>
      <c r="AG59" s="43"/>
      <c r="AH59" s="4"/>
      <c r="AI59" s="5"/>
      <c r="AJ59" s="53">
        <f t="shared" si="1"/>
        <v>0</v>
      </c>
      <c r="AK59" s="53">
        <f t="shared" si="2"/>
        <v>0</v>
      </c>
      <c r="AL59" s="53">
        <f t="shared" si="0"/>
        <v>0</v>
      </c>
    </row>
    <row r="60" spans="1:38" ht="19.5" customHeight="1" x14ac:dyDescent="0.25">
      <c r="A60" s="9">
        <v>56</v>
      </c>
      <c r="B60" s="76" t="s">
        <v>61</v>
      </c>
      <c r="C60" s="83" t="s">
        <v>89</v>
      </c>
      <c r="D60" s="83" t="s">
        <v>110</v>
      </c>
      <c r="E60" s="46"/>
      <c r="F60" s="43"/>
      <c r="G60" s="43"/>
      <c r="H60" s="44"/>
      <c r="I60" s="43"/>
      <c r="J60" s="43"/>
      <c r="K60" s="43"/>
      <c r="L60" s="43"/>
      <c r="M60" s="43"/>
      <c r="N60" s="43"/>
      <c r="O60" s="44"/>
      <c r="P60" s="43"/>
      <c r="Q60" s="43"/>
      <c r="R60" s="43"/>
      <c r="S60" s="43"/>
      <c r="T60" s="43"/>
      <c r="U60" s="43"/>
      <c r="V60" s="44"/>
      <c r="W60" s="43"/>
      <c r="X60" s="43"/>
      <c r="Y60" s="43"/>
      <c r="Z60" s="43"/>
      <c r="AA60" s="43"/>
      <c r="AB60" s="43"/>
      <c r="AC60" s="44"/>
      <c r="AD60" s="45"/>
      <c r="AE60" s="43"/>
      <c r="AF60" s="43"/>
      <c r="AG60" s="43"/>
      <c r="AH60" s="4"/>
      <c r="AI60" s="5"/>
      <c r="AJ60" s="53">
        <f t="shared" si="1"/>
        <v>0</v>
      </c>
      <c r="AK60" s="53">
        <f t="shared" si="2"/>
        <v>0</v>
      </c>
      <c r="AL60" s="53">
        <f t="shared" si="0"/>
        <v>0</v>
      </c>
    </row>
    <row r="61" spans="1:38" ht="19.5" customHeight="1" x14ac:dyDescent="0.25">
      <c r="A61" s="9">
        <v>57</v>
      </c>
      <c r="B61" s="76" t="s">
        <v>62</v>
      </c>
      <c r="C61" s="83" t="s">
        <v>89</v>
      </c>
      <c r="D61" s="83" t="s">
        <v>110</v>
      </c>
      <c r="E61" s="47"/>
      <c r="F61" s="47"/>
      <c r="G61" s="47"/>
      <c r="H61" s="48"/>
      <c r="I61" s="47"/>
      <c r="J61" s="47"/>
      <c r="K61" s="47"/>
      <c r="L61" s="47"/>
      <c r="M61" s="47"/>
      <c r="N61" s="47"/>
      <c r="O61" s="48"/>
      <c r="P61" s="47"/>
      <c r="Q61" s="47"/>
      <c r="R61" s="47"/>
      <c r="S61" s="47"/>
      <c r="T61" s="47"/>
      <c r="U61" s="47"/>
      <c r="V61" s="48"/>
      <c r="W61" s="47"/>
      <c r="X61" s="47"/>
      <c r="Y61" s="47"/>
      <c r="Z61" s="47"/>
      <c r="AA61" s="47"/>
      <c r="AB61" s="47"/>
      <c r="AC61" s="48"/>
      <c r="AD61" s="8"/>
      <c r="AE61" s="47"/>
      <c r="AF61" s="47"/>
      <c r="AG61" s="47"/>
      <c r="AH61" s="2"/>
      <c r="AI61" s="2"/>
      <c r="AJ61" s="53">
        <f t="shared" si="1"/>
        <v>0</v>
      </c>
      <c r="AK61" s="53">
        <f t="shared" si="2"/>
        <v>0</v>
      </c>
      <c r="AL61" s="53">
        <f t="shared" si="0"/>
        <v>0</v>
      </c>
    </row>
    <row r="62" spans="1:38" ht="19.5" customHeight="1" x14ac:dyDescent="0.25">
      <c r="A62" s="9">
        <v>58</v>
      </c>
      <c r="B62" s="76" t="s">
        <v>63</v>
      </c>
      <c r="C62" s="83" t="s">
        <v>89</v>
      </c>
      <c r="D62" s="83" t="s">
        <v>110</v>
      </c>
      <c r="E62" s="46"/>
      <c r="F62" s="43"/>
      <c r="G62" s="43"/>
      <c r="H62" s="44"/>
      <c r="I62" s="43"/>
      <c r="J62" s="43"/>
      <c r="K62" s="43"/>
      <c r="L62" s="43"/>
      <c r="M62" s="43"/>
      <c r="N62" s="43"/>
      <c r="O62" s="44"/>
      <c r="P62" s="43"/>
      <c r="Q62" s="43"/>
      <c r="R62" s="43"/>
      <c r="S62" s="43"/>
      <c r="T62" s="43"/>
      <c r="U62" s="43"/>
      <c r="V62" s="44"/>
      <c r="W62" s="43"/>
      <c r="X62" s="43"/>
      <c r="Y62" s="43"/>
      <c r="Z62" s="43"/>
      <c r="AA62" s="43"/>
      <c r="AB62" s="43"/>
      <c r="AC62" s="44"/>
      <c r="AD62" s="45"/>
      <c r="AE62" s="43"/>
      <c r="AF62" s="43"/>
      <c r="AG62" s="43"/>
      <c r="AH62" s="4"/>
      <c r="AI62" s="5"/>
      <c r="AJ62" s="53">
        <f t="shared" si="1"/>
        <v>0</v>
      </c>
      <c r="AK62" s="53">
        <f t="shared" si="2"/>
        <v>0</v>
      </c>
      <c r="AL62" s="53">
        <f t="shared" si="0"/>
        <v>0</v>
      </c>
    </row>
    <row r="63" spans="1:38" ht="19.5" customHeight="1" x14ac:dyDescent="0.25">
      <c r="A63" s="9">
        <v>59</v>
      </c>
      <c r="B63" s="76" t="s">
        <v>64</v>
      </c>
      <c r="C63" s="83" t="s">
        <v>89</v>
      </c>
      <c r="D63" s="83" t="s">
        <v>110</v>
      </c>
      <c r="E63" s="46"/>
      <c r="F63" s="43"/>
      <c r="G63" s="43"/>
      <c r="H63" s="44"/>
      <c r="I63" s="43"/>
      <c r="J63" s="43"/>
      <c r="K63" s="43"/>
      <c r="L63" s="43"/>
      <c r="M63" s="43"/>
      <c r="N63" s="43"/>
      <c r="O63" s="44"/>
      <c r="P63" s="43"/>
      <c r="Q63" s="43"/>
      <c r="R63" s="43"/>
      <c r="S63" s="43"/>
      <c r="T63" s="43"/>
      <c r="U63" s="43"/>
      <c r="V63" s="44"/>
      <c r="W63" s="43"/>
      <c r="X63" s="43"/>
      <c r="Y63" s="43"/>
      <c r="Z63" s="43"/>
      <c r="AA63" s="43"/>
      <c r="AB63" s="43"/>
      <c r="AC63" s="44"/>
      <c r="AD63" s="45"/>
      <c r="AE63" s="43"/>
      <c r="AF63" s="43"/>
      <c r="AG63" s="43"/>
      <c r="AH63" s="4"/>
      <c r="AI63" s="5"/>
      <c r="AJ63" s="53">
        <f t="shared" si="1"/>
        <v>0</v>
      </c>
      <c r="AK63" s="53">
        <f t="shared" si="2"/>
        <v>0</v>
      </c>
      <c r="AL63" s="53">
        <f t="shared" si="0"/>
        <v>0</v>
      </c>
    </row>
    <row r="64" spans="1:38" ht="19.5" customHeight="1" x14ac:dyDescent="0.25">
      <c r="A64" s="9">
        <v>60</v>
      </c>
      <c r="B64" s="76" t="s">
        <v>65</v>
      </c>
      <c r="C64" s="83" t="s">
        <v>89</v>
      </c>
      <c r="D64" s="83" t="s">
        <v>110</v>
      </c>
      <c r="E64" s="22">
        <v>10</v>
      </c>
      <c r="F64" s="22">
        <v>10</v>
      </c>
      <c r="G64" s="22">
        <v>10</v>
      </c>
      <c r="H64" s="29"/>
      <c r="I64" s="22">
        <v>10</v>
      </c>
      <c r="J64" s="22">
        <v>10</v>
      </c>
      <c r="K64" s="22">
        <v>10</v>
      </c>
      <c r="L64" s="22">
        <v>10</v>
      </c>
      <c r="M64" s="22">
        <v>10</v>
      </c>
      <c r="N64" s="22">
        <v>10</v>
      </c>
      <c r="O64" s="29">
        <v>10</v>
      </c>
      <c r="P64" s="22">
        <v>10</v>
      </c>
      <c r="Q64" s="22">
        <v>10</v>
      </c>
      <c r="R64" s="22">
        <v>10</v>
      </c>
      <c r="S64" s="31">
        <v>10</v>
      </c>
      <c r="T64" s="43"/>
      <c r="U64" s="43"/>
      <c r="V64" s="44"/>
      <c r="W64" s="43"/>
      <c r="X64" s="43"/>
      <c r="Y64" s="43"/>
      <c r="Z64" s="43"/>
      <c r="AA64" s="43"/>
      <c r="AB64" s="43"/>
      <c r="AC64" s="44"/>
      <c r="AD64" s="45"/>
      <c r="AE64" s="43"/>
      <c r="AF64" s="43"/>
      <c r="AG64" s="43"/>
      <c r="AH64" s="4"/>
      <c r="AI64" s="5"/>
      <c r="AJ64" s="53">
        <f t="shared" si="1"/>
        <v>140</v>
      </c>
      <c r="AK64" s="53">
        <f t="shared" si="2"/>
        <v>14</v>
      </c>
      <c r="AL64" s="53">
        <f t="shared" si="0"/>
        <v>0</v>
      </c>
    </row>
    <row r="65" spans="1:38" ht="19.5" customHeight="1" x14ac:dyDescent="0.25">
      <c r="A65" s="9">
        <v>61</v>
      </c>
      <c r="B65" s="76" t="s">
        <v>66</v>
      </c>
      <c r="C65" s="83" t="s">
        <v>89</v>
      </c>
      <c r="D65" s="83" t="s">
        <v>110</v>
      </c>
      <c r="E65" s="46"/>
      <c r="F65" s="43"/>
      <c r="G65" s="43"/>
      <c r="H65" s="44"/>
      <c r="I65" s="43"/>
      <c r="J65" s="43"/>
      <c r="K65" s="43"/>
      <c r="L65" s="43"/>
      <c r="M65" s="43"/>
      <c r="N65" s="43"/>
      <c r="O65" s="44"/>
      <c r="P65" s="43"/>
      <c r="Q65" s="43"/>
      <c r="R65" s="43"/>
      <c r="S65" s="43"/>
      <c r="T65" s="43"/>
      <c r="U65" s="43"/>
      <c r="V65" s="44"/>
      <c r="W65" s="43"/>
      <c r="X65" s="43"/>
      <c r="Y65" s="43"/>
      <c r="Z65" s="43"/>
      <c r="AA65" s="43"/>
      <c r="AB65" s="43"/>
      <c r="AC65" s="44"/>
      <c r="AD65" s="45"/>
      <c r="AE65" s="43"/>
      <c r="AF65" s="43"/>
      <c r="AG65" s="43"/>
      <c r="AH65" s="4"/>
      <c r="AI65" s="5"/>
      <c r="AJ65" s="53">
        <f t="shared" si="1"/>
        <v>0</v>
      </c>
      <c r="AK65" s="53">
        <f t="shared" si="2"/>
        <v>0</v>
      </c>
      <c r="AL65" s="53">
        <f t="shared" si="0"/>
        <v>0</v>
      </c>
    </row>
    <row r="66" spans="1:38" ht="19.5" customHeight="1" x14ac:dyDescent="0.25">
      <c r="A66" s="9">
        <v>62</v>
      </c>
      <c r="B66" s="76" t="s">
        <v>67</v>
      </c>
      <c r="C66" s="83" t="s">
        <v>89</v>
      </c>
      <c r="D66" s="83" t="s">
        <v>110</v>
      </c>
      <c r="E66" s="46"/>
      <c r="F66" s="43"/>
      <c r="G66" s="43"/>
      <c r="H66" s="44"/>
      <c r="I66" s="43"/>
      <c r="J66" s="43"/>
      <c r="K66" s="43"/>
      <c r="L66" s="43"/>
      <c r="M66" s="43"/>
      <c r="N66" s="43"/>
      <c r="O66" s="44"/>
      <c r="P66" s="43"/>
      <c r="Q66" s="43"/>
      <c r="R66" s="43"/>
      <c r="S66" s="43"/>
      <c r="T66" s="43"/>
      <c r="U66" s="43"/>
      <c r="V66" s="44"/>
      <c r="W66" s="43"/>
      <c r="X66" s="43"/>
      <c r="Y66" s="43"/>
      <c r="Z66" s="43"/>
      <c r="AA66" s="43"/>
      <c r="AB66" s="43"/>
      <c r="AC66" s="44"/>
      <c r="AD66" s="45"/>
      <c r="AE66" s="43"/>
      <c r="AF66" s="43"/>
      <c r="AG66" s="43"/>
      <c r="AH66" s="4"/>
      <c r="AI66" s="5"/>
      <c r="AJ66" s="53">
        <f t="shared" si="1"/>
        <v>0</v>
      </c>
      <c r="AK66" s="53">
        <f t="shared" si="2"/>
        <v>0</v>
      </c>
      <c r="AL66" s="53">
        <f t="shared" si="0"/>
        <v>0</v>
      </c>
    </row>
    <row r="67" spans="1:38" ht="19.5" customHeight="1" x14ac:dyDescent="0.25">
      <c r="A67" s="9">
        <v>63</v>
      </c>
      <c r="B67" s="76" t="s">
        <v>68</v>
      </c>
      <c r="C67" s="83" t="s">
        <v>89</v>
      </c>
      <c r="D67" s="83" t="s">
        <v>110</v>
      </c>
      <c r="E67" s="46"/>
      <c r="F67" s="43"/>
      <c r="G67" s="43"/>
      <c r="H67" s="44"/>
      <c r="I67" s="43"/>
      <c r="J67" s="43"/>
      <c r="K67" s="43"/>
      <c r="L67" s="43"/>
      <c r="M67" s="43"/>
      <c r="N67" s="43"/>
      <c r="O67" s="44"/>
      <c r="P67" s="43"/>
      <c r="Q67" s="43"/>
      <c r="R67" s="43"/>
      <c r="S67" s="43"/>
      <c r="T67" s="43"/>
      <c r="U67" s="43"/>
      <c r="V67" s="44"/>
      <c r="W67" s="43"/>
      <c r="X67" s="43"/>
      <c r="Y67" s="43"/>
      <c r="Z67" s="43"/>
      <c r="AA67" s="43"/>
      <c r="AB67" s="43"/>
      <c r="AC67" s="44"/>
      <c r="AD67" s="45"/>
      <c r="AE67" s="43"/>
      <c r="AF67" s="43"/>
      <c r="AG67" s="43"/>
      <c r="AH67" s="4"/>
      <c r="AI67" s="5"/>
      <c r="AJ67" s="53">
        <f t="shared" si="1"/>
        <v>0</v>
      </c>
      <c r="AK67" s="53">
        <f t="shared" si="2"/>
        <v>0</v>
      </c>
      <c r="AL67" s="53">
        <f t="shared" si="0"/>
        <v>0</v>
      </c>
    </row>
    <row r="68" spans="1:38" ht="19.5" customHeight="1" x14ac:dyDescent="0.25">
      <c r="A68" s="9">
        <v>64</v>
      </c>
      <c r="B68" s="76" t="s">
        <v>69</v>
      </c>
      <c r="C68" s="83" t="s">
        <v>89</v>
      </c>
      <c r="D68" s="83" t="s">
        <v>110</v>
      </c>
      <c r="E68" s="22">
        <v>10</v>
      </c>
      <c r="F68" s="22">
        <v>10</v>
      </c>
      <c r="G68" s="22">
        <v>10</v>
      </c>
      <c r="H68" s="29"/>
      <c r="I68" s="22">
        <v>10</v>
      </c>
      <c r="J68" s="22">
        <v>10</v>
      </c>
      <c r="K68" s="22">
        <v>10</v>
      </c>
      <c r="L68" s="21">
        <v>10</v>
      </c>
      <c r="M68" s="43"/>
      <c r="N68" s="43"/>
      <c r="O68" s="44"/>
      <c r="P68" s="43"/>
      <c r="Q68" s="43"/>
      <c r="R68" s="43"/>
      <c r="S68" s="43"/>
      <c r="T68" s="43"/>
      <c r="U68" s="43"/>
      <c r="V68" s="44"/>
      <c r="W68" s="43"/>
      <c r="X68" s="43"/>
      <c r="Y68" s="43"/>
      <c r="Z68" s="43"/>
      <c r="AA68" s="43"/>
      <c r="AB68" s="43"/>
      <c r="AC68" s="44"/>
      <c r="AD68" s="45"/>
      <c r="AE68" s="43"/>
      <c r="AF68" s="43"/>
      <c r="AG68" s="43"/>
      <c r="AH68" s="4"/>
      <c r="AI68" s="5"/>
      <c r="AJ68" s="53">
        <f t="shared" si="1"/>
        <v>70</v>
      </c>
      <c r="AK68" s="53">
        <f t="shared" si="2"/>
        <v>7</v>
      </c>
      <c r="AL68" s="53">
        <f t="shared" si="0"/>
        <v>0</v>
      </c>
    </row>
    <row r="69" spans="1:38" ht="19.5" customHeight="1" x14ac:dyDescent="0.25">
      <c r="A69" s="9">
        <v>65</v>
      </c>
      <c r="B69" s="76" t="s">
        <v>70</v>
      </c>
      <c r="C69" s="83" t="s">
        <v>89</v>
      </c>
      <c r="D69" s="83" t="s">
        <v>111</v>
      </c>
      <c r="E69" s="22">
        <v>10</v>
      </c>
      <c r="F69" s="22"/>
      <c r="G69" s="22">
        <v>10</v>
      </c>
      <c r="H69" s="29"/>
      <c r="I69" s="22">
        <v>10</v>
      </c>
      <c r="J69" s="22">
        <v>10</v>
      </c>
      <c r="K69" s="22">
        <v>10</v>
      </c>
      <c r="L69" s="21">
        <v>10</v>
      </c>
      <c r="M69" s="47"/>
      <c r="N69" s="47"/>
      <c r="O69" s="48"/>
      <c r="P69" s="47"/>
      <c r="Q69" s="47"/>
      <c r="R69" s="47"/>
      <c r="S69" s="47"/>
      <c r="T69" s="47"/>
      <c r="U69" s="47"/>
      <c r="V69" s="48"/>
      <c r="W69" s="30">
        <v>10</v>
      </c>
      <c r="X69" s="22">
        <v>10</v>
      </c>
      <c r="Y69" s="22">
        <v>10</v>
      </c>
      <c r="Z69" s="22">
        <v>10</v>
      </c>
      <c r="AA69" s="47">
        <v>11</v>
      </c>
      <c r="AB69" s="47">
        <v>10</v>
      </c>
      <c r="AC69" s="48">
        <v>10</v>
      </c>
      <c r="AD69" s="8"/>
      <c r="AE69" s="47"/>
      <c r="AF69" s="47"/>
      <c r="AG69" s="47"/>
      <c r="AH69" s="2"/>
      <c r="AI69" s="2"/>
      <c r="AJ69" s="54">
        <f>W69+X69+Y69+Z69+AA69+AB69+AC69+AD69+AE69+AF69+AH69+AI69</f>
        <v>71</v>
      </c>
      <c r="AK69" s="53">
        <f>COUNT(W69:AI69)</f>
        <v>7</v>
      </c>
      <c r="AL69" s="53">
        <f t="shared" si="0"/>
        <v>1</v>
      </c>
    </row>
    <row r="70" spans="1:38" ht="19.5" customHeight="1" x14ac:dyDescent="0.25">
      <c r="A70" s="9">
        <v>66</v>
      </c>
      <c r="B70" s="76" t="s">
        <v>71</v>
      </c>
      <c r="C70" s="83" t="s">
        <v>89</v>
      </c>
      <c r="D70" s="83" t="s">
        <v>111</v>
      </c>
      <c r="E70" s="22">
        <v>10</v>
      </c>
      <c r="F70" s="22">
        <v>10</v>
      </c>
      <c r="G70" s="22">
        <v>10</v>
      </c>
      <c r="H70" s="29"/>
      <c r="I70" s="22">
        <v>10</v>
      </c>
      <c r="J70" s="22">
        <v>10</v>
      </c>
      <c r="K70" s="22">
        <v>10</v>
      </c>
      <c r="L70" s="22">
        <v>10</v>
      </c>
      <c r="M70" s="22">
        <v>10</v>
      </c>
      <c r="N70" s="22">
        <v>10</v>
      </c>
      <c r="O70" s="29">
        <v>10</v>
      </c>
      <c r="P70" s="21">
        <v>10</v>
      </c>
      <c r="Q70" s="43"/>
      <c r="R70" s="43"/>
      <c r="S70" s="43"/>
      <c r="T70" s="43"/>
      <c r="U70" s="43"/>
      <c r="V70" s="44"/>
      <c r="W70" s="43"/>
      <c r="X70" s="43"/>
      <c r="Y70" s="43"/>
      <c r="Z70" s="43"/>
      <c r="AA70" s="43"/>
      <c r="AB70" s="43"/>
      <c r="AC70" s="44"/>
      <c r="AD70" s="45"/>
      <c r="AE70" s="43"/>
      <c r="AF70" s="43"/>
      <c r="AG70" s="43"/>
      <c r="AH70" s="4"/>
      <c r="AI70" s="5"/>
      <c r="AJ70" s="53">
        <f t="shared" ref="AJ70:AJ87" si="3">E70+F70+G70+H70+I70+J70+K70+L70+M70+N70+O70+P70+Q70+R70+S70+T70+U70+V70+W70+X70+Y70+Z70+AA70+AB70+AC70+AD70+AE70+AF70+AH70+AI70</f>
        <v>110</v>
      </c>
      <c r="AK70" s="53">
        <f t="shared" ref="AK70:AK87" si="4">COUNT(E70:AI70)</f>
        <v>11</v>
      </c>
      <c r="AL70" s="53">
        <f t="shared" ref="AL70:AL87" si="5">AJ70-AK70*10</f>
        <v>0</v>
      </c>
    </row>
    <row r="71" spans="1:38" ht="19.5" customHeight="1" x14ac:dyDescent="0.25">
      <c r="A71" s="9">
        <v>67</v>
      </c>
      <c r="B71" s="76" t="s">
        <v>72</v>
      </c>
      <c r="C71" s="83" t="s">
        <v>89</v>
      </c>
      <c r="D71" s="83" t="s">
        <v>112</v>
      </c>
      <c r="E71" s="22">
        <v>10</v>
      </c>
      <c r="F71" s="22">
        <v>10</v>
      </c>
      <c r="G71" s="22">
        <v>10</v>
      </c>
      <c r="H71" s="29"/>
      <c r="I71" s="22">
        <v>10</v>
      </c>
      <c r="J71" s="22">
        <v>10</v>
      </c>
      <c r="K71" s="22">
        <v>10</v>
      </c>
      <c r="L71" s="22">
        <v>10</v>
      </c>
      <c r="M71" s="22">
        <v>10</v>
      </c>
      <c r="N71" s="22">
        <v>10</v>
      </c>
      <c r="O71" s="29">
        <v>10</v>
      </c>
      <c r="P71" s="21">
        <v>10</v>
      </c>
      <c r="Q71" s="43"/>
      <c r="R71" s="43"/>
      <c r="S71" s="43"/>
      <c r="T71" s="43"/>
      <c r="U71" s="43"/>
      <c r="V71" s="44"/>
      <c r="W71" s="43"/>
      <c r="X71" s="43"/>
      <c r="Y71" s="43"/>
      <c r="Z71" s="43"/>
      <c r="AA71" s="43"/>
      <c r="AB71" s="43"/>
      <c r="AC71" s="44"/>
      <c r="AD71" s="45"/>
      <c r="AE71" s="43"/>
      <c r="AF71" s="43"/>
      <c r="AG71" s="43"/>
      <c r="AH71" s="4"/>
      <c r="AI71" s="5"/>
      <c r="AJ71" s="53">
        <f t="shared" si="3"/>
        <v>110</v>
      </c>
      <c r="AK71" s="53">
        <f t="shared" si="4"/>
        <v>11</v>
      </c>
      <c r="AL71" s="53">
        <f t="shared" si="5"/>
        <v>0</v>
      </c>
    </row>
    <row r="72" spans="1:38" ht="19.5" customHeight="1" x14ac:dyDescent="0.25">
      <c r="A72" s="9">
        <v>68</v>
      </c>
      <c r="B72" s="76" t="s">
        <v>73</v>
      </c>
      <c r="C72" s="83" t="s">
        <v>89</v>
      </c>
      <c r="D72" s="83" t="s">
        <v>112</v>
      </c>
      <c r="E72" s="46"/>
      <c r="F72" s="43"/>
      <c r="G72" s="43"/>
      <c r="H72" s="44"/>
      <c r="I72" s="43"/>
      <c r="J72" s="43"/>
      <c r="K72" s="43"/>
      <c r="L72" s="43"/>
      <c r="M72" s="43"/>
      <c r="N72" s="43"/>
      <c r="O72" s="44"/>
      <c r="P72" s="43"/>
      <c r="Q72" s="43"/>
      <c r="R72" s="43"/>
      <c r="S72" s="43"/>
      <c r="T72" s="43"/>
      <c r="U72" s="43"/>
      <c r="V72" s="44"/>
      <c r="W72" s="43"/>
      <c r="X72" s="43"/>
      <c r="Y72" s="43"/>
      <c r="Z72" s="43"/>
      <c r="AA72" s="43"/>
      <c r="AB72" s="43"/>
      <c r="AC72" s="44"/>
      <c r="AD72" s="45"/>
      <c r="AE72" s="43"/>
      <c r="AF72" s="43"/>
      <c r="AG72" s="43"/>
      <c r="AH72" s="4"/>
      <c r="AI72" s="5"/>
      <c r="AJ72" s="53">
        <f t="shared" si="3"/>
        <v>0</v>
      </c>
      <c r="AK72" s="53">
        <f t="shared" si="4"/>
        <v>0</v>
      </c>
      <c r="AL72" s="53">
        <f t="shared" si="5"/>
        <v>0</v>
      </c>
    </row>
    <row r="73" spans="1:38" ht="19.5" customHeight="1" x14ac:dyDescent="0.25">
      <c r="A73" s="9">
        <v>69</v>
      </c>
      <c r="B73" s="76" t="s">
        <v>74</v>
      </c>
      <c r="C73" s="83" t="s">
        <v>89</v>
      </c>
      <c r="D73" s="83" t="s">
        <v>112</v>
      </c>
      <c r="E73" s="46"/>
      <c r="F73" s="43"/>
      <c r="G73" s="43"/>
      <c r="H73" s="44"/>
      <c r="I73" s="43"/>
      <c r="J73" s="43"/>
      <c r="K73" s="43"/>
      <c r="L73" s="43"/>
      <c r="M73" s="43"/>
      <c r="N73" s="43"/>
      <c r="O73" s="44"/>
      <c r="P73" s="43"/>
      <c r="Q73" s="43"/>
      <c r="R73" s="43"/>
      <c r="S73" s="43"/>
      <c r="T73" s="43"/>
      <c r="U73" s="43"/>
      <c r="V73" s="44"/>
      <c r="W73" s="43"/>
      <c r="X73" s="43"/>
      <c r="Y73" s="43"/>
      <c r="Z73" s="43"/>
      <c r="AA73" s="43"/>
      <c r="AB73" s="43"/>
      <c r="AC73" s="44"/>
      <c r="AD73" s="45"/>
      <c r="AE73" s="43"/>
      <c r="AF73" s="43"/>
      <c r="AG73" s="43"/>
      <c r="AH73" s="4"/>
      <c r="AI73" s="5"/>
      <c r="AJ73" s="53">
        <f t="shared" si="3"/>
        <v>0</v>
      </c>
      <c r="AK73" s="53">
        <f t="shared" si="4"/>
        <v>0</v>
      </c>
      <c r="AL73" s="53">
        <f t="shared" si="5"/>
        <v>0</v>
      </c>
    </row>
    <row r="74" spans="1:38" ht="19.5" customHeight="1" x14ac:dyDescent="0.25">
      <c r="A74" s="9">
        <v>70</v>
      </c>
      <c r="B74" s="76" t="s">
        <v>75</v>
      </c>
      <c r="C74" s="83" t="s">
        <v>89</v>
      </c>
      <c r="D74" s="83" t="s">
        <v>112</v>
      </c>
      <c r="E74" s="22">
        <v>10</v>
      </c>
      <c r="F74" s="22">
        <v>10</v>
      </c>
      <c r="G74" s="22">
        <v>10</v>
      </c>
      <c r="H74" s="29"/>
      <c r="I74" s="22">
        <v>10</v>
      </c>
      <c r="J74" s="22">
        <v>10</v>
      </c>
      <c r="K74" s="21">
        <v>10</v>
      </c>
      <c r="L74" s="43"/>
      <c r="M74" s="43"/>
      <c r="N74" s="43"/>
      <c r="O74" s="44"/>
      <c r="P74" s="43"/>
      <c r="Q74" s="43"/>
      <c r="R74" s="43"/>
      <c r="S74" s="43"/>
      <c r="T74" s="43"/>
      <c r="U74" s="43"/>
      <c r="V74" s="44"/>
      <c r="W74" s="43"/>
      <c r="X74" s="43"/>
      <c r="Y74" s="43"/>
      <c r="Z74" s="43"/>
      <c r="AA74" s="43"/>
      <c r="AB74" s="43"/>
      <c r="AC74" s="44"/>
      <c r="AD74" s="45"/>
      <c r="AE74" s="43"/>
      <c r="AF74" s="43"/>
      <c r="AG74" s="43"/>
      <c r="AH74" s="4"/>
      <c r="AI74" s="5"/>
      <c r="AJ74" s="53">
        <f t="shared" si="3"/>
        <v>60</v>
      </c>
      <c r="AK74" s="53">
        <f t="shared" si="4"/>
        <v>6</v>
      </c>
      <c r="AL74" s="53">
        <f t="shared" si="5"/>
        <v>0</v>
      </c>
    </row>
    <row r="75" spans="1:38" ht="19.5" customHeight="1" x14ac:dyDescent="0.25">
      <c r="A75" s="9">
        <v>71</v>
      </c>
      <c r="B75" s="76" t="s">
        <v>76</v>
      </c>
      <c r="C75" s="83" t="s">
        <v>89</v>
      </c>
      <c r="D75" s="83" t="s">
        <v>112</v>
      </c>
      <c r="E75" s="46"/>
      <c r="F75" s="43"/>
      <c r="G75" s="43"/>
      <c r="H75" s="44"/>
      <c r="I75" s="43"/>
      <c r="J75" s="43"/>
      <c r="K75" s="43"/>
      <c r="L75" s="43"/>
      <c r="M75" s="43"/>
      <c r="N75" s="43"/>
      <c r="O75" s="44"/>
      <c r="P75" s="43"/>
      <c r="Q75" s="43"/>
      <c r="R75" s="43"/>
      <c r="S75" s="43"/>
      <c r="T75" s="43"/>
      <c r="U75" s="43"/>
      <c r="V75" s="44"/>
      <c r="W75" s="43"/>
      <c r="X75" s="43"/>
      <c r="Y75" s="43"/>
      <c r="Z75" s="43"/>
      <c r="AA75" s="43"/>
      <c r="AB75" s="43"/>
      <c r="AC75" s="44"/>
      <c r="AD75" s="45"/>
      <c r="AE75" s="43"/>
      <c r="AF75" s="43"/>
      <c r="AG75" s="43"/>
      <c r="AH75" s="4"/>
      <c r="AI75" s="5"/>
      <c r="AJ75" s="53">
        <f t="shared" si="3"/>
        <v>0</v>
      </c>
      <c r="AK75" s="53">
        <f t="shared" si="4"/>
        <v>0</v>
      </c>
      <c r="AL75" s="53">
        <f t="shared" si="5"/>
        <v>0</v>
      </c>
    </row>
    <row r="76" spans="1:38" ht="19.5" customHeight="1" x14ac:dyDescent="0.25">
      <c r="A76" s="9">
        <v>72</v>
      </c>
      <c r="B76" s="76" t="s">
        <v>77</v>
      </c>
      <c r="C76" s="83" t="s">
        <v>89</v>
      </c>
      <c r="D76" s="83" t="s">
        <v>112</v>
      </c>
      <c r="E76" s="22">
        <v>10</v>
      </c>
      <c r="F76" s="22">
        <v>10</v>
      </c>
      <c r="G76" s="22">
        <v>10</v>
      </c>
      <c r="H76" s="29"/>
      <c r="I76" s="22">
        <v>10</v>
      </c>
      <c r="J76" s="22">
        <v>10</v>
      </c>
      <c r="K76" s="22">
        <v>10</v>
      </c>
      <c r="L76" s="22">
        <v>10</v>
      </c>
      <c r="M76" s="22">
        <v>10</v>
      </c>
      <c r="N76" s="22">
        <v>10</v>
      </c>
      <c r="O76" s="29">
        <v>10</v>
      </c>
      <c r="P76" s="21">
        <v>10</v>
      </c>
      <c r="Q76" s="43"/>
      <c r="R76" s="43"/>
      <c r="S76" s="43"/>
      <c r="T76" s="43"/>
      <c r="U76" s="43"/>
      <c r="V76" s="44"/>
      <c r="W76" s="43"/>
      <c r="X76" s="43"/>
      <c r="Y76" s="43"/>
      <c r="Z76" s="43"/>
      <c r="AA76" s="43"/>
      <c r="AB76" s="43"/>
      <c r="AC76" s="44"/>
      <c r="AD76" s="45"/>
      <c r="AE76" s="43"/>
      <c r="AF76" s="43"/>
      <c r="AG76" s="43"/>
      <c r="AH76" s="4"/>
      <c r="AI76" s="5"/>
      <c r="AJ76" s="53">
        <f t="shared" si="3"/>
        <v>110</v>
      </c>
      <c r="AK76" s="53">
        <f t="shared" si="4"/>
        <v>11</v>
      </c>
      <c r="AL76" s="53">
        <f t="shared" si="5"/>
        <v>0</v>
      </c>
    </row>
    <row r="77" spans="1:38" ht="19.5" customHeight="1" x14ac:dyDescent="0.25">
      <c r="A77" s="9">
        <v>73</v>
      </c>
      <c r="B77" s="76" t="s">
        <v>78</v>
      </c>
      <c r="C77" s="83" t="s">
        <v>89</v>
      </c>
      <c r="D77" s="83" t="s">
        <v>113</v>
      </c>
      <c r="E77" s="47"/>
      <c r="F77" s="47"/>
      <c r="G77" s="47"/>
      <c r="H77" s="48"/>
      <c r="I77" s="47"/>
      <c r="J77" s="47"/>
      <c r="K77" s="47"/>
      <c r="L77" s="17">
        <v>10</v>
      </c>
      <c r="M77" s="24">
        <v>10</v>
      </c>
      <c r="N77" s="24">
        <v>12</v>
      </c>
      <c r="O77" s="35">
        <v>10</v>
      </c>
      <c r="P77" s="24">
        <v>10</v>
      </c>
      <c r="Q77" s="24">
        <v>10</v>
      </c>
      <c r="R77" s="24">
        <v>10</v>
      </c>
      <c r="S77" s="24">
        <v>10</v>
      </c>
      <c r="T77" s="24">
        <v>10</v>
      </c>
      <c r="U77" s="24">
        <v>10</v>
      </c>
      <c r="V77" s="29">
        <v>10</v>
      </c>
      <c r="W77" s="24">
        <v>10</v>
      </c>
      <c r="X77" s="24">
        <v>10</v>
      </c>
      <c r="Y77" s="24">
        <v>10</v>
      </c>
      <c r="Z77" s="24">
        <v>10</v>
      </c>
      <c r="AA77" s="47">
        <v>11</v>
      </c>
      <c r="AB77" s="47">
        <v>10</v>
      </c>
      <c r="AC77" s="48">
        <v>10</v>
      </c>
      <c r="AD77" s="8"/>
      <c r="AE77" s="47"/>
      <c r="AF77" s="47"/>
      <c r="AG77" s="47"/>
      <c r="AH77" s="2"/>
      <c r="AI77" s="2"/>
      <c r="AJ77" s="53">
        <f t="shared" si="3"/>
        <v>183</v>
      </c>
      <c r="AK77" s="53">
        <f t="shared" si="4"/>
        <v>18</v>
      </c>
      <c r="AL77" s="53">
        <f t="shared" si="5"/>
        <v>3</v>
      </c>
    </row>
    <row r="78" spans="1:38" ht="19.5" customHeight="1" x14ac:dyDescent="0.25">
      <c r="A78" s="9">
        <v>74</v>
      </c>
      <c r="B78" s="76" t="s">
        <v>79</v>
      </c>
      <c r="C78" s="83" t="s">
        <v>89</v>
      </c>
      <c r="D78" s="83" t="s">
        <v>113</v>
      </c>
      <c r="E78" s="46"/>
      <c r="F78" s="43"/>
      <c r="G78" s="43"/>
      <c r="H78" s="44"/>
      <c r="I78" s="43"/>
      <c r="J78" s="43"/>
      <c r="K78" s="43"/>
      <c r="L78" s="43"/>
      <c r="M78" s="43"/>
      <c r="N78" s="43"/>
      <c r="O78" s="44"/>
      <c r="P78" s="43"/>
      <c r="Q78" s="43"/>
      <c r="R78" s="43"/>
      <c r="S78" s="43"/>
      <c r="T78" s="43"/>
      <c r="U78" s="43"/>
      <c r="V78" s="44"/>
      <c r="W78" s="43"/>
      <c r="X78" s="43"/>
      <c r="Y78" s="43"/>
      <c r="Z78" s="43"/>
      <c r="AA78" s="43"/>
      <c r="AB78" s="43"/>
      <c r="AC78" s="44"/>
      <c r="AD78" s="45"/>
      <c r="AE78" s="43"/>
      <c r="AF78" s="43"/>
      <c r="AG78" s="43"/>
      <c r="AH78" s="4"/>
      <c r="AI78" s="5"/>
      <c r="AJ78" s="53">
        <f t="shared" si="3"/>
        <v>0</v>
      </c>
      <c r="AK78" s="53">
        <f t="shared" si="4"/>
        <v>0</v>
      </c>
      <c r="AL78" s="53">
        <f t="shared" si="5"/>
        <v>0</v>
      </c>
    </row>
    <row r="79" spans="1:38" ht="19.5" customHeight="1" x14ac:dyDescent="0.25">
      <c r="A79" s="9">
        <v>75</v>
      </c>
      <c r="B79" s="76" t="s">
        <v>80</v>
      </c>
      <c r="C79" s="83" t="s">
        <v>89</v>
      </c>
      <c r="D79" s="83" t="s">
        <v>113</v>
      </c>
      <c r="E79" s="22">
        <v>10</v>
      </c>
      <c r="F79" s="22">
        <v>10</v>
      </c>
      <c r="G79" s="22">
        <v>10</v>
      </c>
      <c r="H79" s="29"/>
      <c r="I79" s="22">
        <v>10</v>
      </c>
      <c r="J79" s="22">
        <v>10</v>
      </c>
      <c r="K79" s="22">
        <v>10</v>
      </c>
      <c r="L79" s="22">
        <v>10</v>
      </c>
      <c r="M79" s="22">
        <v>10</v>
      </c>
      <c r="N79" s="22">
        <v>12</v>
      </c>
      <c r="O79" s="29">
        <v>10</v>
      </c>
      <c r="P79" s="21">
        <v>10</v>
      </c>
      <c r="Q79" s="43"/>
      <c r="R79" s="43"/>
      <c r="S79" s="43"/>
      <c r="T79" s="43"/>
      <c r="U79" s="43"/>
      <c r="V79" s="44"/>
      <c r="W79" s="43"/>
      <c r="X79" s="43"/>
      <c r="Y79" s="43"/>
      <c r="Z79" s="43"/>
      <c r="AA79" s="43"/>
      <c r="AB79" s="43"/>
      <c r="AC79" s="44"/>
      <c r="AD79" s="45"/>
      <c r="AE79" s="43"/>
      <c r="AF79" s="43"/>
      <c r="AG79" s="43"/>
      <c r="AH79" s="4"/>
      <c r="AI79" s="5"/>
      <c r="AJ79" s="53">
        <f t="shared" si="3"/>
        <v>112</v>
      </c>
      <c r="AK79" s="53">
        <f t="shared" si="4"/>
        <v>11</v>
      </c>
      <c r="AL79" s="53">
        <f t="shared" si="5"/>
        <v>2</v>
      </c>
    </row>
    <row r="80" spans="1:38" ht="19.5" customHeight="1" x14ac:dyDescent="0.25">
      <c r="A80" s="9">
        <v>76</v>
      </c>
      <c r="B80" s="76" t="s">
        <v>81</v>
      </c>
      <c r="C80" s="83" t="s">
        <v>89</v>
      </c>
      <c r="D80" s="83" t="s">
        <v>114</v>
      </c>
      <c r="E80" s="46"/>
      <c r="F80" s="43"/>
      <c r="G80" s="43"/>
      <c r="H80" s="44"/>
      <c r="I80" s="43"/>
      <c r="J80" s="43"/>
      <c r="K80" s="43"/>
      <c r="L80" s="43"/>
      <c r="M80" s="43"/>
      <c r="N80" s="43"/>
      <c r="O80" s="44"/>
      <c r="P80" s="43"/>
      <c r="Q80" s="43"/>
      <c r="R80" s="43"/>
      <c r="S80" s="43"/>
      <c r="T80" s="43"/>
      <c r="U80" s="43"/>
      <c r="V80" s="44"/>
      <c r="W80" s="43"/>
      <c r="X80" s="43"/>
      <c r="Y80" s="43"/>
      <c r="Z80" s="43"/>
      <c r="AA80" s="43"/>
      <c r="AB80" s="43"/>
      <c r="AC80" s="44"/>
      <c r="AD80" s="45"/>
      <c r="AE80" s="43"/>
      <c r="AF80" s="43"/>
      <c r="AG80" s="43"/>
      <c r="AH80" s="4"/>
      <c r="AI80" s="5"/>
      <c r="AJ80" s="53">
        <f t="shared" si="3"/>
        <v>0</v>
      </c>
      <c r="AK80" s="53">
        <f t="shared" si="4"/>
        <v>0</v>
      </c>
      <c r="AL80" s="53">
        <f t="shared" si="5"/>
        <v>0</v>
      </c>
    </row>
    <row r="81" spans="1:38" ht="19.5" customHeight="1" x14ac:dyDescent="0.25">
      <c r="A81" s="9">
        <v>77</v>
      </c>
      <c r="B81" s="76" t="s">
        <v>82</v>
      </c>
      <c r="C81" s="83" t="s">
        <v>89</v>
      </c>
      <c r="D81" s="83" t="s">
        <v>114</v>
      </c>
      <c r="E81" s="46"/>
      <c r="F81" s="43"/>
      <c r="G81" s="43"/>
      <c r="H81" s="44"/>
      <c r="I81" s="43"/>
      <c r="J81" s="43"/>
      <c r="K81" s="43"/>
      <c r="L81" s="43"/>
      <c r="M81" s="43"/>
      <c r="N81" s="43"/>
      <c r="O81" s="44"/>
      <c r="P81" s="43"/>
      <c r="Q81" s="43"/>
      <c r="R81" s="43"/>
      <c r="S81" s="43"/>
      <c r="T81" s="43"/>
      <c r="U81" s="43"/>
      <c r="V81" s="44"/>
      <c r="W81" s="43"/>
      <c r="X81" s="43"/>
      <c r="Y81" s="43"/>
      <c r="Z81" s="43"/>
      <c r="AA81" s="43"/>
      <c r="AB81" s="43"/>
      <c r="AC81" s="44"/>
      <c r="AD81" s="45"/>
      <c r="AE81" s="43"/>
      <c r="AF81" s="43"/>
      <c r="AG81" s="43"/>
      <c r="AH81" s="4"/>
      <c r="AI81" s="5"/>
      <c r="AJ81" s="53">
        <f t="shared" si="3"/>
        <v>0</v>
      </c>
      <c r="AK81" s="53">
        <f t="shared" si="4"/>
        <v>0</v>
      </c>
      <c r="AL81" s="53">
        <f t="shared" si="5"/>
        <v>0</v>
      </c>
    </row>
    <row r="82" spans="1:38" ht="19.5" customHeight="1" x14ac:dyDescent="0.25">
      <c r="A82" s="9">
        <v>78</v>
      </c>
      <c r="B82" s="76" t="s">
        <v>83</v>
      </c>
      <c r="C82" s="83" t="s">
        <v>89</v>
      </c>
      <c r="D82" s="83" t="s">
        <v>114</v>
      </c>
      <c r="E82" s="46"/>
      <c r="F82" s="43"/>
      <c r="G82" s="43"/>
      <c r="H82" s="44"/>
      <c r="I82" s="43"/>
      <c r="J82" s="43"/>
      <c r="K82" s="43"/>
      <c r="L82" s="43"/>
      <c r="M82" s="43"/>
      <c r="N82" s="43"/>
      <c r="O82" s="44"/>
      <c r="P82" s="43"/>
      <c r="Q82" s="43"/>
      <c r="R82" s="43"/>
      <c r="S82" s="43"/>
      <c r="T82" s="43"/>
      <c r="U82" s="43"/>
      <c r="V82" s="44"/>
      <c r="W82" s="43"/>
      <c r="X82" s="43"/>
      <c r="Y82" s="43"/>
      <c r="Z82" s="43"/>
      <c r="AA82" s="43"/>
      <c r="AB82" s="43"/>
      <c r="AC82" s="44"/>
      <c r="AD82" s="45"/>
      <c r="AE82" s="43"/>
      <c r="AF82" s="43"/>
      <c r="AG82" s="43"/>
      <c r="AH82" s="4"/>
      <c r="AI82" s="5"/>
      <c r="AJ82" s="53">
        <f t="shared" si="3"/>
        <v>0</v>
      </c>
      <c r="AK82" s="53">
        <f t="shared" si="4"/>
        <v>0</v>
      </c>
      <c r="AL82" s="53">
        <f t="shared" si="5"/>
        <v>0</v>
      </c>
    </row>
    <row r="83" spans="1:38" ht="19.5" customHeight="1" x14ac:dyDescent="0.25">
      <c r="A83" s="9">
        <v>79</v>
      </c>
      <c r="B83" s="76" t="s">
        <v>84</v>
      </c>
      <c r="C83" s="83" t="s">
        <v>89</v>
      </c>
      <c r="D83" s="83" t="s">
        <v>114</v>
      </c>
      <c r="E83" s="46"/>
      <c r="F83" s="43"/>
      <c r="G83" s="43"/>
      <c r="H83" s="44"/>
      <c r="I83" s="43"/>
      <c r="J83" s="43"/>
      <c r="K83" s="43"/>
      <c r="L83" s="43"/>
      <c r="M83" s="43"/>
      <c r="N83" s="43"/>
      <c r="O83" s="44"/>
      <c r="P83" s="43"/>
      <c r="Q83" s="43"/>
      <c r="R83" s="43"/>
      <c r="S83" s="43"/>
      <c r="T83" s="43"/>
      <c r="U83" s="43"/>
      <c r="V83" s="44"/>
      <c r="W83" s="43"/>
      <c r="X83" s="43"/>
      <c r="Y83" s="43"/>
      <c r="Z83" s="43"/>
      <c r="AA83" s="43"/>
      <c r="AB83" s="43"/>
      <c r="AC83" s="44"/>
      <c r="AD83" s="45"/>
      <c r="AE83" s="43"/>
      <c r="AF83" s="43"/>
      <c r="AG83" s="43"/>
      <c r="AH83" s="4"/>
      <c r="AI83" s="5"/>
      <c r="AJ83" s="53">
        <f t="shared" si="3"/>
        <v>0</v>
      </c>
      <c r="AK83" s="53">
        <f t="shared" si="4"/>
        <v>0</v>
      </c>
      <c r="AL83" s="53">
        <f t="shared" si="5"/>
        <v>0</v>
      </c>
    </row>
    <row r="84" spans="1:38" ht="19.5" customHeight="1" x14ac:dyDescent="0.25">
      <c r="A84" s="9">
        <v>80</v>
      </c>
      <c r="B84" s="76" t="s">
        <v>85</v>
      </c>
      <c r="C84" s="83" t="s">
        <v>89</v>
      </c>
      <c r="D84" s="83" t="s">
        <v>114</v>
      </c>
      <c r="E84" s="46"/>
      <c r="F84" s="43"/>
      <c r="G84" s="43"/>
      <c r="H84" s="44"/>
      <c r="I84" s="43"/>
      <c r="J84" s="43"/>
      <c r="K84" s="43"/>
      <c r="L84" s="43"/>
      <c r="M84" s="43"/>
      <c r="N84" s="43"/>
      <c r="O84" s="44"/>
      <c r="P84" s="43"/>
      <c r="Q84" s="43"/>
      <c r="R84" s="43"/>
      <c r="S84" s="43"/>
      <c r="T84" s="43"/>
      <c r="U84" s="43"/>
      <c r="V84" s="44"/>
      <c r="W84" s="43"/>
      <c r="X84" s="43"/>
      <c r="Y84" s="43"/>
      <c r="Z84" s="43"/>
      <c r="AA84" s="43"/>
      <c r="AB84" s="43"/>
      <c r="AC84" s="44"/>
      <c r="AD84" s="45"/>
      <c r="AE84" s="43"/>
      <c r="AF84" s="43"/>
      <c r="AG84" s="43"/>
      <c r="AH84" s="4"/>
      <c r="AI84" s="5"/>
      <c r="AJ84" s="53">
        <f t="shared" si="3"/>
        <v>0</v>
      </c>
      <c r="AK84" s="53">
        <f t="shared" si="4"/>
        <v>0</v>
      </c>
      <c r="AL84" s="53">
        <f t="shared" si="5"/>
        <v>0</v>
      </c>
    </row>
    <row r="85" spans="1:38" ht="19.5" customHeight="1" x14ac:dyDescent="0.25">
      <c r="A85" s="9">
        <v>81</v>
      </c>
      <c r="B85" s="76" t="s">
        <v>86</v>
      </c>
      <c r="C85" s="83" t="s">
        <v>89</v>
      </c>
      <c r="D85" s="83" t="s">
        <v>114</v>
      </c>
      <c r="E85" s="46"/>
      <c r="F85" s="43"/>
      <c r="G85" s="43"/>
      <c r="H85" s="44"/>
      <c r="I85" s="43"/>
      <c r="J85" s="43"/>
      <c r="K85" s="43"/>
      <c r="L85" s="43"/>
      <c r="M85" s="43"/>
      <c r="N85" s="43"/>
      <c r="O85" s="44"/>
      <c r="P85" s="43"/>
      <c r="Q85" s="43"/>
      <c r="R85" s="43"/>
      <c r="S85" s="43"/>
      <c r="T85" s="43"/>
      <c r="U85" s="43"/>
      <c r="V85" s="44"/>
      <c r="W85" s="43"/>
      <c r="X85" s="43"/>
      <c r="Y85" s="43"/>
      <c r="Z85" s="43"/>
      <c r="AA85" s="43"/>
      <c r="AB85" s="43"/>
      <c r="AC85" s="44"/>
      <c r="AD85" s="45"/>
      <c r="AE85" s="43"/>
      <c r="AF85" s="43"/>
      <c r="AG85" s="43"/>
      <c r="AH85" s="4"/>
      <c r="AI85" s="5"/>
      <c r="AJ85" s="53">
        <f t="shared" si="3"/>
        <v>0</v>
      </c>
      <c r="AK85" s="53">
        <f t="shared" si="4"/>
        <v>0</v>
      </c>
      <c r="AL85" s="53">
        <f t="shared" si="5"/>
        <v>0</v>
      </c>
    </row>
    <row r="86" spans="1:38" ht="19.5" customHeight="1" x14ac:dyDescent="0.25">
      <c r="A86" s="9">
        <v>82</v>
      </c>
      <c r="B86" s="76" t="s">
        <v>87</v>
      </c>
      <c r="C86" s="83" t="s">
        <v>89</v>
      </c>
      <c r="D86" s="83" t="s">
        <v>114</v>
      </c>
      <c r="E86" s="46"/>
      <c r="F86" s="43"/>
      <c r="G86" s="43"/>
      <c r="H86" s="44"/>
      <c r="I86" s="43"/>
      <c r="J86" s="43"/>
      <c r="K86" s="43"/>
      <c r="L86" s="43"/>
      <c r="M86" s="43"/>
      <c r="N86" s="43"/>
      <c r="O86" s="44"/>
      <c r="P86" s="43"/>
      <c r="Q86" s="43"/>
      <c r="R86" s="43"/>
      <c r="S86" s="43"/>
      <c r="T86" s="43"/>
      <c r="U86" s="43"/>
      <c r="V86" s="44"/>
      <c r="W86" s="43"/>
      <c r="X86" s="43"/>
      <c r="Y86" s="43"/>
      <c r="Z86" s="43"/>
      <c r="AA86" s="43"/>
      <c r="AB86" s="43"/>
      <c r="AC86" s="44"/>
      <c r="AD86" s="45"/>
      <c r="AE86" s="43"/>
      <c r="AF86" s="43"/>
      <c r="AG86" s="43"/>
      <c r="AH86" s="4"/>
      <c r="AI86" s="5"/>
      <c r="AJ86" s="53">
        <f t="shared" si="3"/>
        <v>0</v>
      </c>
      <c r="AK86" s="53">
        <f t="shared" si="4"/>
        <v>0</v>
      </c>
      <c r="AL86" s="53">
        <f t="shared" si="5"/>
        <v>0</v>
      </c>
    </row>
    <row r="87" spans="1:38" ht="19.5" customHeight="1" x14ac:dyDescent="0.25">
      <c r="A87" s="9">
        <v>83</v>
      </c>
      <c r="B87" s="78" t="s">
        <v>88</v>
      </c>
      <c r="C87" s="220" t="s">
        <v>89</v>
      </c>
      <c r="D87" s="220" t="s">
        <v>114</v>
      </c>
      <c r="E87" s="49"/>
      <c r="F87" s="50"/>
      <c r="G87" s="50"/>
      <c r="H87" s="51"/>
      <c r="I87" s="50"/>
      <c r="J87" s="50"/>
      <c r="K87" s="50"/>
      <c r="L87" s="50"/>
      <c r="M87" s="50"/>
      <c r="N87" s="50"/>
      <c r="O87" s="51"/>
      <c r="P87" s="50"/>
      <c r="Q87" s="50"/>
      <c r="R87" s="50"/>
      <c r="S87" s="50"/>
      <c r="T87" s="50"/>
      <c r="U87" s="50"/>
      <c r="V87" s="51"/>
      <c r="W87" s="50"/>
      <c r="X87" s="50"/>
      <c r="Y87" s="50"/>
      <c r="Z87" s="50"/>
      <c r="AA87" s="50"/>
      <c r="AB87" s="50"/>
      <c r="AC87" s="51"/>
      <c r="AD87" s="52"/>
      <c r="AE87" s="50"/>
      <c r="AF87" s="50"/>
      <c r="AG87" s="50"/>
      <c r="AH87" s="14"/>
      <c r="AI87" s="14"/>
      <c r="AJ87" s="56">
        <f t="shared" si="3"/>
        <v>0</v>
      </c>
      <c r="AK87" s="56">
        <f t="shared" si="4"/>
        <v>0</v>
      </c>
      <c r="AL87" s="53">
        <f t="shared" si="5"/>
        <v>0</v>
      </c>
    </row>
    <row r="88" spans="1:38" ht="19.5" customHeight="1" x14ac:dyDescent="0.25">
      <c r="B88" s="207" t="s">
        <v>118</v>
      </c>
      <c r="C88" s="212" t="s">
        <v>116</v>
      </c>
      <c r="D88" s="212"/>
      <c r="E88" s="9">
        <f>SUM(E5:E87)</f>
        <v>262</v>
      </c>
      <c r="F88" s="9">
        <f t="shared" ref="F88:AI88" si="6">SUM(F5:F87)</f>
        <v>251</v>
      </c>
      <c r="G88" s="9">
        <f t="shared" si="6"/>
        <v>251</v>
      </c>
      <c r="H88" s="51">
        <f t="shared" si="6"/>
        <v>0</v>
      </c>
      <c r="I88" s="9">
        <f t="shared" si="6"/>
        <v>241</v>
      </c>
      <c r="J88" s="9">
        <f t="shared" si="6"/>
        <v>231</v>
      </c>
      <c r="K88" s="9">
        <f t="shared" si="6"/>
        <v>241</v>
      </c>
      <c r="L88" s="9">
        <f t="shared" si="6"/>
        <v>271</v>
      </c>
      <c r="M88" s="9">
        <f t="shared" si="6"/>
        <v>201</v>
      </c>
      <c r="N88" s="9">
        <f t="shared" si="6"/>
        <v>191</v>
      </c>
      <c r="O88" s="51">
        <f t="shared" si="6"/>
        <v>171</v>
      </c>
      <c r="P88" s="9">
        <f t="shared" si="6"/>
        <v>201</v>
      </c>
      <c r="Q88" s="9">
        <f t="shared" si="6"/>
        <v>141</v>
      </c>
      <c r="R88" s="9">
        <f t="shared" si="6"/>
        <v>211</v>
      </c>
      <c r="S88" s="9">
        <f t="shared" si="6"/>
        <v>223</v>
      </c>
      <c r="T88" s="9">
        <f t="shared" si="6"/>
        <v>193</v>
      </c>
      <c r="U88" s="9">
        <f t="shared" si="6"/>
        <v>193</v>
      </c>
      <c r="V88" s="51">
        <f t="shared" si="6"/>
        <v>134</v>
      </c>
      <c r="W88" s="9">
        <f t="shared" si="6"/>
        <v>243</v>
      </c>
      <c r="X88" s="9">
        <f t="shared" si="6"/>
        <v>224</v>
      </c>
      <c r="Y88" s="9">
        <f t="shared" si="6"/>
        <v>235</v>
      </c>
      <c r="Z88" s="9">
        <f t="shared" si="6"/>
        <v>213</v>
      </c>
      <c r="AA88" s="9">
        <f t="shared" si="6"/>
        <v>242</v>
      </c>
      <c r="AB88" s="9">
        <f>SUM(AB5:AB87)</f>
        <v>212</v>
      </c>
      <c r="AC88" s="51">
        <f t="shared" si="6"/>
        <v>205</v>
      </c>
      <c r="AD88" s="9">
        <f t="shared" si="6"/>
        <v>128</v>
      </c>
      <c r="AE88" s="9">
        <f t="shared" si="6"/>
        <v>0</v>
      </c>
      <c r="AF88" s="9">
        <f t="shared" si="6"/>
        <v>0</v>
      </c>
      <c r="AG88" s="9">
        <f t="shared" si="6"/>
        <v>0</v>
      </c>
      <c r="AH88" s="1">
        <f t="shared" si="6"/>
        <v>0</v>
      </c>
      <c r="AI88" s="3">
        <f t="shared" si="6"/>
        <v>0</v>
      </c>
      <c r="AJ88" s="13"/>
      <c r="AK88" s="57"/>
      <c r="AL88" s="55">
        <f>SUM(AL5:AL87)</f>
        <v>-318</v>
      </c>
    </row>
    <row r="89" spans="1:38" ht="19.5" customHeight="1" x14ac:dyDescent="0.25">
      <c r="B89" s="207"/>
      <c r="C89" s="212" t="s">
        <v>117</v>
      </c>
      <c r="D89" s="212"/>
      <c r="E89" s="9">
        <f>COUNTA(E5:E87)</f>
        <v>26</v>
      </c>
      <c r="F89" s="9">
        <f t="shared" ref="F89:AI89" si="7">COUNTA(F5:F87)</f>
        <v>25</v>
      </c>
      <c r="G89" s="9">
        <f t="shared" si="7"/>
        <v>25</v>
      </c>
      <c r="H89" s="51">
        <f t="shared" si="7"/>
        <v>0</v>
      </c>
      <c r="I89" s="9">
        <f t="shared" si="7"/>
        <v>24</v>
      </c>
      <c r="J89" s="9">
        <f t="shared" si="7"/>
        <v>24</v>
      </c>
      <c r="K89" s="9">
        <f t="shared" si="7"/>
        <v>24</v>
      </c>
      <c r="L89" s="9">
        <f t="shared" si="7"/>
        <v>27</v>
      </c>
      <c r="M89" s="9">
        <f t="shared" si="7"/>
        <v>20</v>
      </c>
      <c r="N89" s="9">
        <f t="shared" si="7"/>
        <v>18</v>
      </c>
      <c r="O89" s="51">
        <f t="shared" si="7"/>
        <v>17</v>
      </c>
      <c r="P89" s="9">
        <f t="shared" si="7"/>
        <v>20</v>
      </c>
      <c r="Q89" s="9">
        <f t="shared" si="7"/>
        <v>15</v>
      </c>
      <c r="R89" s="9">
        <f t="shared" si="7"/>
        <v>21</v>
      </c>
      <c r="S89" s="9">
        <f t="shared" si="7"/>
        <v>22</v>
      </c>
      <c r="T89" s="9">
        <f t="shared" si="7"/>
        <v>19</v>
      </c>
      <c r="U89" s="9">
        <f t="shared" si="7"/>
        <v>19</v>
      </c>
      <c r="V89" s="51">
        <f t="shared" si="7"/>
        <v>13</v>
      </c>
      <c r="W89" s="9">
        <f t="shared" si="7"/>
        <v>24</v>
      </c>
      <c r="X89" s="9">
        <f t="shared" si="7"/>
        <v>22</v>
      </c>
      <c r="Y89" s="9">
        <f t="shared" si="7"/>
        <v>23</v>
      </c>
      <c r="Z89" s="9">
        <f t="shared" si="7"/>
        <v>21</v>
      </c>
      <c r="AA89" s="9">
        <f t="shared" si="7"/>
        <v>22</v>
      </c>
      <c r="AB89" s="9">
        <f t="shared" si="7"/>
        <v>21</v>
      </c>
      <c r="AC89" s="51">
        <f t="shared" si="7"/>
        <v>19</v>
      </c>
      <c r="AD89" s="9">
        <f t="shared" si="7"/>
        <v>12</v>
      </c>
      <c r="AE89" s="9">
        <f t="shared" si="7"/>
        <v>0</v>
      </c>
      <c r="AF89" s="9">
        <f t="shared" si="7"/>
        <v>0</v>
      </c>
      <c r="AG89" s="9">
        <f t="shared" si="7"/>
        <v>0</v>
      </c>
      <c r="AH89" s="1">
        <f t="shared" si="7"/>
        <v>0</v>
      </c>
      <c r="AI89" s="1">
        <f t="shared" si="7"/>
        <v>0</v>
      </c>
      <c r="AJ89" s="208"/>
      <c r="AK89" s="208"/>
      <c r="AL89" s="11"/>
    </row>
    <row r="90" spans="1:38" x14ac:dyDescent="0.25">
      <c r="B90" s="207"/>
      <c r="C90" s="216"/>
    </row>
    <row r="91" spans="1:38" ht="20.100000000000001" customHeight="1" x14ac:dyDescent="0.25">
      <c r="B91" s="207"/>
      <c r="C91" s="213" t="s">
        <v>121</v>
      </c>
      <c r="D91" s="213"/>
      <c r="E91" s="214">
        <f>SUM(E88:AI88)</f>
        <v>5309</v>
      </c>
      <c r="F91" s="215"/>
      <c r="G91" s="12"/>
    </row>
    <row r="92" spans="1:38" x14ac:dyDescent="0.25">
      <c r="B92" s="207"/>
      <c r="C92" s="217"/>
    </row>
    <row r="93" spans="1:38" ht="20.100000000000001" customHeight="1" x14ac:dyDescent="0.25">
      <c r="B93" s="207"/>
      <c r="C93" s="75"/>
      <c r="D93" s="20" t="s">
        <v>122</v>
      </c>
    </row>
    <row r="94" spans="1:38" ht="20.100000000000001" customHeight="1" x14ac:dyDescent="0.25">
      <c r="B94" s="207"/>
      <c r="C94" s="18"/>
      <c r="D94" s="20" t="s">
        <v>123</v>
      </c>
    </row>
    <row r="95" spans="1:38" ht="20.100000000000001" customHeight="1" x14ac:dyDescent="0.25">
      <c r="B95" s="207"/>
      <c r="C95" s="19"/>
      <c r="D95" s="20" t="s">
        <v>124</v>
      </c>
    </row>
    <row r="96" spans="1:38" x14ac:dyDescent="0.25">
      <c r="B96" s="207"/>
      <c r="C96" s="218"/>
      <c r="D96" s="81" t="s">
        <v>157</v>
      </c>
    </row>
    <row r="97" spans="2:4" x14ac:dyDescent="0.25">
      <c r="B97" s="207"/>
      <c r="C97" s="219"/>
      <c r="D97" s="82" t="s">
        <v>158</v>
      </c>
    </row>
  </sheetData>
  <mergeCells count="7">
    <mergeCell ref="B88:B97"/>
    <mergeCell ref="AJ89:AK89"/>
    <mergeCell ref="E3:AI3"/>
    <mergeCell ref="C88:D88"/>
    <mergeCell ref="C89:D89"/>
    <mergeCell ref="C91:D91"/>
    <mergeCell ref="E91:F91"/>
  </mergeCells>
  <conditionalFormatting sqref="B5">
    <cfRule type="expression" dxfId="663" priority="157">
      <formula>$AK$5&gt;=7</formula>
    </cfRule>
    <cfRule type="expression" dxfId="662" priority="156">
      <formula>$AK$5&gt;=14</formula>
    </cfRule>
  </conditionalFormatting>
  <conditionalFormatting sqref="B6">
    <cfRule type="expression" dxfId="661" priority="339">
      <formula>$AK$6&gt;=7</formula>
    </cfRule>
    <cfRule type="expression" dxfId="660" priority="338">
      <formula>$AK$6&gt;=14</formula>
    </cfRule>
  </conditionalFormatting>
  <conditionalFormatting sqref="B9">
    <cfRule type="expression" dxfId="659" priority="335">
      <formula>$AK$9&gt;=7</formula>
    </cfRule>
    <cfRule type="expression" dxfId="658" priority="334">
      <formula>$AK$9&gt;=14</formula>
    </cfRule>
  </conditionalFormatting>
  <conditionalFormatting sqref="B10">
    <cfRule type="expression" dxfId="657" priority="333">
      <formula>$AK$10&gt;=15</formula>
    </cfRule>
    <cfRule type="expression" dxfId="656" priority="332">
      <formula>$AK$10&gt;=27</formula>
    </cfRule>
  </conditionalFormatting>
  <conditionalFormatting sqref="B11">
    <cfRule type="expression" dxfId="655" priority="331">
      <formula>$AK$11&gt;=15</formula>
    </cfRule>
    <cfRule type="expression" dxfId="654" priority="330">
      <formula>$AK$11&gt;=27</formula>
    </cfRule>
  </conditionalFormatting>
  <conditionalFormatting sqref="B12">
    <cfRule type="expression" dxfId="653" priority="329">
      <formula>$AK$12&gt;=15</formula>
    </cfRule>
    <cfRule type="expression" dxfId="652" priority="328">
      <formula>$AK$12&gt;=27</formula>
    </cfRule>
  </conditionalFormatting>
  <conditionalFormatting sqref="B13">
    <cfRule type="expression" dxfId="651" priority="327">
      <formula>$AK$13&gt;=15</formula>
    </cfRule>
    <cfRule type="expression" dxfId="650" priority="326">
      <formula>$AK$13&gt;=27</formula>
    </cfRule>
  </conditionalFormatting>
  <conditionalFormatting sqref="B14">
    <cfRule type="expression" dxfId="649" priority="325">
      <formula>$AK$14&gt;=15</formula>
    </cfRule>
    <cfRule type="expression" dxfId="648" priority="324">
      <formula>$AK$14&gt;=27</formula>
    </cfRule>
  </conditionalFormatting>
  <conditionalFormatting sqref="B15">
    <cfRule type="expression" dxfId="647" priority="323">
      <formula>$AK$15&gt;=15</formula>
    </cfRule>
    <cfRule type="expression" dxfId="646" priority="322">
      <formula>$AK$15&gt;=27</formula>
    </cfRule>
  </conditionalFormatting>
  <conditionalFormatting sqref="B16">
    <cfRule type="expression" dxfId="645" priority="321">
      <formula>$AK$16&gt;=15</formula>
    </cfRule>
    <cfRule type="expression" dxfId="644" priority="320">
      <formula>$AK$16&gt;=27</formula>
    </cfRule>
  </conditionalFormatting>
  <conditionalFormatting sqref="B17">
    <cfRule type="expression" dxfId="643" priority="319">
      <formula>$AK$17&gt;=15</formula>
    </cfRule>
    <cfRule type="expression" dxfId="642" priority="318">
      <formula>$AK$17&gt;=27</formula>
    </cfRule>
  </conditionalFormatting>
  <conditionalFormatting sqref="B18">
    <cfRule type="expression" dxfId="641" priority="317">
      <formula>$AK$18&gt;=15</formula>
    </cfRule>
    <cfRule type="expression" dxfId="640" priority="316">
      <formula>$AK$18&gt;=27</formula>
    </cfRule>
  </conditionalFormatting>
  <conditionalFormatting sqref="B19">
    <cfRule type="expression" dxfId="639" priority="315">
      <formula>$AK$19&gt;=15</formula>
    </cfRule>
    <cfRule type="expression" dxfId="638" priority="314">
      <formula>$AK$19&gt;=27</formula>
    </cfRule>
  </conditionalFormatting>
  <conditionalFormatting sqref="B20">
    <cfRule type="expression" dxfId="637" priority="313">
      <formula>$AK$20&gt;=15</formula>
    </cfRule>
    <cfRule type="expression" dxfId="636" priority="312">
      <formula>$AK$20&gt;=27</formula>
    </cfRule>
  </conditionalFormatting>
  <conditionalFormatting sqref="B21">
    <cfRule type="expression" dxfId="635" priority="311">
      <formula>$AK$21&gt;=15</formula>
    </cfRule>
    <cfRule type="expression" dxfId="634" priority="310">
      <formula>$AK$21&gt;=27</formula>
    </cfRule>
  </conditionalFormatting>
  <conditionalFormatting sqref="B22">
    <cfRule type="expression" dxfId="633" priority="309">
      <formula>$AK$22&gt;=15</formula>
    </cfRule>
    <cfRule type="expression" dxfId="632" priority="308">
      <formula>$AK$22&gt;=27</formula>
    </cfRule>
  </conditionalFormatting>
  <conditionalFormatting sqref="B23">
    <cfRule type="expression" dxfId="631" priority="307">
      <formula>$AK$23&gt;=15</formula>
    </cfRule>
    <cfRule type="expression" dxfId="630" priority="306">
      <formula>$AK$23&gt;=27</formula>
    </cfRule>
  </conditionalFormatting>
  <conditionalFormatting sqref="B24">
    <cfRule type="expression" dxfId="629" priority="305">
      <formula>$AK$24&gt;=15</formula>
    </cfRule>
    <cfRule type="expression" dxfId="628" priority="304">
      <formula>$AK$24&gt;=27</formula>
    </cfRule>
  </conditionalFormatting>
  <conditionalFormatting sqref="B25">
    <cfRule type="expression" dxfId="627" priority="303">
      <formula>$AK$25&gt;=15</formula>
    </cfRule>
    <cfRule type="expression" dxfId="626" priority="302">
      <formula>$AK$25&gt;=27</formula>
    </cfRule>
  </conditionalFormatting>
  <conditionalFormatting sqref="B26">
    <cfRule type="expression" dxfId="625" priority="301">
      <formula>$AK$26&gt;=15</formula>
    </cfRule>
    <cfRule type="expression" dxfId="624" priority="300">
      <formula>$AK$26&gt;=27</formula>
    </cfRule>
  </conditionalFormatting>
  <conditionalFormatting sqref="B27">
    <cfRule type="expression" dxfId="623" priority="299">
      <formula>$AK$27&gt;=15</formula>
    </cfRule>
    <cfRule type="expression" dxfId="622" priority="298">
      <formula>$AK$27&gt;=27</formula>
    </cfRule>
  </conditionalFormatting>
  <conditionalFormatting sqref="B28">
    <cfRule type="expression" dxfId="621" priority="297">
      <formula>$AK$28&gt;=15</formula>
    </cfRule>
    <cfRule type="expression" dxfId="620" priority="296">
      <formula>$AK$28&gt;=27</formula>
    </cfRule>
  </conditionalFormatting>
  <conditionalFormatting sqref="B29">
    <cfRule type="expression" dxfId="619" priority="295">
      <formula>$AK$29&gt;=15</formula>
    </cfRule>
    <cfRule type="expression" dxfId="618" priority="294">
      <formula>$AK$29&gt;=27</formula>
    </cfRule>
  </conditionalFormatting>
  <conditionalFormatting sqref="B30">
    <cfRule type="expression" dxfId="617" priority="293">
      <formula>$AK$30&gt;=15</formula>
    </cfRule>
    <cfRule type="expression" dxfId="616" priority="292">
      <formula>$AK$30&gt;=27</formula>
    </cfRule>
  </conditionalFormatting>
  <conditionalFormatting sqref="B31">
    <cfRule type="expression" dxfId="615" priority="291">
      <formula>$AK$31&gt;=15</formula>
    </cfRule>
    <cfRule type="expression" dxfId="614" priority="290">
      <formula>$AK$31&gt;=27</formula>
    </cfRule>
  </conditionalFormatting>
  <conditionalFormatting sqref="B32">
    <cfRule type="expression" dxfId="613" priority="289">
      <formula>$AK$32&gt;=15</formula>
    </cfRule>
    <cfRule type="expression" dxfId="612" priority="288">
      <formula>$AK$32&gt;=27</formula>
    </cfRule>
  </conditionalFormatting>
  <conditionalFormatting sqref="B33">
    <cfRule type="expression" dxfId="611" priority="287">
      <formula>$AK$33&gt;=15</formula>
    </cfRule>
    <cfRule type="expression" dxfId="610" priority="286">
      <formula>$AK$33&gt;=27</formula>
    </cfRule>
  </conditionalFormatting>
  <conditionalFormatting sqref="B34">
    <cfRule type="expression" dxfId="609" priority="285">
      <formula>$AK$34&gt;=15</formula>
    </cfRule>
    <cfRule type="expression" dxfId="608" priority="284">
      <formula>$AK$34&gt;=27</formula>
    </cfRule>
  </conditionalFormatting>
  <conditionalFormatting sqref="B35">
    <cfRule type="expression" dxfId="607" priority="283">
      <formula>$AK$35&gt;=15</formula>
    </cfRule>
    <cfRule type="expression" dxfId="606" priority="282">
      <formula>$AK$35&gt;=27</formula>
    </cfRule>
  </conditionalFormatting>
  <conditionalFormatting sqref="B36">
    <cfRule type="expression" dxfId="605" priority="281">
      <formula>$AK$36&gt;=15</formula>
    </cfRule>
    <cfRule type="expression" dxfId="604" priority="280">
      <formula>$AK$36&gt;=27</formula>
    </cfRule>
  </conditionalFormatting>
  <conditionalFormatting sqref="B37">
    <cfRule type="expression" dxfId="603" priority="279">
      <formula>$AK$37&gt;=15</formula>
    </cfRule>
    <cfRule type="expression" dxfId="602" priority="278">
      <formula>$AK$37&gt;=27</formula>
    </cfRule>
  </conditionalFormatting>
  <conditionalFormatting sqref="B38">
    <cfRule type="expression" dxfId="601" priority="277">
      <formula>$AK$38&gt;=15</formula>
    </cfRule>
    <cfRule type="expression" dxfId="600" priority="276">
      <formula>$AK$38&gt;=27</formula>
    </cfRule>
  </conditionalFormatting>
  <conditionalFormatting sqref="B39">
    <cfRule type="expression" dxfId="599" priority="275">
      <formula>$AK$39&gt;=15</formula>
    </cfRule>
    <cfRule type="expression" dxfId="598" priority="274">
      <formula>$AK$39&gt;=27</formula>
    </cfRule>
  </conditionalFormatting>
  <conditionalFormatting sqref="B40">
    <cfRule type="expression" dxfId="597" priority="273">
      <formula>$AK$40&gt;=15</formula>
    </cfRule>
    <cfRule type="expression" dxfId="596" priority="272">
      <formula>$AK$40&gt;=27</formula>
    </cfRule>
  </conditionalFormatting>
  <conditionalFormatting sqref="B41">
    <cfRule type="expression" dxfId="595" priority="271">
      <formula>$AK$41&gt;=15</formula>
    </cfRule>
    <cfRule type="expression" dxfId="594" priority="270">
      <formula>$AK$41&gt;=27</formula>
    </cfRule>
  </conditionalFormatting>
  <conditionalFormatting sqref="B42">
    <cfRule type="expression" dxfId="593" priority="269">
      <formula>$AK$42&gt;=15</formula>
    </cfRule>
    <cfRule type="expression" dxfId="592" priority="268">
      <formula>$AK$42&gt;=27</formula>
    </cfRule>
  </conditionalFormatting>
  <conditionalFormatting sqref="B43">
    <cfRule type="expression" dxfId="591" priority="267">
      <formula>$AK$43&gt;=15</formula>
    </cfRule>
    <cfRule type="expression" dxfId="590" priority="266">
      <formula>$AK$43&gt;=27</formula>
    </cfRule>
  </conditionalFormatting>
  <conditionalFormatting sqref="B44">
    <cfRule type="expression" dxfId="589" priority="265">
      <formula>$AK$44&gt;=15</formula>
    </cfRule>
    <cfRule type="expression" dxfId="588" priority="264">
      <formula>$AK$44&gt;=27</formula>
    </cfRule>
  </conditionalFormatting>
  <conditionalFormatting sqref="B45">
    <cfRule type="expression" dxfId="587" priority="263">
      <formula>$AK$45&gt;=15</formula>
    </cfRule>
    <cfRule type="expression" dxfId="586" priority="262">
      <formula>$AK$45&gt;=27</formula>
    </cfRule>
  </conditionalFormatting>
  <conditionalFormatting sqref="B46">
    <cfRule type="expression" dxfId="585" priority="261">
      <formula>$AK$46&gt;=15</formula>
    </cfRule>
    <cfRule type="expression" dxfId="584" priority="260">
      <formula>$AK$46&gt;=27</formula>
    </cfRule>
  </conditionalFormatting>
  <conditionalFormatting sqref="B47">
    <cfRule type="expression" dxfId="583" priority="259">
      <formula>$AK$47&gt;=15</formula>
    </cfRule>
    <cfRule type="expression" dxfId="582" priority="258">
      <formula>$AK$47&gt;=27</formula>
    </cfRule>
  </conditionalFormatting>
  <conditionalFormatting sqref="B48">
    <cfRule type="expression" dxfId="581" priority="257">
      <formula>$AK$48&gt;=15</formula>
    </cfRule>
    <cfRule type="expression" dxfId="580" priority="256">
      <formula>$AK$48&gt;=27</formula>
    </cfRule>
  </conditionalFormatting>
  <conditionalFormatting sqref="B49">
    <cfRule type="expression" dxfId="579" priority="255">
      <formula>$AK$49&gt;=15</formula>
    </cfRule>
    <cfRule type="expression" dxfId="578" priority="254">
      <formula>$AK$49&gt;=27</formula>
    </cfRule>
  </conditionalFormatting>
  <conditionalFormatting sqref="B50">
    <cfRule type="expression" dxfId="577" priority="253">
      <formula>$AK$50&gt;=15</formula>
    </cfRule>
    <cfRule type="expression" dxfId="576" priority="252">
      <formula>$AK$50&gt;=27</formula>
    </cfRule>
  </conditionalFormatting>
  <conditionalFormatting sqref="B51">
    <cfRule type="expression" dxfId="575" priority="251">
      <formula>$AK$51&gt;=15</formula>
    </cfRule>
    <cfRule type="expression" dxfId="574" priority="250">
      <formula>$AK$51&gt;=27</formula>
    </cfRule>
  </conditionalFormatting>
  <conditionalFormatting sqref="B52">
    <cfRule type="expression" dxfId="573" priority="249">
      <formula>$AK$52&gt;=15</formula>
    </cfRule>
    <cfRule type="expression" dxfId="572" priority="248">
      <formula>$AK$52&gt;=27</formula>
    </cfRule>
  </conditionalFormatting>
  <conditionalFormatting sqref="B53">
    <cfRule type="expression" dxfId="571" priority="247">
      <formula>$AK$53&gt;=15</formula>
    </cfRule>
    <cfRule type="expression" dxfId="570" priority="246">
      <formula>$AK$53&gt;=27</formula>
    </cfRule>
  </conditionalFormatting>
  <conditionalFormatting sqref="B54">
    <cfRule type="expression" dxfId="569" priority="245">
      <formula>$AK$54&gt;=15</formula>
    </cfRule>
    <cfRule type="expression" dxfId="568" priority="244">
      <formula>$AK$54&gt;=27</formula>
    </cfRule>
  </conditionalFormatting>
  <conditionalFormatting sqref="B55">
    <cfRule type="expression" dxfId="567" priority="243">
      <formula>$AK$55&gt;=15</formula>
    </cfRule>
    <cfRule type="expression" dxfId="566" priority="242">
      <formula>$AK$55&gt;=27</formula>
    </cfRule>
  </conditionalFormatting>
  <conditionalFormatting sqref="B56">
    <cfRule type="expression" dxfId="565" priority="241">
      <formula>$AK$56&gt;=15</formula>
    </cfRule>
    <cfRule type="expression" dxfId="564" priority="240">
      <formula>$AK$56&gt;=27</formula>
    </cfRule>
  </conditionalFormatting>
  <conditionalFormatting sqref="B57">
    <cfRule type="expression" dxfId="563" priority="239">
      <formula>$AK$57&gt;=15</formula>
    </cfRule>
    <cfRule type="expression" dxfId="562" priority="238">
      <formula>$AK$57&gt;=27</formula>
    </cfRule>
  </conditionalFormatting>
  <conditionalFormatting sqref="B58">
    <cfRule type="expression" dxfId="561" priority="237">
      <formula>$AK$58&gt;=15</formula>
    </cfRule>
    <cfRule type="expression" dxfId="560" priority="236">
      <formula>$AK$58&gt;=27</formula>
    </cfRule>
  </conditionalFormatting>
  <conditionalFormatting sqref="B59">
    <cfRule type="expression" dxfId="559" priority="235">
      <formula>$AK$59&gt;=15</formula>
    </cfRule>
    <cfRule type="expression" dxfId="558" priority="234">
      <formula>$AK$59&gt;=27</formula>
    </cfRule>
  </conditionalFormatting>
  <conditionalFormatting sqref="B60">
    <cfRule type="expression" dxfId="557" priority="233">
      <formula>$AK$60&gt;=15</formula>
    </cfRule>
    <cfRule type="expression" dxfId="556" priority="232">
      <formula>$AK$60&gt;=27</formula>
    </cfRule>
  </conditionalFormatting>
  <conditionalFormatting sqref="B61">
    <cfRule type="expression" dxfId="555" priority="231">
      <formula>$AK$61&gt;=15</formula>
    </cfRule>
    <cfRule type="expression" dxfId="554" priority="230">
      <formula>$AK$61&gt;=27</formula>
    </cfRule>
  </conditionalFormatting>
  <conditionalFormatting sqref="B62">
    <cfRule type="expression" dxfId="553" priority="229">
      <formula>$AK$62&gt;=15</formula>
    </cfRule>
    <cfRule type="expression" dxfId="552" priority="228">
      <formula>$AK$62&gt;=27</formula>
    </cfRule>
  </conditionalFormatting>
  <conditionalFormatting sqref="B63">
    <cfRule type="expression" dxfId="551" priority="227">
      <formula>$AK$63&gt;=15</formula>
    </cfRule>
    <cfRule type="expression" dxfId="550" priority="226">
      <formula>$AK$63&gt;=27</formula>
    </cfRule>
  </conditionalFormatting>
  <conditionalFormatting sqref="B64">
    <cfRule type="expression" dxfId="549" priority="225">
      <formula>$AK$64&gt;=15</formula>
    </cfRule>
    <cfRule type="expression" dxfId="548" priority="224">
      <formula>$AK$64&gt;=27</formula>
    </cfRule>
  </conditionalFormatting>
  <conditionalFormatting sqref="B65">
    <cfRule type="expression" dxfId="547" priority="223">
      <formula>$AK$65&gt;=15</formula>
    </cfRule>
    <cfRule type="expression" dxfId="546" priority="222">
      <formula>$AK$65&gt;=27</formula>
    </cfRule>
  </conditionalFormatting>
  <conditionalFormatting sqref="B66">
    <cfRule type="expression" dxfId="545" priority="221">
      <formula>$AK$66&gt;=15</formula>
    </cfRule>
    <cfRule type="expression" dxfId="544" priority="220">
      <formula>$AK$66&gt;=27</formula>
    </cfRule>
  </conditionalFormatting>
  <conditionalFormatting sqref="B67">
    <cfRule type="expression" dxfId="543" priority="219">
      <formula>$AK$67&gt;=15</formula>
    </cfRule>
    <cfRule type="expression" dxfId="542" priority="218">
      <formula>$AK$67&gt;=27</formula>
    </cfRule>
  </conditionalFormatting>
  <conditionalFormatting sqref="B68">
    <cfRule type="expression" dxfId="541" priority="217">
      <formula>$AK$68&gt;=15</formula>
    </cfRule>
    <cfRule type="expression" dxfId="540" priority="216">
      <formula>$AK$68&gt;=27</formula>
    </cfRule>
  </conditionalFormatting>
  <conditionalFormatting sqref="B69">
    <cfRule type="expression" dxfId="539" priority="215">
      <formula>$AK$69&gt;=15</formula>
    </cfRule>
    <cfRule type="expression" dxfId="538" priority="214">
      <formula>$AK$69&gt;=27</formula>
    </cfRule>
  </conditionalFormatting>
  <conditionalFormatting sqref="B70">
    <cfRule type="expression" dxfId="537" priority="213">
      <formula>$AK$70&gt;=15</formula>
    </cfRule>
    <cfRule type="expression" dxfId="536" priority="212">
      <formula>$AK$70&gt;=27</formula>
    </cfRule>
  </conditionalFormatting>
  <conditionalFormatting sqref="B71">
    <cfRule type="expression" dxfId="535" priority="211">
      <formula>$AK$71&gt;=15</formula>
    </cfRule>
    <cfRule type="expression" dxfId="534" priority="210">
      <formula>$AK$71&gt;=27</formula>
    </cfRule>
  </conditionalFormatting>
  <conditionalFormatting sqref="B72">
    <cfRule type="expression" dxfId="533" priority="209">
      <formula>$AK$72&gt;=15</formula>
    </cfRule>
    <cfRule type="expression" dxfId="532" priority="208">
      <formula>$AK$72&gt;=27</formula>
    </cfRule>
  </conditionalFormatting>
  <conditionalFormatting sqref="B73">
    <cfRule type="expression" dxfId="531" priority="207">
      <formula>$AK$73&gt;=15</formula>
    </cfRule>
    <cfRule type="expression" dxfId="530" priority="206">
      <formula>$AK$73&gt;=27</formula>
    </cfRule>
  </conditionalFormatting>
  <conditionalFormatting sqref="B74">
    <cfRule type="expression" dxfId="529" priority="205">
      <formula>$AK$74&gt;=15</formula>
    </cfRule>
    <cfRule type="expression" dxfId="528" priority="204">
      <formula>$AK$74&gt;=27</formula>
    </cfRule>
  </conditionalFormatting>
  <conditionalFormatting sqref="B75">
    <cfRule type="expression" dxfId="527" priority="203">
      <formula>$AK$75&gt;=15</formula>
    </cfRule>
    <cfRule type="expression" dxfId="526" priority="202">
      <formula>$AK$75&gt;=27</formula>
    </cfRule>
  </conditionalFormatting>
  <conditionalFormatting sqref="B76">
    <cfRule type="expression" dxfId="525" priority="201">
      <formula>$AK$76&gt;=15</formula>
    </cfRule>
    <cfRule type="expression" dxfId="524" priority="200">
      <formula>$AK$76&gt;=27</formula>
    </cfRule>
  </conditionalFormatting>
  <conditionalFormatting sqref="B77">
    <cfRule type="expression" dxfId="523" priority="199">
      <formula>$AK$77&gt;=15</formula>
    </cfRule>
  </conditionalFormatting>
  <conditionalFormatting sqref="B78">
    <cfRule type="expression" dxfId="522" priority="197">
      <formula>$AK$78&gt;=15</formula>
    </cfRule>
    <cfRule type="expression" dxfId="521" priority="196">
      <formula>$AK$78&gt;=27</formula>
    </cfRule>
  </conditionalFormatting>
  <conditionalFormatting sqref="B79">
    <cfRule type="expression" dxfId="520" priority="195">
      <formula>$AK$79&gt;=15</formula>
    </cfRule>
    <cfRule type="expression" dxfId="519" priority="194">
      <formula>$AK$79&gt;=27</formula>
    </cfRule>
  </conditionalFormatting>
  <conditionalFormatting sqref="B80">
    <cfRule type="expression" dxfId="518" priority="193">
      <formula>$AK$80&gt;=15</formula>
    </cfRule>
    <cfRule type="expression" dxfId="517" priority="192">
      <formula>$AK$80&gt;=27</formula>
    </cfRule>
  </conditionalFormatting>
  <conditionalFormatting sqref="AK20">
    <cfRule type="expression" dxfId="516" priority="190">
      <formula>$AK$20&gt;=27</formula>
    </cfRule>
  </conditionalFormatting>
  <conditionalFormatting sqref="AK40">
    <cfRule type="expression" dxfId="515" priority="189">
      <formula>$AK$40&gt;=27</formula>
    </cfRule>
  </conditionalFormatting>
  <conditionalFormatting sqref="AK52">
    <cfRule type="expression" dxfId="514" priority="188">
      <formula>$AK$52&gt;=27</formula>
    </cfRule>
    <cfRule type="expression" dxfId="513" priority="345">
      <formula>$AK$52&gt;=15</formula>
    </cfRule>
  </conditionalFormatting>
  <conditionalFormatting sqref="AK51">
    <cfRule type="expression" dxfId="512" priority="187">
      <formula>$AK$51&gt;=27</formula>
    </cfRule>
    <cfRule type="expression" dxfId="511" priority="186">
      <formula>$AK$51&gt;=15</formula>
    </cfRule>
  </conditionalFormatting>
  <conditionalFormatting sqref="AK8">
    <cfRule type="expression" dxfId="510" priority="185">
      <formula>$AK$8&gt;=7</formula>
    </cfRule>
    <cfRule type="expression" dxfId="509" priority="184">
      <formula>$AK$8&gt;=14</formula>
    </cfRule>
  </conditionalFormatting>
  <conditionalFormatting sqref="AK56">
    <cfRule type="expression" dxfId="508" priority="183">
      <formula>$AK$56&gt;=15</formula>
    </cfRule>
    <cfRule type="expression" dxfId="507" priority="182">
      <formula>$AK$56&gt;=27</formula>
    </cfRule>
  </conditionalFormatting>
  <conditionalFormatting sqref="AK57">
    <cfRule type="expression" dxfId="506" priority="181">
      <formula>$AK$57&gt;=15</formula>
    </cfRule>
    <cfRule type="expression" dxfId="505" priority="180">
      <formula>$AK$57&gt;=27</formula>
    </cfRule>
  </conditionalFormatting>
  <conditionalFormatting sqref="AK64">
    <cfRule type="expression" dxfId="504" priority="179">
      <formula>$AK$64&gt;=15</formula>
    </cfRule>
    <cfRule type="expression" dxfId="503" priority="178">
      <formula>$AK$64&gt;=27</formula>
    </cfRule>
  </conditionalFormatting>
  <conditionalFormatting sqref="AK71">
    <cfRule type="expression" dxfId="502" priority="177">
      <formula>$AK$71&gt;=15</formula>
    </cfRule>
    <cfRule type="expression" dxfId="501" priority="176">
      <formula>$AK$71&gt;=27</formula>
    </cfRule>
  </conditionalFormatting>
  <conditionalFormatting sqref="AK70">
    <cfRule type="expression" dxfId="500" priority="175">
      <formula>$AK$70&gt;=15</formula>
    </cfRule>
    <cfRule type="expression" dxfId="499" priority="174">
      <formula>$AK$70&gt;=27</formula>
    </cfRule>
  </conditionalFormatting>
  <conditionalFormatting sqref="AK77">
    <cfRule type="expression" dxfId="498" priority="173">
      <formula>$AK$77&gt;=15</formula>
    </cfRule>
    <cfRule type="expression" dxfId="497" priority="172">
      <formula>$AK$77&gt;=27</formula>
    </cfRule>
  </conditionalFormatting>
  <conditionalFormatting sqref="AK6">
    <cfRule type="expression" dxfId="496" priority="171">
      <formula>$AK$6&gt;=15</formula>
    </cfRule>
    <cfRule type="expression" dxfId="495" priority="170">
      <formula>$AK$6&gt;=27</formula>
    </cfRule>
  </conditionalFormatting>
  <conditionalFormatting sqref="A77:AL77">
    <cfRule type="expression" dxfId="494" priority="198">
      <formula>$AK$77&gt;=27</formula>
    </cfRule>
  </conditionalFormatting>
  <conditionalFormatting sqref="AK5">
    <cfRule type="expression" dxfId="493" priority="161">
      <formula>$AK$5&gt;=7</formula>
    </cfRule>
    <cfRule type="expression" dxfId="492" priority="160">
      <formula>$AK$5&gt;=14</formula>
    </cfRule>
  </conditionalFormatting>
  <conditionalFormatting sqref="C5:D5">
    <cfRule type="expression" dxfId="491" priority="154">
      <formula>$AK$5&gt;=14</formula>
    </cfRule>
    <cfRule type="expression" dxfId="490" priority="155">
      <formula>$AK$5&gt;=7</formula>
    </cfRule>
  </conditionalFormatting>
  <conditionalFormatting sqref="C6:D6">
    <cfRule type="expression" dxfId="489" priority="152">
      <formula>$AK$6&gt;=14</formula>
    </cfRule>
    <cfRule type="expression" dxfId="488" priority="153">
      <formula>$AK$6&gt;=7</formula>
    </cfRule>
  </conditionalFormatting>
  <conditionalFormatting sqref="B7:D7">
    <cfRule type="expression" dxfId="487" priority="151">
      <formula>$AK$7&gt;=7</formula>
    </cfRule>
    <cfRule type="expression" dxfId="486" priority="150">
      <formula>$AK$7&gt;=14</formula>
    </cfRule>
  </conditionalFormatting>
  <conditionalFormatting sqref="B8:D8">
    <cfRule type="expression" dxfId="485" priority="149">
      <formula>$AK$8&gt;=7</formula>
    </cfRule>
    <cfRule type="expression" dxfId="484" priority="148">
      <formula>$AK$8&gt;=14</formula>
    </cfRule>
  </conditionalFormatting>
  <conditionalFormatting sqref="C9:D9">
    <cfRule type="expression" dxfId="483" priority="146">
      <formula>$AK$9&gt;=14</formula>
    </cfRule>
    <cfRule type="expression" dxfId="482" priority="147">
      <formula>$AK$9&gt;=7</formula>
    </cfRule>
  </conditionalFormatting>
  <conditionalFormatting sqref="AK9">
    <cfRule type="expression" dxfId="481" priority="145">
      <formula>$AK$9&gt;=7</formula>
    </cfRule>
    <cfRule type="expression" dxfId="480" priority="144">
      <formula>$AK$9&gt;=14</formula>
    </cfRule>
  </conditionalFormatting>
  <conditionalFormatting sqref="C18:D18">
    <cfRule type="expression" dxfId="295" priority="142">
      <formula>$AK$18&gt;=27</formula>
    </cfRule>
    <cfRule type="expression" dxfId="296" priority="143">
      <formula>$AK$18&gt;=15</formula>
    </cfRule>
  </conditionalFormatting>
  <conditionalFormatting sqref="C10:D10">
    <cfRule type="expression" dxfId="291" priority="140">
      <formula>$AK$10&gt;=27</formula>
    </cfRule>
    <cfRule type="expression" dxfId="292" priority="141">
      <formula>$AK$10&gt;=15</formula>
    </cfRule>
  </conditionalFormatting>
  <conditionalFormatting sqref="C11:D11">
    <cfRule type="expression" dxfId="283" priority="136">
      <formula>$AK$11&gt;=27</formula>
    </cfRule>
    <cfRule type="expression" dxfId="284" priority="137">
      <formula>$AK$11&gt;=15</formula>
    </cfRule>
  </conditionalFormatting>
  <conditionalFormatting sqref="C12:D12">
    <cfRule type="expression" dxfId="279" priority="134">
      <formula>$AK$12&gt;=27</formula>
    </cfRule>
    <cfRule type="expression" dxfId="280" priority="135">
      <formula>$AK$12&gt;=15</formula>
    </cfRule>
  </conditionalFormatting>
  <conditionalFormatting sqref="C13:D13">
    <cfRule type="expression" dxfId="275" priority="132">
      <formula>$AK$13&gt;=27</formula>
    </cfRule>
    <cfRule type="expression" dxfId="276" priority="133">
      <formula>$AK$13&gt;=15</formula>
    </cfRule>
  </conditionalFormatting>
  <conditionalFormatting sqref="C14:D14">
    <cfRule type="expression" dxfId="271" priority="130">
      <formula>$AK$14&gt;=27</formula>
    </cfRule>
    <cfRule type="expression" dxfId="272" priority="131">
      <formula>$AK$14&gt;=15</formula>
    </cfRule>
  </conditionalFormatting>
  <conditionalFormatting sqref="C15:D15">
    <cfRule type="expression" dxfId="267" priority="128">
      <formula>$AK$15&gt;=27</formula>
    </cfRule>
    <cfRule type="expression" dxfId="268" priority="129">
      <formula>$AK$15&gt;=15</formula>
    </cfRule>
  </conditionalFormatting>
  <conditionalFormatting sqref="C16:D16">
    <cfRule type="expression" dxfId="259" priority="126">
      <formula>$AK$16&gt;=27</formula>
    </cfRule>
    <cfRule type="expression" dxfId="260" priority="127">
      <formula>$AK$16&gt;=15</formula>
    </cfRule>
  </conditionalFormatting>
  <conditionalFormatting sqref="C17:D17">
    <cfRule type="expression" dxfId="255" priority="124">
      <formula>$AK$17&gt;=27</formula>
    </cfRule>
    <cfRule type="expression" dxfId="256" priority="125">
      <formula>$AK$17&gt;=15</formula>
    </cfRule>
  </conditionalFormatting>
  <conditionalFormatting sqref="C19:D19">
    <cfRule type="expression" dxfId="251" priority="122">
      <formula>$AK$19&gt;=27</formula>
    </cfRule>
    <cfRule type="expression" dxfId="252" priority="123">
      <formula>$AK$19&gt;=15</formula>
    </cfRule>
  </conditionalFormatting>
  <conditionalFormatting sqref="C20:D20">
    <cfRule type="expression" dxfId="247" priority="120">
      <formula>$AK$20&gt;=27</formula>
    </cfRule>
    <cfRule type="expression" dxfId="248" priority="121">
      <formula>$AK$20&gt;=15</formula>
    </cfRule>
  </conditionalFormatting>
  <conditionalFormatting sqref="C21:D21">
    <cfRule type="expression" dxfId="243" priority="118">
      <formula>$AK$21&gt;=27</formula>
    </cfRule>
    <cfRule type="expression" dxfId="244" priority="119">
      <formula>$AK$21&gt;=15</formula>
    </cfRule>
  </conditionalFormatting>
  <conditionalFormatting sqref="C22:D22">
    <cfRule type="expression" dxfId="239" priority="116">
      <formula>$AK$22&gt;=27</formula>
    </cfRule>
    <cfRule type="expression" dxfId="240" priority="117">
      <formula>$AK$22&gt;=15</formula>
    </cfRule>
  </conditionalFormatting>
  <conditionalFormatting sqref="C23:D23">
    <cfRule type="expression" dxfId="235" priority="114">
      <formula>$AK$23&gt;=27</formula>
    </cfRule>
    <cfRule type="expression" dxfId="236" priority="115">
      <formula>$AK$23&gt;=15</formula>
    </cfRule>
  </conditionalFormatting>
  <conditionalFormatting sqref="C24:D24">
    <cfRule type="expression" dxfId="231" priority="112">
      <formula>$AK$24&gt;=27</formula>
    </cfRule>
    <cfRule type="expression" dxfId="232" priority="113">
      <formula>$AK$24&gt;=15</formula>
    </cfRule>
  </conditionalFormatting>
  <conditionalFormatting sqref="C25:D25">
    <cfRule type="expression" dxfId="225" priority="110">
      <formula>$AK$25&gt;=27</formula>
    </cfRule>
    <cfRule type="expression" dxfId="226" priority="111">
      <formula>$AK$25&gt;=15</formula>
    </cfRule>
  </conditionalFormatting>
  <conditionalFormatting sqref="C26:D26">
    <cfRule type="expression" dxfId="221" priority="108">
      <formula>$AK$26&gt;=27</formula>
    </cfRule>
    <cfRule type="expression" dxfId="222" priority="109">
      <formula>$AK$26&gt;=15</formula>
    </cfRule>
  </conditionalFormatting>
  <conditionalFormatting sqref="C27:D27">
    <cfRule type="expression" dxfId="217" priority="106">
      <formula>$AK$27&gt;=27</formula>
    </cfRule>
    <cfRule type="expression" dxfId="218" priority="107">
      <formula>$AK$27&gt;=15</formula>
    </cfRule>
  </conditionalFormatting>
  <conditionalFormatting sqref="C28:D28">
    <cfRule type="expression" dxfId="213" priority="104">
      <formula>$AK$28&gt;=27</formula>
    </cfRule>
    <cfRule type="expression" dxfId="214" priority="105">
      <formula>$AK$28&gt;=15</formula>
    </cfRule>
  </conditionalFormatting>
  <conditionalFormatting sqref="C29:D29">
    <cfRule type="expression" dxfId="209" priority="102">
      <formula>$AK$29&gt;=27</formula>
    </cfRule>
    <cfRule type="expression" dxfId="210" priority="103">
      <formula>$AK$29&gt;=15</formula>
    </cfRule>
  </conditionalFormatting>
  <conditionalFormatting sqref="C30:D30">
    <cfRule type="expression" dxfId="205" priority="100">
      <formula>$AK$30&gt;=27</formula>
    </cfRule>
    <cfRule type="expression" dxfId="206" priority="101">
      <formula>$AK$30&gt;=15</formula>
    </cfRule>
  </conditionalFormatting>
  <conditionalFormatting sqref="C31:D31">
    <cfRule type="expression" dxfId="201" priority="98">
      <formula>$AK$31&gt;=27</formula>
    </cfRule>
    <cfRule type="expression" dxfId="202" priority="99">
      <formula>$AK$31&gt;=15</formula>
    </cfRule>
  </conditionalFormatting>
  <conditionalFormatting sqref="C32:D32">
    <cfRule type="expression" dxfId="197" priority="96">
      <formula>$AK$32&gt;=27</formula>
    </cfRule>
    <cfRule type="expression" dxfId="198" priority="97">
      <formula>$AK$32&gt;=15</formula>
    </cfRule>
  </conditionalFormatting>
  <conditionalFormatting sqref="C33:D33">
    <cfRule type="expression" dxfId="193" priority="94">
      <formula>$AK$33&gt;=27</formula>
    </cfRule>
    <cfRule type="expression" dxfId="194" priority="95">
      <formula>$AK$33&gt;=15</formula>
    </cfRule>
  </conditionalFormatting>
  <conditionalFormatting sqref="C34:D34">
    <cfRule type="expression" dxfId="189" priority="92">
      <formula>$AK$34&gt;=27</formula>
    </cfRule>
    <cfRule type="expression" dxfId="190" priority="93">
      <formula>$AK$34&gt;=15</formula>
    </cfRule>
  </conditionalFormatting>
  <conditionalFormatting sqref="C35:D35">
    <cfRule type="expression" dxfId="185" priority="90">
      <formula>$AK$35&gt;=27</formula>
    </cfRule>
    <cfRule type="expression" dxfId="186" priority="91">
      <formula>$AK$35&gt;=15</formula>
    </cfRule>
  </conditionalFormatting>
  <conditionalFormatting sqref="C36:D36">
    <cfRule type="expression" dxfId="181" priority="88">
      <formula>$AK$36&gt;=27</formula>
    </cfRule>
    <cfRule type="expression" dxfId="182" priority="89">
      <formula>$AK$36&gt;=15</formula>
    </cfRule>
  </conditionalFormatting>
  <conditionalFormatting sqref="C37:D37">
    <cfRule type="expression" dxfId="177" priority="86">
      <formula>$AK$37&gt;=27</formula>
    </cfRule>
    <cfRule type="expression" dxfId="178" priority="87">
      <formula>$AK$37&gt;=15</formula>
    </cfRule>
  </conditionalFormatting>
  <conditionalFormatting sqref="C38:D38">
    <cfRule type="expression" dxfId="173" priority="84">
      <formula>$AK$38&gt;=27</formula>
    </cfRule>
    <cfRule type="expression" dxfId="174" priority="85">
      <formula>$AK$38&gt;=15</formula>
    </cfRule>
  </conditionalFormatting>
  <conditionalFormatting sqref="C39:D39">
    <cfRule type="expression" dxfId="169" priority="82">
      <formula>$AK$39&gt;=27</formula>
    </cfRule>
    <cfRule type="expression" dxfId="170" priority="83">
      <formula>$AK$39&gt;=15</formula>
    </cfRule>
  </conditionalFormatting>
  <conditionalFormatting sqref="C40:D40">
    <cfRule type="expression" dxfId="165" priority="80">
      <formula>$AK$40&gt;=27</formula>
    </cfRule>
    <cfRule type="expression" dxfId="166" priority="81">
      <formula>$AK$40&gt;=15</formula>
    </cfRule>
  </conditionalFormatting>
  <conditionalFormatting sqref="C41:D41">
    <cfRule type="expression" dxfId="161" priority="78">
      <formula>$AK$41&gt;=27</formula>
    </cfRule>
    <cfRule type="expression" dxfId="162" priority="79">
      <formula>$AK$41&gt;=15</formula>
    </cfRule>
  </conditionalFormatting>
  <conditionalFormatting sqref="C42:D42">
    <cfRule type="expression" dxfId="157" priority="76">
      <formula>$AK$42&gt;=27</formula>
    </cfRule>
    <cfRule type="expression" dxfId="158" priority="77">
      <formula>$AK$42&gt;=15</formula>
    </cfRule>
  </conditionalFormatting>
  <conditionalFormatting sqref="C43:D43">
    <cfRule type="expression" dxfId="153" priority="74">
      <formula>$AK$43&gt;=27</formula>
    </cfRule>
    <cfRule type="expression" dxfId="154" priority="75">
      <formula>$AK$43&gt;=15</formula>
    </cfRule>
  </conditionalFormatting>
  <conditionalFormatting sqref="C44:D44">
    <cfRule type="expression" dxfId="149" priority="72">
      <formula>$AK$44&gt;=27</formula>
    </cfRule>
    <cfRule type="expression" dxfId="150" priority="73">
      <formula>$AK$44&gt;=15</formula>
    </cfRule>
  </conditionalFormatting>
  <conditionalFormatting sqref="C45:D45">
    <cfRule type="expression" dxfId="145" priority="70">
      <formula>$AK$45&gt;=27</formula>
    </cfRule>
    <cfRule type="expression" dxfId="146" priority="71">
      <formula>$AK$45&gt;=15</formula>
    </cfRule>
  </conditionalFormatting>
  <conditionalFormatting sqref="C46:D46">
    <cfRule type="expression" dxfId="141" priority="68">
      <formula>$AK$46&gt;=27</formula>
    </cfRule>
    <cfRule type="expression" dxfId="142" priority="69">
      <formula>$AK$46&gt;=15</formula>
    </cfRule>
  </conditionalFormatting>
  <conditionalFormatting sqref="C47:D47">
    <cfRule type="expression" dxfId="137" priority="66">
      <formula>$AK$47&gt;=27</formula>
    </cfRule>
    <cfRule type="expression" dxfId="138" priority="67">
      <formula>$AK$47&gt;=15</formula>
    </cfRule>
  </conditionalFormatting>
  <conditionalFormatting sqref="C48:D48">
    <cfRule type="expression" dxfId="133" priority="64">
      <formula>$AK$48&gt;=27</formula>
    </cfRule>
    <cfRule type="expression" dxfId="134" priority="65">
      <formula>$AK$48&gt;=15</formula>
    </cfRule>
  </conditionalFormatting>
  <conditionalFormatting sqref="C49:D49">
    <cfRule type="expression" dxfId="129" priority="62">
      <formula>$AK$49&gt;=27</formula>
    </cfRule>
    <cfRule type="expression" dxfId="130" priority="63">
      <formula>$AK$49&gt;=15</formula>
    </cfRule>
  </conditionalFormatting>
  <conditionalFormatting sqref="C50:D50">
    <cfRule type="expression" dxfId="125" priority="60">
      <formula>$AK$50&gt;=27</formula>
    </cfRule>
    <cfRule type="expression" dxfId="126" priority="61">
      <formula>$AK$50&gt;=15</formula>
    </cfRule>
  </conditionalFormatting>
  <conditionalFormatting sqref="C51:D51">
    <cfRule type="expression" dxfId="121" priority="58">
      <formula>$AK$51&gt;=27</formula>
    </cfRule>
    <cfRule type="expression" dxfId="122" priority="59">
      <formula>$AK$51&gt;=15</formula>
    </cfRule>
  </conditionalFormatting>
  <conditionalFormatting sqref="C52:D52">
    <cfRule type="expression" dxfId="117" priority="56">
      <formula>$AK$52&gt;=27</formula>
    </cfRule>
    <cfRule type="expression" dxfId="118" priority="57">
      <formula>$AK$52&gt;=15</formula>
    </cfRule>
  </conditionalFormatting>
  <conditionalFormatting sqref="C53:D53">
    <cfRule type="expression" dxfId="113" priority="54">
      <formula>$AK$53&gt;=27</formula>
    </cfRule>
    <cfRule type="expression" dxfId="114" priority="55">
      <formula>$AK$53&gt;=15</formula>
    </cfRule>
  </conditionalFormatting>
  <conditionalFormatting sqref="C54:D54">
    <cfRule type="expression" dxfId="109" priority="52">
      <formula>$AK$54&gt;=27</formula>
    </cfRule>
    <cfRule type="expression" dxfId="110" priority="53">
      <formula>$AK$54&gt;=15</formula>
    </cfRule>
  </conditionalFormatting>
  <conditionalFormatting sqref="C55:D55">
    <cfRule type="expression" dxfId="105" priority="50">
      <formula>$AK$55&gt;=27</formula>
    </cfRule>
    <cfRule type="expression" dxfId="106" priority="51">
      <formula>$AK$55&gt;=15</formula>
    </cfRule>
  </conditionalFormatting>
  <conditionalFormatting sqref="C56:D56">
    <cfRule type="expression" dxfId="101" priority="48">
      <formula>$AK$56&gt;=27</formula>
    </cfRule>
    <cfRule type="expression" dxfId="102" priority="49">
      <formula>$AK$56&gt;=15</formula>
    </cfRule>
  </conditionalFormatting>
  <conditionalFormatting sqref="C57:D57">
    <cfRule type="expression" dxfId="97" priority="46">
      <formula>$AK$57&gt;=27</formula>
    </cfRule>
    <cfRule type="expression" dxfId="98" priority="47">
      <formula>$AK$57&gt;=15</formula>
    </cfRule>
  </conditionalFormatting>
  <conditionalFormatting sqref="C58:D58">
    <cfRule type="expression" dxfId="93" priority="44">
      <formula>$AK$58&gt;=27</formula>
    </cfRule>
    <cfRule type="expression" dxfId="94" priority="45">
      <formula>$AK$58&gt;=15</formula>
    </cfRule>
  </conditionalFormatting>
  <conditionalFormatting sqref="C59:D59">
    <cfRule type="expression" dxfId="89" priority="42">
      <formula>$AK$59&gt;=27</formula>
    </cfRule>
    <cfRule type="expression" dxfId="90" priority="43">
      <formula>$AK$59&gt;=15</formula>
    </cfRule>
  </conditionalFormatting>
  <conditionalFormatting sqref="C60:D60">
    <cfRule type="expression" dxfId="85" priority="40">
      <formula>$AK$60&gt;=27</formula>
    </cfRule>
    <cfRule type="expression" dxfId="86" priority="41">
      <formula>$AK$60&gt;=15</formula>
    </cfRule>
  </conditionalFormatting>
  <conditionalFormatting sqref="C61:D61">
    <cfRule type="expression" dxfId="81" priority="38">
      <formula>$AK$61&gt;=27</formula>
    </cfRule>
    <cfRule type="expression" dxfId="82" priority="39">
      <formula>$AK$61&gt;=15</formula>
    </cfRule>
  </conditionalFormatting>
  <conditionalFormatting sqref="C62:D62">
    <cfRule type="expression" dxfId="77" priority="36">
      <formula>$AK$62&gt;=27</formula>
    </cfRule>
    <cfRule type="expression" dxfId="78" priority="37">
      <formula>$AK$62&gt;=15</formula>
    </cfRule>
  </conditionalFormatting>
  <conditionalFormatting sqref="C63:D63">
    <cfRule type="expression" dxfId="73" priority="34">
      <formula>$AK$63&gt;=27</formula>
    </cfRule>
    <cfRule type="expression" dxfId="74" priority="35">
      <formula>$AK$63&gt;=15</formula>
    </cfRule>
  </conditionalFormatting>
  <conditionalFormatting sqref="C64:D64">
    <cfRule type="expression" dxfId="69" priority="32">
      <formula>$AK$64&gt;=27</formula>
    </cfRule>
    <cfRule type="expression" dxfId="70" priority="33">
      <formula>$AK$64&gt;=15</formula>
    </cfRule>
  </conditionalFormatting>
  <conditionalFormatting sqref="C65:D65">
    <cfRule type="expression" dxfId="65" priority="30">
      <formula>$AK$65&gt;=27</formula>
    </cfRule>
    <cfRule type="expression" dxfId="66" priority="31">
      <formula>$AK$65&gt;=15</formula>
    </cfRule>
  </conditionalFormatting>
  <conditionalFormatting sqref="C66:D66">
    <cfRule type="expression" dxfId="61" priority="28">
      <formula>$AK$66&gt;=27</formula>
    </cfRule>
    <cfRule type="expression" dxfId="62" priority="29">
      <formula>$AK$66&gt;=15</formula>
    </cfRule>
  </conditionalFormatting>
  <conditionalFormatting sqref="C67:D67">
    <cfRule type="expression" dxfId="57" priority="26">
      <formula>$AK$67&gt;=27</formula>
    </cfRule>
    <cfRule type="expression" dxfId="58" priority="27">
      <formula>$AK$67&gt;=15</formula>
    </cfRule>
  </conditionalFormatting>
  <conditionalFormatting sqref="C68:D68">
    <cfRule type="expression" dxfId="53" priority="24">
      <formula>$AK$68&gt;=27</formula>
    </cfRule>
    <cfRule type="expression" dxfId="54" priority="25">
      <formula>$AK$68&gt;=15</formula>
    </cfRule>
  </conditionalFormatting>
  <conditionalFormatting sqref="C69:D69">
    <cfRule type="expression" dxfId="49" priority="22">
      <formula>$AK$69&gt;=27</formula>
    </cfRule>
    <cfRule type="expression" dxfId="50" priority="23">
      <formula>$AK$69&gt;=15</formula>
    </cfRule>
  </conditionalFormatting>
  <conditionalFormatting sqref="C70:D70">
    <cfRule type="expression" dxfId="41" priority="20">
      <formula>$AK$70&gt;=27</formula>
    </cfRule>
    <cfRule type="expression" dxfId="42" priority="21">
      <formula>$AK$70&gt;=15</formula>
    </cfRule>
  </conditionalFormatting>
  <conditionalFormatting sqref="C71:D71">
    <cfRule type="expression" dxfId="37" priority="18">
      <formula>$AK$71&gt;=27</formula>
    </cfRule>
    <cfRule type="expression" dxfId="38" priority="19">
      <formula>$AK$71&gt;=15</formula>
    </cfRule>
  </conditionalFormatting>
  <conditionalFormatting sqref="C72:D72">
    <cfRule type="expression" dxfId="33" priority="16">
      <formula>$AK$72&gt;=27</formula>
    </cfRule>
    <cfRule type="expression" dxfId="34" priority="17">
      <formula>$AK$72&gt;=15</formula>
    </cfRule>
  </conditionalFormatting>
  <conditionalFormatting sqref="C73:D73">
    <cfRule type="expression" dxfId="29" priority="14">
      <formula>$AK$73&gt;=27</formula>
    </cfRule>
    <cfRule type="expression" dxfId="30" priority="15">
      <formula>$AK$73&gt;=15</formula>
    </cfRule>
  </conditionalFormatting>
  <conditionalFormatting sqref="C74:D74">
    <cfRule type="expression" dxfId="25" priority="12">
      <formula>$AK$74&gt;=27</formula>
    </cfRule>
    <cfRule type="expression" dxfId="26" priority="13">
      <formula>$AK$74&gt;=15</formula>
    </cfRule>
  </conditionalFormatting>
  <conditionalFormatting sqref="C75:D75">
    <cfRule type="expression" dxfId="21" priority="10">
      <formula>$AK$75&gt;=27</formula>
    </cfRule>
    <cfRule type="expression" dxfId="22" priority="11">
      <formula>$AK$75&gt;=15</formula>
    </cfRule>
  </conditionalFormatting>
  <conditionalFormatting sqref="C76:D76">
    <cfRule type="expression" dxfId="17" priority="8">
      <formula>$AK$76&gt;=27</formula>
    </cfRule>
    <cfRule type="expression" dxfId="18" priority="9">
      <formula>$AK$76&gt;=15</formula>
    </cfRule>
  </conditionalFormatting>
  <conditionalFormatting sqref="C77:D77">
    <cfRule type="expression" dxfId="14" priority="7">
      <formula>$AK$77&gt;=15</formula>
    </cfRule>
  </conditionalFormatting>
  <conditionalFormatting sqref="C78:D78">
    <cfRule type="expression" dxfId="10" priority="5">
      <formula>$AK$78&gt;=27</formula>
    </cfRule>
    <cfRule type="expression" dxfId="11" priority="6">
      <formula>$AK$78&gt;=15</formula>
    </cfRule>
  </conditionalFormatting>
  <conditionalFormatting sqref="C79:D79">
    <cfRule type="expression" dxfId="6" priority="3">
      <formula>$AK$79&gt;=27</formula>
    </cfRule>
    <cfRule type="expression" dxfId="7" priority="4">
      <formula>$AK$79&gt;=15</formula>
    </cfRule>
  </conditionalFormatting>
  <conditionalFormatting sqref="C80:D80">
    <cfRule type="expression" dxfId="2" priority="1">
      <formula>$AK$80&gt;=27</formula>
    </cfRule>
    <cfRule type="expression" dxfId="3" priority="2">
      <formula>$AK$80&gt;=15</formula>
    </cfRule>
  </conditionalFormatting>
  <pageMargins left="0.7" right="0.7" top="0.75" bottom="0.75" header="0.3" footer="0.3"/>
  <pageSetup paperSize="9" orientation="landscape" r:id="rId1"/>
  <ignoredErrors>
    <ignoredError sqref="E88:E89 F88:AB88 F89:AI89 AC88:AI88" formulaRange="1"/>
    <ignoredError sqref="AJ42 AJ50:AK50 AJ69:AK69 AJ10:AK10 AK20 AK40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Juillet 2019</vt:lpstr>
      <vt:lpstr>Août 2019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 Moussa Kone</dc:creator>
  <cp:lastModifiedBy>Aziz Moussa Kone</cp:lastModifiedBy>
  <cp:lastPrinted>2019-08-25T08:18:37Z</cp:lastPrinted>
  <dcterms:created xsi:type="dcterms:W3CDTF">2019-08-24T07:35:04Z</dcterms:created>
  <dcterms:modified xsi:type="dcterms:W3CDTF">2019-08-27T09:21:55Z</dcterms:modified>
</cp:coreProperties>
</file>