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64D33D36-24B7-4EDA-B992-FA1B6E56E7C2}" xr6:coauthVersionLast="47" xr6:coauthVersionMax="47" xr10:uidLastSave="{00000000-0000-0000-0000-000000000000}"/>
  <bookViews>
    <workbookView xWindow="21480" yWindow="-105" windowWidth="21840" windowHeight="13290" xr2:uid="{00000000-000D-0000-FFFF-FFFF00000000}"/>
  </bookViews>
  <sheets>
    <sheet name="Calcul" sheetId="2" r:id="rId1"/>
    <sheet name="Résumé journalier" sheetId="5" r:id="rId2"/>
    <sheet name="BDD contenants" sheetId="3" r:id="rId3"/>
    <sheet name="Zone sécurisée" sheetId="4" r:id="rId4"/>
  </sheets>
  <definedNames>
    <definedName name="copier">Calcul!$F$28:$G$28</definedName>
    <definedName name="donne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7" i="2" l="1"/>
  <c r="F27" i="2"/>
  <c r="G2" i="5"/>
  <c r="F2" i="5"/>
  <c r="D144" i="2"/>
  <c r="L191" i="2"/>
  <c r="D143" i="2"/>
  <c r="L190" i="2"/>
  <c r="D142" i="2"/>
  <c r="E1" i="2" l="1"/>
  <c r="D141" i="2" l="1"/>
  <c r="D140" i="2"/>
  <c r="D139" i="2" l="1"/>
  <c r="L5" i="2" l="1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</calcChain>
</file>

<file path=xl/sharedStrings.xml><?xml version="1.0" encoding="utf-8"?>
<sst xmlns="http://schemas.openxmlformats.org/spreadsheetml/2006/main" count="423" uniqueCount="106">
  <si>
    <t>Box palette petit format (SM4)</t>
  </si>
  <si>
    <t>carton</t>
  </si>
  <si>
    <t>Greenelle Box</t>
  </si>
  <si>
    <t>Palette à usage unique</t>
  </si>
  <si>
    <t>Alu-Box</t>
  </si>
  <si>
    <t>étagère</t>
  </si>
  <si>
    <t>Euro palette</t>
  </si>
  <si>
    <t>Caisse plastique pour batteries</t>
  </si>
  <si>
    <t>armoire</t>
  </si>
  <si>
    <t>Objet individuel</t>
  </si>
  <si>
    <t>Caisse grillagée</t>
  </si>
  <si>
    <t>Palette à réhausses</t>
  </si>
  <si>
    <t>Charriot grillagé</t>
  </si>
  <si>
    <t>Notebook-Box</t>
  </si>
  <si>
    <t>N° de colis</t>
  </si>
  <si>
    <t>Contenant</t>
  </si>
  <si>
    <t>Nb de logs</t>
  </si>
  <si>
    <t>Résultats</t>
  </si>
  <si>
    <t>01-01-01</t>
  </si>
  <si>
    <t>01-02-01</t>
  </si>
  <si>
    <t>01-03-01</t>
  </si>
  <si>
    <t>01-04-01</t>
  </si>
  <si>
    <t>01-05-01</t>
  </si>
  <si>
    <t>01-06-01</t>
  </si>
  <si>
    <t>01-07-01</t>
  </si>
  <si>
    <t>01-08-01</t>
  </si>
  <si>
    <t>01-09-01</t>
  </si>
  <si>
    <t>01-10-01</t>
  </si>
  <si>
    <t>01-11-01</t>
  </si>
  <si>
    <t>01-12-01</t>
  </si>
  <si>
    <t>01-13-01</t>
  </si>
  <si>
    <t>01-14-01</t>
  </si>
  <si>
    <t>01-15-01</t>
  </si>
  <si>
    <t>01-16-01</t>
  </si>
  <si>
    <t>01-17-01</t>
  </si>
  <si>
    <t>01-18-01</t>
  </si>
  <si>
    <t>01-19-01</t>
  </si>
  <si>
    <t>01-20-01</t>
  </si>
  <si>
    <t>01-21-01</t>
  </si>
  <si>
    <t>01-22-01</t>
  </si>
  <si>
    <t>01-23-01</t>
  </si>
  <si>
    <t>01-24-01</t>
  </si>
  <si>
    <t>01-25-01</t>
  </si>
  <si>
    <t>01-26-01</t>
  </si>
  <si>
    <t>01-27-01</t>
  </si>
  <si>
    <t>01-28-01</t>
  </si>
  <si>
    <t>01-29-01</t>
  </si>
  <si>
    <t>01-30-01</t>
  </si>
  <si>
    <t>FR09-STS-(01-01-01 à 01-30-04)</t>
  </si>
  <si>
    <t>04-01-01</t>
  </si>
  <si>
    <t>04-02-01</t>
  </si>
  <si>
    <t>04-03-01</t>
  </si>
  <si>
    <t>04-04-01</t>
  </si>
  <si>
    <t>04-05-01</t>
  </si>
  <si>
    <t>04-06-01</t>
  </si>
  <si>
    <t>04-07-01</t>
  </si>
  <si>
    <t>04-08-01</t>
  </si>
  <si>
    <t>04-09-01</t>
  </si>
  <si>
    <t>02-01-01</t>
  </si>
  <si>
    <t>02-02-01</t>
  </si>
  <si>
    <t>02-03-01</t>
  </si>
  <si>
    <t>02-04-01</t>
  </si>
  <si>
    <t>02-05-01</t>
  </si>
  <si>
    <t>02-06-01</t>
  </si>
  <si>
    <t>02-07-01</t>
  </si>
  <si>
    <t>02-08-01</t>
  </si>
  <si>
    <t>02-09-01</t>
  </si>
  <si>
    <t>02-10-01</t>
  </si>
  <si>
    <t>02-11-01</t>
  </si>
  <si>
    <t>02-12-01</t>
  </si>
  <si>
    <t>02-13-01</t>
  </si>
  <si>
    <t>02-14-01</t>
  </si>
  <si>
    <t>02-15-01</t>
  </si>
  <si>
    <t>02-16-01</t>
  </si>
  <si>
    <t>02-17-01</t>
  </si>
  <si>
    <t>02-18-01</t>
  </si>
  <si>
    <t>FR09-STS-(04-01-01 à 04-09-04)</t>
  </si>
  <si>
    <t>FR09-STS-(02-01-01 à 02-18-04)</t>
  </si>
  <si>
    <t>03-01-01</t>
  </si>
  <si>
    <t>03-02-01</t>
  </si>
  <si>
    <t>03-03-01</t>
  </si>
  <si>
    <t>03-04-01</t>
  </si>
  <si>
    <t>03-05-01</t>
  </si>
  <si>
    <t>03-06-01</t>
  </si>
  <si>
    <t>03-07-01</t>
  </si>
  <si>
    <t>03-08-01</t>
  </si>
  <si>
    <t>03-09-01</t>
  </si>
  <si>
    <t>03-10-01</t>
  </si>
  <si>
    <t>03-11-01</t>
  </si>
  <si>
    <t>03-12-01</t>
  </si>
  <si>
    <t>03-13-01</t>
  </si>
  <si>
    <t>03-14-01</t>
  </si>
  <si>
    <t>03-15-01</t>
  </si>
  <si>
    <t>03-16-01</t>
  </si>
  <si>
    <t>03-17-01</t>
  </si>
  <si>
    <t>03-18-01</t>
  </si>
  <si>
    <t>FR09-STS-(03-01-01 à 03-18-04)</t>
  </si>
  <si>
    <t>STOCK FR09 - 10 / 2023</t>
  </si>
  <si>
    <t>Nombre d'emplacements : 292</t>
  </si>
  <si>
    <t>Date</t>
  </si>
  <si>
    <t>Emplacements STS</t>
  </si>
  <si>
    <t>EXPORT HORS STS</t>
  </si>
  <si>
    <t>EXPORT  STS</t>
  </si>
  <si>
    <t>Moyenne STS</t>
  </si>
  <si>
    <t>Emplacements Hors STS</t>
  </si>
  <si>
    <t>Moyenne Hors 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</si>
</sst>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22"/>
      <color indexed="8"/>
      <name val="Calibri"/>
      <family val="2"/>
      <scheme val="minor"/>
    </font>
    <font>
      <sz val="12"/>
      <color rgb="FF34373A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medium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2" borderId="1" xfId="0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vertical="center"/>
    </xf>
    <xf numFmtId="49" fontId="1" fillId="2" borderId="3" xfId="0" applyNumberFormat="1" applyFont="1" applyFill="1" applyBorder="1" applyAlignment="1">
      <alignment vertical="center"/>
    </xf>
    <xf numFmtId="49" fontId="1" fillId="2" borderId="4" xfId="0" applyNumberFormat="1" applyFont="1" applyFill="1" applyBorder="1" applyAlignment="1">
      <alignment vertical="center"/>
    </xf>
    <xf numFmtId="0" fontId="10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3" borderId="11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vertical="center"/>
    </xf>
    <xf numFmtId="49" fontId="1" fillId="2" borderId="9" xfId="0" applyNumberFormat="1" applyFont="1" applyFill="1" applyBorder="1" applyAlignment="1">
      <alignment vertical="center"/>
    </xf>
    <xf numFmtId="49" fontId="1" fillId="2" borderId="8" xfId="0" applyNumberFormat="1" applyFont="1" applyFill="1" applyBorder="1" applyAlignment="1">
      <alignment vertical="center"/>
    </xf>
    <xf numFmtId="0" fontId="0" fillId="7" borderId="10" xfId="0" applyFill="1" applyBorder="1"/>
    <xf numFmtId="0" fontId="1" fillId="6" borderId="10" xfId="0" applyFont="1" applyFill="1" applyBorder="1" applyAlignment="1">
      <alignment vertical="center" wrapText="1"/>
    </xf>
    <xf numFmtId="0" fontId="1" fillId="8" borderId="11" xfId="0" applyFont="1" applyFill="1" applyBorder="1" applyAlignment="1">
      <alignment horizontal="center" vertical="center"/>
    </xf>
    <xf numFmtId="0" fontId="8" fillId="9" borderId="6" xfId="0" applyFont="1" applyFill="1" applyBorder="1"/>
    <xf numFmtId="0" fontId="8" fillId="9" borderId="13" xfId="0" applyFont="1" applyFill="1" applyBorder="1"/>
    <xf numFmtId="0" fontId="1" fillId="10" borderId="11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8" fillId="12" borderId="11" xfId="0" applyFont="1" applyFill="1" applyBorder="1"/>
    <xf numFmtId="0" fontId="1" fillId="13" borderId="11" xfId="0" applyFont="1" applyFill="1" applyBorder="1" applyAlignment="1">
      <alignment horizontal="center" vertical="center"/>
    </xf>
    <xf numFmtId="0" fontId="1" fillId="14" borderId="11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vertical="center"/>
    </xf>
    <xf numFmtId="0" fontId="9" fillId="5" borderId="10" xfId="0" applyFont="1" applyFill="1" applyBorder="1"/>
    <xf numFmtId="14" fontId="0" fillId="0" borderId="0" xfId="0" applyNumberFormat="1"/>
    <xf numFmtId="0" fontId="11" fillId="0" borderId="0" xfId="0" applyFont="1" applyAlignment="1">
      <alignment horizontal="center"/>
    </xf>
    <xf numFmtId="0" fontId="13" fillId="0" borderId="0" xfId="0" applyFont="1"/>
    <xf numFmtId="0" fontId="12" fillId="15" borderId="17" xfId="0" applyFont="1" applyFill="1" applyBorder="1" applyAlignment="1">
      <alignment horizontal="center" vertical="center"/>
    </xf>
    <xf numFmtId="0" fontId="12" fillId="15" borderId="18" xfId="0" applyFont="1" applyFill="1" applyBorder="1" applyAlignment="1">
      <alignment horizontal="center" vertical="center"/>
    </xf>
    <xf numFmtId="0" fontId="12" fillId="15" borderId="19" xfId="0" applyFont="1" applyFill="1" applyBorder="1" applyAlignment="1">
      <alignment horizontal="center" vertical="center"/>
    </xf>
    <xf numFmtId="0" fontId="12" fillId="15" borderId="20" xfId="0" applyFont="1" applyFill="1" applyBorder="1" applyAlignment="1">
      <alignment horizontal="center" vertical="center"/>
    </xf>
    <xf numFmtId="0" fontId="12" fillId="15" borderId="21" xfId="0" applyFont="1" applyFill="1" applyBorder="1" applyAlignment="1">
      <alignment horizontal="center" vertical="center"/>
    </xf>
    <xf numFmtId="0" fontId="12" fillId="15" borderId="22" xfId="0" applyFont="1" applyFill="1" applyBorder="1" applyAlignment="1">
      <alignment horizontal="center" vertical="center"/>
    </xf>
    <xf numFmtId="0" fontId="12" fillId="12" borderId="17" xfId="0" applyFont="1" applyFill="1" applyBorder="1" applyAlignment="1">
      <alignment horizontal="center" vertical="center"/>
    </xf>
    <xf numFmtId="0" fontId="12" fillId="12" borderId="18" xfId="0" applyFont="1" applyFill="1" applyBorder="1" applyAlignment="1">
      <alignment horizontal="center" vertical="center"/>
    </xf>
    <xf numFmtId="0" fontId="12" fillId="12" borderId="19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12" borderId="21" xfId="0" applyFont="1" applyFill="1" applyBorder="1" applyAlignment="1">
      <alignment horizontal="center" vertical="center"/>
    </xf>
    <xf numFmtId="0" fontId="12" fillId="12" borderId="22" xfId="0" applyFont="1" applyFill="1" applyBorder="1" applyAlignment="1">
      <alignment horizontal="center" vertical="center"/>
    </xf>
    <xf numFmtId="14" fontId="12" fillId="0" borderId="17" xfId="0" applyNumberFormat="1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7" fillId="0" borderId="5" xfId="0" applyFont="1" applyBorder="1" applyAlignment="1">
      <alignment horizontal="left"/>
    </xf>
    <xf numFmtId="0" fontId="1" fillId="0" borderId="5" xfId="0" applyFont="1" applyBorder="1" applyAlignment="1">
      <alignment horizontal="center"/>
    </xf>
  </cellXfs>
  <cellStyles count="1">
    <cellStyle name="Normal" xfId="0" builtinId="0"/>
  </cellStyles>
  <dxfs count="10"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font>
        <b/>
      </font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yy"/>
    </dxf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3</xdr:row>
          <xdr:rowOff>0</xdr:rowOff>
        </xdr:from>
        <xdr:to>
          <xdr:col>6</xdr:col>
          <xdr:colOff>466725</xdr:colOff>
          <xdr:row>4</xdr:row>
          <xdr:rowOff>133350</xdr:rowOff>
        </xdr:to>
        <xdr:sp macro="" textlink="">
          <xdr:nvSpPr>
            <xdr:cNvPr id="2049" name="BT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4</xdr:row>
          <xdr:rowOff>152400</xdr:rowOff>
        </xdr:from>
        <xdr:to>
          <xdr:col>6</xdr:col>
          <xdr:colOff>285750</xdr:colOff>
          <xdr:row>6</xdr:row>
          <xdr:rowOff>85725</xdr:rowOff>
        </xdr:to>
        <xdr:sp macro="" textlink="">
          <xdr:nvSpPr>
            <xdr:cNvPr id="2050" name="BT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733425</xdr:colOff>
          <xdr:row>7</xdr:row>
          <xdr:rowOff>85725</xdr:rowOff>
        </xdr:from>
        <xdr:to>
          <xdr:col>7</xdr:col>
          <xdr:colOff>619125</xdr:colOff>
          <xdr:row>9</xdr:row>
          <xdr:rowOff>28575</xdr:rowOff>
        </xdr:to>
        <xdr:sp macro="" textlink="">
          <xdr:nvSpPr>
            <xdr:cNvPr id="2052" name="BTN3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47625</xdr:rowOff>
        </xdr:from>
        <xdr:to>
          <xdr:col>7</xdr:col>
          <xdr:colOff>523875</xdr:colOff>
          <xdr:row>10</xdr:row>
          <xdr:rowOff>180975</xdr:rowOff>
        </xdr:to>
        <xdr:sp macro="" textlink="">
          <xdr:nvSpPr>
            <xdr:cNvPr id="2053" name="BTN4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14</xdr:row>
          <xdr:rowOff>66675</xdr:rowOff>
        </xdr:from>
        <xdr:to>
          <xdr:col>7</xdr:col>
          <xdr:colOff>123825</xdr:colOff>
          <xdr:row>16</xdr:row>
          <xdr:rowOff>114300</xdr:rowOff>
        </xdr:to>
        <xdr:sp macro="" textlink="">
          <xdr:nvSpPr>
            <xdr:cNvPr id="2055" name="BTN5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542925</xdr:colOff>
          <xdr:row>20</xdr:row>
          <xdr:rowOff>9525</xdr:rowOff>
        </xdr:from>
        <xdr:to>
          <xdr:col>7</xdr:col>
          <xdr:colOff>285750</xdr:colOff>
          <xdr:row>22</xdr:row>
          <xdr:rowOff>152400</xdr:rowOff>
        </xdr:to>
        <xdr:sp macro="" textlink="">
          <xdr:nvSpPr>
            <xdr:cNvPr id="2057" name="BTN7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346983</xdr:colOff>
      <xdr:row>1</xdr:row>
      <xdr:rowOff>59872</xdr:rowOff>
    </xdr:from>
    <xdr:to>
      <xdr:col>4</xdr:col>
      <xdr:colOff>176742</xdr:colOff>
      <xdr:row>3</xdr:row>
      <xdr:rowOff>759</xdr:rowOff>
    </xdr:to>
    <xdr:pic>
      <xdr:nvPicPr>
        <xdr:cNvPr id="42" name="Image 41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983" y="250372"/>
          <a:ext cx="1881868" cy="1255337"/>
        </a:xfrm>
        <a:prstGeom prst="rect">
          <a:avLst/>
        </a:prstGeom>
      </xdr:spPr>
    </xdr:pic>
    <xdr:clientData/>
  </xdr:twoCellAnchor>
  <xdr:twoCellAnchor>
    <xdr:from>
      <xdr:col>14</xdr:col>
      <xdr:colOff>148167</xdr:colOff>
      <xdr:row>6</xdr:row>
      <xdr:rowOff>63500</xdr:rowOff>
    </xdr:from>
    <xdr:to>
      <xdr:col>19</xdr:col>
      <xdr:colOff>329368</xdr:colOff>
      <xdr:row>6</xdr:row>
      <xdr:rowOff>327480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8202084" y="2582333"/>
          <a:ext cx="3197451" cy="263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STOCKAGE</a:t>
          </a:r>
          <a:r>
            <a:rPr lang="fr-FR" sz="1200" baseline="0"/>
            <a:t> EN TRANSIT DIVERS (</a:t>
          </a:r>
          <a:r>
            <a:rPr lang="fr-FR" sz="1200"/>
            <a:t>TLF</a:t>
          </a:r>
          <a:r>
            <a:rPr lang="fr-FR" sz="1200" baseline="0"/>
            <a:t> / TLM)</a:t>
          </a:r>
          <a:endParaRPr lang="fr-FR" sz="1200"/>
        </a:p>
      </xdr:txBody>
    </xdr:sp>
    <xdr:clientData/>
  </xdr:twoCellAnchor>
  <xdr:twoCellAnchor>
    <xdr:from>
      <xdr:col>14</xdr:col>
      <xdr:colOff>0</xdr:colOff>
      <xdr:row>8</xdr:row>
      <xdr:rowOff>0</xdr:rowOff>
    </xdr:from>
    <xdr:to>
      <xdr:col>19</xdr:col>
      <xdr:colOff>181201</xdr:colOff>
      <xdr:row>8</xdr:row>
      <xdr:rowOff>263980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 txBox="1"/>
      </xdr:nvSpPr>
      <xdr:spPr>
        <a:xfrm>
          <a:off x="8053917" y="3280833"/>
          <a:ext cx="3197451" cy="263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STOCK DISPONIBLE POUR COMMANDE SCF</a:t>
          </a:r>
        </a:p>
      </xdr:txBody>
    </xdr:sp>
    <xdr:clientData/>
  </xdr:twoCellAnchor>
  <xdr:twoCellAnchor>
    <xdr:from>
      <xdr:col>3</xdr:col>
      <xdr:colOff>508000</xdr:colOff>
      <xdr:row>17</xdr:row>
      <xdr:rowOff>52917</xdr:rowOff>
    </xdr:from>
    <xdr:to>
      <xdr:col>9</xdr:col>
      <xdr:colOff>85951</xdr:colOff>
      <xdr:row>17</xdr:row>
      <xdr:rowOff>316897</xdr:rowOff>
    </xdr:to>
    <xdr:sp macro="" textlink="">
      <xdr:nvSpPr>
        <xdr:cNvPr id="48" name="ZoneTexte 4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 txBox="1"/>
      </xdr:nvSpPr>
      <xdr:spPr>
        <a:xfrm>
          <a:off x="1957917" y="6201834"/>
          <a:ext cx="3197451" cy="2639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STOCK DISPONIBLE POUR COMMANDE SCF</a:t>
          </a:r>
        </a:p>
      </xdr:txBody>
    </xdr:sp>
    <xdr:clientData/>
  </xdr:twoCellAnchor>
  <xdr:twoCellAnchor>
    <xdr:from>
      <xdr:col>21</xdr:col>
      <xdr:colOff>0</xdr:colOff>
      <xdr:row>15</xdr:row>
      <xdr:rowOff>0</xdr:rowOff>
    </xdr:from>
    <xdr:to>
      <xdr:col>24</xdr:col>
      <xdr:colOff>503465</xdr:colOff>
      <xdr:row>15</xdr:row>
      <xdr:rowOff>263072</xdr:rowOff>
    </xdr:to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 txBox="1"/>
      </xdr:nvSpPr>
      <xdr:spPr>
        <a:xfrm>
          <a:off x="12276667" y="5386917"/>
          <a:ext cx="2313215" cy="263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 attente instruction</a:t>
          </a:r>
          <a:r>
            <a:rPr lang="fr-FR" sz="1200" baseline="0"/>
            <a:t> partenaire</a:t>
          </a:r>
          <a:endParaRPr lang="fr-FR" sz="1200"/>
        </a:p>
      </xdr:txBody>
    </xdr:sp>
    <xdr:clientData/>
  </xdr:twoCellAnchor>
  <xdr:twoCellAnchor>
    <xdr:from>
      <xdr:col>4</xdr:col>
      <xdr:colOff>328084</xdr:colOff>
      <xdr:row>14</xdr:row>
      <xdr:rowOff>285750</xdr:rowOff>
    </xdr:from>
    <xdr:to>
      <xdr:col>8</xdr:col>
      <xdr:colOff>228299</xdr:colOff>
      <xdr:row>15</xdr:row>
      <xdr:rowOff>167822</xdr:rowOff>
    </xdr:to>
    <xdr:sp macro="" textlink="">
      <xdr:nvSpPr>
        <xdr:cNvPr id="50" name="ZoneTexte 49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 txBox="1"/>
      </xdr:nvSpPr>
      <xdr:spPr>
        <a:xfrm>
          <a:off x="2381251" y="5291667"/>
          <a:ext cx="2313215" cy="26307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</a:t>
          </a:r>
          <a:r>
            <a:rPr lang="fr-FR" sz="1200" baseline="0"/>
            <a:t> COMMANDE</a:t>
          </a:r>
          <a:endParaRPr lang="fr-FR" sz="1200"/>
        </a:p>
      </xdr:txBody>
    </xdr:sp>
    <xdr:clientData/>
  </xdr:twoCellAnchor>
  <xdr:twoCellAnchor>
    <xdr:from>
      <xdr:col>16</xdr:col>
      <xdr:colOff>0</xdr:colOff>
      <xdr:row>25</xdr:row>
      <xdr:rowOff>0</xdr:rowOff>
    </xdr:from>
    <xdr:to>
      <xdr:col>17</xdr:col>
      <xdr:colOff>503916</xdr:colOff>
      <xdr:row>26</xdr:row>
      <xdr:rowOff>117020</xdr:rowOff>
    </xdr:to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 txBox="1"/>
      </xdr:nvSpPr>
      <xdr:spPr>
        <a:xfrm>
          <a:off x="9260417" y="8921750"/>
          <a:ext cx="1107166" cy="498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Réception MCO</a:t>
          </a:r>
        </a:p>
      </xdr:txBody>
    </xdr:sp>
    <xdr:clientData/>
  </xdr:twoCellAnchor>
  <xdr:twoCellAnchor>
    <xdr:from>
      <xdr:col>20</xdr:col>
      <xdr:colOff>465667</xdr:colOff>
      <xdr:row>25</xdr:row>
      <xdr:rowOff>0</xdr:rowOff>
    </xdr:from>
    <xdr:to>
      <xdr:col>22</xdr:col>
      <xdr:colOff>366333</xdr:colOff>
      <xdr:row>26</xdr:row>
      <xdr:rowOff>117020</xdr:rowOff>
    </xdr:to>
    <xdr:sp macro="" textlink="">
      <xdr:nvSpPr>
        <xdr:cNvPr id="52" name="ZoneTexte 5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 txBox="1"/>
      </xdr:nvSpPr>
      <xdr:spPr>
        <a:xfrm>
          <a:off x="12139084" y="8921750"/>
          <a:ext cx="1107166" cy="4980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Réception MAD</a:t>
          </a:r>
        </a:p>
      </xdr:txBody>
    </xdr:sp>
    <xdr:clientData/>
  </xdr:twoCellAnchor>
  <xdr:twoCellAnchor>
    <xdr:from>
      <xdr:col>23</xdr:col>
      <xdr:colOff>433917</xdr:colOff>
      <xdr:row>25</xdr:row>
      <xdr:rowOff>0</xdr:rowOff>
    </xdr:from>
    <xdr:to>
      <xdr:col>25</xdr:col>
      <xdr:colOff>334583</xdr:colOff>
      <xdr:row>26</xdr:row>
      <xdr:rowOff>317500</xdr:rowOff>
    </xdr:to>
    <xdr:sp macro="" textlink="">
      <xdr:nvSpPr>
        <xdr:cNvPr id="53" name="ZoneTexte 52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 txBox="1"/>
      </xdr:nvSpPr>
      <xdr:spPr>
        <a:xfrm>
          <a:off x="13917084" y="8921750"/>
          <a:ext cx="1107166" cy="698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</a:t>
          </a:r>
          <a:r>
            <a:rPr lang="fr-FR" sz="1200" baseline="0"/>
            <a:t> attente instruction partenaire</a:t>
          </a:r>
        </a:p>
        <a:p>
          <a:pPr algn="ctr"/>
          <a:endParaRPr lang="fr-FR" sz="1200"/>
        </a:p>
      </xdr:txBody>
    </xdr:sp>
    <xdr:clientData/>
  </xdr:twoCellAnchor>
  <xdr:twoCellAnchor>
    <xdr:from>
      <xdr:col>27</xdr:col>
      <xdr:colOff>0</xdr:colOff>
      <xdr:row>25</xdr:row>
      <xdr:rowOff>0</xdr:rowOff>
    </xdr:from>
    <xdr:to>
      <xdr:col>28</xdr:col>
      <xdr:colOff>503916</xdr:colOff>
      <xdr:row>26</xdr:row>
      <xdr:rowOff>201083</xdr:rowOff>
    </xdr:to>
    <xdr:sp macro="" textlink="">
      <xdr:nvSpPr>
        <xdr:cNvPr id="54" name="ZoneTexte 53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 txBox="1"/>
      </xdr:nvSpPr>
      <xdr:spPr>
        <a:xfrm>
          <a:off x="15896167" y="8921750"/>
          <a:ext cx="1107166" cy="5820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En</a:t>
          </a:r>
          <a:r>
            <a:rPr lang="fr-FR" sz="1200" baseline="0"/>
            <a:t> attente de rachat</a:t>
          </a:r>
        </a:p>
        <a:p>
          <a:pPr algn="ctr"/>
          <a:endParaRPr lang="fr-FR" sz="1200"/>
        </a:p>
      </xdr:txBody>
    </xdr:sp>
    <xdr:clientData/>
  </xdr:twoCellAnchor>
  <xdr:twoCellAnchor>
    <xdr:from>
      <xdr:col>29</xdr:col>
      <xdr:colOff>158750</xdr:colOff>
      <xdr:row>27</xdr:row>
      <xdr:rowOff>31750</xdr:rowOff>
    </xdr:from>
    <xdr:to>
      <xdr:col>31</xdr:col>
      <xdr:colOff>493333</xdr:colOff>
      <xdr:row>27</xdr:row>
      <xdr:rowOff>338667</xdr:rowOff>
    </xdr:to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 txBox="1"/>
      </xdr:nvSpPr>
      <xdr:spPr>
        <a:xfrm>
          <a:off x="17261417" y="9715500"/>
          <a:ext cx="1541083" cy="3069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/>
            <a:t>Orange solidarité</a:t>
          </a:r>
          <a:endParaRPr lang="fr-FR" sz="1200" baseline="0"/>
        </a:p>
        <a:p>
          <a:pPr algn="ctr"/>
          <a:endParaRPr lang="fr-FR" sz="12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02DA622-7596-4000-8AD8-4092C86F2DD2}" name="TBL_STS" displayName="TBL_STS" ref="I4:L191" totalsRowShown="0">
  <autoFilter ref="I4:L191" xr:uid="{429B40DB-A8EC-4B96-9BD3-A6BF8D79B13A}"/>
  <tableColumns count="4">
    <tableColumn id="1" xr3:uid="{6990C418-9F8A-44FE-B5E2-757CCF942D70}" name="N° de colis"/>
    <tableColumn id="2" xr3:uid="{64519E90-2FCB-4D36-91E0-D6F23ABBD39D}" name="Contenant"/>
    <tableColumn id="3" xr3:uid="{ACBE3B24-0122-4403-B768-602E4CC9E9A6}" name="Nb de logs"/>
    <tableColumn id="4" xr3:uid="{73907F45-2ED0-4C4D-9761-5DA5F9CDC714}" name="Résultats" dataDxfId="9">
      <calculatedColumnFormula>_xlfn.XLOOKUP(TBL_STS[[#This Row],[Contenant]],'BDD contenants'!A$1:A$14,'BDD contenants'!B$1:B$14,"",0)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C74DCDC-9D22-4800-A1D4-4DF65159067F}" name="TBL_HSTS" displayName="TBL_HSTS" ref="A4:D144" insertRowShift="1" totalsRowShown="0">
  <autoFilter ref="A4:D144" xr:uid="{2C74DCDC-9D22-4800-A1D4-4DF65159067F}"/>
  <tableColumns count="4">
    <tableColumn id="1" xr3:uid="{6C6A7D9D-DED8-4B72-B665-FED0F7309EF8}" name="N° de colis"/>
    <tableColumn id="2" xr3:uid="{ABC95BF5-094C-4FD7-8B62-4536AB3184EB}" name="Contenant"/>
    <tableColumn id="3" xr3:uid="{607295C3-BEF8-4572-9B73-713018684A79}" name="Nb de logs"/>
    <tableColumn id="4" xr3:uid="{5C021139-9AC2-459E-B6C7-D0233C5B5446}" name="Résultats" dataDxfId="8">
      <calculatedColumnFormula>_xlfn.XLOOKUP(TBL_HSTS[[#This Row],[Contenant]],'BDD contenants'!A$1:A$14,'BDD contenants'!B$1:B$14,"",0)</calculatedColumnFormula>
    </tableColumn>
  </tableColumns>
  <tableStyleInfo name="TableStyleLight2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037A78-00B5-4FBF-B776-60F2E6D31FFD}" name="Tableau3" displayName="Tableau3" ref="A1:C2" totalsRowShown="0">
  <autoFilter ref="A1:C2" xr:uid="{6BA3B90D-C866-4210-8200-B904FB9F8AE3}"/>
  <tableColumns count="3">
    <tableColumn id="1" xr3:uid="{DD06BACE-F51A-42AC-A2E0-2C7FEC707DDC}" name="Date" totalsRowDxfId="7"/>
    <tableColumn id="2" xr3:uid="{4C95F740-CDFA-4686-9BDE-697F64150E45}" name="Emplacements Hors STS" dataDxfId="6" totalsRowDxfId="5"/>
    <tableColumn id="3" xr3:uid="{C58A7023-9171-452E-B463-4BD239535DDC}" name="Emplacements STS" dataDxfId="4" totalsRowDxfId="3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7E64E36-F9CA-4440-BC18-ECDA5532AE26}" name="Tableau4" displayName="Tableau4" ref="F1:G2" totalsRowShown="0" dataDxfId="2">
  <autoFilter ref="F1:G2" xr:uid="{39582060-0F56-4D15-B552-E5E30199816C}"/>
  <tableColumns count="2">
    <tableColumn id="1" xr3:uid="{64102006-7767-4794-A3F6-DB93AD3D917D}" name="Moyenne Hors STS" dataDxfId="1">
      <calculatedColumnFormula>IFERROR(AVERAGE(Tableau3[Emplacements Hors STS]),"")</calculatedColumnFormula>
    </tableColumn>
    <tableColumn id="2" xr3:uid="{8F4C2AAB-6A3A-4F91-8596-EC84EDE295EC}" name="Moyenne STS" dataDxfId="0">
      <calculatedColumnFormula>IFERROR(AVERAGE(Tableau3[Emplacements STS]),"")</calculatedColumnFormula>
    </tableColumn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table" Target="../tables/table2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2D1E0-534A-4D3A-ACBD-349AC6FB0144}">
  <sheetPr codeName="Feuil1"/>
  <dimension ref="A1:L191"/>
  <sheetViews>
    <sheetView showGridLines="0" tabSelected="1" topLeftCell="A2" workbookViewId="0">
      <selection activeCell="G27" sqref="G27"/>
    </sheetView>
  </sheetViews>
  <sheetFormatPr baseColWidth="10" defaultRowHeight="15" x14ac:dyDescent="0.25"/>
  <cols>
    <col min="1" max="1" width="12.5703125" bestFit="1" customWidth="1"/>
    <col min="2" max="2" width="28.7109375" bestFit="1" customWidth="1"/>
    <col min="3" max="3" width="12.5703125" bestFit="1" customWidth="1"/>
    <col min="4" max="4" width="11.5703125" customWidth="1"/>
    <col min="9" max="9" width="12.5703125" bestFit="1" customWidth="1"/>
    <col min="10" max="10" width="28.7109375" bestFit="1" customWidth="1"/>
    <col min="11" max="11" width="12.5703125" bestFit="1" customWidth="1"/>
    <col min="12" max="12" width="11.42578125" bestFit="1" customWidth="1"/>
  </cols>
  <sheetData>
    <row r="1" spans="1:12" x14ac:dyDescent="0.25">
      <c r="A1" s="31" t="s">
        <v>101</v>
      </c>
      <c r="B1" s="32"/>
      <c r="C1" s="32"/>
      <c r="D1" s="33"/>
      <c r="E1" s="43">
        <f ca="1">TODAY()</f>
        <v>45204</v>
      </c>
      <c r="F1" s="44"/>
      <c r="G1" s="44"/>
      <c r="H1" s="45"/>
      <c r="I1" s="37" t="s">
        <v>102</v>
      </c>
      <c r="J1" s="38"/>
      <c r="K1" s="38"/>
      <c r="L1" s="39"/>
    </row>
    <row r="2" spans="1:12" ht="15.75" thickBot="1" x14ac:dyDescent="0.3">
      <c r="A2" s="34"/>
      <c r="B2" s="35"/>
      <c r="C2" s="35"/>
      <c r="D2" s="36"/>
      <c r="E2" s="46"/>
      <c r="F2" s="47"/>
      <c r="G2" s="47"/>
      <c r="H2" s="48"/>
      <c r="I2" s="40"/>
      <c r="J2" s="41"/>
      <c r="K2" s="41"/>
      <c r="L2" s="42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I4" t="s">
        <v>14</v>
      </c>
      <c r="J4" t="s">
        <v>15</v>
      </c>
      <c r="K4" t="s">
        <v>16</v>
      </c>
      <c r="L4" t="s">
        <v>17</v>
      </c>
    </row>
    <row r="5" spans="1:12" ht="15.75" x14ac:dyDescent="0.25">
      <c r="A5">
        <v>875168</v>
      </c>
      <c r="B5" t="s">
        <v>6</v>
      </c>
      <c r="C5">
        <v>2</v>
      </c>
      <c r="D5" s="30">
        <f>_xlfn.XLOOKUP(TBL_HSTS[[#This Row],[Contenant]],'BDD contenants'!A$1:A$14,'BDD contenants'!B$1:B$14,"",0)</f>
        <v>1</v>
      </c>
      <c r="I5">
        <v>984732</v>
      </c>
      <c r="J5" t="s">
        <v>6</v>
      </c>
      <c r="K5">
        <v>1</v>
      </c>
      <c r="L5">
        <f>_xlfn.XLOOKUP(TBL_STS[[#This Row],[Contenant]],'BDD contenants'!A$1:A$14,'BDD contenants'!B$1:B$14,"",0)</f>
        <v>1</v>
      </c>
    </row>
    <row r="6" spans="1:12" x14ac:dyDescent="0.25">
      <c r="A6">
        <v>896753</v>
      </c>
      <c r="B6" t="s">
        <v>5</v>
      </c>
      <c r="C6">
        <v>3</v>
      </c>
      <c r="D6">
        <f>_xlfn.XLOOKUP(TBL_HSTS[[#This Row],[Contenant]],'BDD contenants'!A$1:A$14,'BDD contenants'!B$1:B$14,"",0)</f>
        <v>0.5</v>
      </c>
      <c r="I6">
        <v>1102756</v>
      </c>
      <c r="J6" t="s">
        <v>6</v>
      </c>
      <c r="K6">
        <v>191</v>
      </c>
      <c r="L6">
        <f>_xlfn.XLOOKUP(TBL_STS[[#This Row],[Contenant]],'BDD contenants'!A$1:A$14,'BDD contenants'!B$1:B$14,"",0)</f>
        <v>1</v>
      </c>
    </row>
    <row r="7" spans="1:12" x14ac:dyDescent="0.25">
      <c r="A7">
        <v>896760</v>
      </c>
      <c r="B7" t="s">
        <v>5</v>
      </c>
      <c r="C7">
        <v>4</v>
      </c>
      <c r="D7">
        <f>_xlfn.XLOOKUP(TBL_HSTS[[#This Row],[Contenant]],'BDD contenants'!A$1:A$14,'BDD contenants'!B$1:B$14,"",0)</f>
        <v>0.5</v>
      </c>
      <c r="I7">
        <v>1104453</v>
      </c>
      <c r="J7" t="s">
        <v>3</v>
      </c>
      <c r="K7">
        <v>2</v>
      </c>
      <c r="L7">
        <f>_xlfn.XLOOKUP(TBL_STS[[#This Row],[Contenant]],'BDD contenants'!A$1:A$14,'BDD contenants'!B$1:B$14,"",0)</f>
        <v>1</v>
      </c>
    </row>
    <row r="8" spans="1:12" x14ac:dyDescent="0.25">
      <c r="A8">
        <v>995246</v>
      </c>
      <c r="B8" t="s">
        <v>8</v>
      </c>
      <c r="C8">
        <v>6</v>
      </c>
      <c r="D8">
        <f>_xlfn.XLOOKUP(TBL_HSTS[[#This Row],[Contenant]],'BDD contenants'!A$1:A$14,'BDD contenants'!B$1:B$14,"",0)</f>
        <v>1</v>
      </c>
      <c r="I8">
        <v>1119118</v>
      </c>
      <c r="J8" t="s">
        <v>0</v>
      </c>
      <c r="K8">
        <v>16</v>
      </c>
      <c r="L8">
        <f>_xlfn.XLOOKUP(TBL_STS[[#This Row],[Contenant]],'BDD contenants'!A$1:A$14,'BDD contenants'!B$1:B$14,"",0)</f>
        <v>0.5</v>
      </c>
    </row>
    <row r="9" spans="1:12" x14ac:dyDescent="0.25">
      <c r="A9">
        <v>1038573</v>
      </c>
      <c r="B9" t="s">
        <v>5</v>
      </c>
      <c r="C9">
        <v>11</v>
      </c>
      <c r="D9">
        <f>_xlfn.XLOOKUP(TBL_HSTS[[#This Row],[Contenant]],'BDD contenants'!A$1:A$14,'BDD contenants'!B$1:B$14,"",0)</f>
        <v>0.5</v>
      </c>
      <c r="I9">
        <v>1120047</v>
      </c>
      <c r="J9" t="s">
        <v>1</v>
      </c>
      <c r="K9">
        <v>100</v>
      </c>
      <c r="L9">
        <f>_xlfn.XLOOKUP(TBL_STS[[#This Row],[Contenant]],'BDD contenants'!A$1:A$14,'BDD contenants'!B$1:B$14,"",0)</f>
        <v>0.25</v>
      </c>
    </row>
    <row r="10" spans="1:12" x14ac:dyDescent="0.25">
      <c r="A10">
        <v>1067167</v>
      </c>
      <c r="B10" t="s">
        <v>4</v>
      </c>
      <c r="C10">
        <v>12</v>
      </c>
      <c r="D10">
        <f>_xlfn.XLOOKUP(TBL_HSTS[[#This Row],[Contenant]],'BDD contenants'!A$1:A$14,'BDD contenants'!B$1:B$14,"",0)</f>
        <v>0.25</v>
      </c>
      <c r="I10">
        <v>1126724</v>
      </c>
      <c r="J10" t="s">
        <v>0</v>
      </c>
      <c r="K10">
        <v>22</v>
      </c>
      <c r="L10">
        <f>_xlfn.XLOOKUP(TBL_STS[[#This Row],[Contenant]],'BDD contenants'!A$1:A$14,'BDD contenants'!B$1:B$14,"",0)</f>
        <v>0.5</v>
      </c>
    </row>
    <row r="11" spans="1:12" x14ac:dyDescent="0.25">
      <c r="A11">
        <v>1099934</v>
      </c>
      <c r="B11" t="s">
        <v>1</v>
      </c>
      <c r="C11">
        <v>15</v>
      </c>
      <c r="D11">
        <f>_xlfn.XLOOKUP(TBL_HSTS[[#This Row],[Contenant]],'BDD contenants'!A$1:A$14,'BDD contenants'!B$1:B$14,"",0)</f>
        <v>0.25</v>
      </c>
      <c r="I11">
        <v>1126974</v>
      </c>
      <c r="J11" t="s">
        <v>3</v>
      </c>
      <c r="K11">
        <v>4</v>
      </c>
      <c r="L11">
        <f>_xlfn.XLOOKUP(TBL_STS[[#This Row],[Contenant]],'BDD contenants'!A$1:A$14,'BDD contenants'!B$1:B$14,"",0)</f>
        <v>1</v>
      </c>
    </row>
    <row r="12" spans="1:12" x14ac:dyDescent="0.25">
      <c r="A12">
        <v>1113527</v>
      </c>
      <c r="B12" t="s">
        <v>0</v>
      </c>
      <c r="C12">
        <v>89</v>
      </c>
      <c r="D12">
        <f>_xlfn.XLOOKUP(TBL_HSTS[[#This Row],[Contenant]],'BDD contenants'!A$1:A$14,'BDD contenants'!B$1:B$14,"",0)</f>
        <v>0.5</v>
      </c>
      <c r="I12">
        <v>1128103</v>
      </c>
      <c r="J12" t="s">
        <v>0</v>
      </c>
      <c r="K12">
        <v>73</v>
      </c>
      <c r="L12">
        <f>_xlfn.XLOOKUP(TBL_STS[[#This Row],[Contenant]],'BDD contenants'!A$1:A$14,'BDD contenants'!B$1:B$14,"",0)</f>
        <v>0.5</v>
      </c>
    </row>
    <row r="13" spans="1:12" x14ac:dyDescent="0.25">
      <c r="A13">
        <v>1119368</v>
      </c>
      <c r="B13" t="s">
        <v>2</v>
      </c>
      <c r="C13">
        <v>20</v>
      </c>
      <c r="D13">
        <f>_xlfn.XLOOKUP(TBL_HSTS[[#This Row],[Contenant]],'BDD contenants'!A$1:A$14,'BDD contenants'!B$1:B$14,"",0)</f>
        <v>1</v>
      </c>
      <c r="I13">
        <v>1135255</v>
      </c>
      <c r="J13" t="s">
        <v>0</v>
      </c>
      <c r="K13">
        <v>80</v>
      </c>
      <c r="L13">
        <f>_xlfn.XLOOKUP(TBL_STS[[#This Row],[Contenant]],'BDD contenants'!A$1:A$14,'BDD contenants'!B$1:B$14,"",0)</f>
        <v>0.5</v>
      </c>
    </row>
    <row r="14" spans="1:12" x14ac:dyDescent="0.25">
      <c r="A14">
        <v>1144572</v>
      </c>
      <c r="B14" t="s">
        <v>0</v>
      </c>
      <c r="C14">
        <v>9</v>
      </c>
      <c r="D14">
        <f>_xlfn.XLOOKUP(TBL_HSTS[[#This Row],[Contenant]],'BDD contenants'!A$1:A$14,'BDD contenants'!B$1:B$14,"",0)</f>
        <v>0.5</v>
      </c>
      <c r="I14">
        <v>1135298</v>
      </c>
      <c r="J14" t="s">
        <v>0</v>
      </c>
      <c r="K14">
        <v>100</v>
      </c>
      <c r="L14">
        <f>_xlfn.XLOOKUP(TBL_STS[[#This Row],[Contenant]],'BDD contenants'!A$1:A$14,'BDD contenants'!B$1:B$14,"",0)</f>
        <v>0.5</v>
      </c>
    </row>
    <row r="15" spans="1:12" x14ac:dyDescent="0.25">
      <c r="A15">
        <v>1152485</v>
      </c>
      <c r="B15" t="s">
        <v>0</v>
      </c>
      <c r="C15">
        <v>17</v>
      </c>
      <c r="D15">
        <f>_xlfn.XLOOKUP(TBL_HSTS[[#This Row],[Contenant]],'BDD contenants'!A$1:A$14,'BDD contenants'!B$1:B$14,"",0)</f>
        <v>0.5</v>
      </c>
      <c r="I15">
        <v>1140353</v>
      </c>
      <c r="J15" t="s">
        <v>0</v>
      </c>
      <c r="K15">
        <v>59</v>
      </c>
      <c r="L15">
        <f>_xlfn.XLOOKUP(TBL_STS[[#This Row],[Contenant]],'BDD contenants'!A$1:A$14,'BDD contenants'!B$1:B$14,"",0)</f>
        <v>0.5</v>
      </c>
    </row>
    <row r="16" spans="1:12" x14ac:dyDescent="0.25">
      <c r="A16">
        <v>1152653</v>
      </c>
      <c r="B16" t="s">
        <v>1</v>
      </c>
      <c r="C16">
        <v>44</v>
      </c>
      <c r="D16">
        <f>_xlfn.XLOOKUP(TBL_HSTS[[#This Row],[Contenant]],'BDD contenants'!A$1:A$14,'BDD contenants'!B$1:B$14,"",0)</f>
        <v>0.25</v>
      </c>
      <c r="I16">
        <v>1140785</v>
      </c>
      <c r="J16" t="s">
        <v>7</v>
      </c>
      <c r="K16">
        <v>27</v>
      </c>
      <c r="L16">
        <f>_xlfn.XLOOKUP(TBL_STS[[#This Row],[Contenant]],'BDD contenants'!A$1:A$14,'BDD contenants'!B$1:B$14,"",0)</f>
        <v>0.25</v>
      </c>
    </row>
    <row r="17" spans="1:12" x14ac:dyDescent="0.25">
      <c r="A17">
        <v>1153471</v>
      </c>
      <c r="B17" t="s">
        <v>2</v>
      </c>
      <c r="C17">
        <v>26</v>
      </c>
      <c r="D17">
        <f>_xlfn.XLOOKUP(TBL_HSTS[[#This Row],[Contenant]],'BDD contenants'!A$1:A$14,'BDD contenants'!B$1:B$14,"",0)</f>
        <v>1</v>
      </c>
      <c r="I17">
        <v>1140885</v>
      </c>
      <c r="J17" t="s">
        <v>6</v>
      </c>
      <c r="K17">
        <v>48</v>
      </c>
      <c r="L17">
        <f>_xlfn.XLOOKUP(TBL_STS[[#This Row],[Contenant]],'BDD contenants'!A$1:A$14,'BDD contenants'!B$1:B$14,"",0)</f>
        <v>1</v>
      </c>
    </row>
    <row r="18" spans="1:12" x14ac:dyDescent="0.25">
      <c r="A18">
        <v>1156497</v>
      </c>
      <c r="B18" t="s">
        <v>0</v>
      </c>
      <c r="C18">
        <v>1</v>
      </c>
      <c r="D18">
        <f>_xlfn.XLOOKUP(TBL_HSTS[[#This Row],[Contenant]],'BDD contenants'!A$1:A$14,'BDD contenants'!B$1:B$14,"",0)</f>
        <v>0.5</v>
      </c>
      <c r="I18">
        <v>1140896</v>
      </c>
      <c r="J18" t="s">
        <v>7</v>
      </c>
      <c r="K18">
        <v>5</v>
      </c>
      <c r="L18">
        <f>_xlfn.XLOOKUP(TBL_STS[[#This Row],[Contenant]],'BDD contenants'!A$1:A$14,'BDD contenants'!B$1:B$14,"",0)</f>
        <v>0.25</v>
      </c>
    </row>
    <row r="19" spans="1:12" x14ac:dyDescent="0.25">
      <c r="A19">
        <v>1156765</v>
      </c>
      <c r="B19" t="s">
        <v>0</v>
      </c>
      <c r="C19">
        <v>100</v>
      </c>
      <c r="D19">
        <f>_xlfn.XLOOKUP(TBL_HSTS[[#This Row],[Contenant]],'BDD contenants'!A$1:A$14,'BDD contenants'!B$1:B$14,"",0)</f>
        <v>0.5</v>
      </c>
      <c r="I19">
        <v>1143304</v>
      </c>
      <c r="J19" t="s">
        <v>0</v>
      </c>
      <c r="K19">
        <v>100</v>
      </c>
      <c r="L19">
        <f>_xlfn.XLOOKUP(TBL_STS[[#This Row],[Contenant]],'BDD contenants'!A$1:A$14,'BDD contenants'!B$1:B$14,"",0)</f>
        <v>0.5</v>
      </c>
    </row>
    <row r="20" spans="1:12" x14ac:dyDescent="0.25">
      <c r="A20">
        <v>1121530</v>
      </c>
      <c r="B20" t="s">
        <v>1</v>
      </c>
      <c r="C20">
        <v>2</v>
      </c>
      <c r="D20">
        <f>_xlfn.XLOOKUP(TBL_HSTS[[#This Row],[Contenant]],'BDD contenants'!A$1:A$14,'BDD contenants'!B$1:B$14,"",0)</f>
        <v>0.25</v>
      </c>
      <c r="I20">
        <v>1143443</v>
      </c>
      <c r="J20" t="s">
        <v>3</v>
      </c>
      <c r="K20">
        <v>10</v>
      </c>
      <c r="L20">
        <f>_xlfn.XLOOKUP(TBL_STS[[#This Row],[Contenant]],'BDD contenants'!A$1:A$14,'BDD contenants'!B$1:B$14,"",0)</f>
        <v>1</v>
      </c>
    </row>
    <row r="21" spans="1:12" x14ac:dyDescent="0.25">
      <c r="A21">
        <v>1137323</v>
      </c>
      <c r="B21" t="s">
        <v>1</v>
      </c>
      <c r="C21">
        <v>403</v>
      </c>
      <c r="D21">
        <f>_xlfn.XLOOKUP(TBL_HSTS[[#This Row],[Contenant]],'BDD contenants'!A$1:A$14,'BDD contenants'!B$1:B$14,"",0)</f>
        <v>0.25</v>
      </c>
      <c r="I21">
        <v>1147112</v>
      </c>
      <c r="J21" t="s">
        <v>6</v>
      </c>
      <c r="K21">
        <v>4</v>
      </c>
      <c r="L21">
        <f>_xlfn.XLOOKUP(TBL_STS[[#This Row],[Contenant]],'BDD contenants'!A$1:A$14,'BDD contenants'!B$1:B$14,"",0)</f>
        <v>1</v>
      </c>
    </row>
    <row r="22" spans="1:12" x14ac:dyDescent="0.25">
      <c r="A22">
        <v>1138609</v>
      </c>
      <c r="B22" t="s">
        <v>0</v>
      </c>
      <c r="C22">
        <v>51</v>
      </c>
      <c r="D22">
        <f>_xlfn.XLOOKUP(TBL_HSTS[[#This Row],[Contenant]],'BDD contenants'!A$1:A$14,'BDD contenants'!B$1:B$14,"",0)</f>
        <v>0.5</v>
      </c>
      <c r="I22">
        <v>1152042</v>
      </c>
      <c r="J22" t="s">
        <v>0</v>
      </c>
      <c r="K22">
        <v>1</v>
      </c>
      <c r="L22">
        <f>_xlfn.XLOOKUP(TBL_STS[[#This Row],[Contenant]],'BDD contenants'!A$1:A$14,'BDD contenants'!B$1:B$14,"",0)</f>
        <v>0.5</v>
      </c>
    </row>
    <row r="23" spans="1:12" x14ac:dyDescent="0.25">
      <c r="A23">
        <v>1141936</v>
      </c>
      <c r="B23" t="s">
        <v>0</v>
      </c>
      <c r="C23">
        <v>3</v>
      </c>
      <c r="D23">
        <f>_xlfn.XLOOKUP(TBL_HSTS[[#This Row],[Contenant]],'BDD contenants'!A$1:A$14,'BDD contenants'!B$1:B$14,"",0)</f>
        <v>0.5</v>
      </c>
      <c r="I23">
        <v>1156647</v>
      </c>
      <c r="J23" t="s">
        <v>0</v>
      </c>
      <c r="K23">
        <v>87</v>
      </c>
      <c r="L23">
        <f>_xlfn.XLOOKUP(TBL_STS[[#This Row],[Contenant]],'BDD contenants'!A$1:A$14,'BDD contenants'!B$1:B$14,"",0)</f>
        <v>0.5</v>
      </c>
    </row>
    <row r="24" spans="1:12" x14ac:dyDescent="0.25">
      <c r="A24">
        <v>1145612</v>
      </c>
      <c r="B24" t="s">
        <v>2</v>
      </c>
      <c r="C24">
        <v>20</v>
      </c>
      <c r="D24">
        <f>_xlfn.XLOOKUP(TBL_HSTS[[#This Row],[Contenant]],'BDD contenants'!A$1:A$14,'BDD contenants'!B$1:B$14,"",0)</f>
        <v>1</v>
      </c>
      <c r="I24">
        <v>1157133</v>
      </c>
      <c r="J24" t="s">
        <v>3</v>
      </c>
      <c r="K24">
        <v>4</v>
      </c>
      <c r="L24">
        <f>_xlfn.XLOOKUP(TBL_STS[[#This Row],[Contenant]],'BDD contenants'!A$1:A$14,'BDD contenants'!B$1:B$14,"",0)</f>
        <v>1</v>
      </c>
    </row>
    <row r="25" spans="1:12" x14ac:dyDescent="0.25">
      <c r="A25">
        <v>1148151</v>
      </c>
      <c r="B25" t="s">
        <v>5</v>
      </c>
      <c r="C25">
        <v>40</v>
      </c>
      <c r="D25">
        <f>_xlfn.XLOOKUP(TBL_HSTS[[#This Row],[Contenant]],'BDD contenants'!A$1:A$14,'BDD contenants'!B$1:B$14,"",0)</f>
        <v>0.5</v>
      </c>
      <c r="I25">
        <v>509267</v>
      </c>
      <c r="J25" t="s">
        <v>13</v>
      </c>
      <c r="K25">
        <v>2</v>
      </c>
      <c r="L25">
        <f>_xlfn.XLOOKUP(TBL_STS[[#This Row],[Contenant]],'BDD contenants'!A$1:A$14,'BDD contenants'!B$1:B$14,"",0)</f>
        <v>0.25</v>
      </c>
    </row>
    <row r="26" spans="1:12" x14ac:dyDescent="0.25">
      <c r="A26">
        <v>1155657</v>
      </c>
      <c r="B26" t="s">
        <v>0</v>
      </c>
      <c r="C26">
        <v>101</v>
      </c>
      <c r="D26">
        <f>_xlfn.XLOOKUP(TBL_HSTS[[#This Row],[Contenant]],'BDD contenants'!A$1:A$14,'BDD contenants'!B$1:B$14,"",0)</f>
        <v>0.5</v>
      </c>
      <c r="I26">
        <v>877162</v>
      </c>
      <c r="J26" t="s">
        <v>6</v>
      </c>
      <c r="K26">
        <v>7</v>
      </c>
      <c r="L26">
        <f>_xlfn.XLOOKUP(TBL_STS[[#This Row],[Contenant]],'BDD contenants'!A$1:A$14,'BDD contenants'!B$1:B$14,"",0)</f>
        <v>1</v>
      </c>
    </row>
    <row r="27" spans="1:12" x14ac:dyDescent="0.25">
      <c r="A27">
        <v>1156207</v>
      </c>
      <c r="B27" t="s">
        <v>0</v>
      </c>
      <c r="C27">
        <v>100</v>
      </c>
      <c r="D27">
        <f>_xlfn.XLOOKUP(TBL_HSTS[[#This Row],[Contenant]],'BDD contenants'!A$1:A$14,'BDD contenants'!B$1:B$14,"",0)</f>
        <v>0.5</v>
      </c>
      <c r="F27">
        <f>SUM(D5:D249)</f>
        <v>69.75</v>
      </c>
      <c r="G27">
        <f>SUM(L5:L249)</f>
        <v>137.25</v>
      </c>
      <c r="I27">
        <v>944395</v>
      </c>
      <c r="J27" t="s">
        <v>6</v>
      </c>
      <c r="K27">
        <v>4</v>
      </c>
      <c r="L27">
        <f>_xlfn.XLOOKUP(TBL_STS[[#This Row],[Contenant]],'BDD contenants'!A$1:A$14,'BDD contenants'!B$1:B$14,"",0)</f>
        <v>1</v>
      </c>
    </row>
    <row r="28" spans="1:12" x14ac:dyDescent="0.25">
      <c r="A28">
        <v>1156494</v>
      </c>
      <c r="B28" t="s">
        <v>0</v>
      </c>
      <c r="C28">
        <v>1</v>
      </c>
      <c r="D28">
        <f>_xlfn.XLOOKUP(TBL_HSTS[[#This Row],[Contenant]],'BDD contenants'!A$1:A$14,'BDD contenants'!B$1:B$14,"",0)</f>
        <v>0.5</v>
      </c>
      <c r="F28">
        <v>69.75</v>
      </c>
      <c r="G28">
        <v>137.25</v>
      </c>
      <c r="I28">
        <v>952683</v>
      </c>
      <c r="J28" t="s">
        <v>3</v>
      </c>
      <c r="K28">
        <v>6</v>
      </c>
      <c r="L28">
        <f>_xlfn.XLOOKUP(TBL_STS[[#This Row],[Contenant]],'BDD contenants'!A$1:A$14,'BDD contenants'!B$1:B$14,"",0)</f>
        <v>1</v>
      </c>
    </row>
    <row r="29" spans="1:12" x14ac:dyDescent="0.25">
      <c r="A29">
        <v>1157244</v>
      </c>
      <c r="B29" t="s">
        <v>2</v>
      </c>
      <c r="C29">
        <v>10</v>
      </c>
      <c r="D29">
        <f>_xlfn.XLOOKUP(TBL_HSTS[[#This Row],[Contenant]],'BDD contenants'!A$1:A$14,'BDD contenants'!B$1:B$14,"",0)</f>
        <v>1</v>
      </c>
      <c r="I29">
        <v>1006449</v>
      </c>
      <c r="J29" t="s">
        <v>6</v>
      </c>
      <c r="K29">
        <v>6</v>
      </c>
      <c r="L29">
        <f>_xlfn.XLOOKUP(TBL_STS[[#This Row],[Contenant]],'BDD contenants'!A$1:A$14,'BDD contenants'!B$1:B$14,"",0)</f>
        <v>1</v>
      </c>
    </row>
    <row r="30" spans="1:12" x14ac:dyDescent="0.25">
      <c r="A30">
        <v>1021039</v>
      </c>
      <c r="B30" t="s">
        <v>12</v>
      </c>
      <c r="C30">
        <v>7</v>
      </c>
      <c r="D30">
        <f>_xlfn.XLOOKUP(TBL_HSTS[[#This Row],[Contenant]],'BDD contenants'!A$1:A$14,'BDD contenants'!B$1:B$14,"",0)</f>
        <v>1</v>
      </c>
      <c r="I30">
        <v>1098601</v>
      </c>
      <c r="J30" t="s">
        <v>1</v>
      </c>
      <c r="K30">
        <v>4</v>
      </c>
      <c r="L30">
        <f>_xlfn.XLOOKUP(TBL_STS[[#This Row],[Contenant]],'BDD contenants'!A$1:A$14,'BDD contenants'!B$1:B$14,"",0)</f>
        <v>0.25</v>
      </c>
    </row>
    <row r="31" spans="1:12" x14ac:dyDescent="0.25">
      <c r="A31">
        <v>1038601</v>
      </c>
      <c r="B31" t="s">
        <v>12</v>
      </c>
      <c r="C31">
        <v>41</v>
      </c>
      <c r="D31">
        <f>_xlfn.XLOOKUP(TBL_HSTS[[#This Row],[Contenant]],'BDD contenants'!A$1:A$14,'BDD contenants'!B$1:B$14,"",0)</f>
        <v>1</v>
      </c>
      <c r="I31">
        <v>1101742</v>
      </c>
      <c r="J31" t="s">
        <v>0</v>
      </c>
      <c r="K31">
        <v>92</v>
      </c>
      <c r="L31">
        <f>_xlfn.XLOOKUP(TBL_STS[[#This Row],[Contenant]],'BDD contenants'!A$1:A$14,'BDD contenants'!B$1:B$14,"",0)</f>
        <v>0.5</v>
      </c>
    </row>
    <row r="32" spans="1:12" x14ac:dyDescent="0.25">
      <c r="A32">
        <v>1097898</v>
      </c>
      <c r="B32" t="s">
        <v>5</v>
      </c>
      <c r="C32">
        <v>2</v>
      </c>
      <c r="D32">
        <f>_xlfn.XLOOKUP(TBL_HSTS[[#This Row],[Contenant]],'BDD contenants'!A$1:A$14,'BDD contenants'!B$1:B$14,"",0)</f>
        <v>0.5</v>
      </c>
      <c r="I32">
        <v>1101777</v>
      </c>
      <c r="J32" t="s">
        <v>6</v>
      </c>
      <c r="K32">
        <v>193</v>
      </c>
      <c r="L32">
        <f>_xlfn.XLOOKUP(TBL_STS[[#This Row],[Contenant]],'BDD contenants'!A$1:A$14,'BDD contenants'!B$1:B$14,"",0)</f>
        <v>1</v>
      </c>
    </row>
    <row r="33" spans="1:12" x14ac:dyDescent="0.25">
      <c r="A33">
        <v>1107325</v>
      </c>
      <c r="B33" t="s">
        <v>9</v>
      </c>
      <c r="C33">
        <v>10</v>
      </c>
      <c r="D33">
        <f>_xlfn.XLOOKUP(TBL_HSTS[[#This Row],[Contenant]],'BDD contenants'!A$1:A$14,'BDD contenants'!B$1:B$14,"",0)</f>
        <v>0.25</v>
      </c>
      <c r="I33">
        <v>1102728</v>
      </c>
      <c r="J33" t="s">
        <v>3</v>
      </c>
      <c r="K33">
        <v>147</v>
      </c>
      <c r="L33">
        <f>_xlfn.XLOOKUP(TBL_STS[[#This Row],[Contenant]],'BDD contenants'!A$1:A$14,'BDD contenants'!B$1:B$14,"",0)</f>
        <v>1</v>
      </c>
    </row>
    <row r="34" spans="1:12" x14ac:dyDescent="0.25">
      <c r="A34">
        <v>507202</v>
      </c>
      <c r="B34" t="s">
        <v>10</v>
      </c>
      <c r="C34">
        <v>1</v>
      </c>
      <c r="D34">
        <f>_xlfn.XLOOKUP(TBL_HSTS[[#This Row],[Contenant]],'BDD contenants'!A$1:A$14,'BDD contenants'!B$1:B$14,"",0)</f>
        <v>1</v>
      </c>
      <c r="I34">
        <v>1104435</v>
      </c>
      <c r="J34" t="s">
        <v>3</v>
      </c>
      <c r="K34">
        <v>6</v>
      </c>
      <c r="L34">
        <f>_xlfn.XLOOKUP(TBL_STS[[#This Row],[Contenant]],'BDD contenants'!A$1:A$14,'BDD contenants'!B$1:B$14,"",0)</f>
        <v>1</v>
      </c>
    </row>
    <row r="35" spans="1:12" x14ac:dyDescent="0.25">
      <c r="A35">
        <v>875167</v>
      </c>
      <c r="B35" t="s">
        <v>6</v>
      </c>
      <c r="C35">
        <v>6</v>
      </c>
      <c r="D35">
        <f>_xlfn.XLOOKUP(TBL_HSTS[[#This Row],[Contenant]],'BDD contenants'!A$1:A$14,'BDD contenants'!B$1:B$14,"",0)</f>
        <v>1</v>
      </c>
      <c r="I35">
        <v>1107458</v>
      </c>
      <c r="J35" t="s">
        <v>9</v>
      </c>
      <c r="K35">
        <v>1</v>
      </c>
      <c r="L35">
        <f>_xlfn.XLOOKUP(TBL_STS[[#This Row],[Contenant]],'BDD contenants'!A$1:A$14,'BDD contenants'!B$1:B$14,"",0)</f>
        <v>0.25</v>
      </c>
    </row>
    <row r="36" spans="1:12" x14ac:dyDescent="0.25">
      <c r="A36">
        <v>875169</v>
      </c>
      <c r="B36" t="s">
        <v>5</v>
      </c>
      <c r="C36">
        <v>26</v>
      </c>
      <c r="D36">
        <f>_xlfn.XLOOKUP(TBL_HSTS[[#This Row],[Contenant]],'BDD contenants'!A$1:A$14,'BDD contenants'!B$1:B$14,"",0)</f>
        <v>0.5</v>
      </c>
      <c r="I36">
        <v>1108511</v>
      </c>
      <c r="J36" t="s">
        <v>1</v>
      </c>
      <c r="K36">
        <v>100</v>
      </c>
      <c r="L36">
        <f>_xlfn.XLOOKUP(TBL_STS[[#This Row],[Contenant]],'BDD contenants'!A$1:A$14,'BDD contenants'!B$1:B$14,"",0)</f>
        <v>0.25</v>
      </c>
    </row>
    <row r="37" spans="1:12" x14ac:dyDescent="0.25">
      <c r="A37">
        <v>937110</v>
      </c>
      <c r="B37" t="s">
        <v>10</v>
      </c>
      <c r="C37">
        <v>2</v>
      </c>
      <c r="D37">
        <f>_xlfn.XLOOKUP(TBL_HSTS[[#This Row],[Contenant]],'BDD contenants'!A$1:A$14,'BDD contenants'!B$1:B$14,"",0)</f>
        <v>1</v>
      </c>
      <c r="I37">
        <v>1128832</v>
      </c>
      <c r="J37" t="s">
        <v>0</v>
      </c>
      <c r="K37">
        <v>100</v>
      </c>
      <c r="L37">
        <f>_xlfn.XLOOKUP(TBL_STS[[#This Row],[Contenant]],'BDD contenants'!A$1:A$14,'BDD contenants'!B$1:B$14,"",0)</f>
        <v>0.5</v>
      </c>
    </row>
    <row r="38" spans="1:12" x14ac:dyDescent="0.25">
      <c r="A38">
        <v>937112</v>
      </c>
      <c r="B38" t="s">
        <v>10</v>
      </c>
      <c r="C38">
        <v>29</v>
      </c>
      <c r="D38">
        <f>_xlfn.XLOOKUP(TBL_HSTS[[#This Row],[Contenant]],'BDD contenants'!A$1:A$14,'BDD contenants'!B$1:B$14,"",0)</f>
        <v>1</v>
      </c>
      <c r="I38">
        <v>1132375</v>
      </c>
      <c r="J38" t="s">
        <v>0</v>
      </c>
      <c r="K38">
        <v>100</v>
      </c>
      <c r="L38">
        <f>_xlfn.XLOOKUP(TBL_STS[[#This Row],[Contenant]],'BDD contenants'!A$1:A$14,'BDD contenants'!B$1:B$14,"",0)</f>
        <v>0.5</v>
      </c>
    </row>
    <row r="39" spans="1:12" x14ac:dyDescent="0.25">
      <c r="A39">
        <v>1036511</v>
      </c>
      <c r="B39" t="s">
        <v>0</v>
      </c>
      <c r="C39">
        <v>73</v>
      </c>
      <c r="D39">
        <f>_xlfn.XLOOKUP(TBL_HSTS[[#This Row],[Contenant]],'BDD contenants'!A$1:A$14,'BDD contenants'!B$1:B$14,"",0)</f>
        <v>0.5</v>
      </c>
      <c r="I39">
        <v>1136706</v>
      </c>
      <c r="J39" t="s">
        <v>0</v>
      </c>
      <c r="K39">
        <v>100</v>
      </c>
      <c r="L39">
        <f>_xlfn.XLOOKUP(TBL_STS[[#This Row],[Contenant]],'BDD contenants'!A$1:A$14,'BDD contenants'!B$1:B$14,"",0)</f>
        <v>0.5</v>
      </c>
    </row>
    <row r="40" spans="1:12" x14ac:dyDescent="0.25">
      <c r="A40">
        <v>1037611</v>
      </c>
      <c r="B40" t="s">
        <v>0</v>
      </c>
      <c r="C40">
        <v>25</v>
      </c>
      <c r="D40">
        <f>_xlfn.XLOOKUP(TBL_HSTS[[#This Row],[Contenant]],'BDD contenants'!A$1:A$14,'BDD contenants'!B$1:B$14,"",0)</f>
        <v>0.5</v>
      </c>
      <c r="I40">
        <v>1140349</v>
      </c>
      <c r="J40" t="s">
        <v>0</v>
      </c>
      <c r="K40">
        <v>11</v>
      </c>
      <c r="L40">
        <f>_xlfn.XLOOKUP(TBL_STS[[#This Row],[Contenant]],'BDD contenants'!A$1:A$14,'BDD contenants'!B$1:B$14,"",0)</f>
        <v>0.5</v>
      </c>
    </row>
    <row r="41" spans="1:12" x14ac:dyDescent="0.25">
      <c r="A41">
        <v>1038549</v>
      </c>
      <c r="B41" t="s">
        <v>1</v>
      </c>
      <c r="C41">
        <v>3</v>
      </c>
      <c r="D41">
        <f>_xlfn.XLOOKUP(TBL_HSTS[[#This Row],[Contenant]],'BDD contenants'!A$1:A$14,'BDD contenants'!B$1:B$14,"",0)</f>
        <v>0.25</v>
      </c>
      <c r="I41">
        <v>1140449</v>
      </c>
      <c r="J41" t="s">
        <v>3</v>
      </c>
      <c r="K41">
        <v>1</v>
      </c>
      <c r="L41">
        <f>_xlfn.XLOOKUP(TBL_STS[[#This Row],[Contenant]],'BDD contenants'!A$1:A$14,'BDD contenants'!B$1:B$14,"",0)</f>
        <v>1</v>
      </c>
    </row>
    <row r="42" spans="1:12" x14ac:dyDescent="0.25">
      <c r="A42">
        <v>1053991</v>
      </c>
      <c r="B42" t="s">
        <v>12</v>
      </c>
      <c r="C42">
        <v>10</v>
      </c>
      <c r="D42">
        <f>_xlfn.XLOOKUP(TBL_HSTS[[#This Row],[Contenant]],'BDD contenants'!A$1:A$14,'BDD contenants'!B$1:B$14,"",0)</f>
        <v>1</v>
      </c>
      <c r="I42">
        <v>1141385</v>
      </c>
      <c r="J42" t="s">
        <v>7</v>
      </c>
      <c r="K42">
        <v>16</v>
      </c>
      <c r="L42">
        <f>_xlfn.XLOOKUP(TBL_STS[[#This Row],[Contenant]],'BDD contenants'!A$1:A$14,'BDD contenants'!B$1:B$14,"",0)</f>
        <v>0.25</v>
      </c>
    </row>
    <row r="43" spans="1:12" x14ac:dyDescent="0.25">
      <c r="A43">
        <v>1100060</v>
      </c>
      <c r="B43" t="s">
        <v>6</v>
      </c>
      <c r="C43">
        <v>49</v>
      </c>
      <c r="D43">
        <f>_xlfn.XLOOKUP(TBL_HSTS[[#This Row],[Contenant]],'BDD contenants'!A$1:A$14,'BDD contenants'!B$1:B$14,"",0)</f>
        <v>1</v>
      </c>
      <c r="I43">
        <v>1141386</v>
      </c>
      <c r="J43" t="s">
        <v>7</v>
      </c>
      <c r="K43">
        <v>46</v>
      </c>
      <c r="L43">
        <f>_xlfn.XLOOKUP(TBL_STS[[#This Row],[Contenant]],'BDD contenants'!A$1:A$14,'BDD contenants'!B$1:B$14,"",0)</f>
        <v>0.25</v>
      </c>
    </row>
    <row r="44" spans="1:12" x14ac:dyDescent="0.25">
      <c r="A44">
        <v>1102089</v>
      </c>
      <c r="B44" t="s">
        <v>1</v>
      </c>
      <c r="C44">
        <v>2</v>
      </c>
      <c r="D44">
        <f>_xlfn.XLOOKUP(TBL_HSTS[[#This Row],[Contenant]],'BDD contenants'!A$1:A$14,'BDD contenants'!B$1:B$14,"",0)</f>
        <v>0.25</v>
      </c>
      <c r="I44">
        <v>1145111</v>
      </c>
      <c r="J44" t="s">
        <v>2</v>
      </c>
      <c r="K44">
        <v>20</v>
      </c>
      <c r="L44">
        <f>_xlfn.XLOOKUP(TBL_STS[[#This Row],[Contenant]],'BDD contenants'!A$1:A$14,'BDD contenants'!B$1:B$14,"",0)</f>
        <v>1</v>
      </c>
    </row>
    <row r="45" spans="1:12" x14ac:dyDescent="0.25">
      <c r="A45">
        <v>1117508</v>
      </c>
      <c r="B45" t="s">
        <v>7</v>
      </c>
      <c r="C45">
        <v>19</v>
      </c>
      <c r="D45">
        <f>_xlfn.XLOOKUP(TBL_HSTS[[#This Row],[Contenant]],'BDD contenants'!A$1:A$14,'BDD contenants'!B$1:B$14,"",0)</f>
        <v>0.25</v>
      </c>
      <c r="I45">
        <v>1145226</v>
      </c>
      <c r="J45" t="s">
        <v>3</v>
      </c>
      <c r="K45">
        <v>10</v>
      </c>
      <c r="L45">
        <f>_xlfn.XLOOKUP(TBL_STS[[#This Row],[Contenant]],'BDD contenants'!A$1:A$14,'BDD contenants'!B$1:B$14,"",0)</f>
        <v>1</v>
      </c>
    </row>
    <row r="46" spans="1:12" x14ac:dyDescent="0.25">
      <c r="A46">
        <v>1122913</v>
      </c>
      <c r="B46" t="s">
        <v>1</v>
      </c>
      <c r="C46">
        <v>4</v>
      </c>
      <c r="D46">
        <f>_xlfn.XLOOKUP(TBL_HSTS[[#This Row],[Contenant]],'BDD contenants'!A$1:A$14,'BDD contenants'!B$1:B$14,"",0)</f>
        <v>0.25</v>
      </c>
      <c r="I46">
        <v>1145243</v>
      </c>
      <c r="J46" t="s">
        <v>3</v>
      </c>
      <c r="K46">
        <v>48</v>
      </c>
      <c r="L46">
        <f>_xlfn.XLOOKUP(TBL_STS[[#This Row],[Contenant]],'BDD contenants'!A$1:A$14,'BDD contenants'!B$1:B$14,"",0)</f>
        <v>1</v>
      </c>
    </row>
    <row r="47" spans="1:12" x14ac:dyDescent="0.25">
      <c r="A47">
        <v>1134577</v>
      </c>
      <c r="B47" t="s">
        <v>0</v>
      </c>
      <c r="C47">
        <v>34</v>
      </c>
      <c r="D47">
        <f>_xlfn.XLOOKUP(TBL_HSTS[[#This Row],[Contenant]],'BDD contenants'!A$1:A$14,'BDD contenants'!B$1:B$14,"",0)</f>
        <v>0.5</v>
      </c>
      <c r="I47">
        <v>1147769</v>
      </c>
      <c r="J47" t="s">
        <v>0</v>
      </c>
      <c r="K47">
        <v>100</v>
      </c>
      <c r="L47">
        <f>_xlfn.XLOOKUP(TBL_STS[[#This Row],[Contenant]],'BDD contenants'!A$1:A$14,'BDD contenants'!B$1:B$14,"",0)</f>
        <v>0.5</v>
      </c>
    </row>
    <row r="48" spans="1:12" x14ac:dyDescent="0.25">
      <c r="A48">
        <v>1140134</v>
      </c>
      <c r="B48" t="s">
        <v>5</v>
      </c>
      <c r="C48">
        <v>29</v>
      </c>
      <c r="D48">
        <f>_xlfn.XLOOKUP(TBL_HSTS[[#This Row],[Contenant]],'BDD contenants'!A$1:A$14,'BDD contenants'!B$1:B$14,"",0)</f>
        <v>0.5</v>
      </c>
      <c r="I48">
        <v>1148101</v>
      </c>
      <c r="J48" t="s">
        <v>6</v>
      </c>
      <c r="K48">
        <v>1</v>
      </c>
      <c r="L48">
        <f>_xlfn.XLOOKUP(TBL_STS[[#This Row],[Contenant]],'BDD contenants'!A$1:A$14,'BDD contenants'!B$1:B$14,"",0)</f>
        <v>1</v>
      </c>
    </row>
    <row r="49" spans="1:12" x14ac:dyDescent="0.25">
      <c r="A49">
        <v>1140170</v>
      </c>
      <c r="B49" t="s">
        <v>0</v>
      </c>
      <c r="C49">
        <v>3</v>
      </c>
      <c r="D49">
        <f>_xlfn.XLOOKUP(TBL_HSTS[[#This Row],[Contenant]],'BDD contenants'!A$1:A$14,'BDD contenants'!B$1:B$14,"",0)</f>
        <v>0.5</v>
      </c>
      <c r="I49">
        <v>1148470</v>
      </c>
      <c r="J49" t="s">
        <v>6</v>
      </c>
      <c r="K49">
        <v>27</v>
      </c>
      <c r="L49">
        <f>_xlfn.XLOOKUP(TBL_STS[[#This Row],[Contenant]],'BDD contenants'!A$1:A$14,'BDD contenants'!B$1:B$14,"",0)</f>
        <v>1</v>
      </c>
    </row>
    <row r="50" spans="1:12" x14ac:dyDescent="0.25">
      <c r="A50">
        <v>1152661</v>
      </c>
      <c r="B50" t="s">
        <v>1</v>
      </c>
      <c r="C50">
        <v>4</v>
      </c>
      <c r="D50">
        <f>_xlfn.XLOOKUP(TBL_HSTS[[#This Row],[Contenant]],'BDD contenants'!A$1:A$14,'BDD contenants'!B$1:B$14,"",0)</f>
        <v>0.25</v>
      </c>
      <c r="I50">
        <v>1149823</v>
      </c>
      <c r="J50" t="s">
        <v>0</v>
      </c>
      <c r="K50">
        <v>88</v>
      </c>
      <c r="L50">
        <f>_xlfn.XLOOKUP(TBL_STS[[#This Row],[Contenant]],'BDD contenants'!A$1:A$14,'BDD contenants'!B$1:B$14,"",0)</f>
        <v>0.5</v>
      </c>
    </row>
    <row r="51" spans="1:12" x14ac:dyDescent="0.25">
      <c r="A51">
        <v>930179</v>
      </c>
      <c r="B51" t="s">
        <v>4</v>
      </c>
      <c r="C51">
        <v>149</v>
      </c>
      <c r="D51">
        <f>_xlfn.XLOOKUP(TBL_HSTS[[#This Row],[Contenant]],'BDD contenants'!A$1:A$14,'BDD contenants'!B$1:B$14,"",0)</f>
        <v>0.25</v>
      </c>
      <c r="I51">
        <v>1149892</v>
      </c>
      <c r="J51" t="s">
        <v>2</v>
      </c>
      <c r="K51">
        <v>27</v>
      </c>
      <c r="L51">
        <f>_xlfn.XLOOKUP(TBL_STS[[#This Row],[Contenant]],'BDD contenants'!A$1:A$14,'BDD contenants'!B$1:B$14,"",0)</f>
        <v>1</v>
      </c>
    </row>
    <row r="52" spans="1:12" x14ac:dyDescent="0.25">
      <c r="A52">
        <v>1037339</v>
      </c>
      <c r="B52" t="s">
        <v>5</v>
      </c>
      <c r="C52">
        <v>269</v>
      </c>
      <c r="D52">
        <f>_xlfn.XLOOKUP(TBL_HSTS[[#This Row],[Contenant]],'BDD contenants'!A$1:A$14,'BDD contenants'!B$1:B$14,"",0)</f>
        <v>0.5</v>
      </c>
      <c r="I52">
        <v>1150023</v>
      </c>
      <c r="J52" t="s">
        <v>2</v>
      </c>
      <c r="K52">
        <v>27</v>
      </c>
      <c r="L52">
        <f>_xlfn.XLOOKUP(TBL_STS[[#This Row],[Contenant]],'BDD contenants'!A$1:A$14,'BDD contenants'!B$1:B$14,"",0)</f>
        <v>1</v>
      </c>
    </row>
    <row r="53" spans="1:12" x14ac:dyDescent="0.25">
      <c r="A53">
        <v>1037492</v>
      </c>
      <c r="B53" t="s">
        <v>0</v>
      </c>
      <c r="C53">
        <v>45</v>
      </c>
      <c r="D53">
        <f>_xlfn.XLOOKUP(TBL_HSTS[[#This Row],[Contenant]],'BDD contenants'!A$1:A$14,'BDD contenants'!B$1:B$14,"",0)</f>
        <v>0.5</v>
      </c>
      <c r="I53">
        <v>1150442</v>
      </c>
      <c r="J53" t="s">
        <v>0</v>
      </c>
      <c r="K53">
        <v>100</v>
      </c>
      <c r="L53">
        <f>_xlfn.XLOOKUP(TBL_STS[[#This Row],[Contenant]],'BDD contenants'!A$1:A$14,'BDD contenants'!B$1:B$14,"",0)</f>
        <v>0.5</v>
      </c>
    </row>
    <row r="54" spans="1:12" x14ac:dyDescent="0.25">
      <c r="A54">
        <v>1038626</v>
      </c>
      <c r="B54" t="s">
        <v>12</v>
      </c>
      <c r="C54">
        <v>9</v>
      </c>
      <c r="D54">
        <f>_xlfn.XLOOKUP(TBL_HSTS[[#This Row],[Contenant]],'BDD contenants'!A$1:A$14,'BDD contenants'!B$1:B$14,"",0)</f>
        <v>1</v>
      </c>
      <c r="I54">
        <v>1150528</v>
      </c>
      <c r="J54" t="s">
        <v>6</v>
      </c>
      <c r="K54">
        <v>10</v>
      </c>
      <c r="L54">
        <f>_xlfn.XLOOKUP(TBL_STS[[#This Row],[Contenant]],'BDD contenants'!A$1:A$14,'BDD contenants'!B$1:B$14,"",0)</f>
        <v>1</v>
      </c>
    </row>
    <row r="55" spans="1:12" x14ac:dyDescent="0.25">
      <c r="A55">
        <v>1043123</v>
      </c>
      <c r="B55" t="s">
        <v>1</v>
      </c>
      <c r="C55">
        <v>7</v>
      </c>
      <c r="D55">
        <f>_xlfn.XLOOKUP(TBL_HSTS[[#This Row],[Contenant]],'BDD contenants'!A$1:A$14,'BDD contenants'!B$1:B$14,"",0)</f>
        <v>0.25</v>
      </c>
      <c r="I55">
        <v>1151159</v>
      </c>
      <c r="J55" t="s">
        <v>3</v>
      </c>
      <c r="K55">
        <v>48</v>
      </c>
      <c r="L55">
        <f>_xlfn.XLOOKUP(TBL_STS[[#This Row],[Contenant]],'BDD contenants'!A$1:A$14,'BDD contenants'!B$1:B$14,"",0)</f>
        <v>1</v>
      </c>
    </row>
    <row r="56" spans="1:12" x14ac:dyDescent="0.25">
      <c r="A56">
        <v>1099679</v>
      </c>
      <c r="B56" t="s">
        <v>6</v>
      </c>
      <c r="C56">
        <v>71</v>
      </c>
      <c r="D56">
        <f>_xlfn.XLOOKUP(TBL_HSTS[[#This Row],[Contenant]],'BDD contenants'!A$1:A$14,'BDD contenants'!B$1:B$14,"",0)</f>
        <v>1</v>
      </c>
      <c r="I56">
        <v>877205</v>
      </c>
      <c r="J56" t="s">
        <v>6</v>
      </c>
      <c r="K56">
        <v>3</v>
      </c>
      <c r="L56">
        <f>_xlfn.XLOOKUP(TBL_STS[[#This Row],[Contenant]],'BDD contenants'!A$1:A$14,'BDD contenants'!B$1:B$14,"",0)</f>
        <v>1</v>
      </c>
    </row>
    <row r="57" spans="1:12" x14ac:dyDescent="0.25">
      <c r="A57">
        <v>1106329</v>
      </c>
      <c r="B57" t="s">
        <v>1</v>
      </c>
      <c r="C57">
        <v>43</v>
      </c>
      <c r="D57">
        <f>_xlfn.XLOOKUP(TBL_HSTS[[#This Row],[Contenant]],'BDD contenants'!A$1:A$14,'BDD contenants'!B$1:B$14,"",0)</f>
        <v>0.25</v>
      </c>
      <c r="I57">
        <v>877271</v>
      </c>
      <c r="J57" t="s">
        <v>6</v>
      </c>
      <c r="K57">
        <v>2</v>
      </c>
      <c r="L57">
        <f>_xlfn.XLOOKUP(TBL_STS[[#This Row],[Contenant]],'BDD contenants'!A$1:A$14,'BDD contenants'!B$1:B$14,"",0)</f>
        <v>1</v>
      </c>
    </row>
    <row r="58" spans="1:12" x14ac:dyDescent="0.25">
      <c r="A58">
        <v>1106931</v>
      </c>
      <c r="B58" t="s">
        <v>9</v>
      </c>
      <c r="C58">
        <v>1</v>
      </c>
      <c r="D58">
        <f>_xlfn.XLOOKUP(TBL_HSTS[[#This Row],[Contenant]],'BDD contenants'!A$1:A$14,'BDD contenants'!B$1:B$14,"",0)</f>
        <v>0.25</v>
      </c>
      <c r="I58">
        <v>944400</v>
      </c>
      <c r="J58" t="s">
        <v>6</v>
      </c>
      <c r="K58">
        <v>8</v>
      </c>
      <c r="L58">
        <f>_xlfn.XLOOKUP(TBL_STS[[#This Row],[Contenant]],'BDD contenants'!A$1:A$14,'BDD contenants'!B$1:B$14,"",0)</f>
        <v>1</v>
      </c>
    </row>
    <row r="59" spans="1:12" x14ac:dyDescent="0.25">
      <c r="A59">
        <v>1118816</v>
      </c>
      <c r="B59" t="s">
        <v>2</v>
      </c>
      <c r="C59">
        <v>16</v>
      </c>
      <c r="D59">
        <f>_xlfn.XLOOKUP(TBL_HSTS[[#This Row],[Contenant]],'BDD contenants'!A$1:A$14,'BDD contenants'!B$1:B$14,"",0)</f>
        <v>1</v>
      </c>
      <c r="I59">
        <v>1030995</v>
      </c>
      <c r="J59" t="s">
        <v>3</v>
      </c>
      <c r="K59">
        <v>4</v>
      </c>
      <c r="L59">
        <f>_xlfn.XLOOKUP(TBL_STS[[#This Row],[Contenant]],'BDD contenants'!A$1:A$14,'BDD contenants'!B$1:B$14,"",0)</f>
        <v>1</v>
      </c>
    </row>
    <row r="60" spans="1:12" x14ac:dyDescent="0.25">
      <c r="A60">
        <v>1127772</v>
      </c>
      <c r="B60" t="s">
        <v>0</v>
      </c>
      <c r="C60">
        <v>11</v>
      </c>
      <c r="D60">
        <f>_xlfn.XLOOKUP(TBL_HSTS[[#This Row],[Contenant]],'BDD contenants'!A$1:A$14,'BDD contenants'!B$1:B$14,"",0)</f>
        <v>0.5</v>
      </c>
      <c r="I60">
        <v>1102091</v>
      </c>
      <c r="J60" t="s">
        <v>3</v>
      </c>
      <c r="K60">
        <v>103</v>
      </c>
      <c r="L60">
        <f>_xlfn.XLOOKUP(TBL_STS[[#This Row],[Contenant]],'BDD contenants'!A$1:A$14,'BDD contenants'!B$1:B$14,"",0)</f>
        <v>1</v>
      </c>
    </row>
    <row r="61" spans="1:12" x14ac:dyDescent="0.25">
      <c r="A61">
        <v>1135343</v>
      </c>
      <c r="B61" t="s">
        <v>5</v>
      </c>
      <c r="C61">
        <v>37</v>
      </c>
      <c r="D61">
        <f>_xlfn.XLOOKUP(TBL_HSTS[[#This Row],[Contenant]],'BDD contenants'!A$1:A$14,'BDD contenants'!B$1:B$14,"",0)</f>
        <v>0.5</v>
      </c>
      <c r="I61">
        <v>1113387</v>
      </c>
      <c r="J61" t="s">
        <v>0</v>
      </c>
      <c r="K61">
        <v>1</v>
      </c>
      <c r="L61">
        <f>_xlfn.XLOOKUP(TBL_STS[[#This Row],[Contenant]],'BDD contenants'!A$1:A$14,'BDD contenants'!B$1:B$14,"",0)</f>
        <v>0.5</v>
      </c>
    </row>
    <row r="62" spans="1:12" x14ac:dyDescent="0.25">
      <c r="A62">
        <v>1137196</v>
      </c>
      <c r="B62" t="s">
        <v>0</v>
      </c>
      <c r="C62">
        <v>61</v>
      </c>
      <c r="D62">
        <f>_xlfn.XLOOKUP(TBL_HSTS[[#This Row],[Contenant]],'BDD contenants'!A$1:A$14,'BDD contenants'!B$1:B$14,"",0)</f>
        <v>0.5</v>
      </c>
      <c r="I62">
        <v>1122990</v>
      </c>
      <c r="J62" t="s">
        <v>0</v>
      </c>
      <c r="K62">
        <v>100</v>
      </c>
      <c r="L62">
        <f>_xlfn.XLOOKUP(TBL_STS[[#This Row],[Contenant]],'BDD contenants'!A$1:A$14,'BDD contenants'!B$1:B$14,"",0)</f>
        <v>0.5</v>
      </c>
    </row>
    <row r="63" spans="1:12" x14ac:dyDescent="0.25">
      <c r="A63">
        <v>1138787</v>
      </c>
      <c r="B63" t="s">
        <v>0</v>
      </c>
      <c r="C63">
        <v>28</v>
      </c>
      <c r="D63">
        <f>_xlfn.XLOOKUP(TBL_HSTS[[#This Row],[Contenant]],'BDD contenants'!A$1:A$14,'BDD contenants'!B$1:B$14,"",0)</f>
        <v>0.5</v>
      </c>
      <c r="I63">
        <v>1125419</v>
      </c>
      <c r="J63" t="s">
        <v>0</v>
      </c>
      <c r="K63">
        <v>100</v>
      </c>
      <c r="L63">
        <f>_xlfn.XLOOKUP(TBL_STS[[#This Row],[Contenant]],'BDD contenants'!A$1:A$14,'BDD contenants'!B$1:B$14,"",0)</f>
        <v>0.5</v>
      </c>
    </row>
    <row r="64" spans="1:12" x14ac:dyDescent="0.25">
      <c r="A64">
        <v>1140055</v>
      </c>
      <c r="B64" t="s">
        <v>0</v>
      </c>
      <c r="C64">
        <v>13</v>
      </c>
      <c r="D64">
        <f>_xlfn.XLOOKUP(TBL_HSTS[[#This Row],[Contenant]],'BDD contenants'!A$1:A$14,'BDD contenants'!B$1:B$14,"",0)</f>
        <v>0.5</v>
      </c>
      <c r="I64">
        <v>1130635</v>
      </c>
      <c r="J64" t="s">
        <v>2</v>
      </c>
      <c r="K64">
        <v>70</v>
      </c>
      <c r="L64">
        <f>_xlfn.XLOOKUP(TBL_STS[[#This Row],[Contenant]],'BDD contenants'!A$1:A$14,'BDD contenants'!B$1:B$14,"",0)</f>
        <v>1</v>
      </c>
    </row>
    <row r="65" spans="1:12" x14ac:dyDescent="0.25">
      <c r="A65">
        <v>1140057</v>
      </c>
      <c r="B65" t="s">
        <v>5</v>
      </c>
      <c r="C65">
        <v>16</v>
      </c>
      <c r="D65">
        <f>_xlfn.XLOOKUP(TBL_HSTS[[#This Row],[Contenant]],'BDD contenants'!A$1:A$14,'BDD contenants'!B$1:B$14,"",0)</f>
        <v>0.5</v>
      </c>
      <c r="I65">
        <v>1133350</v>
      </c>
      <c r="J65" t="s">
        <v>2</v>
      </c>
      <c r="K65">
        <v>20</v>
      </c>
      <c r="L65">
        <f>_xlfn.XLOOKUP(TBL_STS[[#This Row],[Contenant]],'BDD contenants'!A$1:A$14,'BDD contenants'!B$1:B$14,"",0)</f>
        <v>1</v>
      </c>
    </row>
    <row r="66" spans="1:12" x14ac:dyDescent="0.25">
      <c r="A66">
        <v>1152655</v>
      </c>
      <c r="B66" t="s">
        <v>1</v>
      </c>
      <c r="C66">
        <v>100</v>
      </c>
      <c r="D66">
        <f>_xlfn.XLOOKUP(TBL_HSTS[[#This Row],[Contenant]],'BDD contenants'!A$1:A$14,'BDD contenants'!B$1:B$14,"",0)</f>
        <v>0.25</v>
      </c>
      <c r="I66">
        <v>1138532</v>
      </c>
      <c r="J66" t="s">
        <v>2</v>
      </c>
      <c r="K66">
        <v>5</v>
      </c>
      <c r="L66">
        <f>_xlfn.XLOOKUP(TBL_STS[[#This Row],[Contenant]],'BDD contenants'!A$1:A$14,'BDD contenants'!B$1:B$14,"",0)</f>
        <v>1</v>
      </c>
    </row>
    <row r="67" spans="1:12" x14ac:dyDescent="0.25">
      <c r="A67">
        <v>1152657</v>
      </c>
      <c r="B67" t="s">
        <v>1</v>
      </c>
      <c r="C67">
        <v>15</v>
      </c>
      <c r="D67">
        <f>_xlfn.XLOOKUP(TBL_HSTS[[#This Row],[Contenant]],'BDD contenants'!A$1:A$14,'BDD contenants'!B$1:B$14,"",0)</f>
        <v>0.25</v>
      </c>
      <c r="I67">
        <v>1140897</v>
      </c>
      <c r="J67" t="s">
        <v>7</v>
      </c>
      <c r="K67">
        <v>6</v>
      </c>
      <c r="L67">
        <f>_xlfn.XLOOKUP(TBL_STS[[#This Row],[Contenant]],'BDD contenants'!A$1:A$14,'BDD contenants'!B$1:B$14,"",0)</f>
        <v>0.25</v>
      </c>
    </row>
    <row r="68" spans="1:12" x14ac:dyDescent="0.25">
      <c r="A68">
        <v>1155901</v>
      </c>
      <c r="B68" t="s">
        <v>0</v>
      </c>
      <c r="C68">
        <v>53</v>
      </c>
      <c r="D68">
        <f>_xlfn.XLOOKUP(TBL_HSTS[[#This Row],[Contenant]],'BDD contenants'!A$1:A$14,'BDD contenants'!B$1:B$14,"",0)</f>
        <v>0.5</v>
      </c>
      <c r="I68">
        <v>1141406</v>
      </c>
      <c r="J68" t="s">
        <v>7</v>
      </c>
      <c r="K68">
        <v>4</v>
      </c>
      <c r="L68">
        <f>_xlfn.XLOOKUP(TBL_STS[[#This Row],[Contenant]],'BDD contenants'!A$1:A$14,'BDD contenants'!B$1:B$14,"",0)</f>
        <v>0.25</v>
      </c>
    </row>
    <row r="69" spans="1:12" x14ac:dyDescent="0.25">
      <c r="A69">
        <v>1156635</v>
      </c>
      <c r="B69" t="s">
        <v>4</v>
      </c>
      <c r="C69">
        <v>2</v>
      </c>
      <c r="D69">
        <f>_xlfn.XLOOKUP(TBL_HSTS[[#This Row],[Contenant]],'BDD contenants'!A$1:A$14,'BDD contenants'!B$1:B$14,"",0)</f>
        <v>0.25</v>
      </c>
      <c r="I69">
        <v>1146713</v>
      </c>
      <c r="J69" t="s">
        <v>2</v>
      </c>
      <c r="K69">
        <v>28</v>
      </c>
      <c r="L69">
        <f>_xlfn.XLOOKUP(TBL_STS[[#This Row],[Contenant]],'BDD contenants'!A$1:A$14,'BDD contenants'!B$1:B$14,"",0)</f>
        <v>1</v>
      </c>
    </row>
    <row r="70" spans="1:12" x14ac:dyDescent="0.25">
      <c r="A70">
        <v>1109042</v>
      </c>
      <c r="B70" t="s">
        <v>9</v>
      </c>
      <c r="C70">
        <v>4</v>
      </c>
      <c r="D70">
        <f>_xlfn.XLOOKUP(TBL_HSTS[[#This Row],[Contenant]],'BDD contenants'!A$1:A$14,'BDD contenants'!B$1:B$14,"",0)</f>
        <v>0.25</v>
      </c>
      <c r="I70">
        <v>1148147</v>
      </c>
      <c r="J70" t="s">
        <v>6</v>
      </c>
      <c r="K70">
        <v>48</v>
      </c>
      <c r="L70">
        <f>_xlfn.XLOOKUP(TBL_STS[[#This Row],[Contenant]],'BDD contenants'!A$1:A$14,'BDD contenants'!B$1:B$14,"",0)</f>
        <v>1</v>
      </c>
    </row>
    <row r="71" spans="1:12" x14ac:dyDescent="0.25">
      <c r="A71">
        <v>1116512</v>
      </c>
      <c r="B71" t="s">
        <v>1</v>
      </c>
      <c r="C71">
        <v>47</v>
      </c>
      <c r="D71">
        <f>_xlfn.XLOOKUP(TBL_HSTS[[#This Row],[Contenant]],'BDD contenants'!A$1:A$14,'BDD contenants'!B$1:B$14,"",0)</f>
        <v>0.25</v>
      </c>
      <c r="I71">
        <v>1148583</v>
      </c>
      <c r="J71" t="s">
        <v>6</v>
      </c>
      <c r="K71">
        <v>25</v>
      </c>
      <c r="L71">
        <f>_xlfn.XLOOKUP(TBL_STS[[#This Row],[Contenant]],'BDD contenants'!A$1:A$14,'BDD contenants'!B$1:B$14,"",0)</f>
        <v>1</v>
      </c>
    </row>
    <row r="72" spans="1:12" x14ac:dyDescent="0.25">
      <c r="A72">
        <v>1140133</v>
      </c>
      <c r="B72" t="s">
        <v>5</v>
      </c>
      <c r="C72">
        <v>14</v>
      </c>
      <c r="D72">
        <f>_xlfn.XLOOKUP(TBL_HSTS[[#This Row],[Contenant]],'BDD contenants'!A$1:A$14,'BDD contenants'!B$1:B$14,"",0)</f>
        <v>0.5</v>
      </c>
      <c r="I72">
        <v>1150094</v>
      </c>
      <c r="J72" t="s">
        <v>2</v>
      </c>
      <c r="K72">
        <v>27</v>
      </c>
      <c r="L72">
        <f>_xlfn.XLOOKUP(TBL_STS[[#This Row],[Contenant]],'BDD contenants'!A$1:A$14,'BDD contenants'!B$1:B$14,"",0)</f>
        <v>1</v>
      </c>
    </row>
    <row r="73" spans="1:12" x14ac:dyDescent="0.25">
      <c r="A73">
        <v>1140169</v>
      </c>
      <c r="B73" t="s">
        <v>0</v>
      </c>
      <c r="C73">
        <v>7</v>
      </c>
      <c r="D73">
        <f>_xlfn.XLOOKUP(TBL_HSTS[[#This Row],[Contenant]],'BDD contenants'!A$1:A$14,'BDD contenants'!B$1:B$14,"",0)</f>
        <v>0.5</v>
      </c>
      <c r="I73">
        <v>1151500</v>
      </c>
      <c r="J73" t="s">
        <v>0</v>
      </c>
      <c r="K73">
        <v>100</v>
      </c>
      <c r="L73">
        <f>_xlfn.XLOOKUP(TBL_STS[[#This Row],[Contenant]],'BDD contenants'!A$1:A$14,'BDD contenants'!B$1:B$14,"",0)</f>
        <v>0.5</v>
      </c>
    </row>
    <row r="74" spans="1:12" x14ac:dyDescent="0.25">
      <c r="A74">
        <v>1156506</v>
      </c>
      <c r="B74" t="s">
        <v>0</v>
      </c>
      <c r="C74">
        <v>100</v>
      </c>
      <c r="D74">
        <f>_xlfn.XLOOKUP(TBL_HSTS[[#This Row],[Contenant]],'BDD contenants'!A$1:A$14,'BDD contenants'!B$1:B$14,"",0)</f>
        <v>0.5</v>
      </c>
      <c r="I74">
        <v>1155167</v>
      </c>
      <c r="J74" t="s">
        <v>0</v>
      </c>
      <c r="K74">
        <v>27</v>
      </c>
      <c r="L74">
        <f>_xlfn.XLOOKUP(TBL_STS[[#This Row],[Contenant]],'BDD contenants'!A$1:A$14,'BDD contenants'!B$1:B$14,"",0)</f>
        <v>0.5</v>
      </c>
    </row>
    <row r="75" spans="1:12" x14ac:dyDescent="0.25">
      <c r="A75">
        <v>1156781</v>
      </c>
      <c r="B75" t="s">
        <v>2</v>
      </c>
      <c r="C75">
        <v>29</v>
      </c>
      <c r="D75">
        <f>_xlfn.XLOOKUP(TBL_HSTS[[#This Row],[Contenant]],'BDD contenants'!A$1:A$14,'BDD contenants'!B$1:B$14,"",0)</f>
        <v>1</v>
      </c>
      <c r="I75">
        <v>509276</v>
      </c>
      <c r="J75" t="s">
        <v>13</v>
      </c>
      <c r="K75">
        <v>9</v>
      </c>
      <c r="L75">
        <f>_xlfn.XLOOKUP(TBL_STS[[#This Row],[Contenant]],'BDD contenants'!A$1:A$14,'BDD contenants'!B$1:B$14,"",0)</f>
        <v>0.25</v>
      </c>
    </row>
    <row r="76" spans="1:12" x14ac:dyDescent="0.25">
      <c r="A76">
        <v>1156788</v>
      </c>
      <c r="B76" t="s">
        <v>0</v>
      </c>
      <c r="C76">
        <v>83</v>
      </c>
      <c r="D76">
        <f>_xlfn.XLOOKUP(TBL_HSTS[[#This Row],[Contenant]],'BDD contenants'!A$1:A$14,'BDD contenants'!B$1:B$14,"",0)</f>
        <v>0.5</v>
      </c>
      <c r="I76">
        <v>984729</v>
      </c>
      <c r="J76" t="s">
        <v>6</v>
      </c>
      <c r="K76">
        <v>1</v>
      </c>
      <c r="L76">
        <f>_xlfn.XLOOKUP(TBL_STS[[#This Row],[Contenant]],'BDD contenants'!A$1:A$14,'BDD contenants'!B$1:B$14,"",0)</f>
        <v>1</v>
      </c>
    </row>
    <row r="77" spans="1:12" x14ac:dyDescent="0.25">
      <c r="A77">
        <v>1157049</v>
      </c>
      <c r="B77" t="s">
        <v>0</v>
      </c>
      <c r="C77">
        <v>8</v>
      </c>
      <c r="D77">
        <f>_xlfn.XLOOKUP(TBL_HSTS[[#This Row],[Contenant]],'BDD contenants'!A$1:A$14,'BDD contenants'!B$1:B$14,"",0)</f>
        <v>0.5</v>
      </c>
      <c r="I77">
        <v>984731</v>
      </c>
      <c r="J77" t="s">
        <v>6</v>
      </c>
      <c r="K77">
        <v>3</v>
      </c>
      <c r="L77">
        <f>_xlfn.XLOOKUP(TBL_STS[[#This Row],[Contenant]],'BDD contenants'!A$1:A$14,'BDD contenants'!B$1:B$14,"",0)</f>
        <v>1</v>
      </c>
    </row>
    <row r="78" spans="1:12" x14ac:dyDescent="0.25">
      <c r="A78">
        <v>1157660</v>
      </c>
      <c r="B78" t="s">
        <v>0</v>
      </c>
      <c r="C78">
        <v>39</v>
      </c>
      <c r="D78">
        <f>_xlfn.XLOOKUP(TBL_HSTS[[#This Row],[Contenant]],'BDD contenants'!A$1:A$14,'BDD contenants'!B$1:B$14,"",0)</f>
        <v>0.5</v>
      </c>
      <c r="I78">
        <v>1064732</v>
      </c>
      <c r="J78" t="s">
        <v>6</v>
      </c>
      <c r="K78">
        <v>3</v>
      </c>
      <c r="L78">
        <f>_xlfn.XLOOKUP(TBL_STS[[#This Row],[Contenant]],'BDD contenants'!A$1:A$14,'BDD contenants'!B$1:B$14,"",0)</f>
        <v>1</v>
      </c>
    </row>
    <row r="79" spans="1:12" x14ac:dyDescent="0.25">
      <c r="A79">
        <v>507201</v>
      </c>
      <c r="B79" t="s">
        <v>10</v>
      </c>
      <c r="C79">
        <v>3</v>
      </c>
      <c r="D79">
        <f>_xlfn.XLOOKUP(TBL_HSTS[[#This Row],[Contenant]],'BDD contenants'!A$1:A$14,'BDD contenants'!B$1:B$14,"",0)</f>
        <v>1</v>
      </c>
      <c r="I79">
        <v>1111662</v>
      </c>
      <c r="J79" t="s">
        <v>0</v>
      </c>
      <c r="K79">
        <v>1</v>
      </c>
      <c r="L79">
        <f>_xlfn.XLOOKUP(TBL_STS[[#This Row],[Contenant]],'BDD contenants'!A$1:A$14,'BDD contenants'!B$1:B$14,"",0)</f>
        <v>0.5</v>
      </c>
    </row>
    <row r="80" spans="1:12" x14ac:dyDescent="0.25">
      <c r="A80">
        <v>1006208</v>
      </c>
      <c r="B80" t="s">
        <v>1</v>
      </c>
      <c r="C80">
        <v>1</v>
      </c>
      <c r="D80">
        <f>_xlfn.XLOOKUP(TBL_HSTS[[#This Row],[Contenant]],'BDD contenants'!A$1:A$14,'BDD contenants'!B$1:B$14,"",0)</f>
        <v>0.25</v>
      </c>
      <c r="I80">
        <v>1119046</v>
      </c>
      <c r="J80" t="s">
        <v>0</v>
      </c>
      <c r="K80">
        <v>51</v>
      </c>
      <c r="L80">
        <f>_xlfn.XLOOKUP(TBL_STS[[#This Row],[Contenant]],'BDD contenants'!A$1:A$14,'BDD contenants'!B$1:B$14,"",0)</f>
        <v>0.5</v>
      </c>
    </row>
    <row r="81" spans="1:12" x14ac:dyDescent="0.25">
      <c r="A81">
        <v>1101372</v>
      </c>
      <c r="B81" t="s">
        <v>6</v>
      </c>
      <c r="C81">
        <v>28</v>
      </c>
      <c r="D81">
        <f>_xlfn.XLOOKUP(TBL_HSTS[[#This Row],[Contenant]],'BDD contenants'!A$1:A$14,'BDD contenants'!B$1:B$14,"",0)</f>
        <v>1</v>
      </c>
      <c r="I81">
        <v>1119148</v>
      </c>
      <c r="J81" t="s">
        <v>0</v>
      </c>
      <c r="K81">
        <v>50</v>
      </c>
      <c r="L81">
        <f>_xlfn.XLOOKUP(TBL_STS[[#This Row],[Contenant]],'BDD contenants'!A$1:A$14,'BDD contenants'!B$1:B$14,"",0)</f>
        <v>0.5</v>
      </c>
    </row>
    <row r="82" spans="1:12" x14ac:dyDescent="0.25">
      <c r="A82">
        <v>880418</v>
      </c>
      <c r="B82" t="s">
        <v>4</v>
      </c>
      <c r="C82">
        <v>60</v>
      </c>
      <c r="D82">
        <f>_xlfn.XLOOKUP(TBL_HSTS[[#This Row],[Contenant]],'BDD contenants'!A$1:A$14,'BDD contenants'!B$1:B$14,"",0)</f>
        <v>0.25</v>
      </c>
      <c r="I82">
        <v>1121971</v>
      </c>
      <c r="J82" t="s">
        <v>0</v>
      </c>
      <c r="K82">
        <v>100</v>
      </c>
      <c r="L82">
        <f>_xlfn.XLOOKUP(TBL_STS[[#This Row],[Contenant]],'BDD contenants'!A$1:A$14,'BDD contenants'!B$1:B$14,"",0)</f>
        <v>0.5</v>
      </c>
    </row>
    <row r="83" spans="1:12" x14ac:dyDescent="0.25">
      <c r="A83">
        <v>1035410</v>
      </c>
      <c r="B83" t="s">
        <v>1</v>
      </c>
      <c r="C83">
        <v>2</v>
      </c>
      <c r="D83">
        <f>_xlfn.XLOOKUP(TBL_HSTS[[#This Row],[Contenant]],'BDD contenants'!A$1:A$14,'BDD contenants'!B$1:B$14,"",0)</f>
        <v>0.25</v>
      </c>
      <c r="I83">
        <v>1126049</v>
      </c>
      <c r="J83" t="s">
        <v>0</v>
      </c>
      <c r="K83">
        <v>99</v>
      </c>
      <c r="L83">
        <f>_xlfn.XLOOKUP(TBL_STS[[#This Row],[Contenant]],'BDD contenants'!A$1:A$14,'BDD contenants'!B$1:B$14,"",0)</f>
        <v>0.5</v>
      </c>
    </row>
    <row r="84" spans="1:12" x14ac:dyDescent="0.25">
      <c r="A84">
        <v>1053994</v>
      </c>
      <c r="B84" t="s">
        <v>12</v>
      </c>
      <c r="C84">
        <v>15</v>
      </c>
      <c r="D84">
        <f>_xlfn.XLOOKUP(TBL_HSTS[[#This Row],[Contenant]],'BDD contenants'!A$1:A$14,'BDD contenants'!B$1:B$14,"",0)</f>
        <v>1</v>
      </c>
      <c r="I84">
        <v>1126721</v>
      </c>
      <c r="J84" t="s">
        <v>6</v>
      </c>
      <c r="K84">
        <v>8</v>
      </c>
      <c r="L84">
        <f>_xlfn.XLOOKUP(TBL_STS[[#This Row],[Contenant]],'BDD contenants'!A$1:A$14,'BDD contenants'!B$1:B$14,"",0)</f>
        <v>1</v>
      </c>
    </row>
    <row r="85" spans="1:12" x14ac:dyDescent="0.25">
      <c r="A85">
        <v>1106320</v>
      </c>
      <c r="B85" t="s">
        <v>10</v>
      </c>
      <c r="C85">
        <v>18</v>
      </c>
      <c r="D85">
        <f>_xlfn.XLOOKUP(TBL_HSTS[[#This Row],[Contenant]],'BDD contenants'!A$1:A$14,'BDD contenants'!B$1:B$14,"",0)</f>
        <v>1</v>
      </c>
      <c r="I85">
        <v>1129946</v>
      </c>
      <c r="J85" t="s">
        <v>2</v>
      </c>
      <c r="K85">
        <v>20</v>
      </c>
      <c r="L85">
        <f>_xlfn.XLOOKUP(TBL_STS[[#This Row],[Contenant]],'BDD contenants'!A$1:A$14,'BDD contenants'!B$1:B$14,"",0)</f>
        <v>1</v>
      </c>
    </row>
    <row r="86" spans="1:12" x14ac:dyDescent="0.25">
      <c r="A86">
        <v>1127812</v>
      </c>
      <c r="B86" t="s">
        <v>2</v>
      </c>
      <c r="C86">
        <v>20</v>
      </c>
      <c r="D86">
        <f>_xlfn.XLOOKUP(TBL_HSTS[[#This Row],[Contenant]],'BDD contenants'!A$1:A$14,'BDD contenants'!B$1:B$14,"",0)</f>
        <v>1</v>
      </c>
      <c r="I86">
        <v>1136996</v>
      </c>
      <c r="J86" t="s">
        <v>0</v>
      </c>
      <c r="K86">
        <v>114</v>
      </c>
      <c r="L86">
        <f>_xlfn.XLOOKUP(TBL_STS[[#This Row],[Contenant]],'BDD contenants'!A$1:A$14,'BDD contenants'!B$1:B$14,"",0)</f>
        <v>0.5</v>
      </c>
    </row>
    <row r="87" spans="1:12" x14ac:dyDescent="0.25">
      <c r="A87">
        <v>1138611</v>
      </c>
      <c r="B87" t="s">
        <v>0</v>
      </c>
      <c r="C87">
        <v>41</v>
      </c>
      <c r="D87">
        <f>_xlfn.XLOOKUP(TBL_HSTS[[#This Row],[Contenant]],'BDD contenants'!A$1:A$14,'BDD contenants'!B$1:B$14,"",0)</f>
        <v>0.5</v>
      </c>
      <c r="I87">
        <v>1137532</v>
      </c>
      <c r="J87" t="s">
        <v>2</v>
      </c>
      <c r="K87">
        <v>400</v>
      </c>
      <c r="L87">
        <f>_xlfn.XLOOKUP(TBL_STS[[#This Row],[Contenant]],'BDD contenants'!A$1:A$14,'BDD contenants'!B$1:B$14,"",0)</f>
        <v>1</v>
      </c>
    </row>
    <row r="88" spans="1:12" x14ac:dyDescent="0.25">
      <c r="A88">
        <v>1141684</v>
      </c>
      <c r="B88" t="s">
        <v>0</v>
      </c>
      <c r="C88">
        <v>33</v>
      </c>
      <c r="D88">
        <f>_xlfn.XLOOKUP(TBL_HSTS[[#This Row],[Contenant]],'BDD contenants'!A$1:A$14,'BDD contenants'!B$1:B$14,"",0)</f>
        <v>0.5</v>
      </c>
      <c r="I88">
        <v>1139038</v>
      </c>
      <c r="J88" t="s">
        <v>0</v>
      </c>
      <c r="K88">
        <v>100</v>
      </c>
      <c r="L88">
        <f>_xlfn.XLOOKUP(TBL_STS[[#This Row],[Contenant]],'BDD contenants'!A$1:A$14,'BDD contenants'!B$1:B$14,"",0)</f>
        <v>0.5</v>
      </c>
    </row>
    <row r="89" spans="1:12" x14ac:dyDescent="0.25">
      <c r="A89">
        <v>1152148</v>
      </c>
      <c r="B89" t="s">
        <v>0</v>
      </c>
      <c r="C89">
        <v>99</v>
      </c>
      <c r="D89">
        <f>_xlfn.XLOOKUP(TBL_HSTS[[#This Row],[Contenant]],'BDD contenants'!A$1:A$14,'BDD contenants'!B$1:B$14,"",0)</f>
        <v>0.5</v>
      </c>
      <c r="I89">
        <v>1139272</v>
      </c>
      <c r="J89" t="s">
        <v>0</v>
      </c>
      <c r="K89">
        <v>99</v>
      </c>
      <c r="L89">
        <f>_xlfn.XLOOKUP(TBL_STS[[#This Row],[Contenant]],'BDD contenants'!A$1:A$14,'BDD contenants'!B$1:B$14,"",0)</f>
        <v>0.5</v>
      </c>
    </row>
    <row r="90" spans="1:12" x14ac:dyDescent="0.25">
      <c r="A90">
        <v>1153516</v>
      </c>
      <c r="B90" t="s">
        <v>5</v>
      </c>
      <c r="C90">
        <v>1</v>
      </c>
      <c r="D90">
        <f>_xlfn.XLOOKUP(TBL_HSTS[[#This Row],[Contenant]],'BDD contenants'!A$1:A$14,'BDD contenants'!B$1:B$14,"",0)</f>
        <v>0.5</v>
      </c>
      <c r="I90">
        <v>1140355</v>
      </c>
      <c r="J90" t="s">
        <v>0</v>
      </c>
      <c r="K90">
        <v>34</v>
      </c>
      <c r="L90">
        <f>_xlfn.XLOOKUP(TBL_STS[[#This Row],[Contenant]],'BDD contenants'!A$1:A$14,'BDD contenants'!B$1:B$14,"",0)</f>
        <v>0.5</v>
      </c>
    </row>
    <row r="91" spans="1:12" x14ac:dyDescent="0.25">
      <c r="A91">
        <v>1153634</v>
      </c>
      <c r="B91" t="s">
        <v>2</v>
      </c>
      <c r="C91">
        <v>28</v>
      </c>
      <c r="D91">
        <f>_xlfn.XLOOKUP(TBL_HSTS[[#This Row],[Contenant]],'BDD contenants'!A$1:A$14,'BDD contenants'!B$1:B$14,"",0)</f>
        <v>1</v>
      </c>
      <c r="I91">
        <v>1140891</v>
      </c>
      <c r="J91" t="s">
        <v>6</v>
      </c>
      <c r="K91">
        <v>10</v>
      </c>
      <c r="L91">
        <f>_xlfn.XLOOKUP(TBL_STS[[#This Row],[Contenant]],'BDD contenants'!A$1:A$14,'BDD contenants'!B$1:B$14,"",0)</f>
        <v>1</v>
      </c>
    </row>
    <row r="92" spans="1:12" x14ac:dyDescent="0.25">
      <c r="A92">
        <v>1157260</v>
      </c>
      <c r="B92" t="s">
        <v>0</v>
      </c>
      <c r="C92">
        <v>77</v>
      </c>
      <c r="D92">
        <f>_xlfn.XLOOKUP(TBL_HSTS[[#This Row],[Contenant]],'BDD contenants'!A$1:A$14,'BDD contenants'!B$1:B$14,"",0)</f>
        <v>0.5</v>
      </c>
      <c r="I92">
        <v>1141776</v>
      </c>
      <c r="J92" t="s">
        <v>7</v>
      </c>
      <c r="K92">
        <v>58</v>
      </c>
      <c r="L92">
        <f>_xlfn.XLOOKUP(TBL_STS[[#This Row],[Contenant]],'BDD contenants'!A$1:A$14,'BDD contenants'!B$1:B$14,"",0)</f>
        <v>0.25</v>
      </c>
    </row>
    <row r="93" spans="1:12" x14ac:dyDescent="0.25">
      <c r="A93">
        <v>882012</v>
      </c>
      <c r="B93" t="s">
        <v>5</v>
      </c>
      <c r="C93">
        <v>28</v>
      </c>
      <c r="D93">
        <f>_xlfn.XLOOKUP(TBL_HSTS[[#This Row],[Contenant]],'BDD contenants'!A$1:A$14,'BDD contenants'!B$1:B$14,"",0)</f>
        <v>0.5</v>
      </c>
      <c r="I93">
        <v>1143748</v>
      </c>
      <c r="J93" t="s">
        <v>2</v>
      </c>
      <c r="K93">
        <v>20</v>
      </c>
      <c r="L93">
        <f>_xlfn.XLOOKUP(TBL_STS[[#This Row],[Contenant]],'BDD contenants'!A$1:A$14,'BDD contenants'!B$1:B$14,"",0)</f>
        <v>1</v>
      </c>
    </row>
    <row r="94" spans="1:12" x14ac:dyDescent="0.25">
      <c r="A94">
        <v>891270</v>
      </c>
      <c r="B94" t="s">
        <v>4</v>
      </c>
      <c r="C94">
        <v>38</v>
      </c>
      <c r="D94">
        <f>_xlfn.XLOOKUP(TBL_HSTS[[#This Row],[Contenant]],'BDD contenants'!A$1:A$14,'BDD contenants'!B$1:B$14,"",0)</f>
        <v>0.25</v>
      </c>
      <c r="I94">
        <v>1144720</v>
      </c>
      <c r="J94" t="s">
        <v>0</v>
      </c>
      <c r="K94">
        <v>110</v>
      </c>
      <c r="L94">
        <f>_xlfn.XLOOKUP(TBL_STS[[#This Row],[Contenant]],'BDD contenants'!A$1:A$14,'BDD contenants'!B$1:B$14,"",0)</f>
        <v>0.5</v>
      </c>
    </row>
    <row r="95" spans="1:12" x14ac:dyDescent="0.25">
      <c r="A95">
        <v>1054075</v>
      </c>
      <c r="B95" t="s">
        <v>1</v>
      </c>
      <c r="C95">
        <v>29</v>
      </c>
      <c r="D95">
        <f>_xlfn.XLOOKUP(TBL_HSTS[[#This Row],[Contenant]],'BDD contenants'!A$1:A$14,'BDD contenants'!B$1:B$14,"",0)</f>
        <v>0.25</v>
      </c>
      <c r="I95">
        <v>1146441</v>
      </c>
      <c r="J95" t="s">
        <v>2</v>
      </c>
      <c r="K95">
        <v>20</v>
      </c>
      <c r="L95">
        <f>_xlfn.XLOOKUP(TBL_STS[[#This Row],[Contenant]],'BDD contenants'!A$1:A$14,'BDD contenants'!B$1:B$14,"",0)</f>
        <v>1</v>
      </c>
    </row>
    <row r="96" spans="1:12" x14ac:dyDescent="0.25">
      <c r="A96">
        <v>1085268</v>
      </c>
      <c r="B96" t="s">
        <v>0</v>
      </c>
      <c r="C96">
        <v>7</v>
      </c>
      <c r="D96">
        <f>_xlfn.XLOOKUP(TBL_HSTS[[#This Row],[Contenant]],'BDD contenants'!A$1:A$14,'BDD contenants'!B$1:B$14,"",0)</f>
        <v>0.5</v>
      </c>
      <c r="I96">
        <v>1148564</v>
      </c>
      <c r="J96" t="s">
        <v>6</v>
      </c>
      <c r="K96">
        <v>25</v>
      </c>
      <c r="L96">
        <f>_xlfn.XLOOKUP(TBL_STS[[#This Row],[Contenant]],'BDD contenants'!A$1:A$14,'BDD contenants'!B$1:B$14,"",0)</f>
        <v>1</v>
      </c>
    </row>
    <row r="97" spans="1:12" x14ac:dyDescent="0.25">
      <c r="A97">
        <v>1104252</v>
      </c>
      <c r="B97" t="s">
        <v>0</v>
      </c>
      <c r="C97">
        <v>26</v>
      </c>
      <c r="D97">
        <f>_xlfn.XLOOKUP(TBL_HSTS[[#This Row],[Contenant]],'BDD contenants'!A$1:A$14,'BDD contenants'!B$1:B$14,"",0)</f>
        <v>0.5</v>
      </c>
      <c r="I97">
        <v>1148579</v>
      </c>
      <c r="J97" t="s">
        <v>6</v>
      </c>
      <c r="K97">
        <v>25</v>
      </c>
      <c r="L97">
        <f>_xlfn.XLOOKUP(TBL_STS[[#This Row],[Contenant]],'BDD contenants'!A$1:A$14,'BDD contenants'!B$1:B$14,"",0)</f>
        <v>1</v>
      </c>
    </row>
    <row r="98" spans="1:12" x14ac:dyDescent="0.25">
      <c r="A98">
        <v>1106224</v>
      </c>
      <c r="B98" t="s">
        <v>1</v>
      </c>
      <c r="C98">
        <v>3</v>
      </c>
      <c r="D98">
        <f>_xlfn.XLOOKUP(TBL_HSTS[[#This Row],[Contenant]],'BDD contenants'!A$1:A$14,'BDD contenants'!B$1:B$14,"",0)</f>
        <v>0.25</v>
      </c>
      <c r="I98">
        <v>1149247</v>
      </c>
      <c r="J98" t="s">
        <v>6</v>
      </c>
      <c r="K98">
        <v>4</v>
      </c>
      <c r="L98">
        <f>_xlfn.XLOOKUP(TBL_STS[[#This Row],[Contenant]],'BDD contenants'!A$1:A$14,'BDD contenants'!B$1:B$14,"",0)</f>
        <v>1</v>
      </c>
    </row>
    <row r="99" spans="1:12" x14ac:dyDescent="0.25">
      <c r="A99">
        <v>1107328</v>
      </c>
      <c r="B99" t="s">
        <v>9</v>
      </c>
      <c r="C99">
        <v>2</v>
      </c>
      <c r="D99">
        <f>_xlfn.XLOOKUP(TBL_HSTS[[#This Row],[Contenant]],'BDD contenants'!A$1:A$14,'BDD contenants'!B$1:B$14,"",0)</f>
        <v>0.25</v>
      </c>
      <c r="I99">
        <v>1153042</v>
      </c>
      <c r="J99" t="s">
        <v>3</v>
      </c>
      <c r="K99">
        <v>4</v>
      </c>
      <c r="L99">
        <f>_xlfn.XLOOKUP(TBL_STS[[#This Row],[Contenant]],'BDD contenants'!A$1:A$14,'BDD contenants'!B$1:B$14,"",0)</f>
        <v>1</v>
      </c>
    </row>
    <row r="100" spans="1:12" x14ac:dyDescent="0.25">
      <c r="A100">
        <v>1118817</v>
      </c>
      <c r="B100" t="s">
        <v>2</v>
      </c>
      <c r="C100">
        <v>20</v>
      </c>
      <c r="D100">
        <f>_xlfn.XLOOKUP(TBL_HSTS[[#This Row],[Contenant]],'BDD contenants'!A$1:A$14,'BDD contenants'!B$1:B$14,"",0)</f>
        <v>1</v>
      </c>
      <c r="I100">
        <v>1156684</v>
      </c>
      <c r="J100" t="s">
        <v>0</v>
      </c>
      <c r="K100">
        <v>38</v>
      </c>
      <c r="L100">
        <f>_xlfn.XLOOKUP(TBL_STS[[#This Row],[Contenant]],'BDD contenants'!A$1:A$14,'BDD contenants'!B$1:B$14,"",0)</f>
        <v>0.5</v>
      </c>
    </row>
    <row r="101" spans="1:12" x14ac:dyDescent="0.25">
      <c r="A101">
        <v>1121668</v>
      </c>
      <c r="B101" t="s">
        <v>8</v>
      </c>
      <c r="C101">
        <v>1</v>
      </c>
      <c r="D101">
        <f>_xlfn.XLOOKUP(TBL_HSTS[[#This Row],[Contenant]],'BDD contenants'!A$1:A$14,'BDD contenants'!B$1:B$14,"",0)</f>
        <v>1</v>
      </c>
      <c r="I101">
        <v>1157154</v>
      </c>
      <c r="J101" t="s">
        <v>3</v>
      </c>
      <c r="K101">
        <v>4</v>
      </c>
      <c r="L101">
        <f>_xlfn.XLOOKUP(TBL_STS[[#This Row],[Contenant]],'BDD contenants'!A$1:A$14,'BDD contenants'!B$1:B$14,"",0)</f>
        <v>1</v>
      </c>
    </row>
    <row r="102" spans="1:12" x14ac:dyDescent="0.25">
      <c r="A102">
        <v>1144198</v>
      </c>
      <c r="B102" t="s">
        <v>2</v>
      </c>
      <c r="C102">
        <v>20</v>
      </c>
      <c r="D102">
        <f>_xlfn.XLOOKUP(TBL_HSTS[[#This Row],[Contenant]],'BDD contenants'!A$1:A$14,'BDD contenants'!B$1:B$14,"",0)</f>
        <v>1</v>
      </c>
      <c r="I102">
        <v>877156</v>
      </c>
      <c r="J102" t="s">
        <v>6</v>
      </c>
      <c r="K102">
        <v>6</v>
      </c>
      <c r="L102">
        <f>_xlfn.XLOOKUP(TBL_STS[[#This Row],[Contenant]],'BDD contenants'!A$1:A$14,'BDD contenants'!B$1:B$14,"",0)</f>
        <v>1</v>
      </c>
    </row>
    <row r="103" spans="1:12" x14ac:dyDescent="0.25">
      <c r="A103">
        <v>1145559</v>
      </c>
      <c r="B103" t="s">
        <v>0</v>
      </c>
      <c r="C103">
        <v>52</v>
      </c>
      <c r="D103">
        <f>_xlfn.XLOOKUP(TBL_HSTS[[#This Row],[Contenant]],'BDD contenants'!A$1:A$14,'BDD contenants'!B$1:B$14,"",0)</f>
        <v>0.5</v>
      </c>
      <c r="I103">
        <v>944397</v>
      </c>
      <c r="J103" t="s">
        <v>6</v>
      </c>
      <c r="K103">
        <v>1</v>
      </c>
      <c r="L103">
        <f>_xlfn.XLOOKUP(TBL_STS[[#This Row],[Contenant]],'BDD contenants'!A$1:A$14,'BDD contenants'!B$1:B$14,"",0)</f>
        <v>1</v>
      </c>
    </row>
    <row r="104" spans="1:12" x14ac:dyDescent="0.25">
      <c r="A104">
        <v>1152654</v>
      </c>
      <c r="B104" t="s">
        <v>1</v>
      </c>
      <c r="C104">
        <v>50</v>
      </c>
      <c r="D104">
        <f>_xlfn.XLOOKUP(TBL_HSTS[[#This Row],[Contenant]],'BDD contenants'!A$1:A$14,'BDD contenants'!B$1:B$14,"",0)</f>
        <v>0.25</v>
      </c>
      <c r="I104">
        <v>959355</v>
      </c>
      <c r="J104" t="s">
        <v>6</v>
      </c>
      <c r="K104">
        <v>400</v>
      </c>
      <c r="L104">
        <f>_xlfn.XLOOKUP(TBL_STS[[#This Row],[Contenant]],'BDD contenants'!A$1:A$14,'BDD contenants'!B$1:B$14,"",0)</f>
        <v>1</v>
      </c>
    </row>
    <row r="105" spans="1:12" x14ac:dyDescent="0.25">
      <c r="A105">
        <v>1157125</v>
      </c>
      <c r="B105" t="s">
        <v>0</v>
      </c>
      <c r="C105">
        <v>57</v>
      </c>
      <c r="D105">
        <f>_xlfn.XLOOKUP(TBL_HSTS[[#This Row],[Contenant]],'BDD contenants'!A$1:A$14,'BDD contenants'!B$1:B$14,"",0)</f>
        <v>0.5</v>
      </c>
      <c r="I105">
        <v>984727</v>
      </c>
      <c r="J105" t="s">
        <v>6</v>
      </c>
      <c r="K105">
        <v>1</v>
      </c>
      <c r="L105">
        <f>_xlfn.XLOOKUP(TBL_STS[[#This Row],[Contenant]],'BDD contenants'!A$1:A$14,'BDD contenants'!B$1:B$14,"",0)</f>
        <v>1</v>
      </c>
    </row>
    <row r="106" spans="1:12" x14ac:dyDescent="0.25">
      <c r="A106">
        <v>1157189</v>
      </c>
      <c r="B106" t="s">
        <v>0</v>
      </c>
      <c r="C106">
        <v>66</v>
      </c>
      <c r="D106">
        <f>_xlfn.XLOOKUP(TBL_HSTS[[#This Row],[Contenant]],'BDD contenants'!A$1:A$14,'BDD contenants'!B$1:B$14,"",0)</f>
        <v>0.5</v>
      </c>
      <c r="I106">
        <v>1051300</v>
      </c>
      <c r="J106" t="s">
        <v>2</v>
      </c>
      <c r="K106">
        <v>101</v>
      </c>
      <c r="L106">
        <f>_xlfn.XLOOKUP(TBL_STS[[#This Row],[Contenant]],'BDD contenants'!A$1:A$14,'BDD contenants'!B$1:B$14,"",0)</f>
        <v>1</v>
      </c>
    </row>
    <row r="107" spans="1:12" x14ac:dyDescent="0.25">
      <c r="A107">
        <v>507939</v>
      </c>
      <c r="B107" t="s">
        <v>13</v>
      </c>
      <c r="C107">
        <v>4</v>
      </c>
      <c r="D107">
        <f>_xlfn.XLOOKUP(TBL_HSTS[[#This Row],[Contenant]],'BDD contenants'!A$1:A$14,'BDD contenants'!B$1:B$14,"",0)</f>
        <v>0.25</v>
      </c>
      <c r="I107">
        <v>1089272</v>
      </c>
      <c r="J107" t="s">
        <v>0</v>
      </c>
      <c r="K107">
        <v>22</v>
      </c>
      <c r="L107">
        <f>_xlfn.XLOOKUP(TBL_STS[[#This Row],[Contenant]],'BDD contenants'!A$1:A$14,'BDD contenants'!B$1:B$14,"",0)</f>
        <v>0.5</v>
      </c>
    </row>
    <row r="108" spans="1:12" x14ac:dyDescent="0.25">
      <c r="A108">
        <v>1036038</v>
      </c>
      <c r="B108" t="s">
        <v>4</v>
      </c>
      <c r="C108">
        <v>48</v>
      </c>
      <c r="D108">
        <f>_xlfn.XLOOKUP(TBL_HSTS[[#This Row],[Contenant]],'BDD contenants'!A$1:A$14,'BDD contenants'!B$1:B$14,"",0)</f>
        <v>0.25</v>
      </c>
      <c r="I108">
        <v>1100500</v>
      </c>
      <c r="J108" t="s">
        <v>11</v>
      </c>
      <c r="K108">
        <v>162</v>
      </c>
      <c r="L108">
        <f>_xlfn.XLOOKUP(TBL_STS[[#This Row],[Contenant]],'BDD contenants'!A$1:A$14,'BDD contenants'!B$1:B$14,"",0)</f>
        <v>1</v>
      </c>
    </row>
    <row r="109" spans="1:12" x14ac:dyDescent="0.25">
      <c r="A109">
        <v>1047200</v>
      </c>
      <c r="B109" t="s">
        <v>9</v>
      </c>
      <c r="C109">
        <v>30</v>
      </c>
      <c r="D109">
        <f>_xlfn.XLOOKUP(TBL_HSTS[[#This Row],[Contenant]],'BDD contenants'!A$1:A$14,'BDD contenants'!B$1:B$14,"",0)</f>
        <v>0.25</v>
      </c>
      <c r="I109">
        <v>1124100</v>
      </c>
      <c r="J109" t="s">
        <v>0</v>
      </c>
      <c r="K109">
        <v>100</v>
      </c>
      <c r="L109">
        <f>_xlfn.XLOOKUP(TBL_STS[[#This Row],[Contenant]],'BDD contenants'!A$1:A$14,'BDD contenants'!B$1:B$14,"",0)</f>
        <v>0.5</v>
      </c>
    </row>
    <row r="110" spans="1:12" x14ac:dyDescent="0.25">
      <c r="A110">
        <v>1065650</v>
      </c>
      <c r="B110" t="s">
        <v>0</v>
      </c>
      <c r="C110">
        <v>32</v>
      </c>
      <c r="D110">
        <f>_xlfn.XLOOKUP(TBL_HSTS[[#This Row],[Contenant]],'BDD contenants'!A$1:A$14,'BDD contenants'!B$1:B$14,"",0)</f>
        <v>0.5</v>
      </c>
      <c r="I110">
        <v>1126733</v>
      </c>
      <c r="J110" t="s">
        <v>0</v>
      </c>
      <c r="K110">
        <v>9</v>
      </c>
      <c r="L110">
        <f>_xlfn.XLOOKUP(TBL_STS[[#This Row],[Contenant]],'BDD contenants'!A$1:A$14,'BDD contenants'!B$1:B$14,"",0)</f>
        <v>0.5</v>
      </c>
    </row>
    <row r="111" spans="1:12" x14ac:dyDescent="0.25">
      <c r="A111">
        <v>1075112</v>
      </c>
      <c r="B111" t="s">
        <v>1</v>
      </c>
      <c r="C111">
        <v>8</v>
      </c>
      <c r="D111">
        <f>_xlfn.XLOOKUP(TBL_HSTS[[#This Row],[Contenant]],'BDD contenants'!A$1:A$14,'BDD contenants'!B$1:B$14,"",0)</f>
        <v>0.25</v>
      </c>
      <c r="I111">
        <v>1127315</v>
      </c>
      <c r="J111" t="s">
        <v>0</v>
      </c>
      <c r="K111">
        <v>100</v>
      </c>
      <c r="L111">
        <f>_xlfn.XLOOKUP(TBL_STS[[#This Row],[Contenant]],'BDD contenants'!A$1:A$14,'BDD contenants'!B$1:B$14,"",0)</f>
        <v>0.5</v>
      </c>
    </row>
    <row r="112" spans="1:12" x14ac:dyDescent="0.25">
      <c r="A112">
        <v>1099444</v>
      </c>
      <c r="B112" t="s">
        <v>6</v>
      </c>
      <c r="C112">
        <v>5</v>
      </c>
      <c r="D112">
        <f>_xlfn.XLOOKUP(TBL_HSTS[[#This Row],[Contenant]],'BDD contenants'!A$1:A$14,'BDD contenants'!B$1:B$14,"",0)</f>
        <v>1</v>
      </c>
      <c r="I112">
        <v>1137218</v>
      </c>
      <c r="J112" t="s">
        <v>2</v>
      </c>
      <c r="K112">
        <v>20</v>
      </c>
      <c r="L112">
        <f>_xlfn.XLOOKUP(TBL_STS[[#This Row],[Contenant]],'BDD contenants'!A$1:A$14,'BDD contenants'!B$1:B$14,"",0)</f>
        <v>1</v>
      </c>
    </row>
    <row r="113" spans="1:12" x14ac:dyDescent="0.25">
      <c r="A113">
        <v>1118681</v>
      </c>
      <c r="B113" t="s">
        <v>0</v>
      </c>
      <c r="C113">
        <v>16</v>
      </c>
      <c r="D113">
        <f>_xlfn.XLOOKUP(TBL_HSTS[[#This Row],[Contenant]],'BDD contenants'!A$1:A$14,'BDD contenants'!B$1:B$14,"",0)</f>
        <v>0.5</v>
      </c>
      <c r="I113">
        <v>1139058</v>
      </c>
      <c r="J113" t="s">
        <v>0</v>
      </c>
      <c r="K113">
        <v>82</v>
      </c>
      <c r="L113">
        <f>_xlfn.XLOOKUP(TBL_STS[[#This Row],[Contenant]],'BDD contenants'!A$1:A$14,'BDD contenants'!B$1:B$14,"",0)</f>
        <v>0.5</v>
      </c>
    </row>
    <row r="114" spans="1:12" x14ac:dyDescent="0.25">
      <c r="A114">
        <v>1125197</v>
      </c>
      <c r="B114" t="s">
        <v>0</v>
      </c>
      <c r="C114">
        <v>15</v>
      </c>
      <c r="D114">
        <f>_xlfn.XLOOKUP(TBL_HSTS[[#This Row],[Contenant]],'BDD contenants'!A$1:A$14,'BDD contenants'!B$1:B$14,"",0)</f>
        <v>0.5</v>
      </c>
      <c r="I114">
        <v>1141405</v>
      </c>
      <c r="J114" t="s">
        <v>7</v>
      </c>
      <c r="K114">
        <v>14</v>
      </c>
      <c r="L114">
        <f>_xlfn.XLOOKUP(TBL_STS[[#This Row],[Contenant]],'BDD contenants'!A$1:A$14,'BDD contenants'!B$1:B$14,"",0)</f>
        <v>0.25</v>
      </c>
    </row>
    <row r="115" spans="1:12" x14ac:dyDescent="0.25">
      <c r="A115">
        <v>1141224</v>
      </c>
      <c r="B115" t="s">
        <v>1</v>
      </c>
      <c r="C115">
        <v>1</v>
      </c>
      <c r="D115">
        <f>_xlfn.XLOOKUP(TBL_HSTS[[#This Row],[Contenant]],'BDD contenants'!A$1:A$14,'BDD contenants'!B$1:B$14,"",0)</f>
        <v>0.25</v>
      </c>
      <c r="I115">
        <v>1142991</v>
      </c>
      <c r="J115" t="s">
        <v>2</v>
      </c>
      <c r="K115">
        <v>21</v>
      </c>
      <c r="L115">
        <f>_xlfn.XLOOKUP(TBL_STS[[#This Row],[Contenant]],'BDD contenants'!A$1:A$14,'BDD contenants'!B$1:B$14,"",0)</f>
        <v>1</v>
      </c>
    </row>
    <row r="116" spans="1:12" x14ac:dyDescent="0.25">
      <c r="A116">
        <v>1145723</v>
      </c>
      <c r="B116" t="s">
        <v>2</v>
      </c>
      <c r="C116">
        <v>17</v>
      </c>
      <c r="D116">
        <f>_xlfn.XLOOKUP(TBL_HSTS[[#This Row],[Contenant]],'BDD contenants'!A$1:A$14,'BDD contenants'!B$1:B$14,"",0)</f>
        <v>1</v>
      </c>
      <c r="I116">
        <v>1148707</v>
      </c>
      <c r="J116" t="s">
        <v>6</v>
      </c>
      <c r="K116">
        <v>25</v>
      </c>
      <c r="L116">
        <f>_xlfn.XLOOKUP(TBL_STS[[#This Row],[Contenant]],'BDD contenants'!A$1:A$14,'BDD contenants'!B$1:B$14,"",0)</f>
        <v>1</v>
      </c>
    </row>
    <row r="117" spans="1:12" x14ac:dyDescent="0.25">
      <c r="A117">
        <v>1147591</v>
      </c>
      <c r="B117" t="s">
        <v>0</v>
      </c>
      <c r="C117">
        <v>66</v>
      </c>
      <c r="D117">
        <f>_xlfn.XLOOKUP(TBL_HSTS[[#This Row],[Contenant]],'BDD contenants'!A$1:A$14,'BDD contenants'!B$1:B$14,"",0)</f>
        <v>0.5</v>
      </c>
      <c r="I117">
        <v>1149261</v>
      </c>
      <c r="J117" t="s">
        <v>0</v>
      </c>
      <c r="K117">
        <v>100</v>
      </c>
      <c r="L117">
        <f>_xlfn.XLOOKUP(TBL_STS[[#This Row],[Contenant]],'BDD contenants'!A$1:A$14,'BDD contenants'!B$1:B$14,"",0)</f>
        <v>0.5</v>
      </c>
    </row>
    <row r="118" spans="1:12" x14ac:dyDescent="0.25">
      <c r="A118">
        <v>1152656</v>
      </c>
      <c r="B118" t="s">
        <v>1</v>
      </c>
      <c r="C118">
        <v>6</v>
      </c>
      <c r="D118">
        <f>_xlfn.XLOOKUP(TBL_HSTS[[#This Row],[Contenant]],'BDD contenants'!A$1:A$14,'BDD contenants'!B$1:B$14,"",0)</f>
        <v>0.25</v>
      </c>
      <c r="I118">
        <v>1149761</v>
      </c>
      <c r="J118" t="s">
        <v>6</v>
      </c>
      <c r="K118">
        <v>25</v>
      </c>
      <c r="L118">
        <f>_xlfn.XLOOKUP(TBL_STS[[#This Row],[Contenant]],'BDD contenants'!A$1:A$14,'BDD contenants'!B$1:B$14,"",0)</f>
        <v>1</v>
      </c>
    </row>
    <row r="119" spans="1:12" x14ac:dyDescent="0.25">
      <c r="A119">
        <v>1154696</v>
      </c>
      <c r="B119" t="s">
        <v>0</v>
      </c>
      <c r="C119">
        <v>71</v>
      </c>
      <c r="D119">
        <f>_xlfn.XLOOKUP(TBL_HSTS[[#This Row],[Contenant]],'BDD contenants'!A$1:A$14,'BDD contenants'!B$1:B$14,"",0)</f>
        <v>0.5</v>
      </c>
      <c r="I119">
        <v>1150297</v>
      </c>
      <c r="J119" t="s">
        <v>6</v>
      </c>
      <c r="K119">
        <v>10</v>
      </c>
      <c r="L119">
        <f>_xlfn.XLOOKUP(TBL_STS[[#This Row],[Contenant]],'BDD contenants'!A$1:A$14,'BDD contenants'!B$1:B$14,"",0)</f>
        <v>1</v>
      </c>
    </row>
    <row r="120" spans="1:12" x14ac:dyDescent="0.25">
      <c r="A120">
        <v>1156400</v>
      </c>
      <c r="B120" t="s">
        <v>0</v>
      </c>
      <c r="C120">
        <v>100</v>
      </c>
      <c r="D120">
        <f>_xlfn.XLOOKUP(TBL_HSTS[[#This Row],[Contenant]],'BDD contenants'!A$1:A$14,'BDD contenants'!B$1:B$14,"",0)</f>
        <v>0.5</v>
      </c>
      <c r="I120">
        <v>1150440</v>
      </c>
      <c r="J120" t="s">
        <v>0</v>
      </c>
      <c r="K120">
        <v>92</v>
      </c>
      <c r="L120">
        <f>_xlfn.XLOOKUP(TBL_STS[[#This Row],[Contenant]],'BDD contenants'!A$1:A$14,'BDD contenants'!B$1:B$14,"",0)</f>
        <v>0.5</v>
      </c>
    </row>
    <row r="121" spans="1:12" x14ac:dyDescent="0.25">
      <c r="A121">
        <v>1156834</v>
      </c>
      <c r="B121" t="s">
        <v>0</v>
      </c>
      <c r="C121">
        <v>3</v>
      </c>
      <c r="D121">
        <f>_xlfn.XLOOKUP(TBL_HSTS[[#This Row],[Contenant]],'BDD contenants'!A$1:A$14,'BDD contenants'!B$1:B$14,"",0)</f>
        <v>0.5</v>
      </c>
      <c r="I121">
        <v>1150747</v>
      </c>
      <c r="J121" t="s">
        <v>0</v>
      </c>
      <c r="K121">
        <v>15</v>
      </c>
      <c r="L121">
        <f>_xlfn.XLOOKUP(TBL_STS[[#This Row],[Contenant]],'BDD contenants'!A$1:A$14,'BDD contenants'!B$1:B$14,"",0)</f>
        <v>0.5</v>
      </c>
    </row>
    <row r="122" spans="1:12" x14ac:dyDescent="0.25">
      <c r="A122">
        <v>1157368</v>
      </c>
      <c r="B122" t="s">
        <v>1</v>
      </c>
      <c r="C122">
        <v>1</v>
      </c>
      <c r="D122">
        <f>_xlfn.XLOOKUP(TBL_HSTS[[#This Row],[Contenant]],'BDD contenants'!A$1:A$14,'BDD contenants'!B$1:B$14,"",0)</f>
        <v>0.25</v>
      </c>
      <c r="I122">
        <v>1155459</v>
      </c>
      <c r="J122" t="s">
        <v>0</v>
      </c>
      <c r="K122">
        <v>39</v>
      </c>
      <c r="L122">
        <f>_xlfn.XLOOKUP(TBL_STS[[#This Row],[Contenant]],'BDD contenants'!A$1:A$14,'BDD contenants'!B$1:B$14,"",0)</f>
        <v>0.5</v>
      </c>
    </row>
    <row r="123" spans="1:12" x14ac:dyDescent="0.25">
      <c r="A123">
        <v>1157370</v>
      </c>
      <c r="B123" t="s">
        <v>1</v>
      </c>
      <c r="C123">
        <v>1</v>
      </c>
      <c r="D123">
        <f>_xlfn.XLOOKUP(TBL_HSTS[[#This Row],[Contenant]],'BDD contenants'!A$1:A$14,'BDD contenants'!B$1:B$14,"",0)</f>
        <v>0.25</v>
      </c>
      <c r="I123">
        <v>1156663</v>
      </c>
      <c r="J123" t="s">
        <v>0</v>
      </c>
      <c r="K123">
        <v>32</v>
      </c>
      <c r="L123">
        <f>_xlfn.XLOOKUP(TBL_STS[[#This Row],[Contenant]],'BDD contenants'!A$1:A$14,'BDD contenants'!B$1:B$14,"",0)</f>
        <v>0.5</v>
      </c>
    </row>
    <row r="124" spans="1:12" x14ac:dyDescent="0.25">
      <c r="A124">
        <v>1157455</v>
      </c>
      <c r="B124" t="s">
        <v>1</v>
      </c>
      <c r="C124">
        <v>1</v>
      </c>
      <c r="D124">
        <f>_xlfn.XLOOKUP(TBL_HSTS[[#This Row],[Contenant]],'BDD contenants'!A$1:A$14,'BDD contenants'!B$1:B$14,"",0)</f>
        <v>0.25</v>
      </c>
      <c r="I124">
        <v>1156670</v>
      </c>
      <c r="J124" t="s">
        <v>0</v>
      </c>
      <c r="K124">
        <v>21</v>
      </c>
      <c r="L124">
        <f>_xlfn.XLOOKUP(TBL_STS[[#This Row],[Contenant]],'BDD contenants'!A$1:A$14,'BDD contenants'!B$1:B$14,"",0)</f>
        <v>0.5</v>
      </c>
    </row>
    <row r="125" spans="1:12" x14ac:dyDescent="0.25">
      <c r="A125">
        <v>1156041</v>
      </c>
      <c r="B125" t="s">
        <v>2</v>
      </c>
      <c r="C125">
        <v>23</v>
      </c>
      <c r="D125">
        <f>_xlfn.XLOOKUP(TBL_HSTS[[#This Row],[Contenant]],'BDD contenants'!A$1:A$14,'BDD contenants'!B$1:B$14,"",0)</f>
        <v>1</v>
      </c>
      <c r="I125">
        <v>1157131</v>
      </c>
      <c r="J125" t="s">
        <v>3</v>
      </c>
      <c r="K125">
        <v>4</v>
      </c>
      <c r="L125">
        <f>_xlfn.XLOOKUP(TBL_STS[[#This Row],[Contenant]],'BDD contenants'!A$1:A$14,'BDD contenants'!B$1:B$14,"",0)</f>
        <v>1</v>
      </c>
    </row>
    <row r="126" spans="1:12" x14ac:dyDescent="0.25">
      <c r="A126">
        <v>1142588</v>
      </c>
      <c r="B126" t="s">
        <v>1</v>
      </c>
      <c r="C126">
        <v>2</v>
      </c>
      <c r="D126">
        <f>_xlfn.XLOOKUP(TBL_HSTS[[#This Row],[Contenant]],'BDD contenants'!A$1:A$14,'BDD contenants'!B$1:B$14,"",0)</f>
        <v>0.25</v>
      </c>
      <c r="I126">
        <v>977721</v>
      </c>
      <c r="J126" t="s">
        <v>6</v>
      </c>
      <c r="K126">
        <v>5</v>
      </c>
      <c r="L126">
        <f>_xlfn.XLOOKUP(TBL_STS[[#This Row],[Contenant]],'BDD contenants'!A$1:A$14,'BDD contenants'!B$1:B$14,"",0)</f>
        <v>1</v>
      </c>
    </row>
    <row r="127" spans="1:12" x14ac:dyDescent="0.25">
      <c r="A127">
        <v>1106784</v>
      </c>
      <c r="B127" t="s">
        <v>1</v>
      </c>
      <c r="C127">
        <v>6</v>
      </c>
      <c r="D127">
        <f>_xlfn.XLOOKUP(TBL_HSTS[[#This Row],[Contenant]],'BDD contenants'!A$1:A$14,'BDD contenants'!B$1:B$14,"",0)</f>
        <v>0.25</v>
      </c>
      <c r="I127">
        <v>990121</v>
      </c>
      <c r="J127" t="s">
        <v>6</v>
      </c>
      <c r="K127">
        <v>1</v>
      </c>
      <c r="L127">
        <f>_xlfn.XLOOKUP(TBL_STS[[#This Row],[Contenant]],'BDD contenants'!A$1:A$14,'BDD contenants'!B$1:B$14,"",0)</f>
        <v>1</v>
      </c>
    </row>
    <row r="128" spans="1:12" x14ac:dyDescent="0.25">
      <c r="A128">
        <v>1157318</v>
      </c>
      <c r="B128" t="s">
        <v>0</v>
      </c>
      <c r="C128">
        <v>12</v>
      </c>
      <c r="D128">
        <f>_xlfn.XLOOKUP(TBL_HSTS[[#This Row],[Contenant]],'BDD contenants'!A$1:A$14,'BDD contenants'!B$1:B$14,"",0)</f>
        <v>0.5</v>
      </c>
      <c r="I128">
        <v>1098600</v>
      </c>
      <c r="J128" t="s">
        <v>1</v>
      </c>
      <c r="K128">
        <v>55</v>
      </c>
      <c r="L128">
        <f>_xlfn.XLOOKUP(TBL_STS[[#This Row],[Contenant]],'BDD contenants'!A$1:A$14,'BDD contenants'!B$1:B$14,"",0)</f>
        <v>0.25</v>
      </c>
    </row>
    <row r="129" spans="1:12" x14ac:dyDescent="0.25">
      <c r="A129">
        <v>1157371</v>
      </c>
      <c r="B129" t="s">
        <v>1</v>
      </c>
      <c r="C129">
        <v>1</v>
      </c>
      <c r="D129">
        <f>_xlfn.XLOOKUP(TBL_HSTS[[#This Row],[Contenant]],'BDD contenants'!A$1:A$14,'BDD contenants'!B$1:B$14,"",0)</f>
        <v>0.25</v>
      </c>
      <c r="I129">
        <v>1103515</v>
      </c>
      <c r="J129" t="s">
        <v>11</v>
      </c>
      <c r="K129">
        <v>102</v>
      </c>
      <c r="L129">
        <f>_xlfn.XLOOKUP(TBL_STS[[#This Row],[Contenant]],'BDD contenants'!A$1:A$14,'BDD contenants'!B$1:B$14,"",0)</f>
        <v>1</v>
      </c>
    </row>
    <row r="130" spans="1:12" x14ac:dyDescent="0.25">
      <c r="A130">
        <v>1110869</v>
      </c>
      <c r="B130" t="s">
        <v>3</v>
      </c>
      <c r="C130">
        <v>1</v>
      </c>
      <c r="D130">
        <f>_xlfn.XLOOKUP(TBL_HSTS[[#This Row],[Contenant]],'BDD contenants'!A$1:A$14,'BDD contenants'!B$1:B$14,"",0)</f>
        <v>1</v>
      </c>
      <c r="I130">
        <v>1129269</v>
      </c>
      <c r="J130" t="s">
        <v>2</v>
      </c>
      <c r="K130">
        <v>20</v>
      </c>
      <c r="L130">
        <f>_xlfn.XLOOKUP(TBL_STS[[#This Row],[Contenant]],'BDD contenants'!A$1:A$14,'BDD contenants'!B$1:B$14,"",0)</f>
        <v>1</v>
      </c>
    </row>
    <row r="131" spans="1:12" x14ac:dyDescent="0.25">
      <c r="A131">
        <v>1157315</v>
      </c>
      <c r="B131" t="s">
        <v>0</v>
      </c>
      <c r="C131">
        <v>3</v>
      </c>
      <c r="D131">
        <f>_xlfn.XLOOKUP(TBL_HSTS[[#This Row],[Contenant]],'BDD contenants'!A$1:A$14,'BDD contenants'!B$1:B$14,"",0)</f>
        <v>0.5</v>
      </c>
      <c r="I131">
        <v>1130673</v>
      </c>
      <c r="J131" t="s">
        <v>0</v>
      </c>
      <c r="K131">
        <v>100</v>
      </c>
      <c r="L131">
        <f>_xlfn.XLOOKUP(TBL_STS[[#This Row],[Contenant]],'BDD contenants'!A$1:A$14,'BDD contenants'!B$1:B$14,"",0)</f>
        <v>0.5</v>
      </c>
    </row>
    <row r="132" spans="1:12" x14ac:dyDescent="0.25">
      <c r="A132">
        <v>1157365</v>
      </c>
      <c r="B132" t="s">
        <v>1</v>
      </c>
      <c r="C132">
        <v>1</v>
      </c>
      <c r="D132">
        <f>_xlfn.XLOOKUP(TBL_HSTS[[#This Row],[Contenant]],'BDD contenants'!A$1:A$14,'BDD contenants'!B$1:B$14,"",0)</f>
        <v>0.25</v>
      </c>
      <c r="I132">
        <v>1133664</v>
      </c>
      <c r="J132" t="s">
        <v>2</v>
      </c>
      <c r="K132">
        <v>20</v>
      </c>
      <c r="L132">
        <f>_xlfn.XLOOKUP(TBL_STS[[#This Row],[Contenant]],'BDD contenants'!A$1:A$14,'BDD contenants'!B$1:B$14,"",0)</f>
        <v>1</v>
      </c>
    </row>
    <row r="133" spans="1:12" x14ac:dyDescent="0.25">
      <c r="A133">
        <v>1107322</v>
      </c>
      <c r="B133" t="s">
        <v>0</v>
      </c>
      <c r="C133">
        <v>12</v>
      </c>
      <c r="D133">
        <f>_xlfn.XLOOKUP(TBL_HSTS[[#This Row],[Contenant]],'BDD contenants'!A$1:A$14,'BDD contenants'!B$1:B$14,"",0)</f>
        <v>0.5</v>
      </c>
      <c r="I133">
        <v>1135267</v>
      </c>
      <c r="J133" t="s">
        <v>0</v>
      </c>
      <c r="K133">
        <v>100</v>
      </c>
      <c r="L133">
        <f>_xlfn.XLOOKUP(TBL_STS[[#This Row],[Contenant]],'BDD contenants'!A$1:A$14,'BDD contenants'!B$1:B$14,"",0)</f>
        <v>0.5</v>
      </c>
    </row>
    <row r="134" spans="1:12" x14ac:dyDescent="0.25">
      <c r="D134" t="str">
        <f>_xlfn.XLOOKUP(TBL_HSTS[[#This Row],[Contenant]],'BDD contenants'!A$1:A$14,'BDD contenants'!B$1:B$14,"",0)</f>
        <v/>
      </c>
      <c r="I134">
        <v>1138194</v>
      </c>
      <c r="J134" t="s">
        <v>0</v>
      </c>
      <c r="K134">
        <v>100</v>
      </c>
      <c r="L134">
        <f>_xlfn.XLOOKUP(TBL_STS[[#This Row],[Contenant]],'BDD contenants'!A$1:A$14,'BDD contenants'!B$1:B$14,"",0)</f>
        <v>0.5</v>
      </c>
    </row>
    <row r="135" spans="1:12" x14ac:dyDescent="0.25">
      <c r="D135" t="str">
        <f>_xlfn.XLOOKUP(TBL_HSTS[[#This Row],[Contenant]],'BDD contenants'!A$1:A$14,'BDD contenants'!B$1:B$14,"",0)</f>
        <v/>
      </c>
      <c r="I135">
        <v>1139262</v>
      </c>
      <c r="J135" t="s">
        <v>2</v>
      </c>
      <c r="K135">
        <v>20</v>
      </c>
      <c r="L135">
        <f>_xlfn.XLOOKUP(TBL_STS[[#This Row],[Contenant]],'BDD contenants'!A$1:A$14,'BDD contenants'!B$1:B$14,"",0)</f>
        <v>1</v>
      </c>
    </row>
    <row r="136" spans="1:12" x14ac:dyDescent="0.25">
      <c r="D136" t="str">
        <f>_xlfn.XLOOKUP(TBL_HSTS[[#This Row],[Contenant]],'BDD contenants'!A$1:A$14,'BDD contenants'!B$1:B$14,"",0)</f>
        <v/>
      </c>
      <c r="I136">
        <v>1140347</v>
      </c>
      <c r="J136" t="s">
        <v>0</v>
      </c>
      <c r="K136">
        <v>7</v>
      </c>
      <c r="L136">
        <f>_xlfn.XLOOKUP(TBL_STS[[#This Row],[Contenant]],'BDD contenants'!A$1:A$14,'BDD contenants'!B$1:B$14,"",0)</f>
        <v>0.5</v>
      </c>
    </row>
    <row r="137" spans="1:12" x14ac:dyDescent="0.25">
      <c r="D137" t="str">
        <f>_xlfn.XLOOKUP(TBL_HSTS[[#This Row],[Contenant]],'BDD contenants'!A$1:A$14,'BDD contenants'!B$1:B$14,"",0)</f>
        <v/>
      </c>
      <c r="I137">
        <v>1140348</v>
      </c>
      <c r="J137" t="s">
        <v>0</v>
      </c>
      <c r="K137">
        <v>6</v>
      </c>
      <c r="L137">
        <f>_xlfn.XLOOKUP(TBL_STS[[#This Row],[Contenant]],'BDD contenants'!A$1:A$14,'BDD contenants'!B$1:B$14,"",0)</f>
        <v>0.5</v>
      </c>
    </row>
    <row r="138" spans="1:12" x14ac:dyDescent="0.25">
      <c r="D138" t="str">
        <f>_xlfn.XLOOKUP(TBL_HSTS[[#This Row],[Contenant]],'BDD contenants'!A$1:A$14,'BDD contenants'!B$1:B$14,"",0)</f>
        <v/>
      </c>
      <c r="I138">
        <v>1142388</v>
      </c>
      <c r="J138" t="s">
        <v>0</v>
      </c>
      <c r="K138">
        <v>117</v>
      </c>
      <c r="L138">
        <f>_xlfn.XLOOKUP(TBL_STS[[#This Row],[Contenant]],'BDD contenants'!A$1:A$14,'BDD contenants'!B$1:B$14,"",0)</f>
        <v>0.5</v>
      </c>
    </row>
    <row r="139" spans="1:12" x14ac:dyDescent="0.25">
      <c r="D139" t="str">
        <f>_xlfn.XLOOKUP(TBL_HSTS[[#This Row],[Contenant]],'BDD contenants'!A$1:A$14,'BDD contenants'!B$1:B$14,"",0)</f>
        <v/>
      </c>
      <c r="I139">
        <v>1144009</v>
      </c>
      <c r="J139" t="s">
        <v>2</v>
      </c>
      <c r="K139">
        <v>20</v>
      </c>
      <c r="L139">
        <f>_xlfn.XLOOKUP(TBL_STS[[#This Row],[Contenant]],'BDD contenants'!A$1:A$14,'BDD contenants'!B$1:B$14,"",0)</f>
        <v>1</v>
      </c>
    </row>
    <row r="140" spans="1:12" x14ac:dyDescent="0.25">
      <c r="D140" t="str">
        <f>_xlfn.XLOOKUP(TBL_HSTS[[#This Row],[Contenant]],'BDD contenants'!A$1:A$14,'BDD contenants'!B$1:B$14,"",0)</f>
        <v/>
      </c>
      <c r="I140">
        <v>1145745</v>
      </c>
      <c r="J140" t="s">
        <v>0</v>
      </c>
      <c r="K140">
        <v>100</v>
      </c>
      <c r="L140">
        <f>_xlfn.XLOOKUP(TBL_STS[[#This Row],[Contenant]],'BDD contenants'!A$1:A$14,'BDD contenants'!B$1:B$14,"",0)</f>
        <v>0.5</v>
      </c>
    </row>
    <row r="141" spans="1:12" x14ac:dyDescent="0.25">
      <c r="D141" t="str">
        <f>_xlfn.XLOOKUP(TBL_HSTS[[#This Row],[Contenant]],'BDD contenants'!A$1:A$14,'BDD contenants'!B$1:B$14,"",0)</f>
        <v/>
      </c>
      <c r="I141">
        <v>1148436</v>
      </c>
      <c r="J141" t="s">
        <v>2</v>
      </c>
      <c r="K141">
        <v>26</v>
      </c>
      <c r="L141">
        <f>_xlfn.XLOOKUP(TBL_STS[[#This Row],[Contenant]],'BDD contenants'!A$1:A$14,'BDD contenants'!B$1:B$14,"",0)</f>
        <v>1</v>
      </c>
    </row>
    <row r="142" spans="1:12" x14ac:dyDescent="0.25">
      <c r="D142" t="str">
        <f>_xlfn.XLOOKUP(TBL_HSTS[[#This Row],[Contenant]],'BDD contenants'!A$1:A$14,'BDD contenants'!B$1:B$14,"",0)</f>
        <v/>
      </c>
      <c r="I142">
        <v>1149340</v>
      </c>
      <c r="J142" t="s">
        <v>2</v>
      </c>
      <c r="K142">
        <v>27</v>
      </c>
      <c r="L142">
        <f>_xlfn.XLOOKUP(TBL_STS[[#This Row],[Contenant]],'BDD contenants'!A$1:A$14,'BDD contenants'!B$1:B$14,"",0)</f>
        <v>1</v>
      </c>
    </row>
    <row r="143" spans="1:12" x14ac:dyDescent="0.25">
      <c r="D143" t="str">
        <f>_xlfn.XLOOKUP(TBL_HSTS[[#This Row],[Contenant]],'BDD contenants'!A$1:A$14,'BDD contenants'!B$1:B$14,"",0)</f>
        <v/>
      </c>
      <c r="I143">
        <v>1149876</v>
      </c>
      <c r="J143" t="s">
        <v>0</v>
      </c>
      <c r="K143">
        <v>74</v>
      </c>
      <c r="L143">
        <f>_xlfn.XLOOKUP(TBL_STS[[#This Row],[Contenant]],'BDD contenants'!A$1:A$14,'BDD contenants'!B$1:B$14,"",0)</f>
        <v>0.5</v>
      </c>
    </row>
    <row r="144" spans="1:12" x14ac:dyDescent="0.25">
      <c r="D144" t="str">
        <f>_xlfn.XLOOKUP(TBL_HSTS[[#This Row],[Contenant]],'BDD contenants'!A$1:A$14,'BDD contenants'!B$1:B$14,"",0)</f>
        <v/>
      </c>
      <c r="I144">
        <v>1151162</v>
      </c>
      <c r="J144" t="s">
        <v>3</v>
      </c>
      <c r="K144">
        <v>10</v>
      </c>
      <c r="L144">
        <f>_xlfn.XLOOKUP(TBL_STS[[#This Row],[Contenant]],'BDD contenants'!A$1:A$14,'BDD contenants'!B$1:B$14,"",0)</f>
        <v>1</v>
      </c>
    </row>
    <row r="145" spans="9:12" x14ac:dyDescent="0.25">
      <c r="I145">
        <v>1156692</v>
      </c>
      <c r="J145" t="s">
        <v>0</v>
      </c>
      <c r="K145">
        <v>9</v>
      </c>
      <c r="L145">
        <f>_xlfn.XLOOKUP(TBL_STS[[#This Row],[Contenant]],'BDD contenants'!A$1:A$14,'BDD contenants'!B$1:B$14,"",0)</f>
        <v>0.5</v>
      </c>
    </row>
    <row r="146" spans="9:12" x14ac:dyDescent="0.25">
      <c r="I146">
        <v>1157195</v>
      </c>
      <c r="J146" t="s">
        <v>3</v>
      </c>
      <c r="K146">
        <v>32</v>
      </c>
      <c r="L146">
        <f>_xlfn.XLOOKUP(TBL_STS[[#This Row],[Contenant]],'BDD contenants'!A$1:A$14,'BDD contenants'!B$1:B$14,"",0)</f>
        <v>1</v>
      </c>
    </row>
    <row r="147" spans="9:12" x14ac:dyDescent="0.25">
      <c r="I147">
        <v>877164</v>
      </c>
      <c r="J147" t="s">
        <v>6</v>
      </c>
      <c r="K147">
        <v>12</v>
      </c>
      <c r="L147">
        <f>_xlfn.XLOOKUP(TBL_STS[[#This Row],[Contenant]],'BDD contenants'!A$1:A$14,'BDD contenants'!B$1:B$14,"",0)</f>
        <v>1</v>
      </c>
    </row>
    <row r="148" spans="9:12" x14ac:dyDescent="0.25">
      <c r="I148">
        <v>888762</v>
      </c>
      <c r="J148" t="s">
        <v>6</v>
      </c>
      <c r="K148">
        <v>7</v>
      </c>
      <c r="L148">
        <f>_xlfn.XLOOKUP(TBL_STS[[#This Row],[Contenant]],'BDD contenants'!A$1:A$14,'BDD contenants'!B$1:B$14,"",0)</f>
        <v>1</v>
      </c>
    </row>
    <row r="149" spans="9:12" x14ac:dyDescent="0.25">
      <c r="I149">
        <v>888764</v>
      </c>
      <c r="J149" t="s">
        <v>6</v>
      </c>
      <c r="K149">
        <v>1</v>
      </c>
      <c r="L149">
        <f>_xlfn.XLOOKUP(TBL_STS[[#This Row],[Contenant]],'BDD contenants'!A$1:A$14,'BDD contenants'!B$1:B$14,"",0)</f>
        <v>1</v>
      </c>
    </row>
    <row r="150" spans="9:12" x14ac:dyDescent="0.25">
      <c r="I150">
        <v>944407</v>
      </c>
      <c r="J150" t="s">
        <v>6</v>
      </c>
      <c r="K150">
        <v>1</v>
      </c>
      <c r="L150">
        <f>_xlfn.XLOOKUP(TBL_STS[[#This Row],[Contenant]],'BDD contenants'!A$1:A$14,'BDD contenants'!B$1:B$14,"",0)</f>
        <v>1</v>
      </c>
    </row>
    <row r="151" spans="9:12" x14ac:dyDescent="0.25">
      <c r="I151">
        <v>984726</v>
      </c>
      <c r="J151" t="s">
        <v>6</v>
      </c>
      <c r="K151">
        <v>1</v>
      </c>
      <c r="L151">
        <f>_xlfn.XLOOKUP(TBL_STS[[#This Row],[Contenant]],'BDD contenants'!A$1:A$14,'BDD contenants'!B$1:B$14,"",0)</f>
        <v>1</v>
      </c>
    </row>
    <row r="152" spans="9:12" x14ac:dyDescent="0.25">
      <c r="I152">
        <v>988459</v>
      </c>
      <c r="J152" t="s">
        <v>6</v>
      </c>
      <c r="K152">
        <v>5</v>
      </c>
      <c r="L152">
        <f>_xlfn.XLOOKUP(TBL_STS[[#This Row],[Contenant]],'BDD contenants'!A$1:A$14,'BDD contenants'!B$1:B$14,"",0)</f>
        <v>1</v>
      </c>
    </row>
    <row r="153" spans="9:12" x14ac:dyDescent="0.25">
      <c r="I153">
        <v>992816</v>
      </c>
      <c r="J153" t="s">
        <v>3</v>
      </c>
      <c r="K153">
        <v>7</v>
      </c>
      <c r="L153">
        <f>_xlfn.XLOOKUP(TBL_STS[[#This Row],[Contenant]],'BDD contenants'!A$1:A$14,'BDD contenants'!B$1:B$14,"",0)</f>
        <v>1</v>
      </c>
    </row>
    <row r="154" spans="9:12" x14ac:dyDescent="0.25">
      <c r="I154">
        <v>1025965</v>
      </c>
      <c r="J154" t="s">
        <v>9</v>
      </c>
      <c r="K154">
        <v>122</v>
      </c>
      <c r="L154">
        <f>_xlfn.XLOOKUP(TBL_STS[[#This Row],[Contenant]],'BDD contenants'!A$1:A$14,'BDD contenants'!B$1:B$14,"",0)</f>
        <v>0.25</v>
      </c>
    </row>
    <row r="155" spans="9:12" x14ac:dyDescent="0.25">
      <c r="I155">
        <v>1102205</v>
      </c>
      <c r="J155" t="s">
        <v>3</v>
      </c>
      <c r="K155">
        <v>155</v>
      </c>
      <c r="L155">
        <f>_xlfn.XLOOKUP(TBL_STS[[#This Row],[Contenant]],'BDD contenants'!A$1:A$14,'BDD contenants'!B$1:B$14,"",0)</f>
        <v>1</v>
      </c>
    </row>
    <row r="156" spans="9:12" x14ac:dyDescent="0.25">
      <c r="I156">
        <v>1104386</v>
      </c>
      <c r="J156" t="s">
        <v>3</v>
      </c>
      <c r="K156">
        <v>37</v>
      </c>
      <c r="L156">
        <f>_xlfn.XLOOKUP(TBL_STS[[#This Row],[Contenant]],'BDD contenants'!A$1:A$14,'BDD contenants'!B$1:B$14,"",0)</f>
        <v>1</v>
      </c>
    </row>
    <row r="157" spans="9:12" x14ac:dyDescent="0.25">
      <c r="I157">
        <v>1104620</v>
      </c>
      <c r="J157" t="s">
        <v>6</v>
      </c>
      <c r="K157">
        <v>14</v>
      </c>
      <c r="L157">
        <f>_xlfn.XLOOKUP(TBL_STS[[#This Row],[Contenant]],'BDD contenants'!A$1:A$14,'BDD contenants'!B$1:B$14,"",0)</f>
        <v>1</v>
      </c>
    </row>
    <row r="158" spans="9:12" x14ac:dyDescent="0.25">
      <c r="I158">
        <v>1107319</v>
      </c>
      <c r="J158" t="s">
        <v>1</v>
      </c>
      <c r="K158">
        <v>2</v>
      </c>
      <c r="L158">
        <f>_xlfn.XLOOKUP(TBL_STS[[#This Row],[Contenant]],'BDD contenants'!A$1:A$14,'BDD contenants'!B$1:B$14,"",0)</f>
        <v>0.25</v>
      </c>
    </row>
    <row r="159" spans="9:12" x14ac:dyDescent="0.25">
      <c r="I159">
        <v>1126939</v>
      </c>
      <c r="J159" t="s">
        <v>0</v>
      </c>
      <c r="K159">
        <v>20</v>
      </c>
      <c r="L159">
        <f>_xlfn.XLOOKUP(TBL_STS[[#This Row],[Contenant]],'BDD contenants'!A$1:A$14,'BDD contenants'!B$1:B$14,"",0)</f>
        <v>0.5</v>
      </c>
    </row>
    <row r="160" spans="9:12" x14ac:dyDescent="0.25">
      <c r="I160">
        <v>1134036</v>
      </c>
      <c r="J160" t="s">
        <v>0</v>
      </c>
      <c r="K160">
        <v>100</v>
      </c>
      <c r="L160">
        <f>_xlfn.XLOOKUP(TBL_STS[[#This Row],[Contenant]],'BDD contenants'!A$1:A$14,'BDD contenants'!B$1:B$14,"",0)</f>
        <v>0.5</v>
      </c>
    </row>
    <row r="161" spans="9:12" x14ac:dyDescent="0.25">
      <c r="I161">
        <v>1136978</v>
      </c>
      <c r="J161" t="s">
        <v>0</v>
      </c>
      <c r="K161">
        <v>1</v>
      </c>
      <c r="L161">
        <f>_xlfn.XLOOKUP(TBL_STS[[#This Row],[Contenant]],'BDD contenants'!A$1:A$14,'BDD contenants'!B$1:B$14,"",0)</f>
        <v>0.5</v>
      </c>
    </row>
    <row r="162" spans="9:12" x14ac:dyDescent="0.25">
      <c r="I162">
        <v>1141222</v>
      </c>
      <c r="J162" t="s">
        <v>2</v>
      </c>
      <c r="K162">
        <v>20</v>
      </c>
      <c r="L162">
        <f>_xlfn.XLOOKUP(TBL_STS[[#This Row],[Contenant]],'BDD contenants'!A$1:A$14,'BDD contenants'!B$1:B$14,"",0)</f>
        <v>1</v>
      </c>
    </row>
    <row r="163" spans="9:12" x14ac:dyDescent="0.25">
      <c r="I163">
        <v>1143728</v>
      </c>
      <c r="J163" t="s">
        <v>0</v>
      </c>
      <c r="K163">
        <v>108</v>
      </c>
      <c r="L163">
        <f>_xlfn.XLOOKUP(TBL_STS[[#This Row],[Contenant]],'BDD contenants'!A$1:A$14,'BDD contenants'!B$1:B$14,"",0)</f>
        <v>0.5</v>
      </c>
    </row>
    <row r="164" spans="9:12" x14ac:dyDescent="0.25">
      <c r="I164">
        <v>1144196</v>
      </c>
      <c r="J164" t="s">
        <v>0</v>
      </c>
      <c r="K164">
        <v>25</v>
      </c>
      <c r="L164">
        <f>_xlfn.XLOOKUP(TBL_STS[[#This Row],[Contenant]],'BDD contenants'!A$1:A$14,'BDD contenants'!B$1:B$14,"",0)</f>
        <v>0.5</v>
      </c>
    </row>
    <row r="165" spans="9:12" x14ac:dyDescent="0.25">
      <c r="I165">
        <v>1148140</v>
      </c>
      <c r="J165" t="s">
        <v>6</v>
      </c>
      <c r="K165">
        <v>10</v>
      </c>
      <c r="L165">
        <f>_xlfn.XLOOKUP(TBL_STS[[#This Row],[Contenant]],'BDD contenants'!A$1:A$14,'BDD contenants'!B$1:B$14,"",0)</f>
        <v>1</v>
      </c>
    </row>
    <row r="166" spans="9:12" x14ac:dyDescent="0.25">
      <c r="I166">
        <v>1148674</v>
      </c>
      <c r="J166" t="s">
        <v>6</v>
      </c>
      <c r="K166">
        <v>26</v>
      </c>
      <c r="L166">
        <f>_xlfn.XLOOKUP(TBL_STS[[#This Row],[Contenant]],'BDD contenants'!A$1:A$14,'BDD contenants'!B$1:B$14,"",0)</f>
        <v>1</v>
      </c>
    </row>
    <row r="167" spans="9:12" x14ac:dyDescent="0.25">
      <c r="I167">
        <v>1149778</v>
      </c>
      <c r="J167" t="s">
        <v>6</v>
      </c>
      <c r="K167">
        <v>21</v>
      </c>
      <c r="L167">
        <f>_xlfn.XLOOKUP(TBL_STS[[#This Row],[Contenant]],'BDD contenants'!A$1:A$14,'BDD contenants'!B$1:B$14,"",0)</f>
        <v>1</v>
      </c>
    </row>
    <row r="168" spans="9:12" x14ac:dyDescent="0.25">
      <c r="I168">
        <v>1149871</v>
      </c>
      <c r="J168" t="s">
        <v>0</v>
      </c>
      <c r="K168">
        <v>21</v>
      </c>
      <c r="L168">
        <f>_xlfn.XLOOKUP(TBL_STS[[#This Row],[Contenant]],'BDD contenants'!A$1:A$14,'BDD contenants'!B$1:B$14,"",0)</f>
        <v>0.5</v>
      </c>
    </row>
    <row r="169" spans="9:12" x14ac:dyDescent="0.25">
      <c r="I169">
        <v>1150244</v>
      </c>
      <c r="J169" t="s">
        <v>6</v>
      </c>
      <c r="K169">
        <v>4</v>
      </c>
      <c r="L169">
        <f>_xlfn.XLOOKUP(TBL_STS[[#This Row],[Contenant]],'BDD contenants'!A$1:A$14,'BDD contenants'!B$1:B$14,"",0)</f>
        <v>1</v>
      </c>
    </row>
    <row r="170" spans="9:12" x14ac:dyDescent="0.25">
      <c r="I170">
        <v>509277</v>
      </c>
      <c r="J170" t="s">
        <v>13</v>
      </c>
      <c r="K170">
        <v>8</v>
      </c>
      <c r="L170">
        <f>_xlfn.XLOOKUP(TBL_STS[[#This Row],[Contenant]],'BDD contenants'!A$1:A$14,'BDD contenants'!B$1:B$14,"",0)</f>
        <v>0.25</v>
      </c>
    </row>
    <row r="171" spans="9:12" x14ac:dyDescent="0.25">
      <c r="I171">
        <v>984728</v>
      </c>
      <c r="J171" t="s">
        <v>6</v>
      </c>
      <c r="K171">
        <v>9</v>
      </c>
      <c r="L171">
        <f>_xlfn.XLOOKUP(TBL_STS[[#This Row],[Contenant]],'BDD contenants'!A$1:A$14,'BDD contenants'!B$1:B$14,"",0)</f>
        <v>1</v>
      </c>
    </row>
    <row r="172" spans="9:12" x14ac:dyDescent="0.25">
      <c r="I172">
        <v>1063146</v>
      </c>
      <c r="J172" t="s">
        <v>3</v>
      </c>
      <c r="K172">
        <v>19</v>
      </c>
      <c r="L172">
        <f>_xlfn.XLOOKUP(TBL_STS[[#This Row],[Contenant]],'BDD contenants'!A$1:A$14,'BDD contenants'!B$1:B$14,"",0)</f>
        <v>1</v>
      </c>
    </row>
    <row r="173" spans="9:12" x14ac:dyDescent="0.25">
      <c r="I173">
        <v>1105611</v>
      </c>
      <c r="J173" t="s">
        <v>3</v>
      </c>
      <c r="K173">
        <v>26</v>
      </c>
      <c r="L173">
        <f>_xlfn.XLOOKUP(TBL_STS[[#This Row],[Contenant]],'BDD contenants'!A$1:A$14,'BDD contenants'!B$1:B$14,"",0)</f>
        <v>1</v>
      </c>
    </row>
    <row r="174" spans="9:12" x14ac:dyDescent="0.25">
      <c r="I174">
        <v>1118983</v>
      </c>
      <c r="J174" t="s">
        <v>0</v>
      </c>
      <c r="K174">
        <v>11</v>
      </c>
      <c r="L174">
        <f>_xlfn.XLOOKUP(TBL_STS[[#This Row],[Contenant]],'BDD contenants'!A$1:A$14,'BDD contenants'!B$1:B$14,"",0)</f>
        <v>0.5</v>
      </c>
    </row>
    <row r="175" spans="9:12" x14ac:dyDescent="0.25">
      <c r="I175">
        <v>1130615</v>
      </c>
      <c r="J175" t="s">
        <v>0</v>
      </c>
      <c r="K175">
        <v>1</v>
      </c>
      <c r="L175">
        <f>_xlfn.XLOOKUP(TBL_STS[[#This Row],[Contenant]],'BDD contenants'!A$1:A$14,'BDD contenants'!B$1:B$14,"",0)</f>
        <v>0.5</v>
      </c>
    </row>
    <row r="176" spans="9:12" x14ac:dyDescent="0.25">
      <c r="I176">
        <v>1136865</v>
      </c>
      <c r="J176" t="s">
        <v>2</v>
      </c>
      <c r="K176">
        <v>20</v>
      </c>
      <c r="L176">
        <f>_xlfn.XLOOKUP(TBL_STS[[#This Row],[Contenant]],'BDD contenants'!A$1:A$14,'BDD contenants'!B$1:B$14,"",0)</f>
        <v>1</v>
      </c>
    </row>
    <row r="177" spans="9:12" x14ac:dyDescent="0.25">
      <c r="I177">
        <v>1136912</v>
      </c>
      <c r="J177" t="s">
        <v>0</v>
      </c>
      <c r="K177">
        <v>100</v>
      </c>
      <c r="L177">
        <f>_xlfn.XLOOKUP(TBL_STS[[#This Row],[Contenant]],'BDD contenants'!A$1:A$14,'BDD contenants'!B$1:B$14,"",0)</f>
        <v>0.5</v>
      </c>
    </row>
    <row r="178" spans="9:12" x14ac:dyDescent="0.25">
      <c r="I178">
        <v>1140356</v>
      </c>
      <c r="J178" t="s">
        <v>0</v>
      </c>
      <c r="K178">
        <v>14</v>
      </c>
      <c r="L178">
        <f>_xlfn.XLOOKUP(TBL_STS[[#This Row],[Contenant]],'BDD contenants'!A$1:A$14,'BDD contenants'!B$1:B$14,"",0)</f>
        <v>0.5</v>
      </c>
    </row>
    <row r="179" spans="9:12" x14ac:dyDescent="0.25">
      <c r="I179">
        <v>1140775</v>
      </c>
      <c r="J179" t="s">
        <v>7</v>
      </c>
      <c r="K179">
        <v>81</v>
      </c>
      <c r="L179">
        <f>_xlfn.XLOOKUP(TBL_STS[[#This Row],[Contenant]],'BDD contenants'!A$1:A$14,'BDD contenants'!B$1:B$14,"",0)</f>
        <v>0.25</v>
      </c>
    </row>
    <row r="180" spans="9:12" x14ac:dyDescent="0.25">
      <c r="I180">
        <v>1140890</v>
      </c>
      <c r="J180" t="s">
        <v>6</v>
      </c>
      <c r="K180">
        <v>10</v>
      </c>
      <c r="L180">
        <f>_xlfn.XLOOKUP(TBL_STS[[#This Row],[Contenant]],'BDD contenants'!A$1:A$14,'BDD contenants'!B$1:B$14,"",0)</f>
        <v>1</v>
      </c>
    </row>
    <row r="181" spans="9:12" x14ac:dyDescent="0.25">
      <c r="I181">
        <v>1140892</v>
      </c>
      <c r="J181" t="s">
        <v>6</v>
      </c>
      <c r="K181">
        <v>10</v>
      </c>
      <c r="L181">
        <f>_xlfn.XLOOKUP(TBL_STS[[#This Row],[Contenant]],'BDD contenants'!A$1:A$14,'BDD contenants'!B$1:B$14,"",0)</f>
        <v>1</v>
      </c>
    </row>
    <row r="182" spans="9:12" x14ac:dyDescent="0.25">
      <c r="I182">
        <v>1143430</v>
      </c>
      <c r="J182" t="s">
        <v>3</v>
      </c>
      <c r="K182">
        <v>10</v>
      </c>
      <c r="L182">
        <f>_xlfn.XLOOKUP(TBL_STS[[#This Row],[Contenant]],'BDD contenants'!A$1:A$14,'BDD contenants'!B$1:B$14,"",0)</f>
        <v>1</v>
      </c>
    </row>
    <row r="183" spans="9:12" x14ac:dyDescent="0.25">
      <c r="I183">
        <v>1144266</v>
      </c>
      <c r="J183" t="s">
        <v>2</v>
      </c>
      <c r="K183">
        <v>20</v>
      </c>
      <c r="L183">
        <f>_xlfn.XLOOKUP(TBL_STS[[#This Row],[Contenant]],'BDD contenants'!A$1:A$14,'BDD contenants'!B$1:B$14,"",0)</f>
        <v>1</v>
      </c>
    </row>
    <row r="184" spans="9:12" x14ac:dyDescent="0.25">
      <c r="I184">
        <v>1150418</v>
      </c>
      <c r="J184" t="s">
        <v>0</v>
      </c>
      <c r="K184">
        <v>100</v>
      </c>
      <c r="L184">
        <f>_xlfn.XLOOKUP(TBL_STS[[#This Row],[Contenant]],'BDD contenants'!A$1:A$14,'BDD contenants'!B$1:B$14,"",0)</f>
        <v>0.5</v>
      </c>
    </row>
    <row r="185" spans="9:12" x14ac:dyDescent="0.25">
      <c r="I185">
        <v>1151188</v>
      </c>
      <c r="J185" t="s">
        <v>2</v>
      </c>
      <c r="K185">
        <v>25</v>
      </c>
      <c r="L185">
        <f>_xlfn.XLOOKUP(TBL_STS[[#This Row],[Contenant]],'BDD contenants'!A$1:A$14,'BDD contenants'!B$1:B$14,"",0)</f>
        <v>1</v>
      </c>
    </row>
    <row r="186" spans="9:12" x14ac:dyDescent="0.25">
      <c r="I186">
        <v>1157053</v>
      </c>
      <c r="J186" t="s">
        <v>3</v>
      </c>
      <c r="K186">
        <v>32</v>
      </c>
      <c r="L186">
        <f>_xlfn.XLOOKUP(TBL_STS[[#This Row],[Contenant]],'BDD contenants'!A$1:A$14,'BDD contenants'!B$1:B$14,"",0)</f>
        <v>1</v>
      </c>
    </row>
    <row r="187" spans="9:12" x14ac:dyDescent="0.25">
      <c r="I187">
        <v>1157153</v>
      </c>
      <c r="J187" t="s">
        <v>3</v>
      </c>
      <c r="K187">
        <v>4</v>
      </c>
      <c r="L187">
        <f>_xlfn.XLOOKUP(TBL_STS[[#This Row],[Contenant]],'BDD contenants'!A$1:A$14,'BDD contenants'!B$1:B$14,"",0)</f>
        <v>1</v>
      </c>
    </row>
    <row r="188" spans="9:12" x14ac:dyDescent="0.25">
      <c r="I188">
        <v>1156540</v>
      </c>
      <c r="J188" t="s">
        <v>0</v>
      </c>
      <c r="K188">
        <v>2</v>
      </c>
      <c r="L188">
        <f>_xlfn.XLOOKUP(TBL_STS[[#This Row],[Contenant]],'BDD contenants'!A$1:A$14,'BDD contenants'!B$1:B$14,"",0)</f>
        <v>0.5</v>
      </c>
    </row>
    <row r="189" spans="9:12" x14ac:dyDescent="0.25">
      <c r="L189" t="str">
        <f>_xlfn.XLOOKUP(TBL_STS[[#This Row],[Contenant]],'BDD contenants'!A$1:A$14,'BDD contenants'!B$1:B$14,"",0)</f>
        <v/>
      </c>
    </row>
    <row r="190" spans="9:12" x14ac:dyDescent="0.25">
      <c r="L190" t="str">
        <f>_xlfn.XLOOKUP(TBL_STS[[#This Row],[Contenant]],'BDD contenants'!A$1:A$14,'BDD contenants'!B$1:B$14,"",0)</f>
        <v/>
      </c>
    </row>
    <row r="191" spans="9:12" x14ac:dyDescent="0.25">
      <c r="L191" t="str">
        <f>_xlfn.XLOOKUP(TBL_STS[[#This Row],[Contenant]],'BDD contenants'!A$1:A$14,'BDD contenants'!B$1:B$14,"",0)</f>
        <v/>
      </c>
    </row>
  </sheetData>
  <mergeCells count="3">
    <mergeCell ref="A1:D2"/>
    <mergeCell ref="I1:L2"/>
    <mergeCell ref="E1:H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7" r:id="rId4" name="BTN7">
          <controlPr defaultSize="0" autoLine="0" autoPict="0" r:id="rId5">
            <anchor moveWithCells="1">
              <from>
                <xdr:col>4</xdr:col>
                <xdr:colOff>542925</xdr:colOff>
                <xdr:row>20</xdr:row>
                <xdr:rowOff>9525</xdr:rowOff>
              </from>
              <to>
                <xdr:col>7</xdr:col>
                <xdr:colOff>285750</xdr:colOff>
                <xdr:row>22</xdr:row>
                <xdr:rowOff>152400</xdr:rowOff>
              </to>
            </anchor>
          </controlPr>
        </control>
      </mc:Choice>
      <mc:Fallback>
        <control shapeId="2057" r:id="rId4" name="BTN7"/>
      </mc:Fallback>
    </mc:AlternateContent>
    <mc:AlternateContent xmlns:mc="http://schemas.openxmlformats.org/markup-compatibility/2006">
      <mc:Choice Requires="x14">
        <control shapeId="2055" r:id="rId6" name="BTN5">
          <controlPr defaultSize="0" autoLine="0" r:id="rId7">
            <anchor moveWithCells="1">
              <from>
                <xdr:col>5</xdr:col>
                <xdr:colOff>28575</xdr:colOff>
                <xdr:row>14</xdr:row>
                <xdr:rowOff>66675</xdr:rowOff>
              </from>
              <to>
                <xdr:col>7</xdr:col>
                <xdr:colOff>123825</xdr:colOff>
                <xdr:row>16</xdr:row>
                <xdr:rowOff>114300</xdr:rowOff>
              </to>
            </anchor>
          </controlPr>
        </control>
      </mc:Choice>
      <mc:Fallback>
        <control shapeId="2055" r:id="rId6" name="BTN5"/>
      </mc:Fallback>
    </mc:AlternateContent>
    <mc:AlternateContent xmlns:mc="http://schemas.openxmlformats.org/markup-compatibility/2006">
      <mc:Choice Requires="x14">
        <control shapeId="2053" r:id="rId8" name="BTN4">
          <controlPr defaultSize="0" autoLine="0" r:id="rId9">
            <anchor moveWithCells="1">
              <from>
                <xdr:col>6</xdr:col>
                <xdr:colOff>85725</xdr:colOff>
                <xdr:row>9</xdr:row>
                <xdr:rowOff>47625</xdr:rowOff>
              </from>
              <to>
                <xdr:col>7</xdr:col>
                <xdr:colOff>523875</xdr:colOff>
                <xdr:row>10</xdr:row>
                <xdr:rowOff>180975</xdr:rowOff>
              </to>
            </anchor>
          </controlPr>
        </control>
      </mc:Choice>
      <mc:Fallback>
        <control shapeId="2053" r:id="rId8" name="BTN4"/>
      </mc:Fallback>
    </mc:AlternateContent>
    <mc:AlternateContent xmlns:mc="http://schemas.openxmlformats.org/markup-compatibility/2006">
      <mc:Choice Requires="x14">
        <control shapeId="2052" r:id="rId10" name="BTN3">
          <controlPr defaultSize="0" autoLine="0" r:id="rId11">
            <anchor moveWithCells="1">
              <from>
                <xdr:col>5</xdr:col>
                <xdr:colOff>733425</xdr:colOff>
                <xdr:row>7</xdr:row>
                <xdr:rowOff>85725</xdr:rowOff>
              </from>
              <to>
                <xdr:col>7</xdr:col>
                <xdr:colOff>619125</xdr:colOff>
                <xdr:row>9</xdr:row>
                <xdr:rowOff>28575</xdr:rowOff>
              </to>
            </anchor>
          </controlPr>
        </control>
      </mc:Choice>
      <mc:Fallback>
        <control shapeId="2052" r:id="rId10" name="BTN3"/>
      </mc:Fallback>
    </mc:AlternateContent>
    <mc:AlternateContent xmlns:mc="http://schemas.openxmlformats.org/markup-compatibility/2006">
      <mc:Choice Requires="x14">
        <control shapeId="2050" r:id="rId12" name="BTN2">
          <controlPr defaultSize="0" autoLine="0" r:id="rId13">
            <anchor moveWithCells="1">
              <from>
                <xdr:col>4</xdr:col>
                <xdr:colOff>323850</xdr:colOff>
                <xdr:row>4</xdr:row>
                <xdr:rowOff>152400</xdr:rowOff>
              </from>
              <to>
                <xdr:col>6</xdr:col>
                <xdr:colOff>285750</xdr:colOff>
                <xdr:row>6</xdr:row>
                <xdr:rowOff>85725</xdr:rowOff>
              </to>
            </anchor>
          </controlPr>
        </control>
      </mc:Choice>
      <mc:Fallback>
        <control shapeId="2050" r:id="rId12" name="BTN2"/>
      </mc:Fallback>
    </mc:AlternateContent>
    <mc:AlternateContent xmlns:mc="http://schemas.openxmlformats.org/markup-compatibility/2006">
      <mc:Choice Requires="x14">
        <control shapeId="2049" r:id="rId14" name="BTN1">
          <controlPr defaultSize="0" autoLine="0" r:id="rId15">
            <anchor moveWithCells="1">
              <from>
                <xdr:col>4</xdr:col>
                <xdr:colOff>180975</xdr:colOff>
                <xdr:row>3</xdr:row>
                <xdr:rowOff>0</xdr:rowOff>
              </from>
              <to>
                <xdr:col>6</xdr:col>
                <xdr:colOff>466725</xdr:colOff>
                <xdr:row>4</xdr:row>
                <xdr:rowOff>133350</xdr:rowOff>
              </to>
            </anchor>
          </controlPr>
        </control>
      </mc:Choice>
      <mc:Fallback>
        <control shapeId="2049" r:id="rId14" name="BTN1"/>
      </mc:Fallback>
    </mc:AlternateContent>
  </controls>
  <tableParts count="2">
    <tablePart r:id="rId16"/>
    <tablePart r:id="rId1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6392A-1B17-4D8E-8FC7-7E4BA9B8732C}">
  <sheetPr codeName="Feuil2"/>
  <dimension ref="A1:G31"/>
  <sheetViews>
    <sheetView workbookViewId="0">
      <selection activeCell="A9" sqref="A9"/>
    </sheetView>
  </sheetViews>
  <sheetFormatPr baseColWidth="10" defaultRowHeight="15" x14ac:dyDescent="0.25"/>
  <cols>
    <col min="1" max="1" width="15.5703125" customWidth="1"/>
    <col min="2" max="2" width="24.42578125" bestFit="1" customWidth="1"/>
    <col min="3" max="3" width="23.85546875" customWidth="1"/>
    <col min="6" max="6" width="19.85546875" bestFit="1" customWidth="1"/>
    <col min="7" max="7" width="19.7109375" bestFit="1" customWidth="1"/>
  </cols>
  <sheetData>
    <row r="1" spans="1:7" x14ac:dyDescent="0.25">
      <c r="A1" t="s">
        <v>99</v>
      </c>
      <c r="B1" t="s">
        <v>104</v>
      </c>
      <c r="C1" t="s">
        <v>100</v>
      </c>
      <c r="F1" t="s">
        <v>105</v>
      </c>
      <c r="G1" t="s">
        <v>103</v>
      </c>
    </row>
    <row r="2" spans="1:7" x14ac:dyDescent="0.25">
      <c r="A2" s="28"/>
      <c r="F2" s="29" t="str">
        <f>IFERROR(AVERAGE(Tableau3[Emplacements Hors STS]),"")</f>
        <v/>
      </c>
      <c r="G2" s="29" t="str">
        <f>IFERROR(AVERAGE(Tableau3[Emplacements STS]),"")</f>
        <v/>
      </c>
    </row>
    <row r="3" spans="1:7" x14ac:dyDescent="0.25">
      <c r="A3" s="28"/>
    </row>
    <row r="4" spans="1:7" x14ac:dyDescent="0.25">
      <c r="A4" s="28"/>
    </row>
    <row r="5" spans="1:7" x14ac:dyDescent="0.25">
      <c r="A5" s="28"/>
    </row>
    <row r="6" spans="1:7" x14ac:dyDescent="0.25">
      <c r="A6" s="28"/>
    </row>
    <row r="7" spans="1:7" x14ac:dyDescent="0.25">
      <c r="A7" s="28"/>
    </row>
    <row r="8" spans="1:7" x14ac:dyDescent="0.25">
      <c r="A8" s="28"/>
    </row>
    <row r="9" spans="1:7" x14ac:dyDescent="0.25">
      <c r="A9" s="28"/>
    </row>
    <row r="10" spans="1:7" x14ac:dyDescent="0.25">
      <c r="A10" s="28"/>
    </row>
    <row r="11" spans="1:7" x14ac:dyDescent="0.25">
      <c r="A11" s="28"/>
    </row>
    <row r="12" spans="1:7" x14ac:dyDescent="0.25">
      <c r="A12" s="28"/>
    </row>
    <row r="13" spans="1:7" x14ac:dyDescent="0.25">
      <c r="A13" s="28"/>
    </row>
    <row r="14" spans="1:7" x14ac:dyDescent="0.25">
      <c r="A14" s="28"/>
    </row>
    <row r="15" spans="1:7" x14ac:dyDescent="0.25">
      <c r="A15" s="28"/>
    </row>
    <row r="16" spans="1:7" x14ac:dyDescent="0.25">
      <c r="A16" s="28"/>
    </row>
    <row r="17" spans="1:1" x14ac:dyDescent="0.25">
      <c r="A17" s="28"/>
    </row>
    <row r="18" spans="1:1" x14ac:dyDescent="0.25">
      <c r="A18" s="28"/>
    </row>
    <row r="19" spans="1:1" x14ac:dyDescent="0.25">
      <c r="A19" s="28"/>
    </row>
    <row r="20" spans="1:1" x14ac:dyDescent="0.25">
      <c r="A20" s="28"/>
    </row>
    <row r="21" spans="1:1" x14ac:dyDescent="0.25">
      <c r="A21" s="28"/>
    </row>
    <row r="22" spans="1:1" x14ac:dyDescent="0.25">
      <c r="A22" s="28"/>
    </row>
    <row r="23" spans="1:1" x14ac:dyDescent="0.25">
      <c r="A23" s="28"/>
    </row>
    <row r="24" spans="1:1" x14ac:dyDescent="0.25">
      <c r="A24" s="28"/>
    </row>
    <row r="25" spans="1:1" x14ac:dyDescent="0.25">
      <c r="A25" s="28"/>
    </row>
    <row r="26" spans="1:1" x14ac:dyDescent="0.25">
      <c r="A26" s="28"/>
    </row>
    <row r="27" spans="1:1" x14ac:dyDescent="0.25">
      <c r="A27" s="28"/>
    </row>
    <row r="28" spans="1:1" x14ac:dyDescent="0.25">
      <c r="A28" s="28"/>
    </row>
    <row r="29" spans="1:1" x14ac:dyDescent="0.25">
      <c r="A29" s="28"/>
    </row>
    <row r="30" spans="1:1" x14ac:dyDescent="0.25">
      <c r="A30" s="28"/>
    </row>
    <row r="31" spans="1:1" x14ac:dyDescent="0.25">
      <c r="A31" s="28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85E25-F3A3-4FB1-8D4E-8C59A5FA9DC3}">
  <sheetPr codeName="Feuil3"/>
  <dimension ref="A1:B14"/>
  <sheetViews>
    <sheetView workbookViewId="0">
      <selection activeCell="J21" sqref="J21"/>
    </sheetView>
  </sheetViews>
  <sheetFormatPr baseColWidth="10" defaultRowHeight="15" x14ac:dyDescent="0.25"/>
  <cols>
    <col min="1" max="1" width="28.7109375" bestFit="1" customWidth="1"/>
  </cols>
  <sheetData>
    <row r="1" spans="1:2" x14ac:dyDescent="0.25">
      <c r="A1" t="s">
        <v>3</v>
      </c>
      <c r="B1">
        <v>1</v>
      </c>
    </row>
    <row r="2" spans="1:2" x14ac:dyDescent="0.25">
      <c r="A2" t="s">
        <v>11</v>
      </c>
      <c r="B2">
        <v>1</v>
      </c>
    </row>
    <row r="3" spans="1:2" x14ac:dyDescent="0.25">
      <c r="A3" t="s">
        <v>9</v>
      </c>
      <c r="B3">
        <v>0.25</v>
      </c>
    </row>
    <row r="4" spans="1:2" x14ac:dyDescent="0.25">
      <c r="A4" t="s">
        <v>13</v>
      </c>
      <c r="B4">
        <v>0.25</v>
      </c>
    </row>
    <row r="5" spans="1:2" x14ac:dyDescent="0.25">
      <c r="A5" t="s">
        <v>2</v>
      </c>
      <c r="B5">
        <v>1</v>
      </c>
    </row>
    <row r="6" spans="1:2" x14ac:dyDescent="0.25">
      <c r="A6" t="s">
        <v>6</v>
      </c>
      <c r="B6">
        <v>1</v>
      </c>
    </row>
    <row r="7" spans="1:2" x14ac:dyDescent="0.25">
      <c r="A7" t="s">
        <v>5</v>
      </c>
      <c r="B7">
        <v>0.5</v>
      </c>
    </row>
    <row r="8" spans="1:2" x14ac:dyDescent="0.25">
      <c r="A8" t="s">
        <v>12</v>
      </c>
      <c r="B8">
        <v>1</v>
      </c>
    </row>
    <row r="9" spans="1:2" x14ac:dyDescent="0.25">
      <c r="A9" t="s">
        <v>1</v>
      </c>
      <c r="B9">
        <v>0.25</v>
      </c>
    </row>
    <row r="10" spans="1:2" x14ac:dyDescent="0.25">
      <c r="A10" t="s">
        <v>7</v>
      </c>
      <c r="B10">
        <v>0.25</v>
      </c>
    </row>
    <row r="11" spans="1:2" x14ac:dyDescent="0.25">
      <c r="A11" t="s">
        <v>10</v>
      </c>
      <c r="B11">
        <v>1</v>
      </c>
    </row>
    <row r="12" spans="1:2" x14ac:dyDescent="0.25">
      <c r="A12" t="s">
        <v>0</v>
      </c>
      <c r="B12">
        <v>0.5</v>
      </c>
    </row>
    <row r="13" spans="1:2" x14ac:dyDescent="0.25">
      <c r="A13" t="s">
        <v>8</v>
      </c>
      <c r="B13">
        <v>1</v>
      </c>
    </row>
    <row r="14" spans="1:2" x14ac:dyDescent="0.25">
      <c r="A14" t="s">
        <v>4</v>
      </c>
      <c r="B14">
        <v>0.25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323CC-9114-40A5-8F90-368741719941}">
  <sheetPr codeName="Feuil4"/>
  <dimension ref="A2:AF33"/>
  <sheetViews>
    <sheetView showGridLines="0" zoomScale="90" zoomScaleNormal="90" workbookViewId="0">
      <selection activeCell="A3" sqref="A3:AF3"/>
    </sheetView>
  </sheetViews>
  <sheetFormatPr baseColWidth="10" defaultRowHeight="15" outlineLevelRow="1" x14ac:dyDescent="0.25"/>
  <cols>
    <col min="1" max="1" width="7.7109375" customWidth="1"/>
    <col min="2" max="2" width="4.85546875" customWidth="1"/>
    <col min="3" max="11" width="9" bestFit="1" customWidth="1"/>
    <col min="12" max="14" width="8.85546875" bestFit="1" customWidth="1"/>
    <col min="15" max="32" width="9" bestFit="1" customWidth="1"/>
  </cols>
  <sheetData>
    <row r="2" spans="1:32" ht="51.75" customHeight="1" x14ac:dyDescent="0.9">
      <c r="A2" s="54" t="s">
        <v>97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</row>
    <row r="3" spans="1:32" ht="51.75" customHeight="1" x14ac:dyDescent="0.9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</row>
    <row r="4" spans="1:32" ht="24.75" customHeight="1" x14ac:dyDescent="0.25"/>
    <row r="5" spans="1:32" ht="24.75" customHeight="1" thickBot="1" x14ac:dyDescent="0.3"/>
    <row r="6" spans="1:32" ht="30" customHeight="1" outlineLevel="1" thickBot="1" x14ac:dyDescent="0.35">
      <c r="B6" s="1">
        <v>4</v>
      </c>
      <c r="C6" s="8"/>
      <c r="D6" s="8"/>
      <c r="E6" s="8"/>
      <c r="F6" s="9"/>
      <c r="G6" s="9"/>
      <c r="H6" s="9"/>
      <c r="I6" s="8"/>
      <c r="J6" s="8"/>
      <c r="K6" s="8"/>
      <c r="L6" s="9"/>
      <c r="M6" s="8"/>
      <c r="N6" s="8"/>
      <c r="O6" s="8"/>
      <c r="P6" s="8"/>
      <c r="Q6" s="9"/>
      <c r="R6" s="8"/>
      <c r="S6" s="8"/>
      <c r="T6" s="8"/>
      <c r="U6" s="8"/>
      <c r="V6" s="9"/>
      <c r="W6" s="8"/>
      <c r="X6" s="8"/>
      <c r="Y6" s="8"/>
      <c r="Z6" s="8"/>
      <c r="AA6" s="9"/>
      <c r="AB6" s="8"/>
      <c r="AC6" s="8"/>
      <c r="AD6" s="8"/>
      <c r="AE6" s="8"/>
      <c r="AF6" s="9"/>
    </row>
    <row r="7" spans="1:32" ht="30" customHeight="1" outlineLevel="1" thickBot="1" x14ac:dyDescent="0.35">
      <c r="B7" s="1">
        <v>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</row>
    <row r="8" spans="1:32" ht="30" customHeight="1" outlineLevel="1" thickBot="1" x14ac:dyDescent="0.35">
      <c r="B8" s="1">
        <v>2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1"/>
      <c r="AF8" s="11"/>
    </row>
    <row r="9" spans="1:32" ht="30" customHeight="1" outlineLevel="1" thickBot="1" x14ac:dyDescent="0.35">
      <c r="B9" s="1">
        <v>1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30" customHeight="1" outlineLevel="1" x14ac:dyDescent="0.25">
      <c r="C10" s="2" t="s">
        <v>18</v>
      </c>
      <c r="D10" s="3" t="s">
        <v>19</v>
      </c>
      <c r="E10" s="2" t="s">
        <v>20</v>
      </c>
      <c r="F10" s="3" t="s">
        <v>21</v>
      </c>
      <c r="G10" s="4" t="s">
        <v>22</v>
      </c>
      <c r="H10" s="2" t="s">
        <v>23</v>
      </c>
      <c r="I10" s="12" t="s">
        <v>24</v>
      </c>
      <c r="J10" s="4" t="s">
        <v>25</v>
      </c>
      <c r="K10" s="2" t="s">
        <v>26</v>
      </c>
      <c r="L10" s="3" t="s">
        <v>27</v>
      </c>
      <c r="M10" s="4" t="s">
        <v>28</v>
      </c>
      <c r="N10" s="2" t="s">
        <v>29</v>
      </c>
      <c r="O10" s="3" t="s">
        <v>30</v>
      </c>
      <c r="P10" s="4" t="s">
        <v>31</v>
      </c>
      <c r="Q10" s="2" t="s">
        <v>32</v>
      </c>
      <c r="R10" s="12" t="s">
        <v>33</v>
      </c>
      <c r="S10" s="4" t="s">
        <v>34</v>
      </c>
      <c r="T10" s="2" t="s">
        <v>35</v>
      </c>
      <c r="U10" s="3" t="s">
        <v>36</v>
      </c>
      <c r="V10" s="3" t="s">
        <v>37</v>
      </c>
      <c r="W10" s="3" t="s">
        <v>38</v>
      </c>
      <c r="X10" s="3" t="s">
        <v>39</v>
      </c>
      <c r="Y10" s="3" t="s">
        <v>40</v>
      </c>
      <c r="Z10" s="2" t="s">
        <v>41</v>
      </c>
      <c r="AA10" s="12" t="s">
        <v>42</v>
      </c>
      <c r="AB10" s="4" t="s">
        <v>43</v>
      </c>
      <c r="AC10" s="2" t="s">
        <v>44</v>
      </c>
      <c r="AD10" s="12" t="s">
        <v>45</v>
      </c>
      <c r="AE10" s="4" t="s">
        <v>46</v>
      </c>
      <c r="AF10" s="12" t="s">
        <v>47</v>
      </c>
    </row>
    <row r="11" spans="1:32" ht="30" customHeight="1" outlineLevel="1" x14ac:dyDescent="0.35">
      <c r="C11" s="53" t="s">
        <v>48</v>
      </c>
      <c r="D11" s="55"/>
      <c r="E11" s="55"/>
      <c r="F11" s="55"/>
      <c r="G11" s="55"/>
      <c r="H11" s="55"/>
    </row>
    <row r="12" spans="1:32" outlineLevel="1" x14ac:dyDescent="0.25"/>
    <row r="13" spans="1:32" outlineLevel="1" x14ac:dyDescent="0.25"/>
    <row r="14" spans="1:32" ht="15.75" outlineLevel="1" thickBot="1" x14ac:dyDescent="0.3"/>
    <row r="15" spans="1:32" ht="30" customHeight="1" outlineLevel="1" thickBot="1" x14ac:dyDescent="0.35">
      <c r="B15" s="1">
        <v>4</v>
      </c>
      <c r="C15" s="16"/>
      <c r="D15" s="17"/>
      <c r="E15" s="17"/>
      <c r="F15" s="16"/>
      <c r="G15" s="16"/>
      <c r="H15" s="16"/>
      <c r="I15" s="16"/>
      <c r="J15" s="16"/>
      <c r="K15" s="16"/>
      <c r="N15" s="1">
        <v>4</v>
      </c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</row>
    <row r="16" spans="1:32" ht="30" customHeight="1" outlineLevel="1" thickBot="1" x14ac:dyDescent="0.35">
      <c r="B16" s="1">
        <v>3</v>
      </c>
      <c r="C16" s="17"/>
      <c r="D16" s="17"/>
      <c r="E16" s="17"/>
      <c r="F16" s="16"/>
      <c r="G16" s="16"/>
      <c r="H16" s="16"/>
      <c r="I16" s="16"/>
      <c r="J16" s="16"/>
      <c r="K16" s="16"/>
      <c r="N16" s="1">
        <v>3</v>
      </c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</row>
    <row r="17" spans="2:32" ht="30" customHeight="1" outlineLevel="1" thickBot="1" x14ac:dyDescent="0.35">
      <c r="B17" s="1">
        <v>2</v>
      </c>
      <c r="C17" s="17"/>
      <c r="D17" s="17"/>
      <c r="E17" s="17"/>
      <c r="F17" s="16"/>
      <c r="G17" s="16"/>
      <c r="H17" s="16"/>
      <c r="I17" s="16"/>
      <c r="J17" s="16"/>
      <c r="K17" s="16"/>
      <c r="N17" s="1">
        <v>2</v>
      </c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</row>
    <row r="18" spans="2:32" ht="30" customHeight="1" outlineLevel="1" thickBot="1" x14ac:dyDescent="0.35">
      <c r="B18" s="1">
        <v>1</v>
      </c>
      <c r="C18" s="27"/>
      <c r="D18" s="27"/>
      <c r="E18" s="27"/>
      <c r="F18" s="27"/>
      <c r="G18" s="27"/>
      <c r="H18" s="27"/>
      <c r="I18" s="27"/>
      <c r="J18" s="27"/>
      <c r="K18" s="27"/>
      <c r="N18" s="1">
        <v>1</v>
      </c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</row>
    <row r="19" spans="2:32" ht="30" customHeight="1" outlineLevel="1" x14ac:dyDescent="0.3">
      <c r="C19" s="2" t="s">
        <v>49</v>
      </c>
      <c r="D19" s="3" t="s">
        <v>50</v>
      </c>
      <c r="E19" s="2" t="s">
        <v>51</v>
      </c>
      <c r="F19" s="2" t="s">
        <v>52</v>
      </c>
      <c r="G19" s="3" t="s">
        <v>53</v>
      </c>
      <c r="H19" s="2" t="s">
        <v>54</v>
      </c>
      <c r="I19" s="13" t="s">
        <v>55</v>
      </c>
      <c r="J19" s="4" t="s">
        <v>56</v>
      </c>
      <c r="K19" s="13" t="s">
        <v>57</v>
      </c>
      <c r="N19" s="5"/>
      <c r="O19" s="13" t="s">
        <v>58</v>
      </c>
      <c r="P19" s="14" t="s">
        <v>59</v>
      </c>
      <c r="Q19" s="15" t="s">
        <v>60</v>
      </c>
      <c r="R19" s="13" t="s">
        <v>61</v>
      </c>
      <c r="S19" s="14" t="s">
        <v>62</v>
      </c>
      <c r="T19" s="15" t="s">
        <v>63</v>
      </c>
      <c r="U19" s="13" t="s">
        <v>64</v>
      </c>
      <c r="V19" s="14" t="s">
        <v>65</v>
      </c>
      <c r="W19" s="15" t="s">
        <v>66</v>
      </c>
      <c r="X19" s="13" t="s">
        <v>67</v>
      </c>
      <c r="Y19" s="14" t="s">
        <v>68</v>
      </c>
      <c r="Z19" s="15" t="s">
        <v>69</v>
      </c>
      <c r="AA19" s="13" t="s">
        <v>70</v>
      </c>
      <c r="AB19" s="14" t="s">
        <v>71</v>
      </c>
      <c r="AC19" s="15" t="s">
        <v>72</v>
      </c>
      <c r="AD19" s="13" t="s">
        <v>73</v>
      </c>
      <c r="AE19" s="14" t="s">
        <v>74</v>
      </c>
      <c r="AF19" s="13" t="s">
        <v>75</v>
      </c>
    </row>
    <row r="20" spans="2:32" ht="30" customHeight="1" outlineLevel="1" x14ac:dyDescent="0.35">
      <c r="C20" s="49" t="s">
        <v>76</v>
      </c>
      <c r="D20" s="49"/>
      <c r="E20" s="49"/>
      <c r="F20" s="49"/>
      <c r="G20" s="49"/>
      <c r="H20" s="49"/>
      <c r="I20" s="56"/>
      <c r="J20" s="56"/>
      <c r="K20" s="56"/>
      <c r="N20" s="5"/>
      <c r="O20" s="53" t="s">
        <v>77</v>
      </c>
      <c r="P20" s="53"/>
      <c r="Q20" s="53"/>
      <c r="R20" s="53"/>
      <c r="S20" s="53"/>
      <c r="T20" s="53"/>
    </row>
    <row r="21" spans="2:32" ht="18.75" outlineLevel="1" x14ac:dyDescent="0.3">
      <c r="C21" s="6"/>
      <c r="D21" s="6"/>
      <c r="E21" s="6"/>
      <c r="I21" s="7"/>
      <c r="J21" s="7"/>
      <c r="K21" s="7"/>
      <c r="N21" s="5"/>
      <c r="O21" s="7"/>
      <c r="P21" s="7"/>
      <c r="Q21" s="7"/>
      <c r="R21" s="7"/>
      <c r="S21" s="7"/>
      <c r="T21" s="7"/>
    </row>
    <row r="22" spans="2:32" ht="18.75" outlineLevel="1" x14ac:dyDescent="0.3">
      <c r="J22" s="7"/>
      <c r="K22" s="7"/>
      <c r="N22" s="5"/>
      <c r="O22" s="7"/>
      <c r="P22" s="7"/>
      <c r="Q22" s="7"/>
      <c r="R22" s="7"/>
      <c r="S22" s="7"/>
      <c r="T22" s="7"/>
    </row>
    <row r="23" spans="2:32" ht="30" customHeight="1" outlineLevel="1" thickBot="1" x14ac:dyDescent="0.35">
      <c r="N23" s="5"/>
    </row>
    <row r="24" spans="2:32" ht="30" customHeight="1" outlineLevel="1" thickBot="1" x14ac:dyDescent="0.35">
      <c r="C24" s="50" t="s">
        <v>98</v>
      </c>
      <c r="D24" s="51"/>
      <c r="E24" s="51"/>
      <c r="F24" s="51"/>
      <c r="G24" s="51"/>
      <c r="H24" s="52"/>
      <c r="N24" s="5"/>
    </row>
    <row r="25" spans="2:32" ht="30" customHeight="1" outlineLevel="1" thickBot="1" x14ac:dyDescent="0.35">
      <c r="N25" s="1">
        <v>4</v>
      </c>
      <c r="O25" s="21"/>
      <c r="P25" s="21"/>
      <c r="Q25" s="21"/>
      <c r="R25" s="21"/>
      <c r="S25" s="21"/>
      <c r="T25" s="21"/>
      <c r="U25" s="22"/>
      <c r="V25" s="22"/>
      <c r="W25" s="22"/>
      <c r="X25" s="23"/>
      <c r="Y25" s="23"/>
      <c r="Z25" s="23"/>
      <c r="AA25" s="24"/>
      <c r="AB25" s="24"/>
      <c r="AC25" s="24"/>
      <c r="AD25" s="26"/>
      <c r="AE25" s="26"/>
      <c r="AF25" s="26"/>
    </row>
    <row r="26" spans="2:32" ht="30" customHeight="1" outlineLevel="1" thickBot="1" x14ac:dyDescent="0.35">
      <c r="N26" s="1">
        <v>3</v>
      </c>
      <c r="O26" s="21"/>
      <c r="P26" s="21"/>
      <c r="Q26" s="21"/>
      <c r="R26" s="21"/>
      <c r="S26" s="21"/>
      <c r="T26" s="21"/>
      <c r="U26" s="22"/>
      <c r="V26" s="22"/>
      <c r="W26" s="22"/>
      <c r="X26" s="23"/>
      <c r="Y26" s="23"/>
      <c r="Z26" s="23"/>
      <c r="AA26" s="24"/>
      <c r="AB26" s="24"/>
      <c r="AC26" s="24"/>
      <c r="AD26" s="26"/>
      <c r="AE26" s="26"/>
      <c r="AF26" s="26"/>
    </row>
    <row r="27" spans="2:32" ht="30" customHeight="1" outlineLevel="1" thickBot="1" x14ac:dyDescent="0.35">
      <c r="N27" s="1">
        <v>2</v>
      </c>
      <c r="O27" s="21"/>
      <c r="P27" s="21"/>
      <c r="Q27" s="21"/>
      <c r="R27" s="21"/>
      <c r="S27" s="21"/>
      <c r="T27" s="21"/>
      <c r="U27" s="22"/>
      <c r="V27" s="22"/>
      <c r="W27" s="22"/>
      <c r="X27" s="23"/>
      <c r="Y27" s="23"/>
      <c r="Z27" s="23"/>
      <c r="AA27" s="24"/>
      <c r="AB27" s="24"/>
      <c r="AC27" s="24"/>
      <c r="AD27" s="25"/>
      <c r="AE27" s="25"/>
      <c r="AF27" s="25"/>
    </row>
    <row r="28" spans="2:32" ht="30" customHeight="1" outlineLevel="1" thickBot="1" x14ac:dyDescent="0.35">
      <c r="N28" s="1">
        <v>1</v>
      </c>
      <c r="O28" s="21"/>
      <c r="P28" s="21"/>
      <c r="Q28" s="21"/>
      <c r="R28" s="21"/>
      <c r="S28" s="21"/>
      <c r="T28" s="21"/>
      <c r="U28" s="22"/>
      <c r="V28" s="22"/>
      <c r="W28" s="22"/>
      <c r="X28" s="23"/>
      <c r="Y28" s="23"/>
      <c r="Z28" s="23"/>
      <c r="AA28" s="24"/>
      <c r="AB28" s="24"/>
      <c r="AC28" s="24"/>
      <c r="AD28" s="25"/>
      <c r="AE28" s="25"/>
      <c r="AF28" s="25"/>
    </row>
    <row r="29" spans="2:32" ht="30" customHeight="1" outlineLevel="1" x14ac:dyDescent="0.25">
      <c r="O29" s="3" t="s">
        <v>78</v>
      </c>
      <c r="P29" s="4" t="s">
        <v>79</v>
      </c>
      <c r="Q29" s="2" t="s">
        <v>80</v>
      </c>
      <c r="R29" s="3" t="s">
        <v>81</v>
      </c>
      <c r="S29" s="4" t="s">
        <v>82</v>
      </c>
      <c r="T29" s="2" t="s">
        <v>83</v>
      </c>
      <c r="U29" s="3" t="s">
        <v>84</v>
      </c>
      <c r="V29" s="4" t="s">
        <v>85</v>
      </c>
      <c r="W29" s="2" t="s">
        <v>86</v>
      </c>
      <c r="X29" s="3" t="s">
        <v>87</v>
      </c>
      <c r="Y29" s="4" t="s">
        <v>88</v>
      </c>
      <c r="Z29" s="2" t="s">
        <v>89</v>
      </c>
      <c r="AA29" s="3" t="s">
        <v>90</v>
      </c>
      <c r="AB29" s="4" t="s">
        <v>91</v>
      </c>
      <c r="AC29" s="2" t="s">
        <v>92</v>
      </c>
      <c r="AD29" s="3" t="s">
        <v>93</v>
      </c>
      <c r="AE29" s="4" t="s">
        <v>94</v>
      </c>
      <c r="AF29" s="3" t="s">
        <v>95</v>
      </c>
    </row>
    <row r="30" spans="2:32" ht="30" customHeight="1" x14ac:dyDescent="0.35">
      <c r="O30" s="53" t="s">
        <v>96</v>
      </c>
      <c r="P30" s="53"/>
      <c r="Q30" s="53"/>
      <c r="R30" s="53"/>
      <c r="S30" s="53"/>
      <c r="T30" s="53"/>
    </row>
    <row r="33" ht="22.5" customHeight="1" x14ac:dyDescent="0.25"/>
  </sheetData>
  <mergeCells count="8">
    <mergeCell ref="C20:H20"/>
    <mergeCell ref="C24:H24"/>
    <mergeCell ref="O30:T30"/>
    <mergeCell ref="A2:AF2"/>
    <mergeCell ref="A3:AF3"/>
    <mergeCell ref="C11:H11"/>
    <mergeCell ref="I20:K20"/>
    <mergeCell ref="O20:T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Calcul</vt:lpstr>
      <vt:lpstr>Résumé journalier</vt:lpstr>
      <vt:lpstr>BDD contenants</vt:lpstr>
      <vt:lpstr>Zone sécurisée</vt:lpstr>
      <vt:lpstr>copier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francois jegout</cp:lastModifiedBy>
  <dcterms:created xsi:type="dcterms:W3CDTF">2023-10-03T09:01:41Z</dcterms:created>
  <dcterms:modified xsi:type="dcterms:W3CDTF">2023-10-05T17:25:07Z</dcterms:modified>
</cp:coreProperties>
</file>