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-120" windowWidth="29040" windowHeight="15840" firstSheet="2" activeTab="2"/>
  </bookViews>
  <sheets>
    <sheet name="Tarif Heure" sheetId="1" state="hidden" r:id="rId1"/>
    <sheet name="Tarif Jour" sheetId="4" state="hidden" r:id="rId2"/>
    <sheet name="Valorisation" sheetId="2" r:id="rId3"/>
  </sheets>
  <definedNames>
    <definedName name="_xlnm._FilterDatabase" localSheetId="2" hidden="1">Valorisation!$A$1:$I$1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2" l="1"/>
  <c r="I2" i="2" s="1"/>
  <c r="F2" i="2"/>
  <c r="E12" i="2" l="1"/>
  <c r="F12" i="2"/>
  <c r="E11" i="2"/>
  <c r="F11" i="2"/>
  <c r="E10" i="2"/>
  <c r="F10" i="2"/>
  <c r="F3" i="2"/>
  <c r="F4" i="2"/>
  <c r="F5" i="2"/>
  <c r="F6" i="2"/>
  <c r="F7" i="2"/>
  <c r="F8" i="2"/>
  <c r="F9" i="2"/>
  <c r="E3" i="2"/>
  <c r="E9" i="2"/>
  <c r="E8" i="2"/>
  <c r="I8" i="2" s="1"/>
  <c r="E7" i="2"/>
  <c r="I7" i="2" s="1"/>
  <c r="E6" i="2"/>
  <c r="I6" i="2" s="1"/>
  <c r="E5" i="2"/>
  <c r="I5" i="2" s="1"/>
  <c r="I3" i="2" l="1"/>
  <c r="I11" i="2"/>
  <c r="I12" i="2"/>
  <c r="I9" i="2"/>
  <c r="I10" i="2"/>
  <c r="E4" i="2"/>
  <c r="I4" i="2" s="1"/>
  <c r="L1" i="2" l="1"/>
</calcChain>
</file>

<file path=xl/sharedStrings.xml><?xml version="1.0" encoding="utf-8"?>
<sst xmlns="http://schemas.openxmlformats.org/spreadsheetml/2006/main" count="172" uniqueCount="114">
  <si>
    <t>Installation</t>
  </si>
  <si>
    <t>Salle de réunions</t>
  </si>
  <si>
    <t>Nom de l'association</t>
  </si>
  <si>
    <t>Nom de la Manifestation</t>
  </si>
  <si>
    <t>Date</t>
  </si>
  <si>
    <t>Valorisation</t>
  </si>
  <si>
    <t>Gymnase C Jean Rostand</t>
  </si>
  <si>
    <t>Gymnase C Jules Renard</t>
  </si>
  <si>
    <t>Gymnase C Raoul Follereau</t>
  </si>
  <si>
    <t>Gymnase C Les Loges</t>
  </si>
  <si>
    <t>Gymnase C Alain Colas</t>
  </si>
  <si>
    <t>Gymnase A Guynemer</t>
  </si>
  <si>
    <t>Gymnase A Blaise Pascal</t>
  </si>
  <si>
    <t>Gymnase A Jules Ferry</t>
  </si>
  <si>
    <t>Salle Polyvalente Bord de Loire</t>
  </si>
  <si>
    <t>Tarif/heure</t>
  </si>
  <si>
    <t>MDS Bar</t>
  </si>
  <si>
    <t>MDS Dojo</t>
  </si>
  <si>
    <t xml:space="preserve">Léo Lagrange Gymnase C </t>
  </si>
  <si>
    <t>MDS Hall</t>
  </si>
  <si>
    <t>MDS Salle de Boxe</t>
  </si>
  <si>
    <t>MDS Salle de Danse Loire</t>
  </si>
  <si>
    <t>MDS Salle de Danse RN7</t>
  </si>
  <si>
    <t xml:space="preserve">Léo Lagrange Gymnase A </t>
  </si>
  <si>
    <t>Senets Terrain 1 avec éclairage</t>
  </si>
  <si>
    <t>Senets Terrain 1 sans éclairage</t>
  </si>
  <si>
    <t>Senets Terrain 2</t>
  </si>
  <si>
    <t>Senets Terrain 3 avec éclairage</t>
  </si>
  <si>
    <t>Senets Terrain 3 sans éclairage</t>
  </si>
  <si>
    <t>Senets Terrain 4</t>
  </si>
  <si>
    <t>Senets Terrain 5 avec éclairage</t>
  </si>
  <si>
    <t>Senets Terrain 5 sans éclairage</t>
  </si>
  <si>
    <t>Senets 1/2 stabilisé 5 avec éclairage</t>
  </si>
  <si>
    <t>Senets 1/2 stabilisé 5 sans éclairage</t>
  </si>
  <si>
    <t>Senets Terrain 6 avec éclairage</t>
  </si>
  <si>
    <t>Senets Terrain 6 sans éclairage</t>
  </si>
  <si>
    <t>Senets 1/2 stabilisé 6 avec éclairage</t>
  </si>
  <si>
    <t>Senets 1/2 stabilisé 6 sans éclairage</t>
  </si>
  <si>
    <t>Senets Terrain 7 avec éclairage</t>
  </si>
  <si>
    <t>Senets Terrain 7 sans éclairage</t>
  </si>
  <si>
    <t>Senets 1/2 Terrain 7 avec éclairage</t>
  </si>
  <si>
    <t>Senets 1/2 Terrain 7 sans éclairage</t>
  </si>
  <si>
    <t>Senets Terrain 8 A</t>
  </si>
  <si>
    <t>Senets Terrain 8 B</t>
  </si>
  <si>
    <t>Senets Terrain 9</t>
  </si>
  <si>
    <t>Senets Club House</t>
  </si>
  <si>
    <t>Louis Stévenot Foyer Jean Labarre</t>
  </si>
  <si>
    <t>Louis Stévenot Court de Tennis</t>
  </si>
  <si>
    <t>Senets Court de Tennis</t>
  </si>
  <si>
    <t>Louis Stévenot Terrain de Tir à l'Arc</t>
  </si>
  <si>
    <t>Boulaizes Terrain Foot herbe Eclairé</t>
  </si>
  <si>
    <t>Boulaizes Terrain Baseball</t>
  </si>
  <si>
    <t>Faidherbe Terrain stabilisé avec éclairage</t>
  </si>
  <si>
    <t>Faidherbe Terrain stabilisé sans éclairage</t>
  </si>
  <si>
    <t>Faidherbe Gymnase C</t>
  </si>
  <si>
    <t>Faidherbe 1/2 Terrain avec éclairage</t>
  </si>
  <si>
    <t>Faidherbe 1/2 Terrain sans éclairage</t>
  </si>
  <si>
    <t>Faidherbe Piste Athlétisme Eclairée</t>
  </si>
  <si>
    <t>Faidherbe Handball stabilisé</t>
  </si>
  <si>
    <t>ASPTT Terrain herbe</t>
  </si>
  <si>
    <t>ASPTT Terrain stabilisé avec éclairage</t>
  </si>
  <si>
    <t>ASPTT Terrain stabilisé sans éclairage</t>
  </si>
  <si>
    <t>ASPTT 1/2 Terrain avec éclairage</t>
  </si>
  <si>
    <t>ASPTT 1/2 Terrain sans éclairage</t>
  </si>
  <si>
    <t>ASPTT Tennis ext béton Eclairé</t>
  </si>
  <si>
    <t>ASPTT Tennis ext terre battue</t>
  </si>
  <si>
    <t>ASPTT Tennis Couvert éclairé</t>
  </si>
  <si>
    <t>Léo Lagrange Stade avec éclairage</t>
  </si>
  <si>
    <t>Léo Lagrange Stade sans éclairage</t>
  </si>
  <si>
    <t>Léo Lagrange Stabilisé avec éclairage</t>
  </si>
  <si>
    <t>Léo Lagrange Stabilisé sans éclairage</t>
  </si>
  <si>
    <t>Léo Lagrange 1/2 stabilisé avec éclairage</t>
  </si>
  <si>
    <t>Léo Lagrange 1/2 stabilisé sans éclairage</t>
  </si>
  <si>
    <t>Léo Lagrange Piste athlé avec éclairage</t>
  </si>
  <si>
    <t>Léo Lagrange Piste athlé sans éclairage</t>
  </si>
  <si>
    <t>Léo Lagrange Haut Tribunes</t>
  </si>
  <si>
    <t>Léo Lagrange Bas Tribunes</t>
  </si>
  <si>
    <t>Nombre d'heure d'utilisation</t>
  </si>
  <si>
    <t>Total</t>
  </si>
  <si>
    <t>Direction Batiment</t>
  </si>
  <si>
    <t>réunion</t>
  </si>
  <si>
    <t>DRH</t>
  </si>
  <si>
    <t>cours yoga</t>
  </si>
  <si>
    <t>ASPTT Terrain baby pétanque</t>
  </si>
  <si>
    <t>Birochau Salle Tennis de Table</t>
  </si>
  <si>
    <t>Léo Lagrange Aire de lancers avec éclairage</t>
  </si>
  <si>
    <t>Léo Lagrange Aire de lancers sans éclairage</t>
  </si>
  <si>
    <t>Léo Lagrange Sautoir sans éclairage</t>
  </si>
  <si>
    <t>Léo Lagrange Sautoirs avec éclairage</t>
  </si>
  <si>
    <t>MDS Salle Bien Etre</t>
  </si>
  <si>
    <t>MDS Salle de Réunion 1</t>
  </si>
  <si>
    <t>MDS Salle de Réunion 2</t>
  </si>
  <si>
    <t>MDS Salle de Réunion 3</t>
  </si>
  <si>
    <t>Boulodrome Fouvielle</t>
  </si>
  <si>
    <t>ASPTT Salle Gérard Batisse</t>
  </si>
  <si>
    <t>ASPTT Salle Philippe René</t>
  </si>
  <si>
    <t>MDS Salle d'Haltérophilie</t>
  </si>
  <si>
    <t>Gymnase A André Cloix</t>
  </si>
  <si>
    <t>ASPTT Dojo René Recru</t>
  </si>
  <si>
    <t>MDS Gymnase C (hors manifestation)</t>
  </si>
  <si>
    <t>MDS Gymnase C (pour manifestation)</t>
  </si>
  <si>
    <t>MDS Salle A Gymnastique</t>
  </si>
  <si>
    <t>Nombre de jour d'utilisation</t>
  </si>
  <si>
    <t>Tarif/Jour</t>
  </si>
  <si>
    <t>Boulodrome Roger Fouvielle</t>
  </si>
  <si>
    <t>MDS (dans sa totalité)</t>
  </si>
  <si>
    <t>Les Tornades de Nevers</t>
  </si>
  <si>
    <t>Bâton d'Or 2020</t>
  </si>
  <si>
    <t>ASPTT Cyclo</t>
  </si>
  <si>
    <t>Tarif / Heure</t>
  </si>
  <si>
    <t>Tarif/jour</t>
  </si>
  <si>
    <t>Journée Cohaision</t>
  </si>
  <si>
    <t>HCN</t>
  </si>
  <si>
    <t>Entraînement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</si>
</sst>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[$-40C]d\-mmm\-yy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F2F2F2"/>
      </patternFill>
    </fill>
    <fill>
      <patternFill patternType="solid">
        <fgColor theme="5"/>
        <bgColor theme="9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 style="thin">
        <color theme="0"/>
      </right>
      <top/>
      <bottom style="thick">
        <color theme="0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4" fillId="3" borderId="2" applyNumberFormat="0" applyAlignment="0" applyProtection="0"/>
    <xf numFmtId="0" fontId="6" fillId="4" borderId="3" applyBorder="0">
      <alignment horizontal="center" vertical="center" wrapText="1"/>
    </xf>
  </cellStyleXfs>
  <cellXfs count="21">
    <xf numFmtId="0" fontId="0" fillId="0" borderId="0" xfId="0"/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1" xfId="0" applyBorder="1"/>
    <xf numFmtId="0" fontId="0" fillId="0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164" fontId="3" fillId="0" borderId="0" xfId="0" applyNumberFormat="1" applyFont="1" applyAlignment="1">
      <alignment horizontal="left"/>
    </xf>
    <xf numFmtId="0" fontId="3" fillId="0" borderId="0" xfId="0" applyFont="1" applyAlignment="1">
      <alignment horizontal="left"/>
    </xf>
    <xf numFmtId="0" fontId="3" fillId="0" borderId="0" xfId="0" applyNumberFormat="1" applyFont="1" applyAlignment="1">
      <alignment horizontal="center"/>
    </xf>
    <xf numFmtId="44" fontId="3" fillId="0" borderId="0" xfId="0" applyNumberFormat="1" applyFont="1" applyAlignment="1">
      <alignment horizontal="left"/>
    </xf>
    <xf numFmtId="44" fontId="3" fillId="0" borderId="0" xfId="1" applyFont="1" applyAlignment="1">
      <alignment horizontal="left"/>
    </xf>
    <xf numFmtId="44" fontId="5" fillId="0" borderId="0" xfId="1" applyNumberFormat="1" applyFont="1" applyAlignment="1">
      <alignment horizontal="center"/>
    </xf>
    <xf numFmtId="0" fontId="4" fillId="3" borderId="2" xfId="2" applyAlignment="1">
      <alignment vertical="center"/>
    </xf>
    <xf numFmtId="44" fontId="0" fillId="3" borderId="2" xfId="2" applyNumberFormat="1" applyFont="1" applyAlignment="1">
      <alignment vertical="center"/>
    </xf>
    <xf numFmtId="44" fontId="3" fillId="0" borderId="0" xfId="1" applyNumberFormat="1" applyFont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44" fontId="7" fillId="0" borderId="0" xfId="1" applyNumberFormat="1" applyFont="1" applyAlignment="1">
      <alignment horizontal="center"/>
    </xf>
    <xf numFmtId="0" fontId="7" fillId="0" borderId="0" xfId="0" applyNumberFormat="1" applyFont="1" applyAlignment="1">
      <alignment horizontal="center"/>
    </xf>
  </cellXfs>
  <cellStyles count="4">
    <cellStyle name="Calcul" xfId="2" builtinId="22"/>
    <cellStyle name="Monétaire" xfId="1" builtinId="4"/>
    <cellStyle name="Normal" xfId="0" builtinId="0"/>
    <cellStyle name="Style 1" xfId="3"/>
  </cellStyles>
  <dxfs count="11">
    <dxf>
      <font>
        <i/>
      </font>
      <numFmt numFmtId="34" formatCode="_-* #,##0.00\ &quot;€&quot;_-;\-* #,##0.00\ &quot;€&quot;_-;_-* &quot;-&quot;??\ &quot;€&quot;_-;_-@_-"/>
      <alignment horizontal="left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i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font>
        <i/>
      </font>
      <alignment horizontal="left" vertical="bottom" textRotation="0" wrapText="0" indent="0" justifyLastLine="0" shrinkToFit="0" readingOrder="0"/>
    </dxf>
    <dxf>
      <font>
        <i/>
      </font>
      <alignment horizontal="left" vertical="bottom" textRotation="0" wrapText="0" indent="0" justifyLastLine="0" shrinkToFit="0" readingOrder="0"/>
    </dxf>
    <dxf>
      <font>
        <i/>
      </font>
      <alignment horizontal="left" vertical="bottom" textRotation="0" wrapText="0" indent="0" justifyLastLine="0" shrinkToFit="0" readingOrder="0"/>
    </dxf>
    <dxf>
      <font>
        <i/>
      </font>
      <numFmt numFmtId="164" formatCode="[$-40C]d\-mmm\-yy;@"/>
      <alignment horizontal="left" vertical="bottom" textRotation="0" wrapText="0" indent="0" justifyLastLine="0" shrinkToFit="0" readingOrder="0"/>
    </dxf>
    <dxf>
      <font>
        <i/>
      </font>
      <alignment horizontal="left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I12" totalsRowShown="0" headerRowDxfId="10" dataDxfId="9">
  <autoFilter ref="A1:I12"/>
  <sortState ref="A2:I12">
    <sortCondition ref="A2:A12"/>
  </sortState>
  <tableColumns count="9">
    <tableColumn id="1" name="Date" dataDxfId="8"/>
    <tableColumn id="2" name="Nom de l'association" dataDxfId="7"/>
    <tableColumn id="3" name="Nom de la Manifestation" dataDxfId="6"/>
    <tableColumn id="4" name="Installation" dataDxfId="5"/>
    <tableColumn id="5" name="Tarif / Heure" dataDxfId="4" dataCellStyle="Monétaire">
      <calculatedColumnFormula>IFERROR(INDEX('Tarif Heure'!$A:$B,MATCH($D2,'Tarif Heure'!$A:$A,0),2),"")</calculatedColumnFormula>
    </tableColumn>
    <tableColumn id="8" name="Tarif/jour" dataDxfId="3" dataCellStyle="Monétaire">
      <calculatedColumnFormula>IFERROR(INDEX('Tarif Jour'!$A:$B,MATCH($D2,'Tarif Jour'!$A:$A,0),2),"")</calculatedColumnFormula>
    </tableColumn>
    <tableColumn id="6" name="Nombre d'heure d'utilisation" dataDxfId="2"/>
    <tableColumn id="9" name="Nombre de jour d'utilisation" dataDxfId="1"/>
    <tableColumn id="7" name="Valorisation" dataDxfId="0">
      <calculatedColumnFormula>Tableau2[Tarif / Heure]*Tableau2[Nombre d''heure d''utilisation]+Tableau2[[#This Row],[Tarif/jour]]*Tableau2[[#This Row],[Nombre de jour d''utilisation]]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92"/>
  <sheetViews>
    <sheetView topLeftCell="A10" workbookViewId="0">
      <selection activeCell="C10" sqref="C1:C1048576"/>
    </sheetView>
  </sheetViews>
  <sheetFormatPr baseColWidth="10" defaultRowHeight="15" x14ac:dyDescent="0.25"/>
  <cols>
    <col min="1" max="1" width="38.140625" bestFit="1" customWidth="1"/>
    <col min="2" max="2" width="6" customWidth="1"/>
  </cols>
  <sheetData>
    <row r="1" spans="1:2" ht="45" x14ac:dyDescent="0.25">
      <c r="A1" s="2" t="s">
        <v>0</v>
      </c>
      <c r="B1" s="7" t="s">
        <v>15</v>
      </c>
    </row>
    <row r="2" spans="1:2" x14ac:dyDescent="0.25">
      <c r="A2" s="3" t="s">
        <v>62</v>
      </c>
      <c r="B2" s="1">
        <v>31</v>
      </c>
    </row>
    <row r="3" spans="1:2" x14ac:dyDescent="0.25">
      <c r="A3" s="3" t="s">
        <v>63</v>
      </c>
      <c r="B3" s="1">
        <v>9.3000000000000007</v>
      </c>
    </row>
    <row r="4" spans="1:2" x14ac:dyDescent="0.25">
      <c r="A4" s="3" t="s">
        <v>98</v>
      </c>
      <c r="B4" s="1">
        <v>8.4</v>
      </c>
    </row>
    <row r="5" spans="1:2" x14ac:dyDescent="0.25">
      <c r="A5" s="3" t="s">
        <v>94</v>
      </c>
      <c r="B5" s="1">
        <v>2.4</v>
      </c>
    </row>
    <row r="6" spans="1:2" x14ac:dyDescent="0.25">
      <c r="A6" s="3" t="s">
        <v>95</v>
      </c>
      <c r="B6" s="1">
        <v>2.4</v>
      </c>
    </row>
    <row r="7" spans="1:2" x14ac:dyDescent="0.25">
      <c r="A7" s="3" t="s">
        <v>66</v>
      </c>
      <c r="B7" s="1">
        <v>19.440000000000001</v>
      </c>
    </row>
    <row r="8" spans="1:2" x14ac:dyDescent="0.25">
      <c r="A8" s="3" t="s">
        <v>64</v>
      </c>
      <c r="B8" s="1">
        <v>25.92</v>
      </c>
    </row>
    <row r="9" spans="1:2" x14ac:dyDescent="0.25">
      <c r="A9" s="3" t="s">
        <v>65</v>
      </c>
      <c r="B9" s="1">
        <v>3.88</v>
      </c>
    </row>
    <row r="10" spans="1:2" x14ac:dyDescent="0.25">
      <c r="A10" s="3" t="s">
        <v>83</v>
      </c>
      <c r="B10" s="1">
        <v>0.45</v>
      </c>
    </row>
    <row r="11" spans="1:2" x14ac:dyDescent="0.25">
      <c r="A11" s="3" t="s">
        <v>59</v>
      </c>
      <c r="B11" s="1">
        <v>21</v>
      </c>
    </row>
    <row r="12" spans="1:2" x14ac:dyDescent="0.25">
      <c r="A12" s="3" t="s">
        <v>60</v>
      </c>
      <c r="B12" s="1">
        <v>62</v>
      </c>
    </row>
    <row r="13" spans="1:2" x14ac:dyDescent="0.25">
      <c r="A13" s="3" t="s">
        <v>61</v>
      </c>
      <c r="B13" s="1">
        <v>18.600000000000001</v>
      </c>
    </row>
    <row r="14" spans="1:2" x14ac:dyDescent="0.25">
      <c r="A14" s="3" t="s">
        <v>84</v>
      </c>
      <c r="B14" s="1">
        <v>48</v>
      </c>
    </row>
    <row r="15" spans="1:2" x14ac:dyDescent="0.25">
      <c r="A15" s="3" t="s">
        <v>93</v>
      </c>
      <c r="B15" s="1">
        <v>48</v>
      </c>
    </row>
    <row r="16" spans="1:2" x14ac:dyDescent="0.25">
      <c r="A16" s="4" t="s">
        <v>51</v>
      </c>
      <c r="B16" s="6">
        <v>30</v>
      </c>
    </row>
    <row r="17" spans="1:2" x14ac:dyDescent="0.25">
      <c r="A17" s="4" t="s">
        <v>50</v>
      </c>
      <c r="B17" s="6">
        <v>59</v>
      </c>
    </row>
    <row r="18" spans="1:2" x14ac:dyDescent="0.25">
      <c r="A18" s="3" t="s">
        <v>55</v>
      </c>
      <c r="B18" s="1">
        <v>31</v>
      </c>
    </row>
    <row r="19" spans="1:2" x14ac:dyDescent="0.25">
      <c r="A19" s="3" t="s">
        <v>56</v>
      </c>
      <c r="B19" s="1">
        <v>9.3000000000000007</v>
      </c>
    </row>
    <row r="20" spans="1:2" x14ac:dyDescent="0.25">
      <c r="A20" s="3" t="s">
        <v>54</v>
      </c>
      <c r="B20" s="1">
        <v>24</v>
      </c>
    </row>
    <row r="21" spans="1:2" x14ac:dyDescent="0.25">
      <c r="A21" s="3" t="s">
        <v>58</v>
      </c>
      <c r="B21" s="1"/>
    </row>
    <row r="22" spans="1:2" x14ac:dyDescent="0.25">
      <c r="A22" s="3" t="s">
        <v>57</v>
      </c>
      <c r="B22" s="1"/>
    </row>
    <row r="23" spans="1:2" x14ac:dyDescent="0.25">
      <c r="A23" s="4" t="s">
        <v>52</v>
      </c>
      <c r="B23" s="6">
        <v>62</v>
      </c>
    </row>
    <row r="24" spans="1:2" x14ac:dyDescent="0.25">
      <c r="A24" s="5" t="s">
        <v>53</v>
      </c>
      <c r="B24" s="6">
        <v>18.600000000000001</v>
      </c>
    </row>
    <row r="25" spans="1:2" x14ac:dyDescent="0.25">
      <c r="A25" s="5" t="s">
        <v>97</v>
      </c>
      <c r="B25" s="6">
        <v>8.4</v>
      </c>
    </row>
    <row r="26" spans="1:2" x14ac:dyDescent="0.25">
      <c r="A26" s="4" t="s">
        <v>12</v>
      </c>
      <c r="B26" s="6">
        <v>8.4</v>
      </c>
    </row>
    <row r="27" spans="1:2" x14ac:dyDescent="0.25">
      <c r="A27" s="5" t="s">
        <v>11</v>
      </c>
      <c r="B27" s="6">
        <v>8.4</v>
      </c>
    </row>
    <row r="28" spans="1:2" x14ac:dyDescent="0.25">
      <c r="A28" s="4" t="s">
        <v>13</v>
      </c>
      <c r="B28" s="6">
        <v>8.4</v>
      </c>
    </row>
    <row r="29" spans="1:2" x14ac:dyDescent="0.25">
      <c r="A29" s="3" t="s">
        <v>10</v>
      </c>
      <c r="B29" s="1">
        <v>24</v>
      </c>
    </row>
    <row r="30" spans="1:2" x14ac:dyDescent="0.25">
      <c r="A30" s="3" t="s">
        <v>6</v>
      </c>
      <c r="B30" s="1">
        <v>24</v>
      </c>
    </row>
    <row r="31" spans="1:2" x14ac:dyDescent="0.25">
      <c r="A31" s="3" t="s">
        <v>7</v>
      </c>
      <c r="B31" s="1">
        <v>24</v>
      </c>
    </row>
    <row r="32" spans="1:2" x14ac:dyDescent="0.25">
      <c r="A32" s="3" t="s">
        <v>9</v>
      </c>
      <c r="B32" s="1">
        <v>24</v>
      </c>
    </row>
    <row r="33" spans="1:2" x14ac:dyDescent="0.25">
      <c r="A33" s="3" t="s">
        <v>8</v>
      </c>
      <c r="B33" s="1">
        <v>24</v>
      </c>
    </row>
    <row r="34" spans="1:2" x14ac:dyDescent="0.25">
      <c r="A34" s="3" t="s">
        <v>71</v>
      </c>
      <c r="B34" s="1">
        <v>28.32</v>
      </c>
    </row>
    <row r="35" spans="1:2" x14ac:dyDescent="0.25">
      <c r="A35" s="3" t="s">
        <v>72</v>
      </c>
      <c r="B35" s="1">
        <v>8.49</v>
      </c>
    </row>
    <row r="36" spans="1:2" x14ac:dyDescent="0.25">
      <c r="A36" s="3" t="s">
        <v>85</v>
      </c>
      <c r="B36" s="1">
        <v>20.67</v>
      </c>
    </row>
    <row r="37" spans="1:2" x14ac:dyDescent="0.25">
      <c r="A37" s="3" t="s">
        <v>86</v>
      </c>
      <c r="B37" s="1">
        <v>6.2</v>
      </c>
    </row>
    <row r="38" spans="1:2" x14ac:dyDescent="0.25">
      <c r="A38" s="3" t="s">
        <v>76</v>
      </c>
      <c r="B38" s="1">
        <v>0.34</v>
      </c>
    </row>
    <row r="39" spans="1:2" x14ac:dyDescent="0.25">
      <c r="A39" s="4" t="s">
        <v>23</v>
      </c>
      <c r="B39" s="6">
        <v>8.4</v>
      </c>
    </row>
    <row r="40" spans="1:2" x14ac:dyDescent="0.25">
      <c r="A40" s="3" t="s">
        <v>18</v>
      </c>
      <c r="B40" s="1">
        <v>24</v>
      </c>
    </row>
    <row r="41" spans="1:2" x14ac:dyDescent="0.25">
      <c r="A41" s="3" t="s">
        <v>75</v>
      </c>
      <c r="B41" s="1">
        <v>2.2799999999999998</v>
      </c>
    </row>
    <row r="42" spans="1:2" x14ac:dyDescent="0.25">
      <c r="A42" s="3" t="s">
        <v>73</v>
      </c>
      <c r="B42" s="1">
        <v>46.75</v>
      </c>
    </row>
    <row r="43" spans="1:2" x14ac:dyDescent="0.25">
      <c r="A43" s="3" t="s">
        <v>74</v>
      </c>
      <c r="B43" s="1">
        <v>14.02</v>
      </c>
    </row>
    <row r="44" spans="1:2" x14ac:dyDescent="0.25">
      <c r="A44" s="3" t="s">
        <v>87</v>
      </c>
      <c r="B44" s="1">
        <v>1.88</v>
      </c>
    </row>
    <row r="45" spans="1:2" x14ac:dyDescent="0.25">
      <c r="A45" s="3" t="s">
        <v>88</v>
      </c>
      <c r="B45" s="1">
        <v>6.28</v>
      </c>
    </row>
    <row r="46" spans="1:2" x14ac:dyDescent="0.25">
      <c r="A46" s="3" t="s">
        <v>69</v>
      </c>
      <c r="B46" s="1">
        <v>56.65</v>
      </c>
    </row>
    <row r="47" spans="1:2" x14ac:dyDescent="0.25">
      <c r="A47" s="3" t="s">
        <v>70</v>
      </c>
      <c r="B47" s="1">
        <v>16.989999999999998</v>
      </c>
    </row>
    <row r="48" spans="1:2" x14ac:dyDescent="0.25">
      <c r="A48" s="3" t="s">
        <v>67</v>
      </c>
      <c r="B48" s="1">
        <v>64</v>
      </c>
    </row>
    <row r="49" spans="1:2" x14ac:dyDescent="0.25">
      <c r="A49" s="3" t="s">
        <v>68</v>
      </c>
      <c r="B49" s="1">
        <v>19.2</v>
      </c>
    </row>
    <row r="50" spans="1:2" x14ac:dyDescent="0.25">
      <c r="A50" s="5" t="s">
        <v>47</v>
      </c>
      <c r="B50" s="6">
        <v>12.96</v>
      </c>
    </row>
    <row r="51" spans="1:2" x14ac:dyDescent="0.25">
      <c r="A51" s="4" t="s">
        <v>46</v>
      </c>
      <c r="B51" s="6"/>
    </row>
    <row r="52" spans="1:2" x14ac:dyDescent="0.25">
      <c r="A52" s="5" t="s">
        <v>49</v>
      </c>
      <c r="B52" s="6"/>
    </row>
    <row r="53" spans="1:2" x14ac:dyDescent="0.25">
      <c r="A53" s="4" t="s">
        <v>105</v>
      </c>
      <c r="B53" s="6"/>
    </row>
    <row r="54" spans="1:2" x14ac:dyDescent="0.25">
      <c r="A54" s="3" t="s">
        <v>16</v>
      </c>
      <c r="B54" s="1">
        <v>8.4</v>
      </c>
    </row>
    <row r="55" spans="1:2" x14ac:dyDescent="0.25">
      <c r="A55" s="4" t="s">
        <v>17</v>
      </c>
      <c r="B55" s="6">
        <v>8.4</v>
      </c>
    </row>
    <row r="56" spans="1:2" x14ac:dyDescent="0.25">
      <c r="A56" s="4" t="s">
        <v>99</v>
      </c>
      <c r="B56" s="6">
        <v>24</v>
      </c>
    </row>
    <row r="57" spans="1:2" x14ac:dyDescent="0.25">
      <c r="A57" s="4" t="s">
        <v>100</v>
      </c>
      <c r="B57" s="6">
        <v>48</v>
      </c>
    </row>
    <row r="58" spans="1:2" x14ac:dyDescent="0.25">
      <c r="A58" s="3" t="s">
        <v>19</v>
      </c>
      <c r="B58" s="1">
        <v>8.4</v>
      </c>
    </row>
    <row r="59" spans="1:2" x14ac:dyDescent="0.25">
      <c r="A59" s="3" t="s">
        <v>89</v>
      </c>
      <c r="B59" s="1">
        <v>8.4</v>
      </c>
    </row>
    <row r="60" spans="1:2" x14ac:dyDescent="0.25">
      <c r="A60" s="3" t="s">
        <v>20</v>
      </c>
      <c r="B60" s="1">
        <v>8.4</v>
      </c>
    </row>
    <row r="61" spans="1:2" x14ac:dyDescent="0.25">
      <c r="A61" s="3" t="s">
        <v>21</v>
      </c>
      <c r="B61" s="1">
        <v>8.4</v>
      </c>
    </row>
    <row r="62" spans="1:2" x14ac:dyDescent="0.25">
      <c r="A62" s="3" t="s">
        <v>22</v>
      </c>
      <c r="B62" s="1">
        <v>8.4</v>
      </c>
    </row>
    <row r="63" spans="1:2" x14ac:dyDescent="0.25">
      <c r="A63" t="s">
        <v>96</v>
      </c>
      <c r="B63" s="1">
        <v>8.4</v>
      </c>
    </row>
    <row r="64" spans="1:2" x14ac:dyDescent="0.25">
      <c r="A64" s="3" t="s">
        <v>90</v>
      </c>
      <c r="B64" s="1">
        <v>2.4</v>
      </c>
    </row>
    <row r="65" spans="1:2" x14ac:dyDescent="0.25">
      <c r="A65" s="3" t="s">
        <v>91</v>
      </c>
      <c r="B65" s="1">
        <v>2.4</v>
      </c>
    </row>
    <row r="66" spans="1:2" x14ac:dyDescent="0.25">
      <c r="A66" s="3" t="s">
        <v>92</v>
      </c>
      <c r="B66" s="1">
        <v>2.4</v>
      </c>
    </row>
    <row r="67" spans="1:2" x14ac:dyDescent="0.25">
      <c r="A67" s="3" t="s">
        <v>101</v>
      </c>
      <c r="B67" s="1">
        <v>8.4</v>
      </c>
    </row>
    <row r="68" spans="1:2" x14ac:dyDescent="0.25">
      <c r="A68" s="3" t="s">
        <v>1</v>
      </c>
      <c r="B68" s="1">
        <v>2.4</v>
      </c>
    </row>
    <row r="69" spans="1:2" x14ac:dyDescent="0.25">
      <c r="A69" s="3" t="s">
        <v>14</v>
      </c>
      <c r="B69" s="1">
        <v>8.4</v>
      </c>
    </row>
    <row r="70" spans="1:2" x14ac:dyDescent="0.25">
      <c r="A70" s="3" t="s">
        <v>32</v>
      </c>
      <c r="B70" s="1">
        <v>31</v>
      </c>
    </row>
    <row r="71" spans="1:2" x14ac:dyDescent="0.25">
      <c r="A71" s="3" t="s">
        <v>33</v>
      </c>
      <c r="B71" s="1">
        <v>9.3000000000000007</v>
      </c>
    </row>
    <row r="72" spans="1:2" x14ac:dyDescent="0.25">
      <c r="A72" s="3" t="s">
        <v>36</v>
      </c>
      <c r="B72" s="1">
        <v>31</v>
      </c>
    </row>
    <row r="73" spans="1:2" x14ac:dyDescent="0.25">
      <c r="A73" s="3" t="s">
        <v>37</v>
      </c>
      <c r="B73" s="1">
        <v>9.3000000000000007</v>
      </c>
    </row>
    <row r="74" spans="1:2" x14ac:dyDescent="0.25">
      <c r="A74" s="3" t="s">
        <v>40</v>
      </c>
      <c r="B74" s="1">
        <v>33.5</v>
      </c>
    </row>
    <row r="75" spans="1:2" x14ac:dyDescent="0.25">
      <c r="A75" s="3" t="s">
        <v>41</v>
      </c>
      <c r="B75" s="1">
        <v>10.050000000000001</v>
      </c>
    </row>
    <row r="76" spans="1:2" x14ac:dyDescent="0.25">
      <c r="A76" s="3" t="s">
        <v>45</v>
      </c>
      <c r="B76" s="1"/>
    </row>
    <row r="77" spans="1:2" x14ac:dyDescent="0.25">
      <c r="A77" s="3" t="s">
        <v>48</v>
      </c>
      <c r="B77" s="1">
        <v>1.87</v>
      </c>
    </row>
    <row r="78" spans="1:2" x14ac:dyDescent="0.25">
      <c r="A78" s="3" t="s">
        <v>24</v>
      </c>
      <c r="B78" s="1">
        <v>70</v>
      </c>
    </row>
    <row r="79" spans="1:2" x14ac:dyDescent="0.25">
      <c r="A79" s="3" t="s">
        <v>25</v>
      </c>
      <c r="B79" s="1">
        <v>21</v>
      </c>
    </row>
    <row r="80" spans="1:2" x14ac:dyDescent="0.25">
      <c r="A80" s="3" t="s">
        <v>26</v>
      </c>
      <c r="B80" s="1">
        <v>21</v>
      </c>
    </row>
    <row r="81" spans="1:2" x14ac:dyDescent="0.25">
      <c r="A81" s="3" t="s">
        <v>27</v>
      </c>
      <c r="B81" s="1">
        <v>67</v>
      </c>
    </row>
    <row r="82" spans="1:2" x14ac:dyDescent="0.25">
      <c r="A82" s="3" t="s">
        <v>28</v>
      </c>
      <c r="B82" s="1">
        <v>20.100000000000001</v>
      </c>
    </row>
    <row r="83" spans="1:2" x14ac:dyDescent="0.25">
      <c r="A83" s="3" t="s">
        <v>29</v>
      </c>
      <c r="B83" s="1">
        <v>20.100000000000001</v>
      </c>
    </row>
    <row r="84" spans="1:2" x14ac:dyDescent="0.25">
      <c r="A84" s="3" t="s">
        <v>30</v>
      </c>
      <c r="B84" s="1">
        <v>62</v>
      </c>
    </row>
    <row r="85" spans="1:2" x14ac:dyDescent="0.25">
      <c r="A85" s="3" t="s">
        <v>31</v>
      </c>
      <c r="B85" s="1">
        <v>18.600000000000001</v>
      </c>
    </row>
    <row r="86" spans="1:2" x14ac:dyDescent="0.25">
      <c r="A86" s="3" t="s">
        <v>34</v>
      </c>
      <c r="B86" s="1">
        <v>62</v>
      </c>
    </row>
    <row r="87" spans="1:2" x14ac:dyDescent="0.25">
      <c r="A87" s="3" t="s">
        <v>35</v>
      </c>
      <c r="B87" s="1">
        <v>18.600000000000001</v>
      </c>
    </row>
    <row r="88" spans="1:2" x14ac:dyDescent="0.25">
      <c r="A88" s="3" t="s">
        <v>38</v>
      </c>
      <c r="B88" s="1">
        <v>67</v>
      </c>
    </row>
    <row r="89" spans="1:2" x14ac:dyDescent="0.25">
      <c r="A89" s="3" t="s">
        <v>39</v>
      </c>
      <c r="B89" s="1">
        <v>20.100000000000001</v>
      </c>
    </row>
    <row r="90" spans="1:2" x14ac:dyDescent="0.25">
      <c r="A90" s="3" t="s">
        <v>42</v>
      </c>
      <c r="B90" s="1">
        <v>9.6</v>
      </c>
    </row>
    <row r="91" spans="1:2" x14ac:dyDescent="0.25">
      <c r="A91" s="3" t="s">
        <v>43</v>
      </c>
      <c r="B91" s="1">
        <v>9.6</v>
      </c>
    </row>
    <row r="92" spans="1:2" x14ac:dyDescent="0.25">
      <c r="A92" s="3" t="s">
        <v>44</v>
      </c>
      <c r="B92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5"/>
  <sheetViews>
    <sheetView workbookViewId="0">
      <selection activeCell="A2" sqref="A2:A35"/>
    </sheetView>
  </sheetViews>
  <sheetFormatPr baseColWidth="10" defaultRowHeight="15" x14ac:dyDescent="0.25"/>
  <cols>
    <col min="1" max="1" width="34.5703125" bestFit="1" customWidth="1"/>
  </cols>
  <sheetData>
    <row r="1" spans="1:2" x14ac:dyDescent="0.25">
      <c r="A1" s="2" t="s">
        <v>0</v>
      </c>
      <c r="B1" s="7" t="s">
        <v>103</v>
      </c>
    </row>
    <row r="2" spans="1:2" x14ac:dyDescent="0.25">
      <c r="A2" s="3" t="s">
        <v>98</v>
      </c>
      <c r="B2" s="6">
        <v>100.8</v>
      </c>
    </row>
    <row r="3" spans="1:2" x14ac:dyDescent="0.25">
      <c r="A3" s="3" t="s">
        <v>94</v>
      </c>
      <c r="B3" s="6">
        <v>28.8</v>
      </c>
    </row>
    <row r="4" spans="1:2" x14ac:dyDescent="0.25">
      <c r="A4" s="3" t="s">
        <v>95</v>
      </c>
      <c r="B4" s="6">
        <v>28.8</v>
      </c>
    </row>
    <row r="5" spans="1:2" x14ac:dyDescent="0.25">
      <c r="A5" s="4" t="s">
        <v>84</v>
      </c>
      <c r="B5" s="6">
        <v>576</v>
      </c>
    </row>
    <row r="6" spans="1:2" x14ac:dyDescent="0.25">
      <c r="A6" s="4" t="s">
        <v>104</v>
      </c>
      <c r="B6" s="6">
        <v>576</v>
      </c>
    </row>
    <row r="7" spans="1:2" x14ac:dyDescent="0.25">
      <c r="A7" s="4" t="s">
        <v>54</v>
      </c>
      <c r="B7" s="6">
        <v>288</v>
      </c>
    </row>
    <row r="8" spans="1:2" x14ac:dyDescent="0.25">
      <c r="A8" s="4" t="s">
        <v>97</v>
      </c>
      <c r="B8" s="6">
        <v>100.8</v>
      </c>
    </row>
    <row r="9" spans="1:2" x14ac:dyDescent="0.25">
      <c r="A9" s="4" t="s">
        <v>12</v>
      </c>
      <c r="B9" s="6">
        <v>100.8</v>
      </c>
    </row>
    <row r="10" spans="1:2" x14ac:dyDescent="0.25">
      <c r="A10" s="4" t="s">
        <v>11</v>
      </c>
      <c r="B10" s="6">
        <v>100.8</v>
      </c>
    </row>
    <row r="11" spans="1:2" x14ac:dyDescent="0.25">
      <c r="A11" s="4" t="s">
        <v>13</v>
      </c>
      <c r="B11" s="6">
        <v>100.8</v>
      </c>
    </row>
    <row r="12" spans="1:2" x14ac:dyDescent="0.25">
      <c r="A12" s="4" t="s">
        <v>10</v>
      </c>
      <c r="B12" s="6">
        <v>288</v>
      </c>
    </row>
    <row r="13" spans="1:2" x14ac:dyDescent="0.25">
      <c r="A13" s="4" t="s">
        <v>6</v>
      </c>
      <c r="B13" s="6">
        <v>288</v>
      </c>
    </row>
    <row r="14" spans="1:2" x14ac:dyDescent="0.25">
      <c r="A14" s="4" t="s">
        <v>7</v>
      </c>
      <c r="B14" s="6">
        <v>288</v>
      </c>
    </row>
    <row r="15" spans="1:2" x14ac:dyDescent="0.25">
      <c r="A15" s="4" t="s">
        <v>9</v>
      </c>
      <c r="B15" s="6">
        <v>288</v>
      </c>
    </row>
    <row r="16" spans="1:2" x14ac:dyDescent="0.25">
      <c r="A16" s="4" t="s">
        <v>8</v>
      </c>
      <c r="B16" s="6">
        <v>288</v>
      </c>
    </row>
    <row r="17" spans="1:2" x14ac:dyDescent="0.25">
      <c r="A17" s="4" t="s">
        <v>23</v>
      </c>
      <c r="B17" s="6">
        <v>100.8</v>
      </c>
    </row>
    <row r="18" spans="1:2" x14ac:dyDescent="0.25">
      <c r="A18" s="4" t="s">
        <v>18</v>
      </c>
      <c r="B18" s="6">
        <v>288</v>
      </c>
    </row>
    <row r="19" spans="1:2" x14ac:dyDescent="0.25">
      <c r="A19" s="4" t="s">
        <v>105</v>
      </c>
      <c r="B19" s="6">
        <v>2304</v>
      </c>
    </row>
    <row r="20" spans="1:2" x14ac:dyDescent="0.25">
      <c r="A20" s="4" t="s">
        <v>16</v>
      </c>
      <c r="B20" s="6">
        <v>100.8</v>
      </c>
    </row>
    <row r="21" spans="1:2" x14ac:dyDescent="0.25">
      <c r="A21" s="4" t="s">
        <v>17</v>
      </c>
      <c r="B21" s="6">
        <v>100.8</v>
      </c>
    </row>
    <row r="22" spans="1:2" x14ac:dyDescent="0.25">
      <c r="A22" s="4" t="s">
        <v>99</v>
      </c>
      <c r="B22" s="6">
        <v>288</v>
      </c>
    </row>
    <row r="23" spans="1:2" x14ac:dyDescent="0.25">
      <c r="A23" s="4" t="s">
        <v>100</v>
      </c>
      <c r="B23" s="6">
        <v>1152</v>
      </c>
    </row>
    <row r="24" spans="1:2" x14ac:dyDescent="0.25">
      <c r="A24" s="4" t="s">
        <v>19</v>
      </c>
      <c r="B24" s="6">
        <v>100.8</v>
      </c>
    </row>
    <row r="25" spans="1:2" x14ac:dyDescent="0.25">
      <c r="A25" s="4" t="s">
        <v>89</v>
      </c>
      <c r="B25" s="6">
        <v>100.8</v>
      </c>
    </row>
    <row r="26" spans="1:2" x14ac:dyDescent="0.25">
      <c r="A26" s="4" t="s">
        <v>20</v>
      </c>
      <c r="B26" s="6">
        <v>100.8</v>
      </c>
    </row>
    <row r="27" spans="1:2" x14ac:dyDescent="0.25">
      <c r="A27" s="4" t="s">
        <v>21</v>
      </c>
      <c r="B27" s="6">
        <v>100.8</v>
      </c>
    </row>
    <row r="28" spans="1:2" x14ac:dyDescent="0.25">
      <c r="A28" s="4" t="s">
        <v>22</v>
      </c>
      <c r="B28" s="6">
        <v>100.8</v>
      </c>
    </row>
    <row r="29" spans="1:2" x14ac:dyDescent="0.25">
      <c r="A29" s="4" t="s">
        <v>96</v>
      </c>
      <c r="B29" s="6">
        <v>100.8</v>
      </c>
    </row>
    <row r="30" spans="1:2" x14ac:dyDescent="0.25">
      <c r="A30" s="4" t="s">
        <v>90</v>
      </c>
      <c r="B30" s="6">
        <v>28.8</v>
      </c>
    </row>
    <row r="31" spans="1:2" x14ac:dyDescent="0.25">
      <c r="A31" s="4" t="s">
        <v>91</v>
      </c>
      <c r="B31" s="6">
        <v>28.8</v>
      </c>
    </row>
    <row r="32" spans="1:2" x14ac:dyDescent="0.25">
      <c r="A32" s="4" t="s">
        <v>92</v>
      </c>
      <c r="B32" s="6">
        <v>28.8</v>
      </c>
    </row>
    <row r="33" spans="1:2" x14ac:dyDescent="0.25">
      <c r="A33" s="4" t="s">
        <v>101</v>
      </c>
      <c r="B33" s="6">
        <v>100.8</v>
      </c>
    </row>
    <row r="34" spans="1:2" x14ac:dyDescent="0.25">
      <c r="A34" s="4" t="s">
        <v>1</v>
      </c>
      <c r="B34" s="6">
        <v>28.8</v>
      </c>
    </row>
    <row r="35" spans="1:2" x14ac:dyDescent="0.25">
      <c r="A35" s="4" t="s">
        <v>14</v>
      </c>
      <c r="B35" s="6">
        <v>100.8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</sheetPr>
  <dimension ref="A1:L12"/>
  <sheetViews>
    <sheetView tabSelected="1" workbookViewId="0">
      <selection activeCell="H22" sqref="H22"/>
    </sheetView>
  </sheetViews>
  <sheetFormatPr baseColWidth="10" defaultRowHeight="15" x14ac:dyDescent="0.25"/>
  <cols>
    <col min="1" max="1" width="11.7109375" customWidth="1"/>
    <col min="2" max="2" width="21.7109375" customWidth="1"/>
    <col min="3" max="3" width="29" customWidth="1"/>
    <col min="4" max="4" width="37.42578125" customWidth="1"/>
    <col min="5" max="5" width="10.5703125" customWidth="1"/>
    <col min="6" max="6" width="12.7109375" customWidth="1"/>
    <col min="7" max="7" width="14.140625" customWidth="1"/>
    <col min="8" max="8" width="13.85546875" customWidth="1"/>
    <col min="9" max="9" width="14" customWidth="1"/>
  </cols>
  <sheetData>
    <row r="1" spans="1:12" s="18" customFormat="1" ht="42.75" customHeight="1" x14ac:dyDescent="0.25">
      <c r="A1" s="17" t="s">
        <v>4</v>
      </c>
      <c r="B1" s="17" t="s">
        <v>2</v>
      </c>
      <c r="C1" s="17" t="s">
        <v>3</v>
      </c>
      <c r="D1" s="17" t="s">
        <v>0</v>
      </c>
      <c r="E1" s="17" t="s">
        <v>109</v>
      </c>
      <c r="F1" s="17" t="s">
        <v>110</v>
      </c>
      <c r="G1" s="17" t="s">
        <v>77</v>
      </c>
      <c r="H1" s="17" t="s">
        <v>102</v>
      </c>
      <c r="I1" s="17" t="s">
        <v>5</v>
      </c>
      <c r="K1" s="14" t="s">
        <v>78</v>
      </c>
      <c r="L1" s="15">
        <f>SUBTOTAL(9,I2:I12)</f>
        <v>5316</v>
      </c>
    </row>
    <row r="2" spans="1:12" s="9" customFormat="1" x14ac:dyDescent="0.25">
      <c r="A2" s="8">
        <v>43832</v>
      </c>
      <c r="B2" s="9" t="s">
        <v>112</v>
      </c>
      <c r="C2" s="9" t="s">
        <v>113</v>
      </c>
      <c r="D2" s="9" t="s">
        <v>96</v>
      </c>
      <c r="E2" s="19">
        <f>IFERROR(INDEX('Tarif Heure'!$A:$B,MATCH($D2,'Tarif Heure'!$A:$A,0),2),"")</f>
        <v>8.4</v>
      </c>
      <c r="F2" s="19">
        <f>IFERROR(INDEX('Tarif Jour'!$A:$B,MATCH($D2,'Tarif Jour'!$A:$A,0),2),"")</f>
        <v>100.8</v>
      </c>
      <c r="G2" s="10"/>
      <c r="H2" s="20">
        <v>1</v>
      </c>
      <c r="I2" s="11">
        <f>Tableau2[Tarif / Heure]*Tableau2[Nombre d''heure d''utilisation]+Tableau2[[#This Row],[Tarif/jour]]*Tableau2[[#This Row],[Nombre de jour d''utilisation]]</f>
        <v>100.8</v>
      </c>
    </row>
    <row r="3" spans="1:12" x14ac:dyDescent="0.25">
      <c r="A3" s="8">
        <v>43836</v>
      </c>
      <c r="B3" s="9" t="s">
        <v>79</v>
      </c>
      <c r="C3" s="9" t="s">
        <v>80</v>
      </c>
      <c r="D3" s="12" t="s">
        <v>99</v>
      </c>
      <c r="E3" s="13">
        <f>IFERROR(INDEX('Tarif Heure'!$A:$B,MATCH($D3,'Tarif Heure'!$A:$A,0),2),"")</f>
        <v>24</v>
      </c>
      <c r="F3" s="13">
        <f>IFERROR(INDEX('Tarif Jour'!$A:$B,MATCH($D3,'Tarif Jour'!$A:$A,0),2),"")</f>
        <v>288</v>
      </c>
      <c r="G3" s="10">
        <v>4</v>
      </c>
      <c r="H3" s="10"/>
      <c r="I3" s="11">
        <f>Tableau2[Tarif / Heure]*Tableau2[Nombre d''heure d''utilisation]+Tableau2[[#This Row],[Tarif/jour]]*Tableau2[[#This Row],[Nombre de jour d''utilisation]]</f>
        <v>96</v>
      </c>
    </row>
    <row r="4" spans="1:12" x14ac:dyDescent="0.25">
      <c r="A4" s="8">
        <v>43836</v>
      </c>
      <c r="B4" s="9" t="s">
        <v>81</v>
      </c>
      <c r="C4" s="9" t="s">
        <v>82</v>
      </c>
      <c r="D4" s="12" t="s">
        <v>89</v>
      </c>
      <c r="E4" s="13">
        <f>IFERROR(INDEX('Tarif Heure'!$A:$B,MATCH($D4,'Tarif Heure'!$A:$A,0),2),"")</f>
        <v>8.4</v>
      </c>
      <c r="F4" s="13">
        <f>IFERROR(INDEX('Tarif Jour'!$A:$B,MATCH($D4,'Tarif Jour'!$A:$A,0),2),"")</f>
        <v>100.8</v>
      </c>
      <c r="G4" s="10">
        <v>2</v>
      </c>
      <c r="H4" s="10"/>
      <c r="I4" s="11">
        <f>Tableau2[Tarif / Heure]*Tableau2[Nombre d''heure d''utilisation]+Tableau2[[#This Row],[Tarif/jour]]*Tableau2[[#This Row],[Nombre de jour d''utilisation]]</f>
        <v>16.8</v>
      </c>
    </row>
    <row r="5" spans="1:12" x14ac:dyDescent="0.25">
      <c r="A5" s="8">
        <v>43854</v>
      </c>
      <c r="B5" s="9" t="s">
        <v>106</v>
      </c>
      <c r="C5" s="9" t="s">
        <v>107</v>
      </c>
      <c r="D5" s="9" t="s">
        <v>16</v>
      </c>
      <c r="E5" s="16">
        <f>IFERROR(INDEX('Tarif Heure'!$A:$B,MATCH($D5,'Tarif Heure'!$A:$A,0),2),"")</f>
        <v>8.4</v>
      </c>
      <c r="F5" s="16">
        <f>IFERROR(INDEX('Tarif Jour'!$A:$B,MATCH($D5,'Tarif Jour'!$A:$A,0),2),"")</f>
        <v>100.8</v>
      </c>
      <c r="G5" s="10">
        <v>8</v>
      </c>
      <c r="H5" s="10"/>
      <c r="I5" s="11">
        <f>Tableau2[Tarif / Heure]*Tableau2[Nombre d''heure d''utilisation]+Tableau2[[#This Row],[Tarif/jour]]*Tableau2[[#This Row],[Nombre de jour d''utilisation]]</f>
        <v>67.2</v>
      </c>
    </row>
    <row r="6" spans="1:12" x14ac:dyDescent="0.25">
      <c r="A6" s="8">
        <v>43854</v>
      </c>
      <c r="B6" s="9" t="s">
        <v>106</v>
      </c>
      <c r="C6" s="9" t="s">
        <v>107</v>
      </c>
      <c r="D6" s="9" t="s">
        <v>99</v>
      </c>
      <c r="E6" s="16">
        <f>IFERROR(INDEX('Tarif Heure'!$A:$B,MATCH($D6,'Tarif Heure'!$A:$A,0),2),"")</f>
        <v>24</v>
      </c>
      <c r="F6" s="16">
        <f>IFERROR(INDEX('Tarif Jour'!$A:$B,MATCH($D6,'Tarif Jour'!$A:$A,0),2),"")</f>
        <v>288</v>
      </c>
      <c r="G6" s="10">
        <v>8</v>
      </c>
      <c r="H6" s="10"/>
      <c r="I6" s="11">
        <f>Tableau2[Tarif / Heure]*Tableau2[Nombre d''heure d''utilisation]+Tableau2[[#This Row],[Tarif/jour]]*Tableau2[[#This Row],[Nombre de jour d''utilisation]]</f>
        <v>192</v>
      </c>
    </row>
    <row r="7" spans="1:12" x14ac:dyDescent="0.25">
      <c r="A7" s="8">
        <v>43854</v>
      </c>
      <c r="B7" s="9" t="s">
        <v>106</v>
      </c>
      <c r="C7" s="9" t="s">
        <v>107</v>
      </c>
      <c r="D7" s="9" t="s">
        <v>19</v>
      </c>
      <c r="E7" s="16">
        <f>IFERROR(INDEX('Tarif Heure'!$A:$B,MATCH($D7,'Tarif Heure'!$A:$A,0),2),"")</f>
        <v>8.4</v>
      </c>
      <c r="F7" s="16">
        <f>IFERROR(INDEX('Tarif Jour'!$A:$B,MATCH($D7,'Tarif Jour'!$A:$A,0),2),"")</f>
        <v>100.8</v>
      </c>
      <c r="G7" s="10">
        <v>8</v>
      </c>
      <c r="H7" s="10"/>
      <c r="I7" s="11">
        <f>Tableau2[Tarif / Heure]*Tableau2[Nombre d''heure d''utilisation]+Tableau2[[#This Row],[Tarif/jour]]*Tableau2[[#This Row],[Nombre de jour d''utilisation]]</f>
        <v>67.2</v>
      </c>
    </row>
    <row r="8" spans="1:12" x14ac:dyDescent="0.25">
      <c r="A8" s="8">
        <v>43854</v>
      </c>
      <c r="B8" s="9" t="s">
        <v>106</v>
      </c>
      <c r="C8" s="9" t="s">
        <v>107</v>
      </c>
      <c r="D8" s="9" t="s">
        <v>90</v>
      </c>
      <c r="E8" s="16">
        <f>IFERROR(INDEX('Tarif Heure'!$A:$B,MATCH($D8,'Tarif Heure'!$A:$A,0),2),"")</f>
        <v>2.4</v>
      </c>
      <c r="F8" s="16">
        <f>IFERROR(INDEX('Tarif Jour'!$A:$B,MATCH($D8,'Tarif Jour'!$A:$A,0),2),"")</f>
        <v>28.8</v>
      </c>
      <c r="G8" s="10">
        <v>8</v>
      </c>
      <c r="H8" s="10"/>
      <c r="I8" s="11">
        <f>Tableau2[Tarif / Heure]*Tableau2[Nombre d''heure d''utilisation]+Tableau2[[#This Row],[Tarif/jour]]*Tableau2[[#This Row],[Nombre de jour d''utilisation]]</f>
        <v>19.2</v>
      </c>
    </row>
    <row r="9" spans="1:12" x14ac:dyDescent="0.25">
      <c r="A9" s="8">
        <v>43854</v>
      </c>
      <c r="B9" s="9" t="s">
        <v>106</v>
      </c>
      <c r="C9" s="9" t="s">
        <v>107</v>
      </c>
      <c r="D9" s="9" t="s">
        <v>91</v>
      </c>
      <c r="E9" s="16">
        <f>IFERROR(INDEX('Tarif Heure'!$A:$B,MATCH($D9,'Tarif Heure'!$A:$A,0),2),"")</f>
        <v>2.4</v>
      </c>
      <c r="F9" s="16">
        <f>IFERROR(INDEX('Tarif Jour'!$A:$B,MATCH($D9,'Tarif Jour'!$A:$A,0),2),"")</f>
        <v>28.8</v>
      </c>
      <c r="G9" s="10">
        <v>8</v>
      </c>
      <c r="H9" s="10"/>
      <c r="I9" s="11">
        <f>Tableau2[Tarif / Heure]*Tableau2[Nombre d''heure d''utilisation]+Tableau2[[#This Row],[Tarif/jour]]*Tableau2[[#This Row],[Nombre de jour d''utilisation]]</f>
        <v>19.2</v>
      </c>
    </row>
    <row r="10" spans="1:12" x14ac:dyDescent="0.25">
      <c r="A10" s="8">
        <v>43855</v>
      </c>
      <c r="B10" s="9" t="s">
        <v>106</v>
      </c>
      <c r="C10" s="9" t="s">
        <v>107</v>
      </c>
      <c r="D10" s="9" t="s">
        <v>105</v>
      </c>
      <c r="E10" s="16">
        <f>IFERROR(INDEX('Tarif Heure'!$A:$B,MATCH($D10,'Tarif Heure'!$A:$A,0),2),"")</f>
        <v>0</v>
      </c>
      <c r="F10" s="16">
        <f>IFERROR(INDEX('Tarif Jour'!$A:$B,MATCH($D10,'Tarif Jour'!$A:$A,0),2),"")</f>
        <v>2304</v>
      </c>
      <c r="G10" s="10"/>
      <c r="H10" s="10">
        <v>2</v>
      </c>
      <c r="I10" s="11">
        <f>Tableau2[Tarif / Heure]*Tableau2[Nombre d''heure d''utilisation]+Tableau2[[#This Row],[Tarif/jour]]*Tableau2[[#This Row],[Nombre de jour d''utilisation]]</f>
        <v>4608</v>
      </c>
    </row>
    <row r="11" spans="1:12" x14ac:dyDescent="0.25">
      <c r="A11" s="8">
        <v>43855</v>
      </c>
      <c r="B11" s="9" t="s">
        <v>108</v>
      </c>
      <c r="C11" s="9" t="s">
        <v>111</v>
      </c>
      <c r="D11" s="9" t="s">
        <v>95</v>
      </c>
      <c r="E11" s="16">
        <f>IFERROR(INDEX('Tarif Heure'!$A:$B,MATCH($D11,'Tarif Heure'!$A:$A,0),2),"")</f>
        <v>2.4</v>
      </c>
      <c r="F11" s="16">
        <f>IFERROR(INDEX('Tarif Jour'!$A:$B,MATCH($D11,'Tarif Jour'!$A:$A,0),2),"")</f>
        <v>28.8</v>
      </c>
      <c r="G11" s="10"/>
      <c r="H11" s="10">
        <v>1</v>
      </c>
      <c r="I11" s="11">
        <f>Tableau2[Tarif / Heure]*Tableau2[Nombre d''heure d''utilisation]+Tableau2[[#This Row],[Tarif/jour]]*Tableau2[[#This Row],[Nombre de jour d''utilisation]]</f>
        <v>28.8</v>
      </c>
    </row>
    <row r="12" spans="1:12" x14ac:dyDescent="0.25">
      <c r="A12" s="8">
        <v>43855</v>
      </c>
      <c r="B12" s="9" t="s">
        <v>108</v>
      </c>
      <c r="C12" s="9" t="s">
        <v>111</v>
      </c>
      <c r="D12" s="9" t="s">
        <v>98</v>
      </c>
      <c r="E12" s="16">
        <f>IFERROR(INDEX('Tarif Heure'!$A:$B,MATCH($D12,'Tarif Heure'!$A:$A,0),2),"")</f>
        <v>8.4</v>
      </c>
      <c r="F12" s="16">
        <f>IFERROR(INDEX('Tarif Jour'!$A:$B,MATCH($D12,'Tarif Jour'!$A:$A,0),2),"")</f>
        <v>100.8</v>
      </c>
      <c r="G12" s="10"/>
      <c r="H12" s="10">
        <v>1</v>
      </c>
      <c r="I12" s="11">
        <f>Tableau2[Tarif / Heure]*Tableau2[Nombre d''heure d''utilisation]+Tableau2[[#This Row],[Tarif/jour]]*Tableau2[[#This Row],[Nombre de jour d''utilisation]]</f>
        <v>100.8</v>
      </c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'Tarif Heure'!$A$2:$A$97</xm:f>
          </x14:formula1>
          <xm:sqref>D2:D12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Tarif Heure</vt:lpstr>
      <vt:lpstr>Tarif Jour</vt:lpstr>
      <vt:lpstr>Valorisation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Legrand</dc:creator>
  <cp:lastModifiedBy>Montage MP. PC</cp:lastModifiedBy>
  <dcterms:created xsi:type="dcterms:W3CDTF">2019-12-05T14:43:22Z</dcterms:created>
  <dcterms:modified xsi:type="dcterms:W3CDTF">2020-01-20T10:20:09Z</dcterms:modified>
</cp:coreProperties>
</file>