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7650" activeTab="1"/>
  </bookViews>
  <sheets>
    <sheet name="Recherche" sheetId="24" r:id="rId1"/>
    <sheet name="Comparateur" sheetId="32" r:id="rId2"/>
    <sheet name="Paramètres" sheetId="25" r:id="rId3"/>
    <sheet name="Créer une fiche" sheetId="27" r:id="rId4"/>
    <sheet name="Modèle de fiche" sheetId="28" r:id="rId5"/>
    <sheet name="Ne pas toucher" sheetId="1" r:id="rId6"/>
  </sheets>
  <definedNames>
    <definedName name="_xlnm._FilterDatabase" localSheetId="1" hidden="1">Comparateur!$B$20:$AE$106</definedName>
    <definedName name="_xlnm._FilterDatabase" localSheetId="5" hidden="1">'Ne pas toucher'!$A$1:$AE$86</definedName>
    <definedName name="_xlnm._FilterDatabase" localSheetId="0" hidden="1">Recherche!$A$18:$AE$112</definedName>
    <definedName name="Apple">Paramètres!$D$21:$D$30</definedName>
    <definedName name="_xlnm.Criteria" localSheetId="1">Comparateur!#REF!</definedName>
    <definedName name="Crosscall">Paramètres!$I$21:$I$23</definedName>
    <definedName name="Doro">Paramètres!$M$21</definedName>
    <definedName name="_xlnm.Extract" localSheetId="1">Comparateur!$B$16:$AE$17</definedName>
    <definedName name="Fairphone">Paramètres!$N$21</definedName>
    <definedName name="Google">Paramètres!$C$21:$C$22</definedName>
    <definedName name="Honor">Paramètres!$E$21:$E$22</definedName>
    <definedName name="HTC">Paramètres!$H$21</definedName>
    <definedName name="Huawei">Paramètres!$A$21:$A$37</definedName>
    <definedName name="ListeMarque">'Ne pas toucher'!$A$2:$A$84</definedName>
    <definedName name="Marque">Paramètres!$A$20:$N$20</definedName>
    <definedName name="Motorola">Paramètres!$J$21:$J$25</definedName>
    <definedName name="OPPO">Paramètres!$F$21:$F$23</definedName>
    <definedName name="Orange">Paramètres!$K$21:$K$22</definedName>
    <definedName name="Samsung">Paramètres!$B$21:$B$45</definedName>
    <definedName name="Sony">Paramètres!$G$21:$G$30</definedName>
    <definedName name="Wiko">Paramètres!$L$21:$L$23</definedName>
  </definedNames>
  <calcPr calcId="152511"/>
</workbook>
</file>

<file path=xl/calcChain.xml><?xml version="1.0" encoding="utf-8"?>
<calcChain xmlns="http://schemas.openxmlformats.org/spreadsheetml/2006/main">
  <c r="K9" i="25" l="1"/>
  <c r="AC106" i="32"/>
  <c r="AC105" i="32"/>
  <c r="AC104" i="32"/>
  <c r="AC103" i="32"/>
  <c r="AC102" i="32"/>
  <c r="AC101" i="32"/>
  <c r="AC100" i="32"/>
  <c r="AC99" i="32"/>
  <c r="AC98" i="32"/>
  <c r="AC97" i="32"/>
  <c r="AC96" i="32"/>
  <c r="AC95" i="32"/>
  <c r="AC94" i="32"/>
  <c r="AC93" i="32"/>
  <c r="AC92" i="32"/>
  <c r="AC91" i="32"/>
  <c r="AC90" i="32"/>
  <c r="AC89" i="32"/>
  <c r="AC88" i="32"/>
  <c r="AC87" i="32"/>
  <c r="AC86" i="32"/>
  <c r="AC85" i="32"/>
  <c r="AC84" i="32"/>
  <c r="AC83" i="32"/>
  <c r="AC82" i="32"/>
  <c r="AC81" i="32"/>
  <c r="AC80" i="32"/>
  <c r="AC79" i="32"/>
  <c r="AC78" i="32"/>
  <c r="AC77" i="32"/>
  <c r="AC76" i="32"/>
  <c r="AC75" i="32"/>
  <c r="AC74" i="32"/>
  <c r="AC73" i="32"/>
  <c r="AC72" i="32"/>
  <c r="AC71" i="32"/>
  <c r="AC70" i="32"/>
  <c r="AC69" i="32"/>
  <c r="AC68" i="32"/>
  <c r="AC67" i="32"/>
  <c r="AC66" i="32"/>
  <c r="AC65" i="32"/>
  <c r="AC64" i="32"/>
  <c r="AC63" i="32"/>
  <c r="AC62" i="32"/>
  <c r="AC61" i="32"/>
  <c r="AC60" i="32"/>
  <c r="AC59" i="32"/>
  <c r="AC58" i="32"/>
  <c r="AC57" i="32"/>
  <c r="AC56" i="32"/>
  <c r="AC55" i="32"/>
  <c r="AC54" i="32"/>
  <c r="AC53" i="32"/>
  <c r="AC52" i="32"/>
  <c r="AC51" i="32"/>
  <c r="AC50" i="32"/>
  <c r="AC49" i="32"/>
  <c r="AC48" i="32"/>
  <c r="AC47" i="32"/>
  <c r="AC46" i="32"/>
  <c r="AC45" i="32"/>
  <c r="AC44" i="32"/>
  <c r="AC43" i="32"/>
  <c r="AC42" i="32"/>
  <c r="AC41" i="32"/>
  <c r="AC40" i="32"/>
  <c r="AC39" i="32"/>
  <c r="AC38" i="32"/>
  <c r="AC37" i="32"/>
  <c r="AC36" i="32"/>
  <c r="AC35" i="32"/>
  <c r="AC34" i="32"/>
  <c r="AC33" i="32"/>
  <c r="AC32" i="32"/>
  <c r="AC31" i="32"/>
  <c r="AC30" i="32"/>
  <c r="AC29" i="32"/>
  <c r="AC28" i="32"/>
  <c r="AC27" i="32"/>
  <c r="AC26" i="32"/>
  <c r="AC25" i="32"/>
  <c r="AC24" i="32"/>
  <c r="AC23" i="32"/>
  <c r="AC22" i="32"/>
  <c r="AC21" i="32"/>
  <c r="P9" i="25"/>
  <c r="O9" i="25"/>
  <c r="J9" i="25"/>
  <c r="AD103" i="24"/>
  <c r="AD102" i="24"/>
  <c r="AD101" i="24"/>
  <c r="AD100" i="24"/>
  <c r="AD99" i="24"/>
  <c r="AD98" i="24"/>
  <c r="AD97" i="24"/>
  <c r="AD96" i="24"/>
  <c r="AD95" i="24"/>
  <c r="AD94" i="24"/>
  <c r="AD93" i="24"/>
  <c r="AD92" i="24"/>
  <c r="AD91" i="24"/>
  <c r="AD90" i="24"/>
  <c r="AD89" i="24"/>
  <c r="AD88" i="24"/>
  <c r="AD87" i="24"/>
  <c r="AD86" i="24"/>
  <c r="AD85" i="24"/>
  <c r="AD84" i="24"/>
  <c r="AD83" i="24"/>
  <c r="AD82" i="24"/>
  <c r="AD81" i="24"/>
  <c r="AD80" i="24"/>
  <c r="AD79" i="24"/>
  <c r="AD78" i="24"/>
  <c r="AD77" i="24"/>
  <c r="AD76" i="24"/>
  <c r="AD75" i="24"/>
  <c r="AD74" i="24"/>
  <c r="AD73" i="24"/>
  <c r="AD72" i="24"/>
  <c r="AD71" i="24"/>
  <c r="AD70" i="24"/>
  <c r="AD69" i="24"/>
  <c r="AD68" i="24"/>
  <c r="AD67" i="24"/>
  <c r="AD66" i="24"/>
  <c r="AD65" i="24"/>
  <c r="AD64" i="24"/>
  <c r="AD63" i="24"/>
  <c r="AD62" i="24"/>
  <c r="AD61" i="24"/>
  <c r="AD60" i="24"/>
  <c r="AD59" i="24"/>
  <c r="AD58" i="24"/>
  <c r="AD57" i="24"/>
  <c r="AD56" i="24"/>
  <c r="AD55" i="24"/>
  <c r="AD54" i="24"/>
  <c r="AD53" i="24"/>
  <c r="AD52" i="24"/>
  <c r="AD51" i="24"/>
  <c r="AD50" i="24"/>
  <c r="AD49" i="24"/>
  <c r="AD48" i="24"/>
  <c r="AD47" i="24"/>
  <c r="AD46" i="24"/>
  <c r="AD45" i="24"/>
  <c r="AD44" i="24"/>
  <c r="AD43" i="24"/>
  <c r="AD42" i="24"/>
  <c r="AD41" i="24"/>
  <c r="AD40" i="24"/>
  <c r="AD39" i="24"/>
  <c r="AD38" i="24"/>
  <c r="AD37" i="24"/>
  <c r="AD36" i="24"/>
  <c r="AD35" i="24"/>
  <c r="AD34" i="24"/>
  <c r="AD33" i="24"/>
  <c r="AD32" i="24"/>
  <c r="AD31" i="24"/>
  <c r="AD30" i="24"/>
  <c r="AD29" i="24"/>
  <c r="AD28" i="24"/>
  <c r="AD27" i="24"/>
  <c r="AD26" i="24"/>
  <c r="AD25" i="24"/>
  <c r="AD24" i="24"/>
  <c r="AD23" i="24"/>
  <c r="AD22" i="24"/>
  <c r="AD21" i="24"/>
  <c r="AD20" i="24"/>
  <c r="AD19" i="24"/>
  <c r="AD104" i="24"/>
  <c r="AC2" i="1"/>
  <c r="X3" i="25" l="1"/>
  <c r="W3" i="25"/>
  <c r="V3" i="25"/>
  <c r="N3" i="25"/>
  <c r="L3" i="25"/>
  <c r="U3" i="25"/>
  <c r="P3" i="25"/>
  <c r="O3" i="25"/>
  <c r="S3" i="25"/>
  <c r="R3" i="25"/>
  <c r="Q3" i="25"/>
  <c r="M3" i="25"/>
  <c r="T3" i="25"/>
  <c r="K3" i="25" l="1"/>
  <c r="J3" i="25"/>
  <c r="AC9" i="1" l="1"/>
  <c r="AC48" i="1"/>
  <c r="AC51" i="1"/>
  <c r="AC56" i="1"/>
  <c r="AC72" i="1"/>
  <c r="AC7" i="1"/>
  <c r="AC11" i="1"/>
  <c r="AC3" i="1"/>
  <c r="AC46" i="1"/>
  <c r="AC26" i="1"/>
  <c r="AC38" i="1"/>
  <c r="AC13" i="1"/>
  <c r="AC31" i="1"/>
  <c r="AC53" i="1"/>
  <c r="AC30" i="1"/>
  <c r="AC22" i="1"/>
  <c r="AC73" i="1"/>
  <c r="AC82" i="1"/>
  <c r="AC10" i="1"/>
  <c r="AC20" i="1"/>
  <c r="AC42" i="1"/>
  <c r="AC19" i="1"/>
  <c r="AC59" i="1"/>
  <c r="AC68" i="1"/>
  <c r="AC37" i="1"/>
  <c r="AC57" i="1"/>
  <c r="AC58" i="1"/>
  <c r="AC47" i="1"/>
  <c r="AC6" i="1" l="1"/>
  <c r="AC12" i="1"/>
  <c r="AC14" i="1"/>
  <c r="AC23" i="1"/>
  <c r="AC8" i="1"/>
  <c r="AC5" i="1"/>
  <c r="AC17" i="1"/>
  <c r="AC15" i="1"/>
  <c r="AC18" i="1"/>
  <c r="AC16" i="1"/>
  <c r="AC29" i="1"/>
  <c r="AC28" i="1"/>
  <c r="AC27" i="1"/>
  <c r="AC32" i="1"/>
  <c r="AC25" i="1"/>
  <c r="AC21" i="1"/>
  <c r="AC40" i="1"/>
  <c r="AC36" i="1"/>
  <c r="AC33" i="1"/>
  <c r="AC44" i="1"/>
  <c r="AC43" i="1"/>
  <c r="AC85" i="1"/>
  <c r="AC24" i="1"/>
  <c r="AC34" i="1"/>
  <c r="AC55" i="1"/>
  <c r="AC45" i="1"/>
  <c r="AC62" i="1"/>
  <c r="AC70" i="1"/>
  <c r="AC75" i="1"/>
  <c r="AC76" i="1"/>
  <c r="AC78" i="1"/>
  <c r="AC84" i="1"/>
  <c r="AC54" i="1"/>
  <c r="AC79" i="1"/>
  <c r="AC64" i="1"/>
  <c r="AC52" i="1"/>
  <c r="AC67" i="1"/>
  <c r="AC35" i="1"/>
  <c r="AC41" i="1"/>
  <c r="AC49" i="1"/>
  <c r="AC71" i="1"/>
  <c r="AC80" i="1"/>
  <c r="AC65" i="1"/>
  <c r="AC60" i="1"/>
  <c r="AC50" i="1"/>
  <c r="AC39" i="1"/>
  <c r="AC86" i="1"/>
  <c r="AC77" i="1"/>
  <c r="AC74" i="1"/>
  <c r="AC69" i="1"/>
  <c r="AC83" i="1"/>
  <c r="AC63" i="1"/>
  <c r="AC66" i="1"/>
  <c r="AC81" i="1"/>
  <c r="AC61" i="1"/>
  <c r="AC4" i="1"/>
</calcChain>
</file>

<file path=xl/sharedStrings.xml><?xml version="1.0" encoding="utf-8"?>
<sst xmlns="http://schemas.openxmlformats.org/spreadsheetml/2006/main" count="2396" uniqueCount="211">
  <si>
    <t>Marque</t>
  </si>
  <si>
    <t>Modèle</t>
  </si>
  <si>
    <t>Gamme</t>
  </si>
  <si>
    <t>Stockage</t>
  </si>
  <si>
    <t>SD</t>
  </si>
  <si>
    <t>RAM</t>
  </si>
  <si>
    <t>Batterie</t>
  </si>
  <si>
    <t>PPI</t>
  </si>
  <si>
    <t>Dalle</t>
  </si>
  <si>
    <t>Recharge</t>
  </si>
  <si>
    <t>DAS</t>
  </si>
  <si>
    <t>Gyroscope</t>
  </si>
  <si>
    <t>Dual sim</t>
  </si>
  <si>
    <t>QI</t>
  </si>
  <si>
    <t>Etancheité</t>
  </si>
  <si>
    <t>Huawei</t>
  </si>
  <si>
    <t>Mate 20 pro</t>
  </si>
  <si>
    <t>S</t>
  </si>
  <si>
    <t>AMOLED</t>
  </si>
  <si>
    <t>KIRIN 980</t>
  </si>
  <si>
    <t>Antutu</t>
  </si>
  <si>
    <t>NFC</t>
  </si>
  <si>
    <t>usb c</t>
  </si>
  <si>
    <t>Jack</t>
  </si>
  <si>
    <t>Score Photo</t>
  </si>
  <si>
    <t>Score autonomie</t>
  </si>
  <si>
    <t>Score performances</t>
  </si>
  <si>
    <t>Score écran</t>
  </si>
  <si>
    <t>Score global</t>
  </si>
  <si>
    <t>Samsung</t>
  </si>
  <si>
    <t>Galaxy Note 9</t>
  </si>
  <si>
    <t>Exynos 9810</t>
  </si>
  <si>
    <t>Apple</t>
  </si>
  <si>
    <t>Iphone XS Max</t>
  </si>
  <si>
    <t>A12 BIONIC</t>
  </si>
  <si>
    <t>Lightning</t>
  </si>
  <si>
    <t>Iphone XS</t>
  </si>
  <si>
    <t>Sony</t>
  </si>
  <si>
    <t>XZ3</t>
  </si>
  <si>
    <t>Snapdragon 845</t>
  </si>
  <si>
    <t>Google</t>
  </si>
  <si>
    <t>Pixel 3</t>
  </si>
  <si>
    <t>Iphone XR</t>
  </si>
  <si>
    <t>Pixel 3 XL</t>
  </si>
  <si>
    <t>Puce mobile</t>
  </si>
  <si>
    <t>Galaxy S9+</t>
  </si>
  <si>
    <t>Galaxy S9</t>
  </si>
  <si>
    <t>P20 Pro</t>
  </si>
  <si>
    <t>Kirin 970</t>
  </si>
  <si>
    <t>P20</t>
  </si>
  <si>
    <t>A</t>
  </si>
  <si>
    <t>Iphone X</t>
  </si>
  <si>
    <t>A11 BIONIC</t>
  </si>
  <si>
    <t>XZ2</t>
  </si>
  <si>
    <t>Année</t>
  </si>
  <si>
    <t>Période</t>
  </si>
  <si>
    <t>XZ2 Compact</t>
  </si>
  <si>
    <t>Galaxy S8+</t>
  </si>
  <si>
    <t>Exynos 8895</t>
  </si>
  <si>
    <t>Galaxy S8</t>
  </si>
  <si>
    <t>Iphone 8</t>
  </si>
  <si>
    <t>Galaxy S7</t>
  </si>
  <si>
    <t>Snapdragon 820</t>
  </si>
  <si>
    <t>Mircro usb</t>
  </si>
  <si>
    <t>Iphone 7</t>
  </si>
  <si>
    <t>A10 FUSION</t>
  </si>
  <si>
    <t>Iphone 8+</t>
  </si>
  <si>
    <t>Iphone 7+</t>
  </si>
  <si>
    <t>Fairphone</t>
  </si>
  <si>
    <t>B</t>
  </si>
  <si>
    <t>Snapdragon 801</t>
  </si>
  <si>
    <t>Galaxy A9</t>
  </si>
  <si>
    <t>Snapdragon 660</t>
  </si>
  <si>
    <t>Mate 20 Lite</t>
  </si>
  <si>
    <t>Snapdragon 710</t>
  </si>
  <si>
    <t>P20 Lite</t>
  </si>
  <si>
    <t>Kirin 659</t>
  </si>
  <si>
    <t>Psmart 2019</t>
  </si>
  <si>
    <t>Kirin 710</t>
  </si>
  <si>
    <t>Galaxy J6</t>
  </si>
  <si>
    <t>Exynos 7870</t>
  </si>
  <si>
    <t>Galaxy J6+</t>
  </si>
  <si>
    <t>Y6</t>
  </si>
  <si>
    <t>C</t>
  </si>
  <si>
    <t>Qualcomm Adreno 308</t>
  </si>
  <si>
    <t>LCD</t>
  </si>
  <si>
    <t>Y7</t>
  </si>
  <si>
    <t>Snapdragon 430</t>
  </si>
  <si>
    <t>Autonomie poly</t>
  </si>
  <si>
    <t>XXXXXX</t>
  </si>
  <si>
    <t>Wiko</t>
  </si>
  <si>
    <t>View 2</t>
  </si>
  <si>
    <t>Snapdragon 435</t>
  </si>
  <si>
    <t>Tommy 3</t>
  </si>
  <si>
    <t>PowerVR GE81000</t>
  </si>
  <si>
    <t>Iphone 6s</t>
  </si>
  <si>
    <t>A9</t>
  </si>
  <si>
    <t>Galaxy J3</t>
  </si>
  <si>
    <t>Galaxy J5</t>
  </si>
  <si>
    <t>Galaxy A5</t>
  </si>
  <si>
    <t>Galaxy A6</t>
  </si>
  <si>
    <t>Galaxy A7</t>
  </si>
  <si>
    <t>Galaxy A8</t>
  </si>
  <si>
    <t>Exynos 7570</t>
  </si>
  <si>
    <t>Exynos 7880</t>
  </si>
  <si>
    <t>Exynos 7885</t>
  </si>
  <si>
    <t>Iphone SE</t>
  </si>
  <si>
    <t>Crosscall</t>
  </si>
  <si>
    <t>Core X3</t>
  </si>
  <si>
    <t>Action X3</t>
  </si>
  <si>
    <t>Xperia XA1</t>
  </si>
  <si>
    <t>Xperia XA2</t>
  </si>
  <si>
    <t>Xperia XA2 Ult</t>
  </si>
  <si>
    <t>Trekker X4</t>
  </si>
  <si>
    <t>Orange</t>
  </si>
  <si>
    <t>Rise 54</t>
  </si>
  <si>
    <t>View Lite</t>
  </si>
  <si>
    <t>Dive 73</t>
  </si>
  <si>
    <t>Motorola</t>
  </si>
  <si>
    <t>E5</t>
  </si>
  <si>
    <t>Xperia L1</t>
  </si>
  <si>
    <t>G6 Play</t>
  </si>
  <si>
    <t>Psmart</t>
  </si>
  <si>
    <t>Doro</t>
  </si>
  <si>
    <t>Snapdragon 425</t>
  </si>
  <si>
    <t>Helio p20</t>
  </si>
  <si>
    <t>Snapdragon 630</t>
  </si>
  <si>
    <t>xxx</t>
  </si>
  <si>
    <t>MT 6739WW</t>
  </si>
  <si>
    <t>Score Brut</t>
  </si>
  <si>
    <t>MT 6737T</t>
  </si>
  <si>
    <t>Galaxy J7</t>
  </si>
  <si>
    <t>MT 6738</t>
  </si>
  <si>
    <t>Exynos7870</t>
  </si>
  <si>
    <t>oui</t>
  </si>
  <si>
    <t>non</t>
  </si>
  <si>
    <t>P30</t>
  </si>
  <si>
    <t>P30 Pro</t>
  </si>
  <si>
    <t>Xperia 10</t>
  </si>
  <si>
    <t>Xperia 10 Plus</t>
  </si>
  <si>
    <t>Xperia L3</t>
  </si>
  <si>
    <t>Galaxy J4+</t>
  </si>
  <si>
    <t>Galaxy S10e</t>
  </si>
  <si>
    <t>Galaxy S10</t>
  </si>
  <si>
    <t>Galaxy S10+</t>
  </si>
  <si>
    <t>Kirin 980</t>
  </si>
  <si>
    <t>G7 Plus</t>
  </si>
  <si>
    <t>G7 Power</t>
  </si>
  <si>
    <t>Snapdragon 636</t>
  </si>
  <si>
    <t>MT 6762 Helio P22</t>
  </si>
  <si>
    <t>Exynos 9820</t>
  </si>
  <si>
    <t>Snapdragon 632</t>
  </si>
  <si>
    <t>Galaxy A50</t>
  </si>
  <si>
    <t>P30 Lite</t>
  </si>
  <si>
    <t>Honor</t>
  </si>
  <si>
    <t>View 20</t>
  </si>
  <si>
    <t>HTC</t>
  </si>
  <si>
    <t>U11</t>
  </si>
  <si>
    <t>Z2 Play</t>
  </si>
  <si>
    <t>OPPO</t>
  </si>
  <si>
    <t>P</t>
  </si>
  <si>
    <t>RX 17 pro</t>
  </si>
  <si>
    <t>Find X</t>
  </si>
  <si>
    <t xml:space="preserve">Y6 </t>
  </si>
  <si>
    <t>Exynos 9610</t>
  </si>
  <si>
    <t>X</t>
  </si>
  <si>
    <t>Mate 20</t>
  </si>
  <si>
    <t>Snapdragon 835</t>
  </si>
  <si>
    <t>Snapdragon 626</t>
  </si>
  <si>
    <t>MediaTek Helio A22</t>
  </si>
  <si>
    <t>Dual Sim</t>
  </si>
  <si>
    <t>Ecran</t>
  </si>
  <si>
    <t>Score photo min</t>
  </si>
  <si>
    <t>Score autonomie min</t>
  </si>
  <si>
    <t>Type ecran</t>
  </si>
  <si>
    <t>Charge à Induction</t>
  </si>
  <si>
    <t>Score Performance min</t>
  </si>
  <si>
    <t>Prise Jack</t>
  </si>
  <si>
    <t>Note Globale minimum</t>
  </si>
  <si>
    <t>Etanche</t>
  </si>
  <si>
    <t>Note</t>
  </si>
  <si>
    <t>Oui.non</t>
  </si>
  <si>
    <t>taille ecran</t>
  </si>
  <si>
    <t>Taille max (en pouces)</t>
  </si>
  <si>
    <t>Taille min (en pouces)</t>
  </si>
  <si>
    <t>Stockage min (en Go)</t>
  </si>
  <si>
    <t>LCD/IPS</t>
  </si>
  <si>
    <t>OLED</t>
  </si>
  <si>
    <t>Taille écrans</t>
  </si>
  <si>
    <t>Reno</t>
  </si>
  <si>
    <t>Galaxy A40</t>
  </si>
  <si>
    <t>Galaxy A70</t>
  </si>
  <si>
    <t>Y5 2019</t>
  </si>
  <si>
    <t>Psmart Z</t>
  </si>
  <si>
    <t>Galaxy A10</t>
  </si>
  <si>
    <t>Galaxy A20E</t>
  </si>
  <si>
    <t>10 Lite</t>
  </si>
  <si>
    <t>Snapdragon 675</t>
  </si>
  <si>
    <t>Snaodragon 630</t>
  </si>
  <si>
    <t>Exynos 7884</t>
  </si>
  <si>
    <t>boutique</t>
  </si>
  <si>
    <t>Web</t>
  </si>
  <si>
    <t>Y6 2019</t>
  </si>
  <si>
    <t>Galaxy Note 10</t>
  </si>
  <si>
    <t>Modèle 1</t>
  </si>
  <si>
    <t>Modèle 2</t>
  </si>
  <si>
    <t>Lancer la recherche</t>
  </si>
  <si>
    <t>Effacer</t>
  </si>
  <si>
    <t>Tableau smart 1</t>
  </si>
  <si>
    <t>Tableau smart 2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</si>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</sst>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4" borderId="3" xfId="0" applyNumberFormat="1" applyFont="1" applyFill="1" applyBorder="1" applyAlignment="1">
      <alignment horizontal="center" vertical="center"/>
    </xf>
    <xf numFmtId="0" fontId="1" fillId="4" borderId="4" xfId="0" applyNumberFormat="1" applyFont="1" applyFill="1" applyBorder="1" applyAlignment="1">
      <alignment horizontal="center" vertical="center"/>
    </xf>
    <xf numFmtId="0" fontId="1" fillId="4" borderId="5" xfId="0" applyNumberFormat="1" applyFont="1" applyFill="1" applyBorder="1" applyAlignment="1">
      <alignment horizontal="center" vertical="center"/>
    </xf>
    <xf numFmtId="0" fontId="1" fillId="4" borderId="6" xfId="0" applyNumberFormat="1" applyFont="1" applyFill="1" applyBorder="1" applyAlignment="1">
      <alignment horizontal="center" vertical="center"/>
    </xf>
    <xf numFmtId="0" fontId="1" fillId="4" borderId="7" xfId="0" applyNumberFormat="1" applyFont="1" applyFill="1" applyBorder="1" applyAlignment="1">
      <alignment horizontal="center" vertical="center"/>
    </xf>
    <xf numFmtId="0" fontId="2" fillId="5" borderId="8" xfId="0" applyNumberFormat="1" applyFon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3" fontId="1" fillId="4" borderId="6" xfId="0" applyNumberFormat="1" applyFont="1" applyFill="1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7" borderId="9" xfId="0" applyFill="1" applyBorder="1" applyAlignment="1" applyProtection="1">
      <alignment horizontal="center"/>
      <protection locked="0"/>
    </xf>
    <xf numFmtId="0" fontId="0" fillId="6" borderId="10" xfId="0" applyFill="1" applyBorder="1" applyProtection="1"/>
    <xf numFmtId="0" fontId="0" fillId="6" borderId="11" xfId="0" applyFill="1" applyBorder="1" applyProtection="1"/>
    <xf numFmtId="0" fontId="0" fillId="6" borderId="11" xfId="0" applyFill="1" applyBorder="1" applyAlignment="1" applyProtection="1">
      <alignment horizontal="center"/>
    </xf>
    <xf numFmtId="0" fontId="0" fillId="6" borderId="12" xfId="0" applyFill="1" applyBorder="1" applyAlignment="1" applyProtection="1">
      <alignment horizontal="center"/>
    </xf>
    <xf numFmtId="0" fontId="0" fillId="6" borderId="13" xfId="0" applyFill="1" applyBorder="1" applyProtection="1"/>
    <xf numFmtId="0" fontId="0" fillId="6" borderId="0" xfId="0" applyFill="1" applyBorder="1" applyAlignment="1" applyProtection="1">
      <alignment horizontal="center"/>
    </xf>
    <xf numFmtId="0" fontId="0" fillId="6" borderId="14" xfId="0" applyFill="1" applyBorder="1" applyAlignment="1" applyProtection="1">
      <alignment horizontal="center"/>
    </xf>
    <xf numFmtId="0" fontId="0" fillId="6" borderId="13" xfId="0" applyFill="1" applyBorder="1" applyAlignment="1" applyProtection="1">
      <alignment horizontal="center"/>
    </xf>
    <xf numFmtId="0" fontId="0" fillId="6" borderId="15" xfId="0" applyFill="1" applyBorder="1" applyAlignment="1" applyProtection="1">
      <alignment horizontal="center"/>
    </xf>
    <xf numFmtId="0" fontId="0" fillId="6" borderId="16" xfId="0" applyFill="1" applyBorder="1" applyAlignment="1" applyProtection="1">
      <alignment horizontal="center"/>
    </xf>
    <xf numFmtId="0" fontId="0" fillId="6" borderId="17" xfId="0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1700F"/>
      <color rgb="FF325E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14654</xdr:rowOff>
    </xdr:from>
    <xdr:to>
      <xdr:col>0</xdr:col>
      <xdr:colOff>146539</xdr:colOff>
      <xdr:row>125</xdr:row>
      <xdr:rowOff>69272</xdr:rowOff>
    </xdr:to>
    <xdr:sp macro="" textlink="">
      <xdr:nvSpPr>
        <xdr:cNvPr id="8" name="Rectangle 7"/>
        <xdr:cNvSpPr/>
      </xdr:nvSpPr>
      <xdr:spPr>
        <a:xfrm>
          <a:off x="1" y="14654"/>
          <a:ext cx="146538" cy="2450456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152400</xdr:colOff>
      <xdr:row>16</xdr:row>
      <xdr:rowOff>19050</xdr:rowOff>
    </xdr:from>
    <xdr:to>
      <xdr:col>13</xdr:col>
      <xdr:colOff>171450</xdr:colOff>
      <xdr:row>16</xdr:row>
      <xdr:rowOff>171450</xdr:rowOff>
    </xdr:to>
    <xdr:sp macro="" textlink="">
      <xdr:nvSpPr>
        <xdr:cNvPr id="9" name="Rectangle 8"/>
        <xdr:cNvSpPr/>
      </xdr:nvSpPr>
      <xdr:spPr>
        <a:xfrm>
          <a:off x="152400" y="3524250"/>
          <a:ext cx="9829800" cy="1524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8283</xdr:colOff>
      <xdr:row>0</xdr:row>
      <xdr:rowOff>28575</xdr:rowOff>
    </xdr:from>
    <xdr:to>
      <xdr:col>29</xdr:col>
      <xdr:colOff>121226</xdr:colOff>
      <xdr:row>16</xdr:row>
      <xdr:rowOff>180975</xdr:rowOff>
    </xdr:to>
    <xdr:sp macro="" textlink="">
      <xdr:nvSpPr>
        <xdr:cNvPr id="4" name="Rectangle 3"/>
        <xdr:cNvSpPr/>
      </xdr:nvSpPr>
      <xdr:spPr>
        <a:xfrm>
          <a:off x="9819033" y="28575"/>
          <a:ext cx="12304943" cy="36576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411041</xdr:colOff>
      <xdr:row>7</xdr:row>
      <xdr:rowOff>183173</xdr:rowOff>
    </xdr:from>
    <xdr:to>
      <xdr:col>12</xdr:col>
      <xdr:colOff>615462</xdr:colOff>
      <xdr:row>9</xdr:row>
      <xdr:rowOff>89710</xdr:rowOff>
    </xdr:to>
    <xdr:sp macro="[0]!MacroRecherche" textlink="">
      <xdr:nvSpPr>
        <xdr:cNvPr id="2" name="Rectangle à coins arrondis 1"/>
        <xdr:cNvSpPr/>
      </xdr:nvSpPr>
      <xdr:spPr>
        <a:xfrm>
          <a:off x="8184906" y="1919654"/>
          <a:ext cx="966421" cy="302191"/>
        </a:xfrm>
        <a:prstGeom prst="roundRect">
          <a:avLst/>
        </a:prstGeom>
        <a:solidFill>
          <a:srgbClr val="00B050"/>
        </a:solidFill>
        <a:ln>
          <a:solidFill>
            <a:srgbClr val="325E20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Rechercher</a:t>
          </a:r>
          <a:endParaRPr lang="fr-FR" sz="2000" b="1"/>
        </a:p>
      </xdr:txBody>
    </xdr:sp>
    <xdr:clientData/>
  </xdr:twoCellAnchor>
  <xdr:twoCellAnchor>
    <xdr:from>
      <xdr:col>11</xdr:col>
      <xdr:colOff>415437</xdr:colOff>
      <xdr:row>10</xdr:row>
      <xdr:rowOff>60536</xdr:rowOff>
    </xdr:from>
    <xdr:to>
      <xdr:col>12</xdr:col>
      <xdr:colOff>622339</xdr:colOff>
      <xdr:row>11</xdr:row>
      <xdr:rowOff>161192</xdr:rowOff>
    </xdr:to>
    <xdr:sp macro="[0]!EffacerTout" textlink="">
      <xdr:nvSpPr>
        <xdr:cNvPr id="3" name="Rectangle à coins arrondis 2"/>
        <xdr:cNvSpPr/>
      </xdr:nvSpPr>
      <xdr:spPr>
        <a:xfrm>
          <a:off x="8189302" y="2383171"/>
          <a:ext cx="968902" cy="29115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Effacer</a:t>
          </a:r>
          <a:endParaRPr lang="fr-FR" sz="1100" b="1"/>
        </a:p>
      </xdr:txBody>
    </xdr:sp>
    <xdr:clientData/>
  </xdr:twoCellAnchor>
  <xdr:twoCellAnchor>
    <xdr:from>
      <xdr:col>0</xdr:col>
      <xdr:colOff>29308</xdr:colOff>
      <xdr:row>0</xdr:row>
      <xdr:rowOff>19049</xdr:rowOff>
    </xdr:from>
    <xdr:to>
      <xdr:col>13</xdr:col>
      <xdr:colOff>114300</xdr:colOff>
      <xdr:row>2</xdr:row>
      <xdr:rowOff>0</xdr:rowOff>
    </xdr:to>
    <xdr:sp macro="" textlink="">
      <xdr:nvSpPr>
        <xdr:cNvPr id="6" name="Rectangle à coins arrondis 5"/>
        <xdr:cNvSpPr/>
      </xdr:nvSpPr>
      <xdr:spPr>
        <a:xfrm>
          <a:off x="29308" y="19049"/>
          <a:ext cx="9382857" cy="750278"/>
        </a:xfrm>
        <a:prstGeom prst="roundRect">
          <a:avLst/>
        </a:prstGeom>
        <a:solidFill>
          <a:srgbClr val="F1700F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/>
            <a:t>Outil de recherche</a:t>
          </a:r>
          <a:r>
            <a:rPr lang="fr-FR" sz="3200" b="1" baseline="0"/>
            <a:t> multi-critères pour Smartphone</a:t>
          </a:r>
          <a:endParaRPr lang="fr-FR" sz="3200" b="1"/>
        </a:p>
      </xdr:txBody>
    </xdr:sp>
    <xdr:clientData/>
  </xdr:twoCellAnchor>
  <xdr:oneCellAnchor>
    <xdr:from>
      <xdr:col>10</xdr:col>
      <xdr:colOff>218143</xdr:colOff>
      <xdr:row>13</xdr:row>
      <xdr:rowOff>138953</xdr:rowOff>
    </xdr:from>
    <xdr:ext cx="2035815" cy="311496"/>
    <xdr:sp macro="" textlink="">
      <xdr:nvSpPr>
        <xdr:cNvPr id="7" name="Rectangle 6"/>
        <xdr:cNvSpPr/>
      </xdr:nvSpPr>
      <xdr:spPr>
        <a:xfrm>
          <a:off x="7228543" y="3063128"/>
          <a:ext cx="2035815" cy="31149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4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Fait</a:t>
          </a:r>
          <a:r>
            <a:rPr lang="fr-FR" sz="1400" b="1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par Ludovic DEPOUX</a:t>
          </a:r>
          <a:endParaRPr lang="fr-FR" sz="1400" b="1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twoCellAnchor>
    <xdr:from>
      <xdr:col>11</xdr:col>
      <xdr:colOff>324582</xdr:colOff>
      <xdr:row>1</xdr:row>
      <xdr:rowOff>62277</xdr:rowOff>
    </xdr:from>
    <xdr:to>
      <xdr:col>12</xdr:col>
      <xdr:colOff>648432</xdr:colOff>
      <xdr:row>7</xdr:row>
      <xdr:rowOff>117229</xdr:rowOff>
    </xdr:to>
    <xdr:sp macro="" textlink="">
      <xdr:nvSpPr>
        <xdr:cNvPr id="5" name="Flèche vers le bas 4"/>
        <xdr:cNvSpPr/>
      </xdr:nvSpPr>
      <xdr:spPr>
        <a:xfrm>
          <a:off x="8098447" y="633777"/>
          <a:ext cx="1085850" cy="1219933"/>
        </a:xfrm>
        <a:prstGeom prst="downArrow">
          <a:avLst>
            <a:gd name="adj1" fmla="val 72942"/>
            <a:gd name="adj2" fmla="val 40351"/>
          </a:avLst>
        </a:prstGeom>
        <a:solidFill>
          <a:srgbClr val="FFC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/>
          </a:r>
          <a:br>
            <a:rPr lang="fr-FR" sz="1000" b="1">
              <a:solidFill>
                <a:sysClr val="windowText" lastClr="000000"/>
              </a:solidFill>
            </a:rPr>
          </a:br>
          <a:r>
            <a:rPr lang="fr-FR" sz="1800" b="1">
              <a:solidFill>
                <a:sysClr val="windowText" lastClr="000000"/>
              </a:solidFill>
            </a:rPr>
            <a:t>Clique</a:t>
          </a:r>
          <a:br>
            <a:rPr lang="fr-FR" sz="1800" b="1">
              <a:solidFill>
                <a:sysClr val="windowText" lastClr="000000"/>
              </a:solidFill>
            </a:rPr>
          </a:br>
          <a:r>
            <a:rPr lang="fr-FR" sz="1800" b="1">
              <a:solidFill>
                <a:sysClr val="windowText" lastClr="000000"/>
              </a:solidFill>
            </a:rPr>
            <a:t>ici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0</xdr:rowOff>
    </xdr:from>
    <xdr:to>
      <xdr:col>12</xdr:col>
      <xdr:colOff>313592</xdr:colOff>
      <xdr:row>3</xdr:row>
      <xdr:rowOff>180976</xdr:rowOff>
    </xdr:to>
    <xdr:sp macro="" textlink="">
      <xdr:nvSpPr>
        <xdr:cNvPr id="2" name="Rectangle à coins arrondis 1"/>
        <xdr:cNvSpPr/>
      </xdr:nvSpPr>
      <xdr:spPr>
        <a:xfrm>
          <a:off x="76200" y="0"/>
          <a:ext cx="9381392" cy="752476"/>
        </a:xfrm>
        <a:prstGeom prst="roundRect">
          <a:avLst/>
        </a:prstGeom>
        <a:solidFill>
          <a:srgbClr val="F1700F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/>
            <a:t>Comparateur </a:t>
          </a:r>
          <a:r>
            <a:rPr lang="fr-FR" sz="3200" b="1" baseline="0"/>
            <a:t>pour Smartphone</a:t>
          </a:r>
          <a:endParaRPr lang="fr-FR" sz="3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4</xdr:row>
      <xdr:rowOff>66675</xdr:rowOff>
    </xdr:from>
    <xdr:to>
      <xdr:col>4</xdr:col>
      <xdr:colOff>609600</xdr:colOff>
      <xdr:row>7</xdr:row>
      <xdr:rowOff>123825</xdr:rowOff>
    </xdr:to>
    <xdr:sp macro="[0]!AJouter1Ligne" textlink="">
      <xdr:nvSpPr>
        <xdr:cNvPr id="2" name="Rectangle 1"/>
        <xdr:cNvSpPr/>
      </xdr:nvSpPr>
      <xdr:spPr>
        <a:xfrm>
          <a:off x="200025" y="828675"/>
          <a:ext cx="3457575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 i="0"/>
            <a:t>Ajouter une ligne</a:t>
          </a:r>
        </a:p>
      </xdr:txBody>
    </xdr:sp>
    <xdr:clientData/>
  </xdr:twoCellAnchor>
  <xdr:twoCellAnchor>
    <xdr:from>
      <xdr:col>5</xdr:col>
      <xdr:colOff>523875</xdr:colOff>
      <xdr:row>4</xdr:row>
      <xdr:rowOff>142875</xdr:rowOff>
    </xdr:from>
    <xdr:to>
      <xdr:col>8</xdr:col>
      <xdr:colOff>228600</xdr:colOff>
      <xdr:row>7</xdr:row>
      <xdr:rowOff>123825</xdr:rowOff>
    </xdr:to>
    <xdr:sp macro="[0]!MAJ" textlink="">
      <xdr:nvSpPr>
        <xdr:cNvPr id="4" name="Rectangle 3"/>
        <xdr:cNvSpPr/>
      </xdr:nvSpPr>
      <xdr:spPr>
        <a:xfrm>
          <a:off x="4333875" y="904875"/>
          <a:ext cx="1990725" cy="5524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 outil</a:t>
          </a:r>
          <a:r>
            <a:rPr lang="fr-FR" sz="1100" baseline="0"/>
            <a:t> multi critères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5</xdr:col>
      <xdr:colOff>0</xdr:colOff>
      <xdr:row>1</xdr:row>
      <xdr:rowOff>171450</xdr:rowOff>
    </xdr:to>
    <xdr:sp macro="" textlink="">
      <xdr:nvSpPr>
        <xdr:cNvPr id="2" name="Rectangle 1"/>
        <xdr:cNvSpPr/>
      </xdr:nvSpPr>
      <xdr:spPr>
        <a:xfrm>
          <a:off x="0" y="19050"/>
          <a:ext cx="381000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Entre</a:t>
          </a:r>
          <a:r>
            <a:rPr lang="fr-FR" sz="1100" baseline="0"/>
            <a:t>z le nom du modèle</a:t>
          </a:r>
          <a:endParaRPr lang="fr-FR" sz="1100"/>
        </a:p>
      </xdr:txBody>
    </xdr:sp>
    <xdr:clientData/>
  </xdr:twoCellAnchor>
  <xdr:twoCellAnchor>
    <xdr:from>
      <xdr:col>5</xdr:col>
      <xdr:colOff>514350</xdr:colOff>
      <xdr:row>0</xdr:row>
      <xdr:rowOff>66675</xdr:rowOff>
    </xdr:from>
    <xdr:to>
      <xdr:col>8</xdr:col>
      <xdr:colOff>523875</xdr:colOff>
      <xdr:row>16</xdr:row>
      <xdr:rowOff>152400</xdr:rowOff>
    </xdr:to>
    <xdr:sp macro="[0]!Ajouter1mobile1fiche" textlink="">
      <xdr:nvSpPr>
        <xdr:cNvPr id="3" name="Rectangle à coins arrondis 2"/>
        <xdr:cNvSpPr/>
      </xdr:nvSpPr>
      <xdr:spPr>
        <a:xfrm>
          <a:off x="4324350" y="66675"/>
          <a:ext cx="2295525" cy="3181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Image</a:t>
          </a:r>
          <a:r>
            <a:rPr lang="fr-FR" sz="1100" baseline="0"/>
            <a:t> non disponible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04"/>
  <sheetViews>
    <sheetView zoomScaleNormal="100" workbookViewId="0">
      <selection activeCell="AA113" sqref="AA113"/>
    </sheetView>
  </sheetViews>
  <sheetFormatPr baseColWidth="10" defaultRowHeight="15" x14ac:dyDescent="0.25"/>
  <cols>
    <col min="1" max="1" width="2.28515625" style="18" customWidth="1"/>
    <col min="2" max="16384" width="11.42578125" style="18"/>
  </cols>
  <sheetData>
    <row r="1" spans="1:16" ht="45" customHeight="1" x14ac:dyDescent="0.25">
      <c r="A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</row>
    <row r="2" spans="1:16" ht="15.75" thickBot="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</row>
    <row r="3" spans="1:16" x14ac:dyDescent="0.25">
      <c r="A3" s="17"/>
      <c r="B3" s="20"/>
      <c r="C3" s="21"/>
      <c r="D3" s="21"/>
      <c r="E3" s="21"/>
      <c r="F3" s="21"/>
      <c r="G3" s="21"/>
      <c r="H3" s="21"/>
      <c r="I3" s="21"/>
      <c r="J3" s="21"/>
      <c r="K3" s="22"/>
      <c r="L3" s="22"/>
      <c r="M3" s="23"/>
      <c r="N3" s="17"/>
      <c r="O3" s="17"/>
      <c r="P3" s="17"/>
    </row>
    <row r="4" spans="1:16" ht="15.75" thickBot="1" x14ac:dyDescent="0.3">
      <c r="A4" s="17"/>
      <c r="B4" s="24"/>
      <c r="C4" s="25" t="s">
        <v>0</v>
      </c>
      <c r="D4" s="25"/>
      <c r="E4" s="25" t="s">
        <v>175</v>
      </c>
      <c r="F4" s="25"/>
      <c r="G4" s="25" t="s">
        <v>185</v>
      </c>
      <c r="H4" s="25"/>
      <c r="I4" s="25" t="s">
        <v>21</v>
      </c>
      <c r="J4" s="25"/>
      <c r="K4" s="25" t="s">
        <v>173</v>
      </c>
      <c r="L4" s="25"/>
      <c r="M4" s="26"/>
      <c r="N4" s="17"/>
      <c r="O4" s="17"/>
      <c r="P4" s="17"/>
    </row>
    <row r="5" spans="1:16" ht="15.75" thickBot="1" x14ac:dyDescent="0.3">
      <c r="A5" s="17"/>
      <c r="B5" s="24"/>
      <c r="C5" s="19"/>
      <c r="D5" s="25"/>
      <c r="E5" s="19"/>
      <c r="F5" s="25"/>
      <c r="G5" s="19"/>
      <c r="H5" s="25"/>
      <c r="I5" s="19"/>
      <c r="J5" s="25"/>
      <c r="K5" s="19"/>
      <c r="L5" s="25"/>
      <c r="M5" s="26"/>
      <c r="N5" s="17"/>
      <c r="O5" s="17"/>
      <c r="P5" s="17"/>
    </row>
    <row r="6" spans="1:16" x14ac:dyDescent="0.25">
      <c r="A6" s="17"/>
      <c r="B6" s="24"/>
      <c r="C6" s="25"/>
      <c r="D6" s="25"/>
      <c r="E6" s="25"/>
      <c r="F6" s="25"/>
      <c r="G6" s="25"/>
      <c r="H6" s="25"/>
      <c r="I6" s="25"/>
      <c r="J6" s="25"/>
      <c r="K6" s="25"/>
      <c r="L6" s="25"/>
      <c r="M6" s="26"/>
      <c r="N6" s="17"/>
      <c r="O6" s="17"/>
      <c r="P6" s="17"/>
    </row>
    <row r="7" spans="1:16" x14ac:dyDescent="0.25">
      <c r="A7" s="17"/>
      <c r="B7" s="24"/>
      <c r="C7" s="25"/>
      <c r="D7" s="25"/>
      <c r="E7" s="25"/>
      <c r="F7" s="25"/>
      <c r="G7" s="25"/>
      <c r="H7" s="25"/>
      <c r="I7" s="25"/>
      <c r="J7" s="25"/>
      <c r="K7" s="25"/>
      <c r="L7" s="25"/>
      <c r="M7" s="26"/>
      <c r="N7" s="17"/>
      <c r="O7" s="17"/>
      <c r="P7" s="17"/>
    </row>
    <row r="8" spans="1:16" ht="15.75" thickBot="1" x14ac:dyDescent="0.3">
      <c r="A8" s="17"/>
      <c r="B8" s="24"/>
      <c r="C8" s="25" t="s">
        <v>2</v>
      </c>
      <c r="D8" s="25"/>
      <c r="E8" s="25" t="s">
        <v>184</v>
      </c>
      <c r="F8" s="25"/>
      <c r="G8" s="25" t="s">
        <v>170</v>
      </c>
      <c r="H8" s="25"/>
      <c r="I8" s="25" t="s">
        <v>174</v>
      </c>
      <c r="J8" s="25"/>
      <c r="K8" s="25" t="s">
        <v>176</v>
      </c>
      <c r="L8" s="25"/>
      <c r="M8" s="26"/>
      <c r="N8" s="17"/>
      <c r="O8" s="17"/>
      <c r="P8" s="17"/>
    </row>
    <row r="9" spans="1:16" ht="15.75" thickBot="1" x14ac:dyDescent="0.3">
      <c r="A9" s="17"/>
      <c r="B9" s="24"/>
      <c r="C9" s="19"/>
      <c r="D9" s="25"/>
      <c r="E9" s="19"/>
      <c r="F9" s="25"/>
      <c r="G9" s="19"/>
      <c r="H9" s="25"/>
      <c r="I9" s="19"/>
      <c r="J9" s="25"/>
      <c r="K9" s="19"/>
      <c r="L9" s="25"/>
      <c r="M9" s="26"/>
      <c r="N9" s="17"/>
      <c r="O9" s="17"/>
      <c r="P9" s="17"/>
    </row>
    <row r="10" spans="1:16" x14ac:dyDescent="0.25">
      <c r="A10" s="17"/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6"/>
      <c r="N10" s="17"/>
      <c r="O10" s="17"/>
      <c r="P10" s="17"/>
    </row>
    <row r="11" spans="1:16" x14ac:dyDescent="0.25">
      <c r="A11" s="17"/>
      <c r="B11" s="2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6"/>
      <c r="N11" s="17"/>
      <c r="O11" s="17"/>
      <c r="P11" s="17"/>
    </row>
    <row r="12" spans="1:16" ht="15.75" thickBot="1" x14ac:dyDescent="0.3">
      <c r="A12" s="17"/>
      <c r="B12" s="24"/>
      <c r="C12" s="25" t="s">
        <v>178</v>
      </c>
      <c r="D12" s="25"/>
      <c r="E12" s="25" t="s">
        <v>183</v>
      </c>
      <c r="F12" s="25"/>
      <c r="G12" s="25" t="s">
        <v>177</v>
      </c>
      <c r="H12" s="25"/>
      <c r="I12" s="25" t="s">
        <v>179</v>
      </c>
      <c r="J12" s="25"/>
      <c r="K12" s="25" t="s">
        <v>172</v>
      </c>
      <c r="L12" s="25"/>
      <c r="M12" s="26"/>
      <c r="N12" s="17"/>
      <c r="O12" s="17"/>
      <c r="P12" s="17"/>
    </row>
    <row r="13" spans="1:16" ht="15.75" thickBot="1" x14ac:dyDescent="0.3">
      <c r="A13" s="17"/>
      <c r="B13" s="27"/>
      <c r="C13" s="19"/>
      <c r="D13" s="25"/>
      <c r="E13" s="19"/>
      <c r="F13" s="25"/>
      <c r="G13" s="19"/>
      <c r="H13" s="25"/>
      <c r="I13" s="19"/>
      <c r="J13" s="25"/>
      <c r="K13" s="19"/>
      <c r="L13" s="25"/>
      <c r="M13" s="26"/>
      <c r="N13" s="17"/>
      <c r="O13" s="17"/>
      <c r="P13" s="17"/>
    </row>
    <row r="14" spans="1:16" x14ac:dyDescent="0.25">
      <c r="A14" s="17"/>
      <c r="B14" s="27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6"/>
      <c r="N14" s="17"/>
      <c r="O14" s="17"/>
      <c r="P14" s="17"/>
    </row>
    <row r="15" spans="1:16" x14ac:dyDescent="0.25">
      <c r="A15" s="17"/>
      <c r="B15" s="27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6"/>
      <c r="N15" s="17"/>
      <c r="O15" s="17"/>
      <c r="P15" s="17"/>
    </row>
    <row r="16" spans="1:16" ht="15.75" thickBot="1" x14ac:dyDescent="0.3">
      <c r="A16" s="17"/>
      <c r="B16" s="28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30"/>
      <c r="N16" s="17"/>
      <c r="O16" s="17"/>
      <c r="P16" s="17"/>
    </row>
    <row r="17" spans="1:32" ht="15.75" thickBot="1" x14ac:dyDescent="0.3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</row>
    <row r="18" spans="1:32" x14ac:dyDescent="0.25">
      <c r="B18" s="6" t="s">
        <v>0</v>
      </c>
      <c r="C18" s="7" t="s">
        <v>1</v>
      </c>
      <c r="D18" s="8" t="s">
        <v>2</v>
      </c>
      <c r="E18" s="9" t="s">
        <v>54</v>
      </c>
      <c r="F18" s="9" t="s">
        <v>55</v>
      </c>
      <c r="G18" s="9" t="s">
        <v>3</v>
      </c>
      <c r="H18" s="9" t="s">
        <v>4</v>
      </c>
      <c r="I18" s="9" t="s">
        <v>5</v>
      </c>
      <c r="J18" s="9" t="s">
        <v>6</v>
      </c>
      <c r="K18" s="9" t="s">
        <v>188</v>
      </c>
      <c r="L18" s="9" t="s">
        <v>7</v>
      </c>
      <c r="M18" s="9" t="s">
        <v>8</v>
      </c>
      <c r="N18" s="9" t="s">
        <v>44</v>
      </c>
      <c r="O18" s="13" t="s">
        <v>20</v>
      </c>
      <c r="P18" s="9" t="s">
        <v>9</v>
      </c>
      <c r="Q18" s="9" t="s">
        <v>10</v>
      </c>
      <c r="R18" s="9" t="s">
        <v>11</v>
      </c>
      <c r="S18" s="9" t="s">
        <v>12</v>
      </c>
      <c r="T18" s="9" t="s">
        <v>13</v>
      </c>
      <c r="U18" s="9" t="s">
        <v>14</v>
      </c>
      <c r="V18" s="9" t="s">
        <v>21</v>
      </c>
      <c r="W18" s="9" t="s">
        <v>23</v>
      </c>
      <c r="X18" s="9" t="s">
        <v>88</v>
      </c>
      <c r="Y18" s="9" t="s">
        <v>25</v>
      </c>
      <c r="Z18" s="9" t="s">
        <v>24</v>
      </c>
      <c r="AA18" s="9" t="s">
        <v>26</v>
      </c>
      <c r="AB18" s="9" t="s">
        <v>27</v>
      </c>
      <c r="AC18" s="9" t="s">
        <v>28</v>
      </c>
      <c r="AD18" s="10" t="s">
        <v>129</v>
      </c>
      <c r="AE18" s="11" t="s">
        <v>200</v>
      </c>
      <c r="AF18" s="11" t="s">
        <v>201</v>
      </c>
    </row>
    <row r="19" spans="1:32" customFormat="1" x14ac:dyDescent="0.25">
      <c r="A19" s="18"/>
      <c r="B19" s="12" t="s">
        <v>15</v>
      </c>
      <c r="C19" s="12" t="s">
        <v>137</v>
      </c>
      <c r="D19" s="3" t="s">
        <v>17</v>
      </c>
      <c r="E19" s="3">
        <v>2019</v>
      </c>
      <c r="F19" s="3">
        <v>1</v>
      </c>
      <c r="G19" s="3">
        <v>128</v>
      </c>
      <c r="H19" s="3">
        <v>0</v>
      </c>
      <c r="I19" s="3">
        <v>8</v>
      </c>
      <c r="J19" s="3">
        <v>4200</v>
      </c>
      <c r="K19" s="3">
        <v>6.47</v>
      </c>
      <c r="L19" s="3">
        <v>398</v>
      </c>
      <c r="M19" s="3" t="s">
        <v>18</v>
      </c>
      <c r="N19" s="3" t="s">
        <v>145</v>
      </c>
      <c r="O19" s="14">
        <v>305525</v>
      </c>
      <c r="P19" s="3" t="s">
        <v>22</v>
      </c>
      <c r="Q19" s="3">
        <v>0.64</v>
      </c>
      <c r="R19" s="3">
        <v>1</v>
      </c>
      <c r="S19" s="3">
        <v>1</v>
      </c>
      <c r="T19" s="3">
        <v>1</v>
      </c>
      <c r="U19" s="3">
        <v>68</v>
      </c>
      <c r="V19" s="3">
        <v>1</v>
      </c>
      <c r="W19" s="3">
        <v>0</v>
      </c>
      <c r="X19" s="3">
        <v>18.489999999999998</v>
      </c>
      <c r="Y19" s="3">
        <v>19</v>
      </c>
      <c r="Z19" s="3">
        <v>19.5</v>
      </c>
      <c r="AA19" s="3">
        <v>19</v>
      </c>
      <c r="AB19" s="3">
        <v>19</v>
      </c>
      <c r="AC19" s="3">
        <v>19</v>
      </c>
      <c r="AD19" s="3">
        <f>(AB19+AA19+Y19+Z19)/4</f>
        <v>19.125</v>
      </c>
      <c r="AE19" s="2" t="s">
        <v>134</v>
      </c>
      <c r="AF19" s="2" t="s">
        <v>134</v>
      </c>
    </row>
    <row r="20" spans="1:32" x14ac:dyDescent="0.25">
      <c r="B20" s="12" t="s">
        <v>29</v>
      </c>
      <c r="C20" s="12" t="s">
        <v>144</v>
      </c>
      <c r="D20" s="3" t="s">
        <v>17</v>
      </c>
      <c r="E20" s="3">
        <v>2019</v>
      </c>
      <c r="F20" s="3">
        <v>1</v>
      </c>
      <c r="G20" s="3">
        <v>128</v>
      </c>
      <c r="H20" s="3">
        <v>1</v>
      </c>
      <c r="I20" s="3">
        <v>8</v>
      </c>
      <c r="J20" s="3">
        <v>4100</v>
      </c>
      <c r="K20" s="3">
        <v>6.4</v>
      </c>
      <c r="L20" s="3">
        <v>522</v>
      </c>
      <c r="M20" s="3" t="s">
        <v>18</v>
      </c>
      <c r="N20" s="3" t="s">
        <v>150</v>
      </c>
      <c r="O20" s="14">
        <v>340345</v>
      </c>
      <c r="P20" s="3" t="s">
        <v>22</v>
      </c>
      <c r="Q20" s="3">
        <v>1.04</v>
      </c>
      <c r="R20" s="3">
        <v>1</v>
      </c>
      <c r="S20" s="3">
        <v>1</v>
      </c>
      <c r="T20" s="3">
        <v>1</v>
      </c>
      <c r="U20" s="3">
        <v>68</v>
      </c>
      <c r="V20" s="3">
        <v>1</v>
      </c>
      <c r="W20" s="3">
        <v>1</v>
      </c>
      <c r="X20" s="3">
        <v>16.62</v>
      </c>
      <c r="Y20" s="3">
        <v>18</v>
      </c>
      <c r="Z20" s="3">
        <v>18.5</v>
      </c>
      <c r="AA20" s="3">
        <v>19.5</v>
      </c>
      <c r="AB20" s="3">
        <v>19.5</v>
      </c>
      <c r="AC20" s="3">
        <v>19</v>
      </c>
      <c r="AD20" s="3">
        <f>(AB20+AA20+Y20+Z20)/4</f>
        <v>18.875</v>
      </c>
      <c r="AE20" s="2" t="s">
        <v>134</v>
      </c>
      <c r="AF20" s="2" t="s">
        <v>134</v>
      </c>
    </row>
    <row r="21" spans="1:32" x14ac:dyDescent="0.25">
      <c r="B21" s="12" t="s">
        <v>15</v>
      </c>
      <c r="C21" s="12" t="s">
        <v>16</v>
      </c>
      <c r="D21" s="3" t="s">
        <v>17</v>
      </c>
      <c r="E21" s="3">
        <v>2018</v>
      </c>
      <c r="F21" s="3">
        <v>4</v>
      </c>
      <c r="G21" s="3">
        <v>128</v>
      </c>
      <c r="H21" s="3">
        <v>0</v>
      </c>
      <c r="I21" s="3">
        <v>6</v>
      </c>
      <c r="J21" s="3">
        <v>4200</v>
      </c>
      <c r="K21" s="3">
        <v>6.39</v>
      </c>
      <c r="L21" s="3">
        <v>538</v>
      </c>
      <c r="M21" s="3" t="s">
        <v>18</v>
      </c>
      <c r="N21" s="3" t="s">
        <v>19</v>
      </c>
      <c r="O21" s="14">
        <v>303313</v>
      </c>
      <c r="P21" s="3" t="s">
        <v>22</v>
      </c>
      <c r="Q21" s="3">
        <v>0.4</v>
      </c>
      <c r="R21" s="3">
        <v>1</v>
      </c>
      <c r="S21" s="3">
        <v>1</v>
      </c>
      <c r="T21" s="3">
        <v>1</v>
      </c>
      <c r="U21" s="3">
        <v>68</v>
      </c>
      <c r="V21" s="3">
        <v>1</v>
      </c>
      <c r="W21" s="3">
        <v>0</v>
      </c>
      <c r="X21" s="3">
        <v>16.5</v>
      </c>
      <c r="Y21" s="3">
        <v>18</v>
      </c>
      <c r="Z21" s="3">
        <v>19</v>
      </c>
      <c r="AA21" s="3">
        <v>19</v>
      </c>
      <c r="AB21" s="3">
        <v>19</v>
      </c>
      <c r="AC21" s="3">
        <v>19</v>
      </c>
      <c r="AD21" s="3">
        <f>(AB21+AA21+Y21+Z21)/4</f>
        <v>18.75</v>
      </c>
      <c r="AE21" s="2" t="s">
        <v>134</v>
      </c>
      <c r="AF21" s="2" t="s">
        <v>134</v>
      </c>
    </row>
    <row r="22" spans="1:32" x14ac:dyDescent="0.25">
      <c r="B22" s="12" t="s">
        <v>40</v>
      </c>
      <c r="C22" s="12" t="s">
        <v>43</v>
      </c>
      <c r="D22" s="3" t="s">
        <v>17</v>
      </c>
      <c r="E22" s="3">
        <v>2018</v>
      </c>
      <c r="F22" s="3">
        <v>4</v>
      </c>
      <c r="G22" s="3">
        <v>128</v>
      </c>
      <c r="H22" s="3">
        <v>0</v>
      </c>
      <c r="I22" s="3">
        <v>4</v>
      </c>
      <c r="J22" s="3">
        <v>3430</v>
      </c>
      <c r="K22" s="3">
        <v>6.3</v>
      </c>
      <c r="L22" s="3">
        <v>523</v>
      </c>
      <c r="M22" s="3" t="s">
        <v>18</v>
      </c>
      <c r="N22" s="3" t="s">
        <v>39</v>
      </c>
      <c r="O22" s="14">
        <v>280747</v>
      </c>
      <c r="P22" s="3" t="s">
        <v>22</v>
      </c>
      <c r="Q22" s="3">
        <v>1.39</v>
      </c>
      <c r="R22" s="3">
        <v>1</v>
      </c>
      <c r="S22" s="3">
        <v>0</v>
      </c>
      <c r="T22" s="3">
        <v>1</v>
      </c>
      <c r="U22" s="3">
        <v>67</v>
      </c>
      <c r="V22" s="3">
        <v>1</v>
      </c>
      <c r="W22" s="3">
        <v>0</v>
      </c>
      <c r="X22" s="3">
        <v>16.8</v>
      </c>
      <c r="Y22" s="3">
        <v>18.5</v>
      </c>
      <c r="Z22" s="3">
        <v>19</v>
      </c>
      <c r="AA22" s="3">
        <v>18</v>
      </c>
      <c r="AB22" s="3">
        <v>19</v>
      </c>
      <c r="AC22" s="3">
        <v>18.5</v>
      </c>
      <c r="AD22" s="3">
        <f>(AB22+AA22+Y22+Z22)/4</f>
        <v>18.625</v>
      </c>
      <c r="AE22" s="2" t="s">
        <v>134</v>
      </c>
      <c r="AF22" s="2" t="s">
        <v>134</v>
      </c>
    </row>
    <row r="23" spans="1:32" x14ac:dyDescent="0.25">
      <c r="B23" s="12" t="s">
        <v>29</v>
      </c>
      <c r="C23" s="12" t="s">
        <v>30</v>
      </c>
      <c r="D23" s="3" t="s">
        <v>17</v>
      </c>
      <c r="E23" s="3">
        <v>2018</v>
      </c>
      <c r="F23" s="3">
        <v>3</v>
      </c>
      <c r="G23" s="3">
        <v>128</v>
      </c>
      <c r="H23" s="3">
        <v>1</v>
      </c>
      <c r="I23" s="3">
        <v>6</v>
      </c>
      <c r="J23" s="3">
        <v>4000</v>
      </c>
      <c r="K23" s="3">
        <v>6.4</v>
      </c>
      <c r="L23" s="3">
        <v>512</v>
      </c>
      <c r="M23" s="3" t="s">
        <v>18</v>
      </c>
      <c r="N23" s="3" t="s">
        <v>31</v>
      </c>
      <c r="O23" s="14">
        <v>282912</v>
      </c>
      <c r="P23" s="3" t="s">
        <v>22</v>
      </c>
      <c r="Q23" s="3">
        <v>1.03</v>
      </c>
      <c r="R23" s="3">
        <v>1</v>
      </c>
      <c r="S23" s="3">
        <v>1</v>
      </c>
      <c r="T23" s="3">
        <v>1</v>
      </c>
      <c r="U23" s="3">
        <v>68</v>
      </c>
      <c r="V23" s="3">
        <v>1</v>
      </c>
      <c r="W23" s="3">
        <v>1</v>
      </c>
      <c r="X23" s="3">
        <v>17.170000000000002</v>
      </c>
      <c r="Y23" s="3">
        <v>18.5</v>
      </c>
      <c r="Z23" s="3">
        <v>18</v>
      </c>
      <c r="AA23" s="3">
        <v>18</v>
      </c>
      <c r="AB23" s="3">
        <v>19</v>
      </c>
      <c r="AC23" s="3">
        <v>18.5</v>
      </c>
      <c r="AD23" s="3">
        <f>(AB23+AA23+Y23+Z23)/4</f>
        <v>18.375</v>
      </c>
      <c r="AE23" s="2" t="s">
        <v>134</v>
      </c>
      <c r="AF23" s="2" t="s">
        <v>134</v>
      </c>
    </row>
    <row r="24" spans="1:32" x14ac:dyDescent="0.25">
      <c r="B24" s="12" t="s">
        <v>29</v>
      </c>
      <c r="C24" s="12" t="s">
        <v>142</v>
      </c>
      <c r="D24" s="3" t="s">
        <v>17</v>
      </c>
      <c r="E24" s="3">
        <v>2019</v>
      </c>
      <c r="F24" s="3">
        <v>1</v>
      </c>
      <c r="G24" s="3">
        <v>128</v>
      </c>
      <c r="H24" s="3">
        <v>1</v>
      </c>
      <c r="I24" s="3">
        <v>8</v>
      </c>
      <c r="J24" s="3">
        <v>3100</v>
      </c>
      <c r="K24" s="3">
        <v>5.8</v>
      </c>
      <c r="L24" s="3">
        <v>438</v>
      </c>
      <c r="M24" s="3" t="s">
        <v>18</v>
      </c>
      <c r="N24" s="3" t="s">
        <v>150</v>
      </c>
      <c r="O24" s="14">
        <v>340345</v>
      </c>
      <c r="P24" s="3" t="s">
        <v>22</v>
      </c>
      <c r="Q24" s="3">
        <v>0.57999999999999996</v>
      </c>
      <c r="R24" s="3">
        <v>1</v>
      </c>
      <c r="S24" s="3">
        <v>1</v>
      </c>
      <c r="T24" s="3">
        <v>1</v>
      </c>
      <c r="U24" s="3">
        <v>68</v>
      </c>
      <c r="V24" s="3">
        <v>1</v>
      </c>
      <c r="W24" s="3">
        <v>1</v>
      </c>
      <c r="X24" s="3">
        <v>13.61</v>
      </c>
      <c r="Y24" s="3">
        <v>15.5</v>
      </c>
      <c r="Z24" s="3">
        <v>18.5</v>
      </c>
      <c r="AA24" s="3">
        <v>19.5</v>
      </c>
      <c r="AB24" s="3">
        <v>19.5</v>
      </c>
      <c r="AC24" s="3">
        <v>18</v>
      </c>
      <c r="AD24" s="3">
        <f>(AB24+AA24+Y24+Z24)/4</f>
        <v>18.25</v>
      </c>
      <c r="AE24" s="2" t="s">
        <v>134</v>
      </c>
      <c r="AF24" s="2" t="s">
        <v>134</v>
      </c>
    </row>
    <row r="25" spans="1:32" x14ac:dyDescent="0.25">
      <c r="B25" s="12" t="s">
        <v>40</v>
      </c>
      <c r="C25" s="12" t="s">
        <v>41</v>
      </c>
      <c r="D25" s="3" t="s">
        <v>17</v>
      </c>
      <c r="E25" s="3">
        <v>2018</v>
      </c>
      <c r="F25" s="3">
        <v>4</v>
      </c>
      <c r="G25" s="3">
        <v>128</v>
      </c>
      <c r="H25" s="3">
        <v>0</v>
      </c>
      <c r="I25" s="3">
        <v>4</v>
      </c>
      <c r="J25" s="3">
        <v>2915</v>
      </c>
      <c r="K25" s="3">
        <v>5.5</v>
      </c>
      <c r="L25" s="3">
        <v>443</v>
      </c>
      <c r="M25" s="3" t="s">
        <v>18</v>
      </c>
      <c r="N25" s="3" t="s">
        <v>39</v>
      </c>
      <c r="O25" s="14">
        <v>269901</v>
      </c>
      <c r="P25" s="3" t="s">
        <v>22</v>
      </c>
      <c r="Q25" s="3">
        <v>1.33</v>
      </c>
      <c r="R25" s="3">
        <v>1</v>
      </c>
      <c r="S25" s="3">
        <v>0</v>
      </c>
      <c r="T25" s="3">
        <v>1</v>
      </c>
      <c r="U25" s="3">
        <v>67</v>
      </c>
      <c r="V25" s="3">
        <v>1</v>
      </c>
      <c r="W25" s="3">
        <v>0</v>
      </c>
      <c r="X25" s="3">
        <v>14.75</v>
      </c>
      <c r="Y25" s="3">
        <v>17</v>
      </c>
      <c r="Z25" s="3">
        <v>19</v>
      </c>
      <c r="AA25" s="3">
        <v>17.5</v>
      </c>
      <c r="AB25" s="3">
        <v>19</v>
      </c>
      <c r="AC25" s="3">
        <v>18</v>
      </c>
      <c r="AD25" s="3">
        <f>(AB25+AA25+Y25+Z25)/4</f>
        <v>18.125</v>
      </c>
      <c r="AE25" s="2" t="s">
        <v>135</v>
      </c>
      <c r="AF25" s="2" t="s">
        <v>135</v>
      </c>
    </row>
    <row r="26" spans="1:32" x14ac:dyDescent="0.25">
      <c r="B26" s="12" t="s">
        <v>15</v>
      </c>
      <c r="C26" s="12" t="s">
        <v>136</v>
      </c>
      <c r="D26" s="3" t="s">
        <v>17</v>
      </c>
      <c r="E26" s="3">
        <v>2019</v>
      </c>
      <c r="F26" s="3">
        <v>1</v>
      </c>
      <c r="G26" s="3">
        <v>128</v>
      </c>
      <c r="H26" s="3">
        <v>0</v>
      </c>
      <c r="I26" s="3">
        <v>6</v>
      </c>
      <c r="J26" s="3">
        <v>3650</v>
      </c>
      <c r="K26" s="3">
        <v>6.1</v>
      </c>
      <c r="L26" s="3">
        <v>422</v>
      </c>
      <c r="M26" s="3" t="s">
        <v>18</v>
      </c>
      <c r="N26" s="3" t="s">
        <v>145</v>
      </c>
      <c r="O26" s="14">
        <v>305525</v>
      </c>
      <c r="P26" s="3" t="s">
        <v>22</v>
      </c>
      <c r="Q26" s="3">
        <v>0.85</v>
      </c>
      <c r="R26" s="3">
        <v>1</v>
      </c>
      <c r="S26" s="3">
        <v>1</v>
      </c>
      <c r="T26" s="3">
        <v>0</v>
      </c>
      <c r="U26" s="3">
        <v>53</v>
      </c>
      <c r="V26" s="3">
        <v>1</v>
      </c>
      <c r="W26" s="3">
        <v>1</v>
      </c>
      <c r="X26" s="3">
        <v>14.96</v>
      </c>
      <c r="Y26" s="3">
        <v>17</v>
      </c>
      <c r="Z26" s="3">
        <v>18.5</v>
      </c>
      <c r="AA26" s="3">
        <v>19</v>
      </c>
      <c r="AB26" s="3">
        <v>18</v>
      </c>
      <c r="AC26" s="3">
        <v>17.5</v>
      </c>
      <c r="AD26" s="3">
        <f>(AB26+AA26+Y26+Z26)/4</f>
        <v>18.125</v>
      </c>
      <c r="AE26" s="2" t="s">
        <v>135</v>
      </c>
      <c r="AF26" s="2" t="s">
        <v>134</v>
      </c>
    </row>
    <row r="27" spans="1:32" x14ac:dyDescent="0.25">
      <c r="B27" s="12" t="s">
        <v>15</v>
      </c>
      <c r="C27" s="12" t="s">
        <v>166</v>
      </c>
      <c r="D27" s="3" t="s">
        <v>17</v>
      </c>
      <c r="E27" s="3">
        <v>2018</v>
      </c>
      <c r="F27" s="3">
        <v>4</v>
      </c>
      <c r="G27" s="3">
        <v>128</v>
      </c>
      <c r="H27" s="3">
        <v>0</v>
      </c>
      <c r="I27" s="3">
        <v>6</v>
      </c>
      <c r="J27" s="3">
        <v>4000</v>
      </c>
      <c r="K27" s="3">
        <v>6.53</v>
      </c>
      <c r="L27" s="3">
        <v>381</v>
      </c>
      <c r="M27" s="3" t="s">
        <v>85</v>
      </c>
      <c r="N27" s="3" t="s">
        <v>145</v>
      </c>
      <c r="O27" s="14">
        <v>313561</v>
      </c>
      <c r="P27" s="3" t="s">
        <v>22</v>
      </c>
      <c r="Q27" s="3">
        <v>0.99</v>
      </c>
      <c r="R27" s="3">
        <v>1</v>
      </c>
      <c r="S27" s="3">
        <v>1</v>
      </c>
      <c r="T27" s="3">
        <v>0</v>
      </c>
      <c r="U27" s="3">
        <v>0</v>
      </c>
      <c r="V27" s="3">
        <v>1</v>
      </c>
      <c r="W27" s="3">
        <v>1</v>
      </c>
      <c r="X27" s="3">
        <v>23.08</v>
      </c>
      <c r="Y27" s="3">
        <v>20</v>
      </c>
      <c r="Z27" s="3">
        <v>17.5</v>
      </c>
      <c r="AA27" s="3">
        <v>19</v>
      </c>
      <c r="AB27" s="3">
        <v>16</v>
      </c>
      <c r="AC27" s="3">
        <v>17</v>
      </c>
      <c r="AD27" s="3">
        <f>(AB27+AA27+Y27+Z27)/4</f>
        <v>18.125</v>
      </c>
      <c r="AE27" s="2" t="s">
        <v>135</v>
      </c>
      <c r="AF27" s="2" t="s">
        <v>134</v>
      </c>
    </row>
    <row r="28" spans="1:32" x14ac:dyDescent="0.25">
      <c r="B28" s="12" t="s">
        <v>29</v>
      </c>
      <c r="C28" s="12" t="s">
        <v>143</v>
      </c>
      <c r="D28" s="3" t="s">
        <v>17</v>
      </c>
      <c r="E28" s="3">
        <v>2019</v>
      </c>
      <c r="F28" s="3">
        <v>1</v>
      </c>
      <c r="G28" s="3">
        <v>128</v>
      </c>
      <c r="H28" s="3">
        <v>1</v>
      </c>
      <c r="I28" s="3">
        <v>8</v>
      </c>
      <c r="J28" s="3">
        <v>3400</v>
      </c>
      <c r="K28" s="3">
        <v>6.1</v>
      </c>
      <c r="L28" s="3">
        <v>550</v>
      </c>
      <c r="M28" s="3" t="s">
        <v>18</v>
      </c>
      <c r="N28" s="3" t="s">
        <v>150</v>
      </c>
      <c r="O28" s="14">
        <v>326186</v>
      </c>
      <c r="P28" s="3" t="s">
        <v>22</v>
      </c>
      <c r="Q28" s="3">
        <v>0.48</v>
      </c>
      <c r="R28" s="3">
        <v>1</v>
      </c>
      <c r="S28" s="3">
        <v>1</v>
      </c>
      <c r="T28" s="3">
        <v>1</v>
      </c>
      <c r="U28" s="3">
        <v>68</v>
      </c>
      <c r="V28" s="3">
        <v>1</v>
      </c>
      <c r="W28" s="3">
        <v>1</v>
      </c>
      <c r="X28" s="3">
        <v>12.03</v>
      </c>
      <c r="Y28" s="3">
        <v>14</v>
      </c>
      <c r="Z28" s="3">
        <v>18.5</v>
      </c>
      <c r="AA28" s="3">
        <v>19</v>
      </c>
      <c r="AB28" s="3">
        <v>19.5</v>
      </c>
      <c r="AC28" s="3">
        <v>17.5</v>
      </c>
      <c r="AD28" s="3">
        <f>(AB28+AA28+Y28+Z28)/4</f>
        <v>17.75</v>
      </c>
      <c r="AE28" s="2" t="s">
        <v>134</v>
      </c>
      <c r="AF28" s="2" t="s">
        <v>134</v>
      </c>
    </row>
    <row r="29" spans="1:32" x14ac:dyDescent="0.25">
      <c r="B29" s="12" t="s">
        <v>32</v>
      </c>
      <c r="C29" s="12" t="s">
        <v>33</v>
      </c>
      <c r="D29" s="3" t="s">
        <v>17</v>
      </c>
      <c r="E29" s="3">
        <v>2018</v>
      </c>
      <c r="F29" s="3">
        <v>3</v>
      </c>
      <c r="G29" s="3">
        <v>64</v>
      </c>
      <c r="H29" s="3">
        <v>0</v>
      </c>
      <c r="I29" s="3">
        <v>4</v>
      </c>
      <c r="J29" s="3">
        <v>3174</v>
      </c>
      <c r="K29" s="3">
        <v>6.5</v>
      </c>
      <c r="L29" s="3">
        <v>458</v>
      </c>
      <c r="M29" s="3" t="s">
        <v>18</v>
      </c>
      <c r="N29" s="3" t="s">
        <v>34</v>
      </c>
      <c r="O29" s="14">
        <v>353572</v>
      </c>
      <c r="P29" s="3" t="s">
        <v>35</v>
      </c>
      <c r="Q29" s="3">
        <v>0.99</v>
      </c>
      <c r="R29" s="3">
        <v>1</v>
      </c>
      <c r="S29" s="3">
        <v>0</v>
      </c>
      <c r="T29" s="3">
        <v>1</v>
      </c>
      <c r="U29" s="3">
        <v>68</v>
      </c>
      <c r="V29" s="3">
        <v>1</v>
      </c>
      <c r="W29" s="3">
        <v>0</v>
      </c>
      <c r="X29" s="3">
        <v>13.1</v>
      </c>
      <c r="Y29" s="3">
        <v>15</v>
      </c>
      <c r="Z29" s="3">
        <v>17.5</v>
      </c>
      <c r="AA29" s="3">
        <v>20</v>
      </c>
      <c r="AB29" s="3">
        <v>18</v>
      </c>
      <c r="AC29" s="3">
        <v>18</v>
      </c>
      <c r="AD29" s="3">
        <f>(AB29+AA29+Y29+Z29)/4</f>
        <v>17.625</v>
      </c>
      <c r="AE29" s="2" t="s">
        <v>134</v>
      </c>
      <c r="AF29" s="2" t="s">
        <v>134</v>
      </c>
    </row>
    <row r="30" spans="1:32" x14ac:dyDescent="0.25">
      <c r="B30" s="12" t="s">
        <v>154</v>
      </c>
      <c r="C30" s="12" t="s">
        <v>155</v>
      </c>
      <c r="D30" s="3" t="s">
        <v>17</v>
      </c>
      <c r="E30" s="3">
        <v>2019</v>
      </c>
      <c r="F30" s="3">
        <v>1</v>
      </c>
      <c r="G30" s="3">
        <v>128</v>
      </c>
      <c r="H30" s="3">
        <v>0</v>
      </c>
      <c r="I30" s="3">
        <v>6</v>
      </c>
      <c r="J30" s="3">
        <v>4000</v>
      </c>
      <c r="K30" s="3">
        <v>6.4</v>
      </c>
      <c r="L30" s="3">
        <v>398</v>
      </c>
      <c r="M30" s="3" t="s">
        <v>85</v>
      </c>
      <c r="N30" s="3" t="s">
        <v>145</v>
      </c>
      <c r="O30" s="14">
        <v>305525</v>
      </c>
      <c r="P30" s="3" t="s">
        <v>22</v>
      </c>
      <c r="Q30" s="3">
        <v>0.89</v>
      </c>
      <c r="R30" s="3">
        <v>1</v>
      </c>
      <c r="S30" s="3">
        <v>1</v>
      </c>
      <c r="T30" s="3">
        <v>0</v>
      </c>
      <c r="U30" s="3">
        <v>0</v>
      </c>
      <c r="V30" s="3">
        <v>1</v>
      </c>
      <c r="W30" s="3">
        <v>1</v>
      </c>
      <c r="X30" s="3">
        <v>21.4</v>
      </c>
      <c r="Y30" s="3">
        <v>20</v>
      </c>
      <c r="Z30" s="3">
        <v>15</v>
      </c>
      <c r="AA30" s="3">
        <v>19</v>
      </c>
      <c r="AB30" s="3">
        <v>16</v>
      </c>
      <c r="AC30" s="3">
        <v>17</v>
      </c>
      <c r="AD30" s="3">
        <f>(AB30+AA30+Y30+Z30)/4</f>
        <v>17.5</v>
      </c>
      <c r="AE30" s="2" t="s">
        <v>135</v>
      </c>
      <c r="AF30" s="2" t="s">
        <v>134</v>
      </c>
    </row>
    <row r="31" spans="1:32" x14ac:dyDescent="0.25">
      <c r="B31" s="12" t="s">
        <v>32</v>
      </c>
      <c r="C31" s="12" t="s">
        <v>36</v>
      </c>
      <c r="D31" s="3" t="s">
        <v>17</v>
      </c>
      <c r="E31" s="3">
        <v>2018</v>
      </c>
      <c r="F31" s="3">
        <v>3</v>
      </c>
      <c r="G31" s="3">
        <v>64</v>
      </c>
      <c r="H31" s="3">
        <v>0</v>
      </c>
      <c r="I31" s="3">
        <v>4</v>
      </c>
      <c r="J31" s="3">
        <v>2658</v>
      </c>
      <c r="K31" s="3">
        <v>5.8</v>
      </c>
      <c r="L31" s="3">
        <v>458</v>
      </c>
      <c r="M31" s="3" t="s">
        <v>18</v>
      </c>
      <c r="N31" s="3" t="s">
        <v>34</v>
      </c>
      <c r="O31" s="14">
        <v>355856</v>
      </c>
      <c r="P31" s="3" t="s">
        <v>35</v>
      </c>
      <c r="Q31" s="3">
        <v>0.99</v>
      </c>
      <c r="R31" s="3">
        <v>1</v>
      </c>
      <c r="S31" s="3">
        <v>0</v>
      </c>
      <c r="T31" s="3">
        <v>1</v>
      </c>
      <c r="U31" s="3">
        <v>68</v>
      </c>
      <c r="V31" s="3">
        <v>1</v>
      </c>
      <c r="W31" s="3">
        <v>0</v>
      </c>
      <c r="X31" s="3">
        <v>12.2</v>
      </c>
      <c r="Y31" s="3">
        <v>14</v>
      </c>
      <c r="Z31" s="3">
        <v>17.5</v>
      </c>
      <c r="AA31" s="3">
        <v>20</v>
      </c>
      <c r="AB31" s="3">
        <v>18</v>
      </c>
      <c r="AC31" s="3">
        <v>18</v>
      </c>
      <c r="AD31" s="3">
        <f>(AB31+AA31+Y31+Z31)/4</f>
        <v>17.375</v>
      </c>
      <c r="AE31" s="2" t="s">
        <v>134</v>
      </c>
      <c r="AF31" s="2" t="s">
        <v>134</v>
      </c>
    </row>
    <row r="32" spans="1:32" x14ac:dyDescent="0.25">
      <c r="B32" s="12" t="s">
        <v>29</v>
      </c>
      <c r="C32" s="12" t="s">
        <v>45</v>
      </c>
      <c r="D32" s="3" t="s">
        <v>17</v>
      </c>
      <c r="E32" s="3">
        <v>2018</v>
      </c>
      <c r="F32" s="3">
        <v>1</v>
      </c>
      <c r="G32" s="3">
        <v>64</v>
      </c>
      <c r="H32" s="3">
        <v>1</v>
      </c>
      <c r="I32" s="3">
        <v>6</v>
      </c>
      <c r="J32" s="3">
        <v>3500</v>
      </c>
      <c r="K32" s="3">
        <v>6.2</v>
      </c>
      <c r="L32" s="3">
        <v>529</v>
      </c>
      <c r="M32" s="3" t="s">
        <v>18</v>
      </c>
      <c r="N32" s="3" t="s">
        <v>31</v>
      </c>
      <c r="O32" s="14">
        <v>249005</v>
      </c>
      <c r="P32" s="3" t="s">
        <v>22</v>
      </c>
      <c r="Q32" s="3">
        <v>0.78</v>
      </c>
      <c r="R32" s="3">
        <v>1</v>
      </c>
      <c r="S32" s="3">
        <v>1</v>
      </c>
      <c r="T32" s="3">
        <v>1</v>
      </c>
      <c r="U32" s="3">
        <v>68</v>
      </c>
      <c r="V32" s="3">
        <v>1</v>
      </c>
      <c r="W32" s="3">
        <v>1</v>
      </c>
      <c r="X32" s="3">
        <v>14.33</v>
      </c>
      <c r="Y32" s="3">
        <v>16.5</v>
      </c>
      <c r="Z32" s="3">
        <v>16.5</v>
      </c>
      <c r="AA32" s="3">
        <v>17</v>
      </c>
      <c r="AB32" s="3">
        <v>19</v>
      </c>
      <c r="AC32" s="3">
        <v>17.5</v>
      </c>
      <c r="AD32" s="3">
        <f>(AB32+AA32+Y32+Z32)/4</f>
        <v>17.25</v>
      </c>
      <c r="AE32" s="2" t="s">
        <v>134</v>
      </c>
      <c r="AF32" s="2" t="s">
        <v>134</v>
      </c>
    </row>
    <row r="33" spans="2:32" x14ac:dyDescent="0.25">
      <c r="B33" s="12" t="s">
        <v>15</v>
      </c>
      <c r="C33" s="12" t="s">
        <v>47</v>
      </c>
      <c r="D33" s="3" t="s">
        <v>17</v>
      </c>
      <c r="E33" s="3">
        <v>2018</v>
      </c>
      <c r="F33" s="3">
        <v>1</v>
      </c>
      <c r="G33" s="3">
        <v>128</v>
      </c>
      <c r="H33" s="3">
        <v>0</v>
      </c>
      <c r="I33" s="3">
        <v>6</v>
      </c>
      <c r="J33" s="3">
        <v>4000</v>
      </c>
      <c r="K33" s="3">
        <v>6.1</v>
      </c>
      <c r="L33" s="3">
        <v>401</v>
      </c>
      <c r="M33" s="3" t="s">
        <v>18</v>
      </c>
      <c r="N33" s="3" t="s">
        <v>48</v>
      </c>
      <c r="O33" s="14">
        <v>210470</v>
      </c>
      <c r="P33" s="3" t="s">
        <v>22</v>
      </c>
      <c r="Q33" s="3">
        <v>0.73</v>
      </c>
      <c r="R33" s="3">
        <v>1</v>
      </c>
      <c r="S33" s="3">
        <v>1</v>
      </c>
      <c r="T33" s="3">
        <v>0</v>
      </c>
      <c r="U33" s="3">
        <v>67</v>
      </c>
      <c r="V33" s="3">
        <v>1</v>
      </c>
      <c r="W33" s="3">
        <v>0</v>
      </c>
      <c r="X33" s="3">
        <v>16.5</v>
      </c>
      <c r="Y33" s="3">
        <v>18</v>
      </c>
      <c r="Z33" s="3">
        <v>17</v>
      </c>
      <c r="AA33" s="3">
        <v>16</v>
      </c>
      <c r="AB33" s="3">
        <v>17.5</v>
      </c>
      <c r="AC33" s="3">
        <v>17.5</v>
      </c>
      <c r="AD33" s="3">
        <f>(AB33+AA33+Y33+Z33)/4</f>
        <v>17.125</v>
      </c>
      <c r="AE33" s="2" t="s">
        <v>134</v>
      </c>
      <c r="AF33" s="2" t="s">
        <v>134</v>
      </c>
    </row>
    <row r="34" spans="2:32" x14ac:dyDescent="0.25">
      <c r="B34" s="12" t="s">
        <v>32</v>
      </c>
      <c r="C34" s="12" t="s">
        <v>42</v>
      </c>
      <c r="D34" s="3" t="s">
        <v>17</v>
      </c>
      <c r="E34" s="3">
        <v>2018</v>
      </c>
      <c r="F34" s="3">
        <v>4</v>
      </c>
      <c r="G34" s="3">
        <v>64</v>
      </c>
      <c r="H34" s="3">
        <v>0</v>
      </c>
      <c r="I34" s="3">
        <v>3</v>
      </c>
      <c r="J34" s="3">
        <v>2942</v>
      </c>
      <c r="K34" s="3">
        <v>6.1</v>
      </c>
      <c r="L34" s="3">
        <v>326</v>
      </c>
      <c r="M34" s="3" t="s">
        <v>85</v>
      </c>
      <c r="N34" s="3" t="s">
        <v>34</v>
      </c>
      <c r="O34" s="14">
        <v>344142</v>
      </c>
      <c r="P34" s="3" t="s">
        <v>35</v>
      </c>
      <c r="Q34" s="3">
        <v>0.99</v>
      </c>
      <c r="R34" s="3">
        <v>1</v>
      </c>
      <c r="S34" s="3">
        <v>0</v>
      </c>
      <c r="T34" s="3">
        <v>1</v>
      </c>
      <c r="U34" s="3">
        <v>67</v>
      </c>
      <c r="V34" s="3">
        <v>1</v>
      </c>
      <c r="W34" s="3">
        <v>0</v>
      </c>
      <c r="X34" s="3">
        <v>13.35</v>
      </c>
      <c r="Y34" s="3">
        <v>15.5</v>
      </c>
      <c r="Z34" s="3">
        <v>17</v>
      </c>
      <c r="AA34" s="3">
        <v>20</v>
      </c>
      <c r="AB34" s="3">
        <v>16</v>
      </c>
      <c r="AC34" s="3">
        <v>17</v>
      </c>
      <c r="AD34" s="3">
        <f>(AB34+AA34+Y34+Z34)/4</f>
        <v>17.125</v>
      </c>
      <c r="AE34" s="2" t="s">
        <v>134</v>
      </c>
      <c r="AF34" s="2" t="s">
        <v>134</v>
      </c>
    </row>
    <row r="35" spans="2:32" x14ac:dyDescent="0.25">
      <c r="B35" s="12" t="s">
        <v>29</v>
      </c>
      <c r="C35" s="12" t="s">
        <v>46</v>
      </c>
      <c r="D35" s="3" t="s">
        <v>17</v>
      </c>
      <c r="E35" s="3">
        <v>2018</v>
      </c>
      <c r="F35" s="3">
        <v>1</v>
      </c>
      <c r="G35" s="3">
        <v>64</v>
      </c>
      <c r="H35" s="3">
        <v>1</v>
      </c>
      <c r="I35" s="3">
        <v>4</v>
      </c>
      <c r="J35" s="3">
        <v>3000</v>
      </c>
      <c r="K35" s="3">
        <v>5.8</v>
      </c>
      <c r="L35" s="3">
        <v>570</v>
      </c>
      <c r="M35" s="3" t="s">
        <v>18</v>
      </c>
      <c r="N35" s="3" t="s">
        <v>31</v>
      </c>
      <c r="O35" s="14">
        <v>246807</v>
      </c>
      <c r="P35" s="3" t="s">
        <v>22</v>
      </c>
      <c r="Q35" s="3">
        <v>0.36</v>
      </c>
      <c r="R35" s="3">
        <v>1</v>
      </c>
      <c r="S35" s="3">
        <v>1</v>
      </c>
      <c r="T35" s="3">
        <v>1</v>
      </c>
      <c r="U35" s="3">
        <v>68</v>
      </c>
      <c r="V35" s="3">
        <v>1</v>
      </c>
      <c r="W35" s="3">
        <v>1</v>
      </c>
      <c r="X35" s="3">
        <v>13.4</v>
      </c>
      <c r="Y35" s="3">
        <v>15</v>
      </c>
      <c r="Z35" s="3">
        <v>16</v>
      </c>
      <c r="AA35" s="3">
        <v>17</v>
      </c>
      <c r="AB35" s="3">
        <v>19</v>
      </c>
      <c r="AC35" s="3">
        <v>17</v>
      </c>
      <c r="AD35" s="3">
        <f>(AB35+AA35+Y35+Z35)/4</f>
        <v>16.75</v>
      </c>
      <c r="AE35" s="2" t="s">
        <v>134</v>
      </c>
      <c r="AF35" s="2" t="s">
        <v>134</v>
      </c>
    </row>
    <row r="36" spans="2:32" x14ac:dyDescent="0.25">
      <c r="B36" s="12" t="s">
        <v>29</v>
      </c>
      <c r="C36" s="12" t="s">
        <v>191</v>
      </c>
      <c r="D36" s="3" t="s">
        <v>50</v>
      </c>
      <c r="E36" s="3">
        <v>2019</v>
      </c>
      <c r="F36" s="3">
        <v>2</v>
      </c>
      <c r="G36" s="3">
        <v>128</v>
      </c>
      <c r="H36" s="3">
        <v>1</v>
      </c>
      <c r="I36" s="3">
        <v>8</v>
      </c>
      <c r="J36" s="3">
        <v>4500</v>
      </c>
      <c r="K36" s="3">
        <v>6.7</v>
      </c>
      <c r="L36" s="3">
        <v>393</v>
      </c>
      <c r="M36" s="3" t="s">
        <v>18</v>
      </c>
      <c r="N36" s="3" t="s">
        <v>197</v>
      </c>
      <c r="O36" s="14">
        <v>170979</v>
      </c>
      <c r="P36" s="3" t="s">
        <v>22</v>
      </c>
      <c r="Q36" s="3">
        <v>1.48</v>
      </c>
      <c r="R36" s="3">
        <v>1</v>
      </c>
      <c r="S36" s="3">
        <v>1</v>
      </c>
      <c r="T36" s="3">
        <v>0</v>
      </c>
      <c r="U36" s="3">
        <v>0</v>
      </c>
      <c r="V36" s="3">
        <v>1</v>
      </c>
      <c r="W36" s="3">
        <v>1</v>
      </c>
      <c r="X36" s="3">
        <v>22.82</v>
      </c>
      <c r="Y36" s="3">
        <v>20</v>
      </c>
      <c r="Z36" s="3">
        <v>14.5</v>
      </c>
      <c r="AA36" s="3">
        <v>14.5</v>
      </c>
      <c r="AB36" s="3">
        <v>18</v>
      </c>
      <c r="AC36" s="3">
        <v>16</v>
      </c>
      <c r="AD36" s="3">
        <f>(AB36+AA36+Y36+Z36)/4</f>
        <v>16.75</v>
      </c>
      <c r="AE36" s="2" t="s">
        <v>134</v>
      </c>
      <c r="AF36" s="2" t="s">
        <v>134</v>
      </c>
    </row>
    <row r="37" spans="2:32" x14ac:dyDescent="0.25">
      <c r="B37" s="12" t="s">
        <v>159</v>
      </c>
      <c r="C37" s="12" t="s">
        <v>189</v>
      </c>
      <c r="D37" s="3" t="s">
        <v>17</v>
      </c>
      <c r="E37" s="3">
        <v>2019</v>
      </c>
      <c r="F37" s="3">
        <v>2</v>
      </c>
      <c r="G37" s="3">
        <v>256</v>
      </c>
      <c r="H37" s="3">
        <v>0</v>
      </c>
      <c r="I37" s="3">
        <v>8</v>
      </c>
      <c r="J37" s="3">
        <v>3765</v>
      </c>
      <c r="K37" s="3">
        <v>6.4</v>
      </c>
      <c r="L37" s="3">
        <v>402</v>
      </c>
      <c r="M37" s="3" t="s">
        <v>18</v>
      </c>
      <c r="N37" s="3" t="s">
        <v>74</v>
      </c>
      <c r="O37" s="14">
        <v>167500</v>
      </c>
      <c r="P37" s="3" t="s">
        <v>22</v>
      </c>
      <c r="Q37" s="3">
        <v>1.1100000000000001</v>
      </c>
      <c r="R37" s="3">
        <v>1</v>
      </c>
      <c r="S37" s="3">
        <v>1</v>
      </c>
      <c r="T37" s="3">
        <v>0</v>
      </c>
      <c r="U37" s="3">
        <v>0</v>
      </c>
      <c r="V37" s="3">
        <v>1</v>
      </c>
      <c r="W37" s="3">
        <v>1</v>
      </c>
      <c r="X37" s="3">
        <v>18.07</v>
      </c>
      <c r="Y37" s="3">
        <v>19</v>
      </c>
      <c r="Z37" s="3">
        <v>16</v>
      </c>
      <c r="AA37" s="3">
        <v>14.5</v>
      </c>
      <c r="AB37" s="3">
        <v>17</v>
      </c>
      <c r="AC37" s="3">
        <v>16.5</v>
      </c>
      <c r="AD37" s="3">
        <f>(AB37+AA37+Y37+Z37)/4</f>
        <v>16.625</v>
      </c>
      <c r="AE37" s="2" t="s">
        <v>135</v>
      </c>
      <c r="AF37" s="2" t="s">
        <v>134</v>
      </c>
    </row>
    <row r="38" spans="2:32" x14ac:dyDescent="0.25">
      <c r="B38" s="12" t="s">
        <v>29</v>
      </c>
      <c r="C38" s="12" t="s">
        <v>59</v>
      </c>
      <c r="D38" s="3" t="s">
        <v>17</v>
      </c>
      <c r="E38" s="3">
        <v>2017</v>
      </c>
      <c r="F38" s="3">
        <v>2</v>
      </c>
      <c r="G38" s="3">
        <v>64</v>
      </c>
      <c r="H38" s="3">
        <v>1</v>
      </c>
      <c r="I38" s="3">
        <v>4</v>
      </c>
      <c r="J38" s="3">
        <v>3000</v>
      </c>
      <c r="K38" s="3">
        <v>5.8</v>
      </c>
      <c r="L38" s="3">
        <v>571</v>
      </c>
      <c r="M38" s="3" t="s">
        <v>18</v>
      </c>
      <c r="N38" s="3" t="s">
        <v>58</v>
      </c>
      <c r="O38" s="14">
        <v>197011</v>
      </c>
      <c r="P38" s="3" t="s">
        <v>22</v>
      </c>
      <c r="Q38" s="3">
        <v>0.315</v>
      </c>
      <c r="R38" s="3">
        <v>1</v>
      </c>
      <c r="S38" s="3">
        <v>1</v>
      </c>
      <c r="T38" s="3">
        <v>1</v>
      </c>
      <c r="U38" s="3">
        <v>68</v>
      </c>
      <c r="V38" s="3">
        <v>1</v>
      </c>
      <c r="W38" s="3">
        <v>1</v>
      </c>
      <c r="X38" s="3">
        <v>15.17</v>
      </c>
      <c r="Y38" s="3">
        <v>17</v>
      </c>
      <c r="Z38" s="3">
        <v>15.5</v>
      </c>
      <c r="AA38" s="3">
        <v>15.5</v>
      </c>
      <c r="AB38" s="3">
        <v>18</v>
      </c>
      <c r="AC38" s="3">
        <v>17</v>
      </c>
      <c r="AD38" s="3">
        <f>(AB38+AA38+Y38+Z38)/4</f>
        <v>16.5</v>
      </c>
      <c r="AE38" s="2" t="s">
        <v>134</v>
      </c>
      <c r="AF38" s="2" t="s">
        <v>134</v>
      </c>
    </row>
    <row r="39" spans="2:32" x14ac:dyDescent="0.25">
      <c r="B39" s="12" t="s">
        <v>159</v>
      </c>
      <c r="C39" s="12" t="s">
        <v>162</v>
      </c>
      <c r="D39" s="3" t="s">
        <v>17</v>
      </c>
      <c r="E39" s="3">
        <v>2018</v>
      </c>
      <c r="F39" s="3">
        <v>3</v>
      </c>
      <c r="G39" s="3">
        <v>256</v>
      </c>
      <c r="H39" s="3">
        <v>0</v>
      </c>
      <c r="I39" s="3">
        <v>8</v>
      </c>
      <c r="J39" s="3">
        <v>3400</v>
      </c>
      <c r="K39" s="3">
        <v>6.28</v>
      </c>
      <c r="L39" s="3">
        <v>402</v>
      </c>
      <c r="M39" s="3" t="s">
        <v>18</v>
      </c>
      <c r="N39" s="3" t="s">
        <v>39</v>
      </c>
      <c r="O39" s="14">
        <v>286589</v>
      </c>
      <c r="P39" s="3" t="s">
        <v>22</v>
      </c>
      <c r="Q39" s="3">
        <v>1.57</v>
      </c>
      <c r="R39" s="3">
        <v>1</v>
      </c>
      <c r="S39" s="3">
        <v>0</v>
      </c>
      <c r="T39" s="3">
        <v>0</v>
      </c>
      <c r="U39" s="3">
        <v>0</v>
      </c>
      <c r="V39" s="3">
        <v>0</v>
      </c>
      <c r="W39" s="3">
        <v>0</v>
      </c>
      <c r="X39" s="3">
        <v>15.56</v>
      </c>
      <c r="Y39" s="3">
        <v>17.5</v>
      </c>
      <c r="Z39" s="3">
        <v>14.5</v>
      </c>
      <c r="AA39" s="3">
        <v>18</v>
      </c>
      <c r="AB39" s="3">
        <v>16</v>
      </c>
      <c r="AC39" s="3">
        <v>16.5</v>
      </c>
      <c r="AD39" s="3">
        <f>(AB39+AA39+Y39+Z39)/4</f>
        <v>16.5</v>
      </c>
      <c r="AE39" s="2" t="s">
        <v>135</v>
      </c>
      <c r="AF39" s="2" t="s">
        <v>134</v>
      </c>
    </row>
    <row r="40" spans="2:32" x14ac:dyDescent="0.25">
      <c r="B40" s="12" t="s">
        <v>37</v>
      </c>
      <c r="C40" s="12" t="s">
        <v>38</v>
      </c>
      <c r="D40" s="3" t="s">
        <v>17</v>
      </c>
      <c r="E40" s="3">
        <v>2018</v>
      </c>
      <c r="F40" s="3">
        <v>4</v>
      </c>
      <c r="G40" s="3">
        <v>64</v>
      </c>
      <c r="H40" s="3">
        <v>1</v>
      </c>
      <c r="I40" s="3">
        <v>4</v>
      </c>
      <c r="J40" s="3">
        <v>3240</v>
      </c>
      <c r="K40" s="3">
        <v>6</v>
      </c>
      <c r="L40" s="3">
        <v>424</v>
      </c>
      <c r="M40" s="3" t="s">
        <v>18</v>
      </c>
      <c r="N40" s="3" t="s">
        <v>39</v>
      </c>
      <c r="O40" s="14">
        <v>256805</v>
      </c>
      <c r="P40" s="3" t="s">
        <v>22</v>
      </c>
      <c r="Q40" s="3">
        <v>0.87</v>
      </c>
      <c r="R40" s="3">
        <v>1</v>
      </c>
      <c r="S40" s="3">
        <v>1</v>
      </c>
      <c r="T40" s="3">
        <v>1</v>
      </c>
      <c r="U40" s="3">
        <v>68</v>
      </c>
      <c r="V40" s="3">
        <v>1</v>
      </c>
      <c r="W40" s="3">
        <v>0</v>
      </c>
      <c r="X40" s="3">
        <v>11.25</v>
      </c>
      <c r="Y40" s="3">
        <v>13.5</v>
      </c>
      <c r="Z40" s="3">
        <v>17</v>
      </c>
      <c r="AA40" s="3">
        <v>17</v>
      </c>
      <c r="AB40" s="3">
        <v>18</v>
      </c>
      <c r="AC40" s="3">
        <v>17</v>
      </c>
      <c r="AD40" s="3">
        <f>(AB40+AA40+Y40+Z40)/4</f>
        <v>16.375</v>
      </c>
      <c r="AE40" s="2" t="s">
        <v>134</v>
      </c>
      <c r="AF40" s="2" t="s">
        <v>134</v>
      </c>
    </row>
    <row r="41" spans="2:32" x14ac:dyDescent="0.25">
      <c r="B41" s="12" t="s">
        <v>29</v>
      </c>
      <c r="C41" s="12" t="s">
        <v>71</v>
      </c>
      <c r="D41" s="3" t="s">
        <v>50</v>
      </c>
      <c r="E41" s="3">
        <v>2018</v>
      </c>
      <c r="F41" s="3">
        <v>4</v>
      </c>
      <c r="G41" s="3">
        <v>128</v>
      </c>
      <c r="H41" s="3">
        <v>1</v>
      </c>
      <c r="I41" s="3">
        <v>6</v>
      </c>
      <c r="J41" s="3">
        <v>3800</v>
      </c>
      <c r="K41" s="3">
        <v>6.3</v>
      </c>
      <c r="L41" s="3">
        <v>393</v>
      </c>
      <c r="M41" s="3" t="s">
        <v>18</v>
      </c>
      <c r="N41" s="3" t="s">
        <v>72</v>
      </c>
      <c r="O41" s="14">
        <v>134000</v>
      </c>
      <c r="P41" s="3" t="s">
        <v>22</v>
      </c>
      <c r="Q41" s="3">
        <v>0.35099999999999998</v>
      </c>
      <c r="R41" s="3">
        <v>1</v>
      </c>
      <c r="S41" s="3">
        <v>1</v>
      </c>
      <c r="T41" s="3">
        <v>0</v>
      </c>
      <c r="U41" s="3">
        <v>0</v>
      </c>
      <c r="V41" s="3">
        <v>1</v>
      </c>
      <c r="W41" s="3">
        <v>1</v>
      </c>
      <c r="X41" s="3">
        <v>20.81</v>
      </c>
      <c r="Y41" s="3">
        <v>20</v>
      </c>
      <c r="Z41" s="3">
        <v>14.5</v>
      </c>
      <c r="AA41" s="3">
        <v>13</v>
      </c>
      <c r="AB41" s="3">
        <v>18</v>
      </c>
      <c r="AC41" s="3">
        <v>15.5</v>
      </c>
      <c r="AD41" s="3">
        <f>(AB41+AA41+Y41+Z41)/4</f>
        <v>16.375</v>
      </c>
      <c r="AE41" s="2" t="s">
        <v>135</v>
      </c>
      <c r="AF41" s="2" t="s">
        <v>135</v>
      </c>
    </row>
    <row r="42" spans="2:32" x14ac:dyDescent="0.25">
      <c r="B42" s="12" t="s">
        <v>29</v>
      </c>
      <c r="C42" s="12" t="s">
        <v>57</v>
      </c>
      <c r="D42" s="3" t="s">
        <v>17</v>
      </c>
      <c r="E42" s="3">
        <v>2017</v>
      </c>
      <c r="F42" s="3">
        <v>2</v>
      </c>
      <c r="G42" s="3">
        <v>64</v>
      </c>
      <c r="H42" s="3">
        <v>1</v>
      </c>
      <c r="I42" s="3">
        <v>4</v>
      </c>
      <c r="J42" s="3">
        <v>3500</v>
      </c>
      <c r="K42" s="3">
        <v>6.2</v>
      </c>
      <c r="L42" s="3">
        <v>529</v>
      </c>
      <c r="M42" s="3" t="s">
        <v>18</v>
      </c>
      <c r="N42" s="3" t="s">
        <v>58</v>
      </c>
      <c r="O42" s="14">
        <v>197293</v>
      </c>
      <c r="P42" s="3" t="s">
        <v>22</v>
      </c>
      <c r="Q42" s="3">
        <v>0.26</v>
      </c>
      <c r="R42" s="3">
        <v>1</v>
      </c>
      <c r="S42" s="3">
        <v>1</v>
      </c>
      <c r="T42" s="3">
        <v>1</v>
      </c>
      <c r="U42" s="3">
        <v>68</v>
      </c>
      <c r="V42" s="3">
        <v>1</v>
      </c>
      <c r="W42" s="3">
        <v>1</v>
      </c>
      <c r="X42" s="3">
        <v>14</v>
      </c>
      <c r="Y42" s="3">
        <v>16</v>
      </c>
      <c r="Z42" s="3">
        <v>15.5</v>
      </c>
      <c r="AA42" s="3">
        <v>15.5</v>
      </c>
      <c r="AB42" s="3">
        <v>18</v>
      </c>
      <c r="AC42" s="3">
        <v>16.5</v>
      </c>
      <c r="AD42" s="3">
        <f>(AB42+AA42+Y42+Z42)/4</f>
        <v>16.25</v>
      </c>
      <c r="AE42" s="2" t="s">
        <v>135</v>
      </c>
      <c r="AF42" s="2" t="s">
        <v>134</v>
      </c>
    </row>
    <row r="43" spans="2:32" x14ac:dyDescent="0.25">
      <c r="B43" s="12" t="s">
        <v>29</v>
      </c>
      <c r="C43" s="12" t="s">
        <v>152</v>
      </c>
      <c r="D43" s="3" t="s">
        <v>50</v>
      </c>
      <c r="E43" s="3">
        <v>2019</v>
      </c>
      <c r="F43" s="3">
        <v>2</v>
      </c>
      <c r="G43" s="3">
        <v>128</v>
      </c>
      <c r="H43" s="3">
        <v>1</v>
      </c>
      <c r="I43" s="3">
        <v>6</v>
      </c>
      <c r="J43" s="3">
        <v>4000</v>
      </c>
      <c r="K43" s="3">
        <v>6.4</v>
      </c>
      <c r="L43" s="3">
        <v>403</v>
      </c>
      <c r="M43" s="3" t="s">
        <v>18</v>
      </c>
      <c r="N43" s="3" t="s">
        <v>164</v>
      </c>
      <c r="O43" s="14">
        <v>146355</v>
      </c>
      <c r="P43" s="3" t="s">
        <v>22</v>
      </c>
      <c r="Q43" s="3">
        <v>0.27</v>
      </c>
      <c r="R43" s="3">
        <v>1</v>
      </c>
      <c r="S43" s="3">
        <v>1</v>
      </c>
      <c r="T43" s="3">
        <v>0</v>
      </c>
      <c r="U43" s="3">
        <v>0</v>
      </c>
      <c r="V43" s="3">
        <v>1</v>
      </c>
      <c r="W43" s="3">
        <v>1</v>
      </c>
      <c r="X43" s="3">
        <v>18.53</v>
      </c>
      <c r="Y43" s="3">
        <v>19</v>
      </c>
      <c r="Z43" s="3">
        <v>14.5</v>
      </c>
      <c r="AA43" s="3">
        <v>13.5</v>
      </c>
      <c r="AB43" s="3">
        <v>18</v>
      </c>
      <c r="AC43" s="3">
        <v>15.5</v>
      </c>
      <c r="AD43" s="3">
        <f>(AB43+AA43+Y43+Z43)/4</f>
        <v>16.25</v>
      </c>
      <c r="AE43" s="2" t="s">
        <v>134</v>
      </c>
      <c r="AF43" s="2" t="s">
        <v>134</v>
      </c>
    </row>
    <row r="44" spans="2:32" x14ac:dyDescent="0.25">
      <c r="B44" s="12" t="s">
        <v>37</v>
      </c>
      <c r="C44" s="12" t="s">
        <v>53</v>
      </c>
      <c r="D44" s="3" t="s">
        <v>17</v>
      </c>
      <c r="E44" s="3">
        <v>2018</v>
      </c>
      <c r="F44" s="3">
        <v>2</v>
      </c>
      <c r="G44" s="3">
        <v>64</v>
      </c>
      <c r="H44" s="3">
        <v>1</v>
      </c>
      <c r="I44" s="3">
        <v>4</v>
      </c>
      <c r="J44" s="3">
        <v>3180</v>
      </c>
      <c r="K44" s="3">
        <v>5.7</v>
      </c>
      <c r="L44" s="3">
        <v>423</v>
      </c>
      <c r="M44" s="3" t="s">
        <v>85</v>
      </c>
      <c r="N44" s="3" t="s">
        <v>39</v>
      </c>
      <c r="O44" s="14">
        <v>282320</v>
      </c>
      <c r="P44" s="3" t="s">
        <v>22</v>
      </c>
      <c r="Q44" s="3">
        <v>0.56000000000000005</v>
      </c>
      <c r="R44" s="3">
        <v>1</v>
      </c>
      <c r="S44" s="3">
        <v>1</v>
      </c>
      <c r="T44" s="3">
        <v>1</v>
      </c>
      <c r="U44" s="3">
        <v>68</v>
      </c>
      <c r="V44" s="3">
        <v>1</v>
      </c>
      <c r="W44" s="3">
        <v>0</v>
      </c>
      <c r="X44" s="3">
        <v>13.05</v>
      </c>
      <c r="Y44" s="3">
        <v>15</v>
      </c>
      <c r="Z44" s="3">
        <v>16</v>
      </c>
      <c r="AA44" s="3">
        <v>18</v>
      </c>
      <c r="AB44" s="3">
        <v>15.5</v>
      </c>
      <c r="AC44" s="3">
        <v>16.5</v>
      </c>
      <c r="AD44" s="3">
        <f>(AB44+AA44+Y44+Z44)/4</f>
        <v>16.125</v>
      </c>
      <c r="AE44" s="2" t="s">
        <v>135</v>
      </c>
      <c r="AF44" s="2" t="s">
        <v>135</v>
      </c>
    </row>
    <row r="45" spans="2:32" x14ac:dyDescent="0.25">
      <c r="B45" s="12" t="s">
        <v>32</v>
      </c>
      <c r="C45" s="12" t="s">
        <v>51</v>
      </c>
      <c r="D45" s="3" t="s">
        <v>17</v>
      </c>
      <c r="E45" s="3">
        <v>2017</v>
      </c>
      <c r="F45" s="3">
        <v>4</v>
      </c>
      <c r="G45" s="3">
        <v>64</v>
      </c>
      <c r="H45" s="3">
        <v>0</v>
      </c>
      <c r="I45" s="3">
        <v>3</v>
      </c>
      <c r="J45" s="3">
        <v>2716</v>
      </c>
      <c r="K45" s="3">
        <v>5.8</v>
      </c>
      <c r="L45" s="3">
        <v>458</v>
      </c>
      <c r="M45" s="3" t="s">
        <v>18</v>
      </c>
      <c r="N45" s="3" t="s">
        <v>52</v>
      </c>
      <c r="O45" s="14">
        <v>247652</v>
      </c>
      <c r="P45" s="3" t="s">
        <v>35</v>
      </c>
      <c r="Q45" s="3">
        <v>0.98</v>
      </c>
      <c r="R45" s="3">
        <v>1</v>
      </c>
      <c r="S45" s="3">
        <v>0</v>
      </c>
      <c r="T45" s="3">
        <v>1</v>
      </c>
      <c r="U45" s="3">
        <v>67</v>
      </c>
      <c r="V45" s="3">
        <v>1</v>
      </c>
      <c r="W45" s="3">
        <v>0</v>
      </c>
      <c r="X45" s="3">
        <v>12.3</v>
      </c>
      <c r="Y45" s="3">
        <v>14.5</v>
      </c>
      <c r="Z45" s="3">
        <v>15</v>
      </c>
      <c r="AA45" s="3">
        <v>17</v>
      </c>
      <c r="AB45" s="3">
        <v>18</v>
      </c>
      <c r="AC45" s="3">
        <v>16.5</v>
      </c>
      <c r="AD45" s="3">
        <f>(AB45+AA45+Y45+Z45)/4</f>
        <v>16.125</v>
      </c>
      <c r="AE45" s="2" t="s">
        <v>134</v>
      </c>
      <c r="AF45" s="2" t="s">
        <v>134</v>
      </c>
    </row>
    <row r="46" spans="2:32" x14ac:dyDescent="0.25">
      <c r="B46" s="12" t="s">
        <v>15</v>
      </c>
      <c r="C46" s="12" t="s">
        <v>49</v>
      </c>
      <c r="D46" s="3" t="s">
        <v>17</v>
      </c>
      <c r="E46" s="3">
        <v>2018</v>
      </c>
      <c r="F46" s="3">
        <v>1</v>
      </c>
      <c r="G46" s="3">
        <v>128</v>
      </c>
      <c r="H46" s="3">
        <v>0</v>
      </c>
      <c r="I46" s="3">
        <v>4</v>
      </c>
      <c r="J46" s="3">
        <v>3400</v>
      </c>
      <c r="K46" s="3">
        <v>5.8</v>
      </c>
      <c r="L46" s="3">
        <v>460</v>
      </c>
      <c r="M46" s="3" t="s">
        <v>85</v>
      </c>
      <c r="N46" s="3" t="s">
        <v>48</v>
      </c>
      <c r="O46" s="14">
        <v>209673</v>
      </c>
      <c r="P46" s="3" t="s">
        <v>22</v>
      </c>
      <c r="Q46" s="3">
        <v>0.76</v>
      </c>
      <c r="R46" s="3">
        <v>1</v>
      </c>
      <c r="S46" s="3">
        <v>1</v>
      </c>
      <c r="T46" s="3">
        <v>0</v>
      </c>
      <c r="U46" s="3">
        <v>0</v>
      </c>
      <c r="V46" s="3">
        <v>1</v>
      </c>
      <c r="W46" s="3">
        <v>0</v>
      </c>
      <c r="X46" s="3">
        <v>16.3</v>
      </c>
      <c r="Y46" s="3">
        <v>18</v>
      </c>
      <c r="Z46" s="3">
        <v>13.5</v>
      </c>
      <c r="AA46" s="3">
        <v>16</v>
      </c>
      <c r="AB46" s="3">
        <v>16</v>
      </c>
      <c r="AC46" s="3">
        <v>16</v>
      </c>
      <c r="AD46" s="3">
        <f>(AB46+AA46+Y46+Z46)/4</f>
        <v>15.875</v>
      </c>
      <c r="AE46" s="2" t="s">
        <v>134</v>
      </c>
      <c r="AF46" s="2" t="s">
        <v>134</v>
      </c>
    </row>
    <row r="47" spans="2:32" x14ac:dyDescent="0.25">
      <c r="B47" s="12" t="s">
        <v>159</v>
      </c>
      <c r="C47" s="12" t="s">
        <v>161</v>
      </c>
      <c r="D47" s="3" t="s">
        <v>17</v>
      </c>
      <c r="E47" s="3">
        <v>2018</v>
      </c>
      <c r="F47" s="3">
        <v>4</v>
      </c>
      <c r="G47" s="3">
        <v>128</v>
      </c>
      <c r="H47" s="3">
        <v>0</v>
      </c>
      <c r="I47" s="3">
        <v>6</v>
      </c>
      <c r="J47" s="3">
        <v>3700</v>
      </c>
      <c r="K47" s="3">
        <v>6.4</v>
      </c>
      <c r="L47" s="3">
        <v>402</v>
      </c>
      <c r="M47" s="3" t="s">
        <v>18</v>
      </c>
      <c r="N47" s="3" t="s">
        <v>74</v>
      </c>
      <c r="O47" s="14">
        <v>170000</v>
      </c>
      <c r="P47" s="3" t="s">
        <v>22</v>
      </c>
      <c r="Q47" s="3">
        <v>1.49</v>
      </c>
      <c r="R47" s="3">
        <v>1</v>
      </c>
      <c r="S47" s="3">
        <v>1</v>
      </c>
      <c r="T47" s="3">
        <v>0</v>
      </c>
      <c r="U47" s="3">
        <v>0</v>
      </c>
      <c r="V47" s="3">
        <v>1</v>
      </c>
      <c r="W47" s="3">
        <v>0</v>
      </c>
      <c r="X47" s="3">
        <v>14.65</v>
      </c>
      <c r="Y47" s="3">
        <v>16.5</v>
      </c>
      <c r="Z47" s="3">
        <v>15.5</v>
      </c>
      <c r="AA47" s="3">
        <v>15</v>
      </c>
      <c r="AB47" s="3">
        <v>16</v>
      </c>
      <c r="AC47" s="3">
        <v>16</v>
      </c>
      <c r="AD47" s="3">
        <f>(AB47+AA47+Y47+Z47)/4</f>
        <v>15.75</v>
      </c>
      <c r="AE47" s="2" t="s">
        <v>135</v>
      </c>
      <c r="AF47" s="2" t="s">
        <v>134</v>
      </c>
    </row>
    <row r="48" spans="2:32" x14ac:dyDescent="0.25">
      <c r="B48" s="12" t="s">
        <v>156</v>
      </c>
      <c r="C48" s="12" t="s">
        <v>157</v>
      </c>
      <c r="D48" s="3" t="s">
        <v>17</v>
      </c>
      <c r="E48" s="3">
        <v>2017</v>
      </c>
      <c r="F48" s="3">
        <v>2</v>
      </c>
      <c r="G48" s="3">
        <v>64</v>
      </c>
      <c r="H48" s="3">
        <v>1</v>
      </c>
      <c r="I48" s="3">
        <v>4</v>
      </c>
      <c r="J48" s="3">
        <v>3000</v>
      </c>
      <c r="K48" s="3">
        <v>5.5</v>
      </c>
      <c r="L48" s="3">
        <v>534</v>
      </c>
      <c r="M48" s="3" t="s">
        <v>85</v>
      </c>
      <c r="N48" s="3" t="s">
        <v>167</v>
      </c>
      <c r="O48" s="14">
        <v>214000</v>
      </c>
      <c r="P48" s="3" t="s">
        <v>22</v>
      </c>
      <c r="Q48" s="3">
        <v>0.4</v>
      </c>
      <c r="R48" s="3">
        <v>1</v>
      </c>
      <c r="S48" s="3">
        <v>1</v>
      </c>
      <c r="T48" s="3">
        <v>0</v>
      </c>
      <c r="U48" s="3">
        <v>67</v>
      </c>
      <c r="V48" s="3">
        <v>1</v>
      </c>
      <c r="W48" s="3">
        <v>0</v>
      </c>
      <c r="X48" s="3">
        <v>13.48</v>
      </c>
      <c r="Y48" s="3">
        <v>15.5</v>
      </c>
      <c r="Z48" s="3">
        <v>16</v>
      </c>
      <c r="AA48" s="3">
        <v>16</v>
      </c>
      <c r="AB48" s="3">
        <v>15.5</v>
      </c>
      <c r="AC48" s="3">
        <v>15.5</v>
      </c>
      <c r="AD48" s="3">
        <f>(AB48+AA48+Y48+Z48)/4</f>
        <v>15.75</v>
      </c>
      <c r="AE48" s="2" t="s">
        <v>135</v>
      </c>
      <c r="AF48" s="2" t="s">
        <v>134</v>
      </c>
    </row>
    <row r="49" spans="2:32" x14ac:dyDescent="0.25">
      <c r="B49" s="12" t="s">
        <v>37</v>
      </c>
      <c r="C49" s="12" t="s">
        <v>56</v>
      </c>
      <c r="D49" s="3" t="s">
        <v>17</v>
      </c>
      <c r="E49" s="3">
        <v>2018</v>
      </c>
      <c r="F49" s="3">
        <v>2</v>
      </c>
      <c r="G49" s="3">
        <v>64</v>
      </c>
      <c r="H49" s="3">
        <v>1</v>
      </c>
      <c r="I49" s="3">
        <v>4</v>
      </c>
      <c r="J49" s="3">
        <v>2870</v>
      </c>
      <c r="K49" s="3">
        <v>5</v>
      </c>
      <c r="L49" s="3">
        <v>482</v>
      </c>
      <c r="M49" s="3" t="s">
        <v>85</v>
      </c>
      <c r="N49" s="3" t="s">
        <v>39</v>
      </c>
      <c r="O49" s="14">
        <v>262506</v>
      </c>
      <c r="P49" s="3" t="s">
        <v>22</v>
      </c>
      <c r="Q49" s="3">
        <v>0.77</v>
      </c>
      <c r="R49" s="3">
        <v>1</v>
      </c>
      <c r="S49" s="3">
        <v>1</v>
      </c>
      <c r="T49" s="3">
        <v>0</v>
      </c>
      <c r="U49" s="3">
        <v>68</v>
      </c>
      <c r="V49" s="3">
        <v>1</v>
      </c>
      <c r="W49" s="3">
        <v>0</v>
      </c>
      <c r="X49" s="3">
        <v>12.22</v>
      </c>
      <c r="Y49" s="3">
        <v>14</v>
      </c>
      <c r="Z49" s="3">
        <v>16</v>
      </c>
      <c r="AA49" s="3">
        <v>17.5</v>
      </c>
      <c r="AB49" s="3">
        <v>15</v>
      </c>
      <c r="AC49" s="3">
        <v>16</v>
      </c>
      <c r="AD49" s="3">
        <f>(AB49+AA49+Y49+Z49)/4</f>
        <v>15.625</v>
      </c>
      <c r="AE49" s="2" t="s">
        <v>135</v>
      </c>
      <c r="AF49" s="2" t="s">
        <v>135</v>
      </c>
    </row>
    <row r="50" spans="2:32" x14ac:dyDescent="0.25">
      <c r="B50" s="12" t="s">
        <v>29</v>
      </c>
      <c r="C50" s="12" t="s">
        <v>61</v>
      </c>
      <c r="D50" s="3" t="s">
        <v>50</v>
      </c>
      <c r="E50" s="3">
        <v>2016</v>
      </c>
      <c r="F50" s="3">
        <v>1</v>
      </c>
      <c r="G50" s="3">
        <v>32</v>
      </c>
      <c r="H50" s="3">
        <v>1</v>
      </c>
      <c r="I50" s="3">
        <v>4</v>
      </c>
      <c r="J50" s="3">
        <v>3000</v>
      </c>
      <c r="K50" s="3">
        <v>5.0999999999999996</v>
      </c>
      <c r="L50" s="3">
        <v>577</v>
      </c>
      <c r="M50" s="3" t="s">
        <v>18</v>
      </c>
      <c r="N50" s="3" t="s">
        <v>62</v>
      </c>
      <c r="O50" s="14">
        <v>158723</v>
      </c>
      <c r="P50" s="3" t="s">
        <v>63</v>
      </c>
      <c r="Q50" s="3">
        <v>0.41</v>
      </c>
      <c r="R50" s="3">
        <v>1</v>
      </c>
      <c r="S50" s="3">
        <v>0</v>
      </c>
      <c r="T50" s="3">
        <v>1</v>
      </c>
      <c r="U50" s="3">
        <v>68</v>
      </c>
      <c r="V50" s="3">
        <v>1</v>
      </c>
      <c r="W50" s="3">
        <v>1</v>
      </c>
      <c r="X50" s="3">
        <v>13.55</v>
      </c>
      <c r="Y50" s="3">
        <v>15.5</v>
      </c>
      <c r="Z50" s="3">
        <v>14.5</v>
      </c>
      <c r="AA50" s="3">
        <v>14</v>
      </c>
      <c r="AB50" s="3">
        <v>18</v>
      </c>
      <c r="AC50" s="3">
        <v>15.5</v>
      </c>
      <c r="AD50" s="3">
        <f>(AB50+AA50+Y50+Z50)/4</f>
        <v>15.5</v>
      </c>
      <c r="AE50" s="2" t="s">
        <v>135</v>
      </c>
      <c r="AF50" s="2" t="s">
        <v>135</v>
      </c>
    </row>
    <row r="51" spans="2:32" x14ac:dyDescent="0.25">
      <c r="B51" s="12" t="s">
        <v>15</v>
      </c>
      <c r="C51" s="12" t="s">
        <v>73</v>
      </c>
      <c r="D51" s="3" t="s">
        <v>50</v>
      </c>
      <c r="E51" s="3">
        <v>2018</v>
      </c>
      <c r="F51" s="3">
        <v>3</v>
      </c>
      <c r="G51" s="3">
        <v>64</v>
      </c>
      <c r="H51" s="3">
        <v>1</v>
      </c>
      <c r="I51" s="3">
        <v>4</v>
      </c>
      <c r="J51" s="3">
        <v>3750</v>
      </c>
      <c r="K51" s="3">
        <v>6.3</v>
      </c>
      <c r="L51" s="3">
        <v>409</v>
      </c>
      <c r="M51" s="3" t="s">
        <v>85</v>
      </c>
      <c r="N51" s="3" t="s">
        <v>74</v>
      </c>
      <c r="O51" s="14">
        <v>138000</v>
      </c>
      <c r="P51" s="3" t="s">
        <v>22</v>
      </c>
      <c r="Q51" s="3">
        <v>0.46</v>
      </c>
      <c r="R51" s="3">
        <v>1</v>
      </c>
      <c r="S51" s="3">
        <v>1</v>
      </c>
      <c r="T51" s="3">
        <v>0</v>
      </c>
      <c r="U51" s="3">
        <v>0</v>
      </c>
      <c r="V51" s="3">
        <v>1</v>
      </c>
      <c r="W51" s="3">
        <v>1</v>
      </c>
      <c r="X51" s="3">
        <v>19.239999999999998</v>
      </c>
      <c r="Y51" s="3">
        <v>19.5</v>
      </c>
      <c r="Z51" s="3">
        <v>14</v>
      </c>
      <c r="AA51" s="3">
        <v>13.5</v>
      </c>
      <c r="AB51" s="3">
        <v>15</v>
      </c>
      <c r="AC51" s="3">
        <v>15</v>
      </c>
      <c r="AD51" s="3">
        <f>(AB51+AA51+Y51+Z51)/4</f>
        <v>15.5</v>
      </c>
      <c r="AE51" s="2" t="s">
        <v>134</v>
      </c>
      <c r="AF51" s="2" t="s">
        <v>134</v>
      </c>
    </row>
    <row r="52" spans="2:32" x14ac:dyDescent="0.25">
      <c r="B52" s="12" t="s">
        <v>29</v>
      </c>
      <c r="C52" s="12" t="s">
        <v>101</v>
      </c>
      <c r="D52" s="3" t="s">
        <v>50</v>
      </c>
      <c r="E52" s="3">
        <v>2018</v>
      </c>
      <c r="F52" s="3">
        <v>4</v>
      </c>
      <c r="G52" s="3">
        <v>64</v>
      </c>
      <c r="H52" s="3">
        <v>1</v>
      </c>
      <c r="I52" s="3">
        <v>4</v>
      </c>
      <c r="J52" s="3">
        <v>3300</v>
      </c>
      <c r="K52" s="3">
        <v>6</v>
      </c>
      <c r="L52" s="3">
        <v>411</v>
      </c>
      <c r="M52" s="3" t="s">
        <v>18</v>
      </c>
      <c r="N52" s="3" t="s">
        <v>105</v>
      </c>
      <c r="O52" s="14">
        <v>116370</v>
      </c>
      <c r="P52" s="3" t="s">
        <v>63</v>
      </c>
      <c r="Q52" s="3">
        <v>0.33500000000000002</v>
      </c>
      <c r="R52" s="3">
        <v>1</v>
      </c>
      <c r="S52" s="3">
        <v>1</v>
      </c>
      <c r="T52" s="3">
        <v>0</v>
      </c>
      <c r="U52" s="3">
        <v>0</v>
      </c>
      <c r="V52" s="3">
        <v>1</v>
      </c>
      <c r="W52" s="3">
        <v>1</v>
      </c>
      <c r="X52" s="3">
        <v>18.079999999999998</v>
      </c>
      <c r="Y52" s="3">
        <v>19</v>
      </c>
      <c r="Z52" s="3">
        <v>13.5</v>
      </c>
      <c r="AA52" s="3">
        <v>11.5</v>
      </c>
      <c r="AB52" s="3">
        <v>18</v>
      </c>
      <c r="AC52" s="3">
        <v>15</v>
      </c>
      <c r="AD52" s="3">
        <f>(AB52+AA52+Y52+Z52)/4</f>
        <v>15.5</v>
      </c>
      <c r="AE52" s="2" t="s">
        <v>135</v>
      </c>
      <c r="AF52" s="2" t="s">
        <v>135</v>
      </c>
    </row>
    <row r="53" spans="2:32" x14ac:dyDescent="0.25">
      <c r="B53" s="12" t="s">
        <v>32</v>
      </c>
      <c r="C53" s="12" t="s">
        <v>66</v>
      </c>
      <c r="D53" s="3" t="s">
        <v>17</v>
      </c>
      <c r="E53" s="3">
        <v>2017</v>
      </c>
      <c r="F53" s="3">
        <v>4</v>
      </c>
      <c r="G53" s="3">
        <v>64</v>
      </c>
      <c r="H53" s="3">
        <v>0</v>
      </c>
      <c r="I53" s="3">
        <v>3</v>
      </c>
      <c r="J53" s="3">
        <v>2691</v>
      </c>
      <c r="K53" s="3">
        <v>5.5</v>
      </c>
      <c r="L53" s="3">
        <v>401</v>
      </c>
      <c r="M53" s="3" t="s">
        <v>85</v>
      </c>
      <c r="N53" s="3" t="s">
        <v>52</v>
      </c>
      <c r="O53" s="14">
        <v>239170</v>
      </c>
      <c r="P53" s="3" t="s">
        <v>35</v>
      </c>
      <c r="Q53" s="3">
        <v>0.99</v>
      </c>
      <c r="R53" s="3">
        <v>1</v>
      </c>
      <c r="S53" s="3">
        <v>0</v>
      </c>
      <c r="T53" s="3">
        <v>1</v>
      </c>
      <c r="U53" s="3">
        <v>67</v>
      </c>
      <c r="V53" s="3">
        <v>1</v>
      </c>
      <c r="W53" s="3">
        <v>0</v>
      </c>
      <c r="X53" s="3">
        <v>11.9</v>
      </c>
      <c r="Y53" s="3">
        <v>14</v>
      </c>
      <c r="Z53" s="3">
        <v>15</v>
      </c>
      <c r="AA53" s="3">
        <v>16.5</v>
      </c>
      <c r="AB53" s="3">
        <v>16</v>
      </c>
      <c r="AC53" s="3">
        <v>15.5</v>
      </c>
      <c r="AD53" s="3">
        <f>(AB53+AA53+Y53+Z53)/4</f>
        <v>15.375</v>
      </c>
      <c r="AE53" s="2" t="s">
        <v>134</v>
      </c>
      <c r="AF53" s="2" t="s">
        <v>134</v>
      </c>
    </row>
    <row r="54" spans="2:32" x14ac:dyDescent="0.25">
      <c r="B54" s="12" t="s">
        <v>15</v>
      </c>
      <c r="C54" s="12" t="s">
        <v>193</v>
      </c>
      <c r="D54" s="3" t="s">
        <v>69</v>
      </c>
      <c r="E54" s="3">
        <v>2019</v>
      </c>
      <c r="F54" s="3">
        <v>2</v>
      </c>
      <c r="G54" s="3">
        <v>64</v>
      </c>
      <c r="H54" s="3">
        <v>1</v>
      </c>
      <c r="I54" s="3">
        <v>4</v>
      </c>
      <c r="J54" s="3">
        <v>4000</v>
      </c>
      <c r="K54" s="3">
        <v>6.5</v>
      </c>
      <c r="L54" s="3">
        <v>396</v>
      </c>
      <c r="M54" s="3" t="s">
        <v>85</v>
      </c>
      <c r="N54" s="3" t="s">
        <v>78</v>
      </c>
      <c r="O54" s="14">
        <v>138000</v>
      </c>
      <c r="P54" s="3" t="s">
        <v>22</v>
      </c>
      <c r="Q54" s="3">
        <v>1.08</v>
      </c>
      <c r="R54" s="3">
        <v>1</v>
      </c>
      <c r="S54" s="3">
        <v>1</v>
      </c>
      <c r="T54" s="3">
        <v>0</v>
      </c>
      <c r="U54" s="3">
        <v>0</v>
      </c>
      <c r="V54" s="3">
        <v>1</v>
      </c>
      <c r="W54" s="3">
        <v>1</v>
      </c>
      <c r="X54" s="3">
        <v>19.02</v>
      </c>
      <c r="Y54" s="3">
        <v>19.5</v>
      </c>
      <c r="Z54" s="3">
        <v>13</v>
      </c>
      <c r="AA54" s="3">
        <v>13.5</v>
      </c>
      <c r="AB54" s="3">
        <v>15.5</v>
      </c>
      <c r="AC54" s="3">
        <v>15</v>
      </c>
      <c r="AD54" s="3">
        <f>(AB54+AA54+Y54+Z54)/4</f>
        <v>15.375</v>
      </c>
      <c r="AE54" s="2" t="s">
        <v>134</v>
      </c>
      <c r="AF54" s="2" t="s">
        <v>134</v>
      </c>
    </row>
    <row r="55" spans="2:32" x14ac:dyDescent="0.25">
      <c r="B55" s="12" t="s">
        <v>15</v>
      </c>
      <c r="C55" s="12" t="s">
        <v>153</v>
      </c>
      <c r="D55" s="3" t="s">
        <v>50</v>
      </c>
      <c r="E55" s="3">
        <v>2019</v>
      </c>
      <c r="F55" s="3">
        <v>2</v>
      </c>
      <c r="G55" s="3">
        <v>128</v>
      </c>
      <c r="H55" s="3">
        <v>1</v>
      </c>
      <c r="I55" s="3">
        <v>4</v>
      </c>
      <c r="J55" s="3">
        <v>3240</v>
      </c>
      <c r="K55" s="3">
        <v>6.15</v>
      </c>
      <c r="L55" s="3">
        <v>415</v>
      </c>
      <c r="M55" s="3" t="s">
        <v>85</v>
      </c>
      <c r="N55" s="3" t="s">
        <v>78</v>
      </c>
      <c r="O55" s="14">
        <v>138500</v>
      </c>
      <c r="P55" s="3" t="s">
        <v>22</v>
      </c>
      <c r="Q55" s="3">
        <v>1.23</v>
      </c>
      <c r="R55" s="3">
        <v>1</v>
      </c>
      <c r="S55" s="3">
        <v>1</v>
      </c>
      <c r="T55" s="3">
        <v>0</v>
      </c>
      <c r="U55" s="3">
        <v>0</v>
      </c>
      <c r="V55" s="3">
        <v>1</v>
      </c>
      <c r="W55" s="3">
        <v>1</v>
      </c>
      <c r="X55" s="3">
        <v>15.8</v>
      </c>
      <c r="Y55" s="3">
        <v>17.5</v>
      </c>
      <c r="Z55" s="3">
        <v>13.5</v>
      </c>
      <c r="AA55" s="3">
        <v>13.5</v>
      </c>
      <c r="AB55" s="3">
        <v>16</v>
      </c>
      <c r="AC55" s="3">
        <v>15</v>
      </c>
      <c r="AD55" s="3">
        <f>(AB55+AA55+Y55+Z55)/4</f>
        <v>15.125</v>
      </c>
      <c r="AE55" s="2" t="s">
        <v>134</v>
      </c>
      <c r="AF55" s="2" t="s">
        <v>134</v>
      </c>
    </row>
    <row r="56" spans="2:32" x14ac:dyDescent="0.25">
      <c r="B56" s="12" t="s">
        <v>107</v>
      </c>
      <c r="C56" s="12" t="s">
        <v>113</v>
      </c>
      <c r="D56" s="3" t="s">
        <v>17</v>
      </c>
      <c r="E56" s="3">
        <v>2019</v>
      </c>
      <c r="F56" s="3">
        <v>1</v>
      </c>
      <c r="G56" s="3">
        <v>64</v>
      </c>
      <c r="H56" s="3">
        <v>1</v>
      </c>
      <c r="I56" s="3">
        <v>4</v>
      </c>
      <c r="J56" s="3">
        <v>4400</v>
      </c>
      <c r="K56" s="3">
        <v>5.5</v>
      </c>
      <c r="L56" s="3">
        <v>401</v>
      </c>
      <c r="M56" s="3" t="s">
        <v>85</v>
      </c>
      <c r="N56" s="3" t="s">
        <v>72</v>
      </c>
      <c r="O56" s="14">
        <v>91000</v>
      </c>
      <c r="P56" s="3" t="s">
        <v>22</v>
      </c>
      <c r="Q56" s="3">
        <v>1.43</v>
      </c>
      <c r="R56" s="3">
        <v>1</v>
      </c>
      <c r="S56" s="3">
        <v>1</v>
      </c>
      <c r="T56" s="3">
        <v>0</v>
      </c>
      <c r="U56" s="3">
        <v>68</v>
      </c>
      <c r="V56" s="3">
        <v>1</v>
      </c>
      <c r="W56" s="3">
        <v>1</v>
      </c>
      <c r="X56" s="3">
        <v>22.58</v>
      </c>
      <c r="Y56" s="3">
        <v>20</v>
      </c>
      <c r="Z56" s="3">
        <v>16</v>
      </c>
      <c r="AA56" s="3">
        <v>9.5</v>
      </c>
      <c r="AB56" s="3">
        <v>15</v>
      </c>
      <c r="AC56" s="3">
        <v>15</v>
      </c>
      <c r="AD56" s="3">
        <f>(AB56+AA56+Y56+Z56)/4</f>
        <v>15.125</v>
      </c>
      <c r="AE56" s="2" t="s">
        <v>134</v>
      </c>
      <c r="AF56" s="2" t="s">
        <v>134</v>
      </c>
    </row>
    <row r="57" spans="2:32" x14ac:dyDescent="0.25">
      <c r="B57" s="12" t="s">
        <v>32</v>
      </c>
      <c r="C57" s="12" t="s">
        <v>60</v>
      </c>
      <c r="D57" s="3" t="s">
        <v>17</v>
      </c>
      <c r="E57" s="3">
        <v>2017</v>
      </c>
      <c r="F57" s="3">
        <v>4</v>
      </c>
      <c r="G57" s="3">
        <v>64</v>
      </c>
      <c r="H57" s="3">
        <v>0</v>
      </c>
      <c r="I57" s="3">
        <v>2</v>
      </c>
      <c r="J57" s="3">
        <v>1821</v>
      </c>
      <c r="K57" s="3">
        <v>4.7</v>
      </c>
      <c r="L57" s="3">
        <v>326</v>
      </c>
      <c r="M57" s="3" t="s">
        <v>85</v>
      </c>
      <c r="N57" s="3" t="s">
        <v>52</v>
      </c>
      <c r="O57" s="14">
        <v>232590</v>
      </c>
      <c r="P57" s="3" t="s">
        <v>35</v>
      </c>
      <c r="Q57" s="3">
        <v>1.36</v>
      </c>
      <c r="R57" s="3">
        <v>1</v>
      </c>
      <c r="S57" s="3">
        <v>0</v>
      </c>
      <c r="T57" s="3">
        <v>1</v>
      </c>
      <c r="U57" s="3">
        <v>67</v>
      </c>
      <c r="V57" s="3">
        <v>1</v>
      </c>
      <c r="W57" s="3">
        <v>0</v>
      </c>
      <c r="X57" s="3">
        <v>10.6</v>
      </c>
      <c r="Y57" s="3">
        <v>12.5</v>
      </c>
      <c r="Z57" s="3">
        <v>15</v>
      </c>
      <c r="AA57" s="3">
        <v>16.5</v>
      </c>
      <c r="AB57" s="3">
        <v>16</v>
      </c>
      <c r="AC57" s="3">
        <v>15.5</v>
      </c>
      <c r="AD57" s="3">
        <f>(AB57+AA57+Y57+Z57)/4</f>
        <v>15</v>
      </c>
      <c r="AE57" s="2" t="s">
        <v>134</v>
      </c>
      <c r="AF57" s="2" t="s">
        <v>134</v>
      </c>
    </row>
    <row r="58" spans="2:32" x14ac:dyDescent="0.25">
      <c r="B58" s="12" t="s">
        <v>29</v>
      </c>
      <c r="C58" s="12" t="s">
        <v>102</v>
      </c>
      <c r="D58" s="3" t="s">
        <v>50</v>
      </c>
      <c r="E58" s="3">
        <v>2018</v>
      </c>
      <c r="F58" s="3">
        <v>1</v>
      </c>
      <c r="G58" s="3">
        <v>32</v>
      </c>
      <c r="H58" s="3">
        <v>1</v>
      </c>
      <c r="I58" s="3">
        <v>4</v>
      </c>
      <c r="J58" s="3">
        <v>3000</v>
      </c>
      <c r="K58" s="3">
        <v>5.6</v>
      </c>
      <c r="L58" s="3">
        <v>440</v>
      </c>
      <c r="M58" s="3" t="s">
        <v>18</v>
      </c>
      <c r="N58" s="3" t="s">
        <v>105</v>
      </c>
      <c r="O58" s="14">
        <v>116643</v>
      </c>
      <c r="P58" s="3" t="s">
        <v>22</v>
      </c>
      <c r="Q58" s="3">
        <v>0.24099999999999999</v>
      </c>
      <c r="R58" s="3">
        <v>1</v>
      </c>
      <c r="S58" s="3">
        <v>1</v>
      </c>
      <c r="T58" s="3">
        <v>1</v>
      </c>
      <c r="U58" s="3">
        <v>68</v>
      </c>
      <c r="V58" s="3">
        <v>1</v>
      </c>
      <c r="W58" s="3">
        <v>1</v>
      </c>
      <c r="X58" s="3">
        <v>16.809999999999999</v>
      </c>
      <c r="Y58" s="3">
        <v>18.5</v>
      </c>
      <c r="Z58" s="3">
        <v>12</v>
      </c>
      <c r="AA58" s="3">
        <v>11.5</v>
      </c>
      <c r="AB58" s="3">
        <v>17.5</v>
      </c>
      <c r="AC58" s="3">
        <v>15</v>
      </c>
      <c r="AD58" s="3">
        <f>(AB58+AA58+Y58+Z58)/4</f>
        <v>14.875</v>
      </c>
      <c r="AE58" s="2" t="s">
        <v>135</v>
      </c>
      <c r="AF58" s="2" t="s">
        <v>134</v>
      </c>
    </row>
    <row r="59" spans="2:32" x14ac:dyDescent="0.25">
      <c r="B59" s="12" t="s">
        <v>29</v>
      </c>
      <c r="C59" s="12" t="s">
        <v>190</v>
      </c>
      <c r="D59" s="3" t="s">
        <v>69</v>
      </c>
      <c r="E59" s="3">
        <v>2019</v>
      </c>
      <c r="F59" s="3">
        <v>2</v>
      </c>
      <c r="G59" s="3">
        <v>64</v>
      </c>
      <c r="H59" s="3">
        <v>1</v>
      </c>
      <c r="I59" s="3">
        <v>4</v>
      </c>
      <c r="J59" s="3">
        <v>3100</v>
      </c>
      <c r="K59" s="3">
        <v>5.9</v>
      </c>
      <c r="L59" s="3">
        <v>437</v>
      </c>
      <c r="M59" s="3" t="s">
        <v>18</v>
      </c>
      <c r="N59" s="3" t="s">
        <v>105</v>
      </c>
      <c r="O59" s="14">
        <v>109452</v>
      </c>
      <c r="P59" s="3" t="s">
        <v>22</v>
      </c>
      <c r="Q59" s="3">
        <v>1.34</v>
      </c>
      <c r="R59" s="3">
        <v>1</v>
      </c>
      <c r="S59" s="3">
        <v>1</v>
      </c>
      <c r="T59" s="3">
        <v>0</v>
      </c>
      <c r="U59" s="3">
        <v>0</v>
      </c>
      <c r="V59" s="3">
        <v>1</v>
      </c>
      <c r="W59" s="3">
        <v>1</v>
      </c>
      <c r="X59" s="3">
        <v>15.73</v>
      </c>
      <c r="Y59" s="3">
        <v>17.5</v>
      </c>
      <c r="Z59" s="3">
        <v>13</v>
      </c>
      <c r="AA59" s="3">
        <v>11</v>
      </c>
      <c r="AB59" s="3">
        <v>18</v>
      </c>
      <c r="AC59" s="3">
        <v>15</v>
      </c>
      <c r="AD59" s="3">
        <f>(AB59+AA59+Y59+Z59)/4</f>
        <v>14.875</v>
      </c>
      <c r="AE59" s="2" t="s">
        <v>134</v>
      </c>
      <c r="AF59" s="2" t="s">
        <v>134</v>
      </c>
    </row>
    <row r="60" spans="2:32" x14ac:dyDescent="0.25">
      <c r="B60" s="12" t="s">
        <v>32</v>
      </c>
      <c r="C60" s="12" t="s">
        <v>67</v>
      </c>
      <c r="D60" s="3" t="s">
        <v>50</v>
      </c>
      <c r="E60" s="3">
        <v>2016</v>
      </c>
      <c r="F60" s="3">
        <v>3</v>
      </c>
      <c r="G60" s="3">
        <v>32</v>
      </c>
      <c r="H60" s="3">
        <v>0</v>
      </c>
      <c r="I60" s="3">
        <v>3</v>
      </c>
      <c r="J60" s="3">
        <v>2900</v>
      </c>
      <c r="K60" s="3">
        <v>5.5</v>
      </c>
      <c r="L60" s="3">
        <v>401</v>
      </c>
      <c r="M60" s="3" t="s">
        <v>85</v>
      </c>
      <c r="N60" s="3" t="s">
        <v>65</v>
      </c>
      <c r="O60" s="14">
        <v>189379</v>
      </c>
      <c r="P60" s="3" t="s">
        <v>35</v>
      </c>
      <c r="Q60" s="3">
        <v>1.24</v>
      </c>
      <c r="R60" s="3">
        <v>1</v>
      </c>
      <c r="S60" s="3">
        <v>0</v>
      </c>
      <c r="T60" s="3">
        <v>0</v>
      </c>
      <c r="U60" s="3">
        <v>67</v>
      </c>
      <c r="V60" s="3">
        <v>1</v>
      </c>
      <c r="W60" s="3">
        <v>0</v>
      </c>
      <c r="X60" s="3">
        <v>11.73</v>
      </c>
      <c r="Y60" s="3">
        <v>13.5</v>
      </c>
      <c r="Z60" s="3">
        <v>14.5</v>
      </c>
      <c r="AA60" s="3">
        <v>15</v>
      </c>
      <c r="AB60" s="3">
        <v>16</v>
      </c>
      <c r="AC60" s="3">
        <v>15</v>
      </c>
      <c r="AD60" s="3">
        <f>(AB60+AA60+Y60+Z60)/4</f>
        <v>14.75</v>
      </c>
      <c r="AE60" s="2" t="s">
        <v>135</v>
      </c>
      <c r="AF60" s="2" t="s">
        <v>134</v>
      </c>
    </row>
    <row r="61" spans="2:32" x14ac:dyDescent="0.25">
      <c r="B61" s="12" t="s">
        <v>32</v>
      </c>
      <c r="C61" s="12" t="s">
        <v>64</v>
      </c>
      <c r="D61" s="3" t="s">
        <v>50</v>
      </c>
      <c r="E61" s="3">
        <v>2016</v>
      </c>
      <c r="F61" s="3">
        <v>3</v>
      </c>
      <c r="G61" s="3">
        <v>32</v>
      </c>
      <c r="H61" s="3">
        <v>0</v>
      </c>
      <c r="I61" s="3">
        <v>2</v>
      </c>
      <c r="J61" s="3">
        <v>1960</v>
      </c>
      <c r="K61" s="3">
        <v>4.7</v>
      </c>
      <c r="L61" s="3">
        <v>326</v>
      </c>
      <c r="M61" s="3" t="s">
        <v>85</v>
      </c>
      <c r="N61" s="3" t="s">
        <v>65</v>
      </c>
      <c r="O61" s="14">
        <v>184345</v>
      </c>
      <c r="P61" s="3" t="s">
        <v>35</v>
      </c>
      <c r="Q61" s="3">
        <v>1.38</v>
      </c>
      <c r="R61" s="3">
        <v>1</v>
      </c>
      <c r="S61" s="3">
        <v>0</v>
      </c>
      <c r="T61" s="3">
        <v>0</v>
      </c>
      <c r="U61" s="3">
        <v>67</v>
      </c>
      <c r="V61" s="3">
        <v>1</v>
      </c>
      <c r="W61" s="3">
        <v>0</v>
      </c>
      <c r="X61" s="3">
        <v>10.68</v>
      </c>
      <c r="Y61" s="3">
        <v>12.5</v>
      </c>
      <c r="Z61" s="3">
        <v>14.5</v>
      </c>
      <c r="AA61" s="3">
        <v>15</v>
      </c>
      <c r="AB61" s="3">
        <v>16</v>
      </c>
      <c r="AC61" s="3">
        <v>15</v>
      </c>
      <c r="AD61" s="3">
        <f>(AB61+AA61+Y61+Z61)/4</f>
        <v>14.5</v>
      </c>
      <c r="AE61" s="2" t="s">
        <v>134</v>
      </c>
      <c r="AF61" s="2" t="s">
        <v>134</v>
      </c>
    </row>
    <row r="62" spans="2:32" x14ac:dyDescent="0.25">
      <c r="B62" s="12" t="s">
        <v>15</v>
      </c>
      <c r="C62" s="12" t="s">
        <v>77</v>
      </c>
      <c r="D62" s="3" t="s">
        <v>69</v>
      </c>
      <c r="E62" s="3">
        <v>2019</v>
      </c>
      <c r="F62" s="3">
        <v>1</v>
      </c>
      <c r="G62" s="3">
        <v>32</v>
      </c>
      <c r="H62" s="3">
        <v>1</v>
      </c>
      <c r="I62" s="3">
        <v>3</v>
      </c>
      <c r="J62" s="3">
        <v>3400</v>
      </c>
      <c r="K62" s="3">
        <v>6.21</v>
      </c>
      <c r="L62" s="3">
        <v>415</v>
      </c>
      <c r="M62" s="3" t="s">
        <v>85</v>
      </c>
      <c r="N62" s="3" t="s">
        <v>78</v>
      </c>
      <c r="O62" s="14">
        <v>138500</v>
      </c>
      <c r="P62" s="3" t="s">
        <v>63</v>
      </c>
      <c r="Q62" s="3">
        <v>0.83</v>
      </c>
      <c r="R62" s="3">
        <v>1</v>
      </c>
      <c r="S62" s="3">
        <v>1</v>
      </c>
      <c r="T62" s="3">
        <v>0</v>
      </c>
      <c r="U62" s="3">
        <v>0</v>
      </c>
      <c r="V62" s="3">
        <v>1</v>
      </c>
      <c r="W62" s="3">
        <v>1</v>
      </c>
      <c r="X62" s="3">
        <v>17.100000000000001</v>
      </c>
      <c r="Y62" s="3">
        <v>18.5</v>
      </c>
      <c r="Z62" s="3">
        <v>12</v>
      </c>
      <c r="AA62" s="3">
        <v>13.5</v>
      </c>
      <c r="AB62" s="3">
        <v>14</v>
      </c>
      <c r="AC62" s="3">
        <v>14.5</v>
      </c>
      <c r="AD62" s="3">
        <f>(AB62+AA62+Y62+Z62)/4</f>
        <v>14.5</v>
      </c>
      <c r="AE62" s="2" t="s">
        <v>134</v>
      </c>
      <c r="AF62" s="2" t="s">
        <v>134</v>
      </c>
    </row>
    <row r="63" spans="2:32" x14ac:dyDescent="0.25">
      <c r="B63" s="12" t="s">
        <v>118</v>
      </c>
      <c r="C63" s="12" t="s">
        <v>147</v>
      </c>
      <c r="D63" s="3" t="s">
        <v>69</v>
      </c>
      <c r="E63" s="3">
        <v>2019</v>
      </c>
      <c r="F63" s="3">
        <v>1</v>
      </c>
      <c r="G63" s="3">
        <v>64</v>
      </c>
      <c r="H63" s="3">
        <v>1</v>
      </c>
      <c r="I63" s="3">
        <v>4</v>
      </c>
      <c r="J63" s="3">
        <v>5000</v>
      </c>
      <c r="K63" s="3">
        <v>6.2</v>
      </c>
      <c r="L63" s="3">
        <v>273</v>
      </c>
      <c r="M63" s="3" t="s">
        <v>85</v>
      </c>
      <c r="N63" s="3" t="s">
        <v>151</v>
      </c>
      <c r="O63" s="14">
        <v>108237</v>
      </c>
      <c r="P63" s="3" t="s">
        <v>22</v>
      </c>
      <c r="Q63" s="3">
        <v>0.49</v>
      </c>
      <c r="R63" s="3">
        <v>1</v>
      </c>
      <c r="S63" s="3">
        <v>1</v>
      </c>
      <c r="T63" s="3">
        <v>0</v>
      </c>
      <c r="U63" s="3">
        <v>0</v>
      </c>
      <c r="V63" s="3">
        <v>1</v>
      </c>
      <c r="W63" s="3">
        <v>1</v>
      </c>
      <c r="X63" s="3">
        <v>26.91</v>
      </c>
      <c r="Y63" s="3">
        <v>21</v>
      </c>
      <c r="Z63" s="3">
        <v>11.5</v>
      </c>
      <c r="AA63" s="3">
        <v>11</v>
      </c>
      <c r="AB63" s="3">
        <v>14.5</v>
      </c>
      <c r="AC63" s="3">
        <v>14.5</v>
      </c>
      <c r="AD63" s="3">
        <f>(AB63+AA63+Y63+Z63)/4</f>
        <v>14.5</v>
      </c>
      <c r="AE63" s="2" t="s">
        <v>135</v>
      </c>
      <c r="AF63" s="2" t="s">
        <v>134</v>
      </c>
    </row>
    <row r="64" spans="2:32" x14ac:dyDescent="0.25">
      <c r="B64" s="12" t="s">
        <v>154</v>
      </c>
      <c r="C64" s="12" t="s">
        <v>196</v>
      </c>
      <c r="D64" s="3" t="s">
        <v>69</v>
      </c>
      <c r="E64" s="3">
        <v>2019</v>
      </c>
      <c r="F64" s="3">
        <v>1</v>
      </c>
      <c r="G64" s="3">
        <v>128</v>
      </c>
      <c r="H64" s="3">
        <v>1</v>
      </c>
      <c r="I64" s="3">
        <v>6</v>
      </c>
      <c r="J64" s="3">
        <v>3400</v>
      </c>
      <c r="K64" s="3">
        <v>6.2</v>
      </c>
      <c r="L64" s="3">
        <v>415</v>
      </c>
      <c r="M64" s="3" t="s">
        <v>85</v>
      </c>
      <c r="N64" s="3" t="s">
        <v>78</v>
      </c>
      <c r="O64" s="14">
        <v>138500</v>
      </c>
      <c r="P64" s="3" t="s">
        <v>63</v>
      </c>
      <c r="Q64" s="3">
        <v>0.6</v>
      </c>
      <c r="R64" s="3">
        <v>1</v>
      </c>
      <c r="S64" s="3">
        <v>1</v>
      </c>
      <c r="T64" s="3">
        <v>0</v>
      </c>
      <c r="U64" s="3">
        <v>0</v>
      </c>
      <c r="V64" s="3">
        <v>1</v>
      </c>
      <c r="W64" s="3">
        <v>1</v>
      </c>
      <c r="X64" s="3">
        <v>15.6</v>
      </c>
      <c r="Y64" s="3">
        <v>17.5</v>
      </c>
      <c r="Z64" s="3">
        <v>12</v>
      </c>
      <c r="AA64" s="3">
        <v>13.5</v>
      </c>
      <c r="AB64" s="3">
        <v>14</v>
      </c>
      <c r="AC64" s="3">
        <v>14</v>
      </c>
      <c r="AD64" s="3">
        <f>(AB64+AA64+Y64+Z64)/4</f>
        <v>14.25</v>
      </c>
      <c r="AE64" s="2" t="s">
        <v>135</v>
      </c>
      <c r="AF64" s="2" t="s">
        <v>134</v>
      </c>
    </row>
    <row r="65" spans="2:32" x14ac:dyDescent="0.25">
      <c r="B65" s="12" t="s">
        <v>118</v>
      </c>
      <c r="C65" s="12" t="s">
        <v>146</v>
      </c>
      <c r="D65" s="3" t="s">
        <v>50</v>
      </c>
      <c r="E65" s="3">
        <v>2019</v>
      </c>
      <c r="F65" s="3">
        <v>1</v>
      </c>
      <c r="G65" s="3">
        <v>64</v>
      </c>
      <c r="H65" s="3">
        <v>1</v>
      </c>
      <c r="I65" s="3">
        <v>4</v>
      </c>
      <c r="J65" s="3">
        <v>3000</v>
      </c>
      <c r="K65" s="3">
        <v>6.24</v>
      </c>
      <c r="L65" s="3">
        <v>403</v>
      </c>
      <c r="M65" s="3" t="s">
        <v>85</v>
      </c>
      <c r="N65" s="3" t="s">
        <v>148</v>
      </c>
      <c r="O65" s="14">
        <v>116000</v>
      </c>
      <c r="P65" s="3" t="s">
        <v>22</v>
      </c>
      <c r="Q65" s="3">
        <v>0.77</v>
      </c>
      <c r="R65" s="3">
        <v>1</v>
      </c>
      <c r="S65" s="3">
        <v>1</v>
      </c>
      <c r="T65" s="3">
        <v>0</v>
      </c>
      <c r="U65" s="3">
        <v>0</v>
      </c>
      <c r="V65" s="3">
        <v>1</v>
      </c>
      <c r="W65" s="3">
        <v>1</v>
      </c>
      <c r="X65" s="3">
        <v>14.05</v>
      </c>
      <c r="Y65" s="3">
        <v>16</v>
      </c>
      <c r="Z65" s="3">
        <v>14</v>
      </c>
      <c r="AA65" s="3">
        <v>11.5</v>
      </c>
      <c r="AB65" s="3">
        <v>15</v>
      </c>
      <c r="AC65" s="3">
        <v>14.5</v>
      </c>
      <c r="AD65" s="3">
        <f>(AB65+AA65+Y65+Z65)/4</f>
        <v>14.125</v>
      </c>
      <c r="AE65" s="2" t="s">
        <v>135</v>
      </c>
      <c r="AF65" s="2" t="s">
        <v>134</v>
      </c>
    </row>
    <row r="66" spans="2:32" x14ac:dyDescent="0.25">
      <c r="B66" s="12" t="s">
        <v>32</v>
      </c>
      <c r="C66" s="12" t="s">
        <v>106</v>
      </c>
      <c r="D66" s="3" t="s">
        <v>69</v>
      </c>
      <c r="E66" s="3">
        <v>2016</v>
      </c>
      <c r="F66" s="3">
        <v>2</v>
      </c>
      <c r="G66" s="3">
        <v>16</v>
      </c>
      <c r="H66" s="3">
        <v>0</v>
      </c>
      <c r="I66" s="3">
        <v>2</v>
      </c>
      <c r="J66" s="3">
        <v>1624</v>
      </c>
      <c r="K66" s="3">
        <v>4</v>
      </c>
      <c r="L66" s="3">
        <v>326</v>
      </c>
      <c r="M66" s="3" t="s">
        <v>85</v>
      </c>
      <c r="N66" s="3" t="s">
        <v>96</v>
      </c>
      <c r="O66" s="14">
        <v>153688</v>
      </c>
      <c r="P66" s="3" t="s">
        <v>35</v>
      </c>
      <c r="Q66" s="3">
        <v>0.72</v>
      </c>
      <c r="R66" s="3">
        <v>1</v>
      </c>
      <c r="S66" s="3">
        <v>0</v>
      </c>
      <c r="T66" s="3">
        <v>0</v>
      </c>
      <c r="U66" s="3">
        <v>0</v>
      </c>
      <c r="V66" s="3">
        <v>1</v>
      </c>
      <c r="W66" s="3">
        <v>1</v>
      </c>
      <c r="X66" s="3" t="s">
        <v>89</v>
      </c>
      <c r="Y66" s="3">
        <v>13.5</v>
      </c>
      <c r="Z66" s="3">
        <v>13</v>
      </c>
      <c r="AA66" s="3">
        <v>14</v>
      </c>
      <c r="AB66" s="3">
        <v>15</v>
      </c>
      <c r="AC66" s="3">
        <v>14</v>
      </c>
      <c r="AD66" s="3">
        <f>(AB66+AA66+Y66+Z66)/4</f>
        <v>13.875</v>
      </c>
      <c r="AE66" s="2" t="s">
        <v>135</v>
      </c>
      <c r="AF66" s="2" t="s">
        <v>135</v>
      </c>
    </row>
    <row r="67" spans="2:32" x14ac:dyDescent="0.25">
      <c r="B67" s="12" t="s">
        <v>37</v>
      </c>
      <c r="C67" s="12" t="s">
        <v>112</v>
      </c>
      <c r="D67" s="3" t="s">
        <v>50</v>
      </c>
      <c r="E67" s="3">
        <v>2018</v>
      </c>
      <c r="F67" s="3">
        <v>1</v>
      </c>
      <c r="G67" s="3">
        <v>32</v>
      </c>
      <c r="H67" s="3">
        <v>1</v>
      </c>
      <c r="I67" s="3">
        <v>4</v>
      </c>
      <c r="J67" s="3">
        <v>3580</v>
      </c>
      <c r="K67" s="3">
        <v>6</v>
      </c>
      <c r="L67" s="3">
        <v>387</v>
      </c>
      <c r="M67" s="3" t="s">
        <v>85</v>
      </c>
      <c r="N67" s="3" t="s">
        <v>126</v>
      </c>
      <c r="O67" s="14">
        <v>75525</v>
      </c>
      <c r="P67" s="3" t="s">
        <v>22</v>
      </c>
      <c r="Q67" s="3">
        <v>0.41</v>
      </c>
      <c r="R67" s="3">
        <v>1</v>
      </c>
      <c r="S67" s="3">
        <v>1</v>
      </c>
      <c r="T67" s="3">
        <v>1</v>
      </c>
      <c r="U67" s="3">
        <v>0</v>
      </c>
      <c r="V67" s="3">
        <v>1</v>
      </c>
      <c r="W67" s="3">
        <v>1</v>
      </c>
      <c r="X67" s="3">
        <v>19.329999999999998</v>
      </c>
      <c r="Y67" s="3">
        <v>19.5</v>
      </c>
      <c r="Z67" s="3">
        <v>12.5</v>
      </c>
      <c r="AA67" s="3">
        <v>9</v>
      </c>
      <c r="AB67" s="3">
        <v>14.5</v>
      </c>
      <c r="AC67" s="3">
        <v>14</v>
      </c>
      <c r="AD67" s="3">
        <f>(AB67+AA67+Y67+Z67)/4</f>
        <v>13.875</v>
      </c>
      <c r="AE67" s="2" t="s">
        <v>135</v>
      </c>
      <c r="AF67" s="2" t="s">
        <v>134</v>
      </c>
    </row>
    <row r="68" spans="2:32" x14ac:dyDescent="0.25">
      <c r="B68" s="12" t="s">
        <v>37</v>
      </c>
      <c r="C68" s="12" t="s">
        <v>139</v>
      </c>
      <c r="D68" s="3" t="s">
        <v>50</v>
      </c>
      <c r="E68" s="3">
        <v>2019</v>
      </c>
      <c r="F68" s="3">
        <v>1</v>
      </c>
      <c r="G68" s="3">
        <v>64</v>
      </c>
      <c r="H68" s="3">
        <v>1</v>
      </c>
      <c r="I68" s="3">
        <v>4</v>
      </c>
      <c r="J68" s="3">
        <v>3000</v>
      </c>
      <c r="K68" s="3">
        <v>6.5</v>
      </c>
      <c r="L68" s="3">
        <v>422</v>
      </c>
      <c r="M68" s="3" t="s">
        <v>85</v>
      </c>
      <c r="N68" s="3" t="s">
        <v>148</v>
      </c>
      <c r="O68" s="14">
        <v>140000</v>
      </c>
      <c r="P68" s="3" t="s">
        <v>22</v>
      </c>
      <c r="Q68" s="3">
        <v>0.72</v>
      </c>
      <c r="R68" s="3">
        <v>1</v>
      </c>
      <c r="S68" s="3">
        <v>1</v>
      </c>
      <c r="T68" s="3">
        <v>0</v>
      </c>
      <c r="U68" s="3">
        <v>0</v>
      </c>
      <c r="V68" s="3">
        <v>1</v>
      </c>
      <c r="W68" s="3">
        <v>1</v>
      </c>
      <c r="X68" s="3" t="s">
        <v>89</v>
      </c>
      <c r="Y68" s="3">
        <v>13</v>
      </c>
      <c r="Z68" s="3">
        <v>13.5</v>
      </c>
      <c r="AA68" s="3">
        <v>13.5</v>
      </c>
      <c r="AB68" s="3">
        <v>15</v>
      </c>
      <c r="AC68" s="3">
        <v>14</v>
      </c>
      <c r="AD68" s="3">
        <f>(AB68+AA68+Y68+Z68)/4</f>
        <v>13.75</v>
      </c>
      <c r="AE68" s="2" t="s">
        <v>135</v>
      </c>
      <c r="AF68" s="2" t="s">
        <v>134</v>
      </c>
    </row>
    <row r="69" spans="2:32" x14ac:dyDescent="0.25">
      <c r="B69" s="12" t="s">
        <v>29</v>
      </c>
      <c r="C69" s="12" t="s">
        <v>99</v>
      </c>
      <c r="D69" s="3" t="s">
        <v>69</v>
      </c>
      <c r="E69" s="3">
        <v>2017</v>
      </c>
      <c r="F69" s="3">
        <v>1</v>
      </c>
      <c r="G69" s="3">
        <v>32</v>
      </c>
      <c r="H69" s="3">
        <v>1</v>
      </c>
      <c r="I69" s="3">
        <v>3</v>
      </c>
      <c r="J69" s="3">
        <v>3000</v>
      </c>
      <c r="K69" s="3">
        <v>5.2</v>
      </c>
      <c r="L69" s="3">
        <v>424</v>
      </c>
      <c r="M69" s="3" t="s">
        <v>18</v>
      </c>
      <c r="N69" s="3" t="s">
        <v>104</v>
      </c>
      <c r="O69" s="14">
        <v>61200</v>
      </c>
      <c r="P69" s="3" t="s">
        <v>22</v>
      </c>
      <c r="Q69" s="3">
        <v>0.52</v>
      </c>
      <c r="R69" s="3">
        <v>1</v>
      </c>
      <c r="S69" s="3">
        <v>0</v>
      </c>
      <c r="T69" s="3">
        <v>0</v>
      </c>
      <c r="U69" s="3">
        <v>68</v>
      </c>
      <c r="V69" s="3">
        <v>1</v>
      </c>
      <c r="W69" s="3">
        <v>1</v>
      </c>
      <c r="X69" s="3">
        <v>17.579999999999998</v>
      </c>
      <c r="Y69" s="3">
        <v>18.5</v>
      </c>
      <c r="Z69" s="3">
        <v>11.5</v>
      </c>
      <c r="AA69" s="3">
        <v>8</v>
      </c>
      <c r="AB69" s="3">
        <v>17</v>
      </c>
      <c r="AC69" s="3">
        <v>14</v>
      </c>
      <c r="AD69" s="3">
        <f>(AB69+AA69+Y69+Z69)/4</f>
        <v>13.75</v>
      </c>
      <c r="AE69" s="2" t="s">
        <v>135</v>
      </c>
      <c r="AF69" s="2" t="s">
        <v>135</v>
      </c>
    </row>
    <row r="70" spans="2:32" x14ac:dyDescent="0.25">
      <c r="B70" s="12" t="s">
        <v>118</v>
      </c>
      <c r="C70" s="12" t="s">
        <v>158</v>
      </c>
      <c r="D70" s="3" t="s">
        <v>50</v>
      </c>
      <c r="E70" s="3">
        <v>2017</v>
      </c>
      <c r="F70" s="3">
        <v>3</v>
      </c>
      <c r="G70" s="3">
        <v>64</v>
      </c>
      <c r="H70" s="3">
        <v>1</v>
      </c>
      <c r="I70" s="3">
        <v>4</v>
      </c>
      <c r="J70" s="3">
        <v>3000</v>
      </c>
      <c r="K70" s="3">
        <v>5.5</v>
      </c>
      <c r="L70" s="3">
        <v>401</v>
      </c>
      <c r="M70" s="3" t="s">
        <v>18</v>
      </c>
      <c r="N70" s="3" t="s">
        <v>168</v>
      </c>
      <c r="O70" s="14">
        <v>66427</v>
      </c>
      <c r="P70" s="3" t="s">
        <v>22</v>
      </c>
      <c r="Q70" s="3">
        <v>1.46</v>
      </c>
      <c r="R70" s="3">
        <v>1</v>
      </c>
      <c r="S70" s="3">
        <v>1</v>
      </c>
      <c r="T70" s="3">
        <v>0</v>
      </c>
      <c r="U70" s="3">
        <v>0</v>
      </c>
      <c r="V70" s="3">
        <v>1</v>
      </c>
      <c r="W70" s="3">
        <v>1</v>
      </c>
      <c r="X70" s="3">
        <v>16.63</v>
      </c>
      <c r="Y70" s="3">
        <v>18</v>
      </c>
      <c r="Z70" s="3">
        <v>12.5</v>
      </c>
      <c r="AA70" s="3">
        <v>8.5</v>
      </c>
      <c r="AB70" s="3">
        <v>16</v>
      </c>
      <c r="AC70" s="3">
        <v>13.5</v>
      </c>
      <c r="AD70" s="3">
        <f>(AB70+AA70+Y70+Z70)/4</f>
        <v>13.75</v>
      </c>
      <c r="AE70" s="2" t="s">
        <v>134</v>
      </c>
      <c r="AF70" s="2" t="s">
        <v>134</v>
      </c>
    </row>
    <row r="71" spans="2:32" x14ac:dyDescent="0.25">
      <c r="B71" s="12" t="s">
        <v>32</v>
      </c>
      <c r="C71" s="12" t="s">
        <v>95</v>
      </c>
      <c r="D71" s="3" t="s">
        <v>50</v>
      </c>
      <c r="E71" s="3">
        <v>2015</v>
      </c>
      <c r="F71" s="3">
        <v>4</v>
      </c>
      <c r="G71" s="3">
        <v>16</v>
      </c>
      <c r="H71" s="3">
        <v>0</v>
      </c>
      <c r="I71" s="3">
        <v>2</v>
      </c>
      <c r="J71" s="3">
        <v>1715</v>
      </c>
      <c r="K71" s="3">
        <v>4.7</v>
      </c>
      <c r="L71" s="3">
        <v>326</v>
      </c>
      <c r="M71" s="3" t="s">
        <v>85</v>
      </c>
      <c r="N71" s="3" t="s">
        <v>96</v>
      </c>
      <c r="O71" s="14">
        <v>150688</v>
      </c>
      <c r="P71" s="3" t="s">
        <v>35</v>
      </c>
      <c r="Q71" s="3">
        <v>0.87</v>
      </c>
      <c r="R71" s="3">
        <v>1</v>
      </c>
      <c r="S71" s="3">
        <v>0</v>
      </c>
      <c r="T71" s="3">
        <v>0</v>
      </c>
      <c r="U71" s="3">
        <v>0</v>
      </c>
      <c r="V71" s="3">
        <v>1</v>
      </c>
      <c r="W71" s="3">
        <v>1</v>
      </c>
      <c r="X71" s="3" t="s">
        <v>89</v>
      </c>
      <c r="Y71" s="3">
        <v>11</v>
      </c>
      <c r="Z71" s="3">
        <v>13</v>
      </c>
      <c r="AA71" s="3">
        <v>14</v>
      </c>
      <c r="AB71" s="3">
        <v>15.5</v>
      </c>
      <c r="AC71" s="3">
        <v>14</v>
      </c>
      <c r="AD71" s="3">
        <f>(AB71+AA71+Y71+Z71)/4</f>
        <v>13.375</v>
      </c>
      <c r="AE71" s="2" t="s">
        <v>134</v>
      </c>
      <c r="AF71" s="2" t="s">
        <v>134</v>
      </c>
    </row>
    <row r="72" spans="2:32" x14ac:dyDescent="0.25">
      <c r="B72" s="12" t="s">
        <v>15</v>
      </c>
      <c r="C72" s="12" t="s">
        <v>75</v>
      </c>
      <c r="D72" s="3" t="s">
        <v>69</v>
      </c>
      <c r="E72" s="3">
        <v>2018</v>
      </c>
      <c r="F72" s="3">
        <v>1</v>
      </c>
      <c r="G72" s="3">
        <v>64</v>
      </c>
      <c r="H72" s="3">
        <v>1</v>
      </c>
      <c r="I72" s="3">
        <v>4</v>
      </c>
      <c r="J72" s="3">
        <v>3000</v>
      </c>
      <c r="K72" s="3">
        <v>5.84</v>
      </c>
      <c r="L72" s="3">
        <v>434</v>
      </c>
      <c r="M72" s="3" t="s">
        <v>85</v>
      </c>
      <c r="N72" s="3" t="s">
        <v>76</v>
      </c>
      <c r="O72" s="14">
        <v>87976</v>
      </c>
      <c r="P72" s="3" t="s">
        <v>22</v>
      </c>
      <c r="Q72" s="3">
        <v>0.75</v>
      </c>
      <c r="R72" s="3">
        <v>1</v>
      </c>
      <c r="S72" s="3">
        <v>1</v>
      </c>
      <c r="T72" s="3">
        <v>0</v>
      </c>
      <c r="U72" s="3">
        <v>0</v>
      </c>
      <c r="V72" s="3">
        <v>1</v>
      </c>
      <c r="W72" s="3">
        <v>1</v>
      </c>
      <c r="X72" s="3">
        <v>14</v>
      </c>
      <c r="Y72" s="3">
        <v>16</v>
      </c>
      <c r="Z72" s="3">
        <v>13</v>
      </c>
      <c r="AA72" s="3">
        <v>9.5</v>
      </c>
      <c r="AB72" s="3">
        <v>15</v>
      </c>
      <c r="AC72" s="3">
        <v>14</v>
      </c>
      <c r="AD72" s="3">
        <f>(AB72+AA72+Y72+Z72)/4</f>
        <v>13.375</v>
      </c>
      <c r="AE72" s="2" t="s">
        <v>134</v>
      </c>
      <c r="AF72" s="2" t="s">
        <v>134</v>
      </c>
    </row>
    <row r="73" spans="2:32" x14ac:dyDescent="0.25">
      <c r="B73" s="12" t="s">
        <v>37</v>
      </c>
      <c r="C73" s="12" t="s">
        <v>140</v>
      </c>
      <c r="D73" s="3" t="s">
        <v>69</v>
      </c>
      <c r="E73" s="3">
        <v>2019</v>
      </c>
      <c r="F73" s="3">
        <v>1</v>
      </c>
      <c r="G73" s="3">
        <v>32</v>
      </c>
      <c r="H73" s="3">
        <v>1</v>
      </c>
      <c r="I73" s="3">
        <v>3</v>
      </c>
      <c r="J73" s="3">
        <v>3300</v>
      </c>
      <c r="K73" s="3">
        <v>5.7</v>
      </c>
      <c r="L73" s="3">
        <v>303</v>
      </c>
      <c r="M73" s="3" t="s">
        <v>85</v>
      </c>
      <c r="N73" s="3" t="s">
        <v>149</v>
      </c>
      <c r="O73" s="14">
        <v>76500</v>
      </c>
      <c r="P73" s="3" t="s">
        <v>22</v>
      </c>
      <c r="Q73" s="3">
        <v>0.6</v>
      </c>
      <c r="R73" s="3">
        <v>1</v>
      </c>
      <c r="S73" s="3">
        <v>1</v>
      </c>
      <c r="T73" s="3">
        <v>0</v>
      </c>
      <c r="U73" s="3">
        <v>0</v>
      </c>
      <c r="V73" s="3">
        <v>1</v>
      </c>
      <c r="W73" s="3">
        <v>1</v>
      </c>
      <c r="X73" s="3" t="s">
        <v>89</v>
      </c>
      <c r="Y73" s="3">
        <v>18.5</v>
      </c>
      <c r="Z73" s="3">
        <v>11.5</v>
      </c>
      <c r="AA73" s="3">
        <v>9</v>
      </c>
      <c r="AB73" s="3">
        <v>14.5</v>
      </c>
      <c r="AC73" s="3">
        <v>13.5</v>
      </c>
      <c r="AD73" s="3">
        <f>(AB73+AA73+Y73+Z73)/4</f>
        <v>13.375</v>
      </c>
      <c r="AE73" s="2" t="s">
        <v>134</v>
      </c>
      <c r="AF73" s="2" t="s">
        <v>134</v>
      </c>
    </row>
    <row r="74" spans="2:32" x14ac:dyDescent="0.25">
      <c r="B74" s="12" t="s">
        <v>29</v>
      </c>
      <c r="C74" s="12" t="s">
        <v>194</v>
      </c>
      <c r="D74" s="3" t="s">
        <v>83</v>
      </c>
      <c r="E74" s="3">
        <v>2019</v>
      </c>
      <c r="F74" s="3">
        <v>2</v>
      </c>
      <c r="G74" s="3">
        <v>32</v>
      </c>
      <c r="H74" s="3">
        <v>1</v>
      </c>
      <c r="I74" s="3">
        <v>2</v>
      </c>
      <c r="J74" s="3">
        <v>3400</v>
      </c>
      <c r="K74" s="3">
        <v>6.2</v>
      </c>
      <c r="L74" s="3">
        <v>271</v>
      </c>
      <c r="M74" s="3" t="s">
        <v>85</v>
      </c>
      <c r="N74" s="3" t="s">
        <v>199</v>
      </c>
      <c r="O74" s="14">
        <v>88710</v>
      </c>
      <c r="P74" s="3" t="s">
        <v>63</v>
      </c>
      <c r="Q74" s="3">
        <v>1.0900000000000001</v>
      </c>
      <c r="R74" s="3">
        <v>1</v>
      </c>
      <c r="S74" s="3">
        <v>1</v>
      </c>
      <c r="T74" s="3">
        <v>0</v>
      </c>
      <c r="U74" s="3">
        <v>0</v>
      </c>
      <c r="V74" s="3">
        <v>0</v>
      </c>
      <c r="W74" s="3">
        <v>1</v>
      </c>
      <c r="X74" s="3">
        <v>18.97</v>
      </c>
      <c r="Y74" s="3">
        <v>19.5</v>
      </c>
      <c r="Z74" s="3">
        <v>10.5</v>
      </c>
      <c r="AA74" s="3">
        <v>9</v>
      </c>
      <c r="AB74" s="3">
        <v>14.5</v>
      </c>
      <c r="AC74" s="3">
        <v>13.5</v>
      </c>
      <c r="AD74" s="3">
        <f>(AB74+AA74+Y74+Z74)/4</f>
        <v>13.375</v>
      </c>
      <c r="AE74" s="2" t="s">
        <v>134</v>
      </c>
      <c r="AF74" s="2" t="s">
        <v>134</v>
      </c>
    </row>
    <row r="75" spans="2:32" x14ac:dyDescent="0.25">
      <c r="B75" s="12" t="s">
        <v>29</v>
      </c>
      <c r="C75" s="12" t="s">
        <v>195</v>
      </c>
      <c r="D75" s="3" t="s">
        <v>69</v>
      </c>
      <c r="E75" s="3">
        <v>2019</v>
      </c>
      <c r="F75" s="3">
        <v>2</v>
      </c>
      <c r="G75" s="3">
        <v>32</v>
      </c>
      <c r="H75" s="3">
        <v>1</v>
      </c>
      <c r="I75" s="3">
        <v>3</v>
      </c>
      <c r="J75" s="3">
        <v>3000</v>
      </c>
      <c r="K75" s="3">
        <v>5.8</v>
      </c>
      <c r="L75" s="3">
        <v>296</v>
      </c>
      <c r="M75" s="3" t="s">
        <v>85</v>
      </c>
      <c r="N75" s="3" t="s">
        <v>199</v>
      </c>
      <c r="O75" s="14">
        <v>88710</v>
      </c>
      <c r="P75" s="3" t="s">
        <v>63</v>
      </c>
      <c r="Q75" s="3">
        <v>0.5</v>
      </c>
      <c r="R75" s="3">
        <v>1</v>
      </c>
      <c r="S75" s="3">
        <v>1</v>
      </c>
      <c r="T75" s="3">
        <v>0</v>
      </c>
      <c r="U75" s="3">
        <v>0</v>
      </c>
      <c r="V75" s="3">
        <v>0</v>
      </c>
      <c r="W75" s="3">
        <v>1</v>
      </c>
      <c r="X75" s="3">
        <v>16.5</v>
      </c>
      <c r="Y75" s="3">
        <v>18</v>
      </c>
      <c r="Z75" s="3">
        <v>12.5</v>
      </c>
      <c r="AA75" s="3">
        <v>9</v>
      </c>
      <c r="AB75" s="3">
        <v>14</v>
      </c>
      <c r="AC75" s="3">
        <v>13.5</v>
      </c>
      <c r="AD75" s="3">
        <f>(AB75+AA75+Y75+Z75)/4</f>
        <v>13.375</v>
      </c>
      <c r="AE75" s="2" t="s">
        <v>134</v>
      </c>
      <c r="AF75" s="2" t="s">
        <v>134</v>
      </c>
    </row>
    <row r="76" spans="2:32" x14ac:dyDescent="0.25">
      <c r="B76" s="12" t="s">
        <v>37</v>
      </c>
      <c r="C76" s="12" t="s">
        <v>138</v>
      </c>
      <c r="D76" s="3" t="s">
        <v>50</v>
      </c>
      <c r="E76" s="3">
        <v>2019</v>
      </c>
      <c r="F76" s="3">
        <v>1</v>
      </c>
      <c r="G76" s="3">
        <v>64</v>
      </c>
      <c r="H76" s="3">
        <v>1</v>
      </c>
      <c r="I76" s="3">
        <v>3</v>
      </c>
      <c r="J76" s="3">
        <v>2870</v>
      </c>
      <c r="K76" s="3">
        <v>6</v>
      </c>
      <c r="L76" s="3">
        <v>457</v>
      </c>
      <c r="M76" s="3" t="s">
        <v>85</v>
      </c>
      <c r="N76" s="3" t="s">
        <v>198</v>
      </c>
      <c r="O76" s="14">
        <v>78546</v>
      </c>
      <c r="P76" s="3" t="s">
        <v>22</v>
      </c>
      <c r="Q76" s="3">
        <v>0.9</v>
      </c>
      <c r="R76" s="3">
        <v>1</v>
      </c>
      <c r="S76" s="3">
        <v>1</v>
      </c>
      <c r="T76" s="3">
        <v>0</v>
      </c>
      <c r="U76" s="3">
        <v>0</v>
      </c>
      <c r="V76" s="3">
        <v>1</v>
      </c>
      <c r="W76" s="3">
        <v>1</v>
      </c>
      <c r="X76" s="3">
        <v>13.55</v>
      </c>
      <c r="Y76" s="3">
        <v>15.5</v>
      </c>
      <c r="Z76" s="3">
        <v>13.5</v>
      </c>
      <c r="AA76" s="3">
        <v>9</v>
      </c>
      <c r="AB76" s="3">
        <v>15</v>
      </c>
      <c r="AC76" s="3">
        <v>13.5</v>
      </c>
      <c r="AD76" s="3">
        <f>(AB76+AA76+Y76+Z76)/4</f>
        <v>13.25</v>
      </c>
      <c r="AE76" s="2" t="s">
        <v>134</v>
      </c>
      <c r="AF76" s="2" t="s">
        <v>134</v>
      </c>
    </row>
    <row r="77" spans="2:32" x14ac:dyDescent="0.25">
      <c r="B77" s="12" t="s">
        <v>37</v>
      </c>
      <c r="C77" s="12" t="s">
        <v>111</v>
      </c>
      <c r="D77" s="3" t="s">
        <v>69</v>
      </c>
      <c r="E77" s="3">
        <v>2018</v>
      </c>
      <c r="F77" s="3">
        <v>1</v>
      </c>
      <c r="G77" s="3">
        <v>32</v>
      </c>
      <c r="H77" s="3">
        <v>1</v>
      </c>
      <c r="I77" s="3">
        <v>3</v>
      </c>
      <c r="J77" s="3">
        <v>3300</v>
      </c>
      <c r="K77" s="3">
        <v>5.2</v>
      </c>
      <c r="L77" s="3">
        <v>424</v>
      </c>
      <c r="M77" s="3" t="s">
        <v>85</v>
      </c>
      <c r="N77" s="3" t="s">
        <v>126</v>
      </c>
      <c r="O77" s="14">
        <v>72512</v>
      </c>
      <c r="P77" s="3" t="s">
        <v>22</v>
      </c>
      <c r="Q77" s="3">
        <v>1.07</v>
      </c>
      <c r="R77" s="3">
        <v>1</v>
      </c>
      <c r="S77" s="3">
        <v>1</v>
      </c>
      <c r="T77" s="3">
        <v>0</v>
      </c>
      <c r="U77" s="3">
        <v>0</v>
      </c>
      <c r="V77" s="3">
        <v>1</v>
      </c>
      <c r="W77" s="3">
        <v>1</v>
      </c>
      <c r="X77" s="3">
        <v>15.67</v>
      </c>
      <c r="Y77" s="3">
        <v>17.5</v>
      </c>
      <c r="Z77" s="3">
        <v>12</v>
      </c>
      <c r="AA77" s="3">
        <v>8.5</v>
      </c>
      <c r="AB77" s="3">
        <v>14</v>
      </c>
      <c r="AC77" s="3">
        <v>13</v>
      </c>
      <c r="AD77" s="3">
        <f>(AB77+AA77+Y77+Z77)/4</f>
        <v>13</v>
      </c>
      <c r="AE77" s="2" t="s">
        <v>135</v>
      </c>
      <c r="AF77" s="2" t="s">
        <v>134</v>
      </c>
    </row>
    <row r="78" spans="2:32" x14ac:dyDescent="0.25">
      <c r="B78" s="12" t="s">
        <v>29</v>
      </c>
      <c r="C78" s="12" t="s">
        <v>131</v>
      </c>
      <c r="D78" s="3" t="s">
        <v>69</v>
      </c>
      <c r="E78" s="3">
        <v>2017</v>
      </c>
      <c r="F78" s="3">
        <v>3</v>
      </c>
      <c r="G78" s="3">
        <v>16</v>
      </c>
      <c r="H78" s="3">
        <v>1</v>
      </c>
      <c r="I78" s="3">
        <v>3</v>
      </c>
      <c r="J78" s="3">
        <v>3600</v>
      </c>
      <c r="K78" s="3">
        <v>5.5</v>
      </c>
      <c r="L78" s="3">
        <v>401</v>
      </c>
      <c r="M78" s="3" t="s">
        <v>18</v>
      </c>
      <c r="N78" s="3" t="s">
        <v>133</v>
      </c>
      <c r="O78" s="14">
        <v>46000</v>
      </c>
      <c r="P78" s="3" t="s">
        <v>63</v>
      </c>
      <c r="Q78" s="3">
        <v>1.33</v>
      </c>
      <c r="R78" s="3">
        <v>1</v>
      </c>
      <c r="S78" s="3">
        <v>1</v>
      </c>
      <c r="T78" s="3">
        <v>0</v>
      </c>
      <c r="U78" s="3">
        <v>0</v>
      </c>
      <c r="V78" s="3">
        <v>1</v>
      </c>
      <c r="W78" s="3">
        <v>1</v>
      </c>
      <c r="X78" s="3">
        <v>18.75</v>
      </c>
      <c r="Y78" s="3">
        <v>19.5</v>
      </c>
      <c r="Z78" s="3">
        <v>10</v>
      </c>
      <c r="AA78" s="3">
        <v>5.5</v>
      </c>
      <c r="AB78" s="3">
        <v>17</v>
      </c>
      <c r="AC78" s="3">
        <v>13</v>
      </c>
      <c r="AD78" s="3">
        <f>(AB78+AA78+Y78+Z78)/4</f>
        <v>13</v>
      </c>
      <c r="AE78" s="2" t="s">
        <v>135</v>
      </c>
      <c r="AF78" s="2" t="s">
        <v>135</v>
      </c>
    </row>
    <row r="79" spans="2:32" x14ac:dyDescent="0.25">
      <c r="B79" s="12" t="s">
        <v>29</v>
      </c>
      <c r="C79" s="12" t="s">
        <v>79</v>
      </c>
      <c r="D79" s="3" t="s">
        <v>69</v>
      </c>
      <c r="E79" s="3">
        <v>2018</v>
      </c>
      <c r="F79" s="3">
        <v>2</v>
      </c>
      <c r="G79" s="3">
        <v>32</v>
      </c>
      <c r="H79" s="3">
        <v>1</v>
      </c>
      <c r="I79" s="3">
        <v>3</v>
      </c>
      <c r="J79" s="3">
        <v>3000</v>
      </c>
      <c r="K79" s="3">
        <v>5.6</v>
      </c>
      <c r="L79" s="3">
        <v>293</v>
      </c>
      <c r="M79" s="3" t="s">
        <v>18</v>
      </c>
      <c r="N79" s="3" t="s">
        <v>80</v>
      </c>
      <c r="O79" s="14">
        <v>46000</v>
      </c>
      <c r="P79" s="3" t="s">
        <v>63</v>
      </c>
      <c r="Q79" s="3">
        <v>0.81</v>
      </c>
      <c r="R79" s="3">
        <v>1</v>
      </c>
      <c r="S79" s="3">
        <v>1</v>
      </c>
      <c r="T79" s="3">
        <v>0</v>
      </c>
      <c r="U79" s="3">
        <v>0</v>
      </c>
      <c r="V79" s="3">
        <v>1</v>
      </c>
      <c r="W79" s="3">
        <v>1</v>
      </c>
      <c r="X79" s="3">
        <v>18.329999999999998</v>
      </c>
      <c r="Y79" s="3">
        <v>19</v>
      </c>
      <c r="Z79" s="3">
        <v>10.5</v>
      </c>
      <c r="AA79" s="3">
        <v>5.5</v>
      </c>
      <c r="AB79" s="3">
        <v>17</v>
      </c>
      <c r="AC79" s="3">
        <v>13</v>
      </c>
      <c r="AD79" s="3">
        <f>(AB79+AA79+Y79+Z79)/4</f>
        <v>13</v>
      </c>
      <c r="AE79" s="2" t="s">
        <v>135</v>
      </c>
      <c r="AF79" s="2" t="s">
        <v>135</v>
      </c>
    </row>
    <row r="80" spans="2:32" x14ac:dyDescent="0.25">
      <c r="B80" s="12" t="s">
        <v>118</v>
      </c>
      <c r="C80" s="12" t="s">
        <v>121</v>
      </c>
      <c r="D80" s="3" t="s">
        <v>69</v>
      </c>
      <c r="E80" s="3">
        <v>2018</v>
      </c>
      <c r="F80" s="3">
        <v>2</v>
      </c>
      <c r="G80" s="3">
        <v>32</v>
      </c>
      <c r="H80" s="3">
        <v>1</v>
      </c>
      <c r="I80" s="3">
        <v>3</v>
      </c>
      <c r="J80" s="3">
        <v>4000</v>
      </c>
      <c r="K80" s="3">
        <v>5.7</v>
      </c>
      <c r="L80" s="3">
        <v>282</v>
      </c>
      <c r="M80" s="3" t="s">
        <v>85</v>
      </c>
      <c r="N80" s="3" t="s">
        <v>87</v>
      </c>
      <c r="O80" s="14">
        <v>47963</v>
      </c>
      <c r="P80" s="3" t="s">
        <v>63</v>
      </c>
      <c r="Q80" s="3">
        <v>0.66</v>
      </c>
      <c r="R80" s="3">
        <v>1</v>
      </c>
      <c r="S80" s="3">
        <v>1</v>
      </c>
      <c r="T80" s="3">
        <v>0</v>
      </c>
      <c r="U80" s="3">
        <v>0</v>
      </c>
      <c r="V80" s="3">
        <v>0</v>
      </c>
      <c r="W80" s="3">
        <v>0</v>
      </c>
      <c r="X80" s="3">
        <v>18.77</v>
      </c>
      <c r="Y80" s="3">
        <v>19.5</v>
      </c>
      <c r="Z80" s="3">
        <v>11.5</v>
      </c>
      <c r="AA80" s="3">
        <v>5.5</v>
      </c>
      <c r="AB80" s="3">
        <v>14</v>
      </c>
      <c r="AC80" s="3">
        <v>12.5</v>
      </c>
      <c r="AD80" s="3">
        <f>(AB80+AA80+Y80+Z80)/4</f>
        <v>12.625</v>
      </c>
      <c r="AE80" s="2" t="s">
        <v>134</v>
      </c>
      <c r="AF80" s="2" t="s">
        <v>134</v>
      </c>
    </row>
    <row r="81" spans="1:32" x14ac:dyDescent="0.25">
      <c r="B81" s="12" t="s">
        <v>29</v>
      </c>
      <c r="C81" s="12" t="s">
        <v>98</v>
      </c>
      <c r="D81" s="3" t="s">
        <v>83</v>
      </c>
      <c r="E81" s="3">
        <v>2017</v>
      </c>
      <c r="F81" s="3">
        <v>3</v>
      </c>
      <c r="G81" s="3">
        <v>16</v>
      </c>
      <c r="H81" s="3">
        <v>1</v>
      </c>
      <c r="I81" s="3">
        <v>2</v>
      </c>
      <c r="J81" s="3">
        <v>3000</v>
      </c>
      <c r="K81" s="3">
        <v>5.2</v>
      </c>
      <c r="L81" s="3">
        <v>282</v>
      </c>
      <c r="M81" s="3" t="s">
        <v>18</v>
      </c>
      <c r="N81" s="3" t="s">
        <v>80</v>
      </c>
      <c r="O81" s="14">
        <v>46000</v>
      </c>
      <c r="P81" s="3" t="s">
        <v>63</v>
      </c>
      <c r="Q81" s="3">
        <v>1.36</v>
      </c>
      <c r="R81" s="3">
        <v>1</v>
      </c>
      <c r="S81" s="3">
        <v>0</v>
      </c>
      <c r="T81" s="3">
        <v>0</v>
      </c>
      <c r="U81" s="3">
        <v>0</v>
      </c>
      <c r="V81" s="3">
        <v>1</v>
      </c>
      <c r="W81" s="3">
        <v>1</v>
      </c>
      <c r="X81" s="3">
        <v>16.07</v>
      </c>
      <c r="Y81" s="3">
        <v>18</v>
      </c>
      <c r="Z81" s="3">
        <v>10.5</v>
      </c>
      <c r="AA81" s="3">
        <v>5.5</v>
      </c>
      <c r="AB81" s="3">
        <v>16</v>
      </c>
      <c r="AC81" s="3">
        <v>12</v>
      </c>
      <c r="AD81" s="3">
        <f>(AB81+AA81+Y81+Z81)/4</f>
        <v>12.5</v>
      </c>
      <c r="AE81" s="2" t="s">
        <v>135</v>
      </c>
      <c r="AF81" s="2" t="s">
        <v>135</v>
      </c>
    </row>
    <row r="82" spans="1:32" x14ac:dyDescent="0.25">
      <c r="B82" s="12" t="s">
        <v>37</v>
      </c>
      <c r="C82" s="12" t="s">
        <v>110</v>
      </c>
      <c r="D82" s="3" t="s">
        <v>83</v>
      </c>
      <c r="E82" s="3">
        <v>2017</v>
      </c>
      <c r="F82" s="3">
        <v>2</v>
      </c>
      <c r="G82" s="3">
        <v>32</v>
      </c>
      <c r="H82" s="3">
        <v>1</v>
      </c>
      <c r="I82" s="3">
        <v>3</v>
      </c>
      <c r="J82" s="3">
        <v>2300</v>
      </c>
      <c r="K82" s="3">
        <v>5</v>
      </c>
      <c r="L82" s="3">
        <v>294</v>
      </c>
      <c r="M82" s="3" t="s">
        <v>85</v>
      </c>
      <c r="N82" s="3" t="s">
        <v>125</v>
      </c>
      <c r="O82" s="14">
        <v>76548</v>
      </c>
      <c r="P82" s="3" t="s">
        <v>22</v>
      </c>
      <c r="Q82" s="3">
        <v>0.56999999999999995</v>
      </c>
      <c r="R82" s="3">
        <v>1</v>
      </c>
      <c r="S82" s="3">
        <v>1</v>
      </c>
      <c r="T82" s="3">
        <v>0</v>
      </c>
      <c r="U82" s="3">
        <v>0</v>
      </c>
      <c r="V82" s="3">
        <v>1</v>
      </c>
      <c r="W82" s="3">
        <v>1</v>
      </c>
      <c r="X82" s="3">
        <v>13.03</v>
      </c>
      <c r="Y82" s="3">
        <v>15</v>
      </c>
      <c r="Z82" s="3">
        <v>11</v>
      </c>
      <c r="AA82" s="3">
        <v>9</v>
      </c>
      <c r="AB82" s="3">
        <v>14</v>
      </c>
      <c r="AC82" s="3">
        <v>12.5</v>
      </c>
      <c r="AD82" s="3">
        <f>(AB82+AA82+Y82+Z82)/4</f>
        <v>12.25</v>
      </c>
      <c r="AE82" s="2" t="s">
        <v>135</v>
      </c>
      <c r="AF82" s="2" t="s">
        <v>135</v>
      </c>
    </row>
    <row r="83" spans="1:32" x14ac:dyDescent="0.25">
      <c r="B83" s="12" t="s">
        <v>15</v>
      </c>
      <c r="C83" s="12" t="s">
        <v>122</v>
      </c>
      <c r="D83" s="3" t="s">
        <v>69</v>
      </c>
      <c r="E83" s="3">
        <v>2018</v>
      </c>
      <c r="F83" s="3">
        <v>1</v>
      </c>
      <c r="G83" s="3">
        <v>32</v>
      </c>
      <c r="H83" s="3">
        <v>1</v>
      </c>
      <c r="I83" s="3">
        <v>3</v>
      </c>
      <c r="J83" s="3">
        <v>3000</v>
      </c>
      <c r="K83" s="3">
        <v>5.65</v>
      </c>
      <c r="L83" s="3">
        <v>427</v>
      </c>
      <c r="M83" s="3" t="s">
        <v>85</v>
      </c>
      <c r="N83" s="3" t="s">
        <v>76</v>
      </c>
      <c r="O83" s="14">
        <v>87615</v>
      </c>
      <c r="P83" s="3" t="s">
        <v>63</v>
      </c>
      <c r="Q83" s="3">
        <v>1.27</v>
      </c>
      <c r="R83" s="3">
        <v>1</v>
      </c>
      <c r="S83" s="3">
        <v>1</v>
      </c>
      <c r="T83" s="3">
        <v>0</v>
      </c>
      <c r="U83" s="3">
        <v>0</v>
      </c>
      <c r="V83" s="3">
        <v>1</v>
      </c>
      <c r="W83" s="3">
        <v>1</v>
      </c>
      <c r="X83" s="3">
        <v>12.24</v>
      </c>
      <c r="Y83" s="3">
        <v>14</v>
      </c>
      <c r="Z83" s="3">
        <v>10.5</v>
      </c>
      <c r="AA83" s="3">
        <v>9</v>
      </c>
      <c r="AB83" s="3">
        <v>15</v>
      </c>
      <c r="AC83" s="3">
        <v>12.5</v>
      </c>
      <c r="AD83" s="3">
        <f>(AB83+AA83+Y83+Z83)/4</f>
        <v>12.125</v>
      </c>
      <c r="AE83" s="2" t="s">
        <v>134</v>
      </c>
      <c r="AF83" s="2" t="s">
        <v>134</v>
      </c>
    </row>
    <row r="84" spans="1:32" x14ac:dyDescent="0.25">
      <c r="B84" s="12" t="s">
        <v>29</v>
      </c>
      <c r="C84" s="12" t="s">
        <v>100</v>
      </c>
      <c r="D84" s="3" t="s">
        <v>69</v>
      </c>
      <c r="E84" s="3">
        <v>2018</v>
      </c>
      <c r="F84" s="3">
        <v>2</v>
      </c>
      <c r="G84" s="3">
        <v>32</v>
      </c>
      <c r="H84" s="3">
        <v>1</v>
      </c>
      <c r="I84" s="3">
        <v>4</v>
      </c>
      <c r="J84" s="3">
        <v>3000</v>
      </c>
      <c r="K84" s="3">
        <v>5.6</v>
      </c>
      <c r="L84" s="3">
        <v>294</v>
      </c>
      <c r="M84" s="3" t="s">
        <v>18</v>
      </c>
      <c r="N84" s="3" t="s">
        <v>80</v>
      </c>
      <c r="O84" s="14">
        <v>46000</v>
      </c>
      <c r="P84" s="3" t="s">
        <v>63</v>
      </c>
      <c r="Q84" s="3">
        <v>0.49</v>
      </c>
      <c r="R84" s="3">
        <v>1</v>
      </c>
      <c r="S84" s="3">
        <v>0</v>
      </c>
      <c r="T84" s="3">
        <v>0</v>
      </c>
      <c r="U84" s="3">
        <v>0</v>
      </c>
      <c r="V84" s="3">
        <v>1</v>
      </c>
      <c r="W84" s="3">
        <v>1</v>
      </c>
      <c r="X84" s="3">
        <v>14.02</v>
      </c>
      <c r="Y84" s="3">
        <v>16</v>
      </c>
      <c r="Z84" s="3">
        <v>11.5</v>
      </c>
      <c r="AA84" s="3">
        <v>5.5</v>
      </c>
      <c r="AB84" s="3">
        <v>15.5</v>
      </c>
      <c r="AC84" s="3">
        <v>12</v>
      </c>
      <c r="AD84" s="3">
        <f>(AB84+AA84+Y84+Z84)/4</f>
        <v>12.125</v>
      </c>
      <c r="AE84" s="2" t="s">
        <v>135</v>
      </c>
      <c r="AF84" s="2" t="s">
        <v>134</v>
      </c>
    </row>
    <row r="85" spans="1:32" x14ac:dyDescent="0.25">
      <c r="B85" s="12" t="s">
        <v>15</v>
      </c>
      <c r="C85" s="12" t="s">
        <v>192</v>
      </c>
      <c r="D85" s="3" t="s">
        <v>83</v>
      </c>
      <c r="E85" s="3">
        <v>2019</v>
      </c>
      <c r="F85" s="3">
        <v>2</v>
      </c>
      <c r="G85" s="3">
        <v>16</v>
      </c>
      <c r="H85" s="3">
        <v>1</v>
      </c>
      <c r="I85" s="3">
        <v>2</v>
      </c>
      <c r="J85" s="3">
        <v>3020</v>
      </c>
      <c r="K85" s="3">
        <v>5.71</v>
      </c>
      <c r="L85" s="3">
        <v>295</v>
      </c>
      <c r="M85" s="3" t="s">
        <v>85</v>
      </c>
      <c r="N85" s="3" t="s">
        <v>169</v>
      </c>
      <c r="O85" s="14">
        <v>56445</v>
      </c>
      <c r="P85" s="3" t="s">
        <v>63</v>
      </c>
      <c r="Q85" s="3">
        <v>0.5</v>
      </c>
      <c r="R85" s="3">
        <v>0</v>
      </c>
      <c r="S85" s="3">
        <v>1</v>
      </c>
      <c r="T85" s="3">
        <v>0</v>
      </c>
      <c r="U85" s="3">
        <v>0</v>
      </c>
      <c r="V85" s="3">
        <v>0</v>
      </c>
      <c r="W85" s="3">
        <v>1</v>
      </c>
      <c r="X85" s="3" t="s">
        <v>89</v>
      </c>
      <c r="Y85" s="3">
        <v>17</v>
      </c>
      <c r="Z85" s="3">
        <v>10.5</v>
      </c>
      <c r="AA85" s="3">
        <v>6.5</v>
      </c>
      <c r="AB85" s="3">
        <v>14.5</v>
      </c>
      <c r="AC85" s="3">
        <v>12</v>
      </c>
      <c r="AD85" s="3">
        <f>(AB85+AA85+Y85+Z85)/4</f>
        <v>12.125</v>
      </c>
      <c r="AE85" s="2" t="s">
        <v>134</v>
      </c>
      <c r="AF85" s="2" t="s">
        <v>134</v>
      </c>
    </row>
    <row r="86" spans="1:32" x14ac:dyDescent="0.25">
      <c r="B86" s="12" t="s">
        <v>118</v>
      </c>
      <c r="C86" s="12" t="s">
        <v>119</v>
      </c>
      <c r="D86" s="3" t="s">
        <v>83</v>
      </c>
      <c r="E86" s="3">
        <v>2018</v>
      </c>
      <c r="F86" s="3">
        <v>2</v>
      </c>
      <c r="G86" s="3">
        <v>16</v>
      </c>
      <c r="H86" s="3">
        <v>1</v>
      </c>
      <c r="I86" s="3">
        <v>2</v>
      </c>
      <c r="J86" s="3">
        <v>4000</v>
      </c>
      <c r="K86" s="3">
        <v>5.7</v>
      </c>
      <c r="L86" s="3">
        <v>282</v>
      </c>
      <c r="M86" s="3" t="s">
        <v>85</v>
      </c>
      <c r="N86" s="3" t="s">
        <v>124</v>
      </c>
      <c r="O86" s="14">
        <v>32156</v>
      </c>
      <c r="P86" s="3" t="s">
        <v>63</v>
      </c>
      <c r="Q86" s="3">
        <v>0.66</v>
      </c>
      <c r="R86" s="3">
        <v>1</v>
      </c>
      <c r="S86" s="3">
        <v>1</v>
      </c>
      <c r="T86" s="3">
        <v>0</v>
      </c>
      <c r="U86" s="3">
        <v>0</v>
      </c>
      <c r="V86" s="3">
        <v>0</v>
      </c>
      <c r="W86" s="3">
        <v>1</v>
      </c>
      <c r="X86" s="3">
        <v>18.239999999999998</v>
      </c>
      <c r="Y86" s="3">
        <v>19</v>
      </c>
      <c r="Z86" s="3">
        <v>10.5</v>
      </c>
      <c r="AA86" s="3">
        <v>4.5</v>
      </c>
      <c r="AB86" s="3">
        <v>14</v>
      </c>
      <c r="AC86" s="3">
        <v>11.5</v>
      </c>
      <c r="AD86" s="3">
        <f>(AB86+AA86+Y86+Z86)/4</f>
        <v>12</v>
      </c>
      <c r="AE86" s="2" t="s">
        <v>135</v>
      </c>
      <c r="AF86" s="2" t="s">
        <v>134</v>
      </c>
    </row>
    <row r="87" spans="1:32" x14ac:dyDescent="0.25">
      <c r="B87" s="12" t="s">
        <v>29</v>
      </c>
      <c r="C87" s="12" t="s">
        <v>81</v>
      </c>
      <c r="D87" s="3" t="s">
        <v>69</v>
      </c>
      <c r="E87" s="3">
        <v>2018</v>
      </c>
      <c r="F87" s="3">
        <v>2</v>
      </c>
      <c r="G87" s="3">
        <v>32</v>
      </c>
      <c r="H87" s="3">
        <v>1</v>
      </c>
      <c r="I87" s="3">
        <v>3</v>
      </c>
      <c r="J87" s="3">
        <v>3300</v>
      </c>
      <c r="K87" s="3">
        <v>6</v>
      </c>
      <c r="L87" s="3">
        <v>274</v>
      </c>
      <c r="M87" s="3" t="s">
        <v>85</v>
      </c>
      <c r="N87" s="3" t="s">
        <v>80</v>
      </c>
      <c r="O87" s="14">
        <v>32000</v>
      </c>
      <c r="P87" s="3" t="s">
        <v>63</v>
      </c>
      <c r="Q87" s="3">
        <v>0.308</v>
      </c>
      <c r="R87" s="3">
        <v>1</v>
      </c>
      <c r="S87" s="3">
        <v>1</v>
      </c>
      <c r="T87" s="3">
        <v>0</v>
      </c>
      <c r="U87" s="3">
        <v>0</v>
      </c>
      <c r="V87" s="3">
        <v>1</v>
      </c>
      <c r="W87" s="3">
        <v>1</v>
      </c>
      <c r="X87" s="3" t="s">
        <v>89</v>
      </c>
      <c r="Y87" s="3">
        <v>17</v>
      </c>
      <c r="Z87" s="3">
        <v>11</v>
      </c>
      <c r="AA87" s="3">
        <v>4.5</v>
      </c>
      <c r="AB87" s="3">
        <v>14</v>
      </c>
      <c r="AC87" s="3">
        <v>11.5</v>
      </c>
      <c r="AD87" s="3">
        <f>(AB87+AA87+Y87+Z87)/4</f>
        <v>11.625</v>
      </c>
      <c r="AE87" s="2" t="s">
        <v>135</v>
      </c>
      <c r="AF87" s="2" t="s">
        <v>134</v>
      </c>
    </row>
    <row r="88" spans="1:32" x14ac:dyDescent="0.25">
      <c r="B88" s="12" t="s">
        <v>107</v>
      </c>
      <c r="C88" s="12" t="s">
        <v>109</v>
      </c>
      <c r="D88" s="3" t="s">
        <v>50</v>
      </c>
      <c r="E88" s="3">
        <v>2017</v>
      </c>
      <c r="F88" s="3">
        <v>4</v>
      </c>
      <c r="G88" s="3">
        <v>32</v>
      </c>
      <c r="H88" s="3">
        <v>1</v>
      </c>
      <c r="I88" s="3">
        <v>3</v>
      </c>
      <c r="J88" s="3">
        <v>3500</v>
      </c>
      <c r="K88" s="3">
        <v>5</v>
      </c>
      <c r="L88" s="3">
        <v>294</v>
      </c>
      <c r="M88" s="3" t="s">
        <v>85</v>
      </c>
      <c r="N88" s="3" t="s">
        <v>87</v>
      </c>
      <c r="O88" s="14">
        <v>38000</v>
      </c>
      <c r="P88" s="3" t="s">
        <v>22</v>
      </c>
      <c r="Q88" s="3">
        <v>0.8</v>
      </c>
      <c r="R88" s="3">
        <v>1</v>
      </c>
      <c r="S88" s="3">
        <v>0</v>
      </c>
      <c r="T88" s="3">
        <v>0</v>
      </c>
      <c r="U88" s="3">
        <v>68</v>
      </c>
      <c r="V88" s="3">
        <v>1</v>
      </c>
      <c r="W88" s="3">
        <v>1</v>
      </c>
      <c r="X88" s="3" t="s">
        <v>89</v>
      </c>
      <c r="Y88" s="3">
        <v>16</v>
      </c>
      <c r="Z88" s="3">
        <v>10</v>
      </c>
      <c r="AA88" s="3">
        <v>5</v>
      </c>
      <c r="AB88" s="3">
        <v>15</v>
      </c>
      <c r="AC88" s="3">
        <v>12</v>
      </c>
      <c r="AD88" s="3">
        <f>(AB88+AA88+Y88+Z88)/4</f>
        <v>11.5</v>
      </c>
      <c r="AE88" s="2" t="s">
        <v>134</v>
      </c>
      <c r="AF88" s="2" t="s">
        <v>134</v>
      </c>
    </row>
    <row r="89" spans="1:32" x14ac:dyDescent="0.25">
      <c r="B89" s="12" t="s">
        <v>29</v>
      </c>
      <c r="C89" s="12" t="s">
        <v>141</v>
      </c>
      <c r="D89" s="3" t="s">
        <v>83</v>
      </c>
      <c r="E89" s="3">
        <v>2018</v>
      </c>
      <c r="F89" s="3">
        <v>3</v>
      </c>
      <c r="G89" s="3">
        <v>32</v>
      </c>
      <c r="H89" s="3">
        <v>1</v>
      </c>
      <c r="I89" s="3">
        <v>3</v>
      </c>
      <c r="J89" s="3">
        <v>3300</v>
      </c>
      <c r="K89" s="3">
        <v>6</v>
      </c>
      <c r="L89" s="3">
        <v>274</v>
      </c>
      <c r="M89" s="3" t="s">
        <v>85</v>
      </c>
      <c r="N89" s="3" t="s">
        <v>124</v>
      </c>
      <c r="O89" s="14">
        <v>45135</v>
      </c>
      <c r="P89" s="3" t="s">
        <v>22</v>
      </c>
      <c r="Q89" s="3">
        <v>0.55000000000000004</v>
      </c>
      <c r="R89" s="3">
        <v>1</v>
      </c>
      <c r="S89" s="3">
        <v>1</v>
      </c>
      <c r="T89" s="3">
        <v>0</v>
      </c>
      <c r="U89" s="3">
        <v>0</v>
      </c>
      <c r="V89" s="3">
        <v>1</v>
      </c>
      <c r="W89" s="3">
        <v>1</v>
      </c>
      <c r="X89" s="3" t="s">
        <v>89</v>
      </c>
      <c r="Y89" s="3">
        <v>16</v>
      </c>
      <c r="Z89" s="3">
        <v>10.5</v>
      </c>
      <c r="AA89" s="3">
        <v>5</v>
      </c>
      <c r="AB89" s="3">
        <v>14</v>
      </c>
      <c r="AC89" s="3">
        <v>11.5</v>
      </c>
      <c r="AD89" s="3">
        <f>(AB89+AA89+Y89+Z89)/4</f>
        <v>11.375</v>
      </c>
      <c r="AE89" s="2" t="s">
        <v>135</v>
      </c>
      <c r="AF89" s="2" t="s">
        <v>134</v>
      </c>
    </row>
    <row r="90" spans="1:32" x14ac:dyDescent="0.25">
      <c r="B90" s="12" t="s">
        <v>15</v>
      </c>
      <c r="C90" s="12" t="s">
        <v>202</v>
      </c>
      <c r="D90" s="3" t="s">
        <v>69</v>
      </c>
      <c r="E90" s="3">
        <v>2019</v>
      </c>
      <c r="F90" s="3">
        <v>2</v>
      </c>
      <c r="G90" s="3">
        <v>32</v>
      </c>
      <c r="H90" s="3">
        <v>1</v>
      </c>
      <c r="I90" s="3">
        <v>3</v>
      </c>
      <c r="J90" s="3">
        <v>3020</v>
      </c>
      <c r="K90" s="3">
        <v>6.09</v>
      </c>
      <c r="L90" s="3" t="s">
        <v>165</v>
      </c>
      <c r="M90" s="3" t="s">
        <v>85</v>
      </c>
      <c r="N90" s="3" t="s">
        <v>169</v>
      </c>
      <c r="O90" s="14">
        <v>55271</v>
      </c>
      <c r="P90" s="3" t="s">
        <v>63</v>
      </c>
      <c r="Q90" s="3">
        <v>0.33</v>
      </c>
      <c r="R90" s="3">
        <v>0</v>
      </c>
      <c r="S90" s="3">
        <v>1</v>
      </c>
      <c r="T90" s="3">
        <v>0</v>
      </c>
      <c r="U90" s="3">
        <v>0</v>
      </c>
      <c r="V90" s="3">
        <v>0</v>
      </c>
      <c r="W90" s="3">
        <v>1</v>
      </c>
      <c r="X90" s="3" t="s">
        <v>89</v>
      </c>
      <c r="Y90" s="3">
        <v>14</v>
      </c>
      <c r="Z90" s="3">
        <v>10.5</v>
      </c>
      <c r="AA90" s="3">
        <v>6.5</v>
      </c>
      <c r="AB90" s="3">
        <v>14.5</v>
      </c>
      <c r="AC90" s="3">
        <v>12</v>
      </c>
      <c r="AD90" s="3">
        <f>(AB90+AA90+Y90+Z90)/4</f>
        <v>11.375</v>
      </c>
      <c r="AE90" s="2" t="s">
        <v>134</v>
      </c>
      <c r="AF90" s="2" t="s">
        <v>134</v>
      </c>
    </row>
    <row r="91" spans="1:32" x14ac:dyDescent="0.25">
      <c r="B91" s="12" t="s">
        <v>114</v>
      </c>
      <c r="C91" s="12" t="s">
        <v>117</v>
      </c>
      <c r="D91" s="3" t="s">
        <v>83</v>
      </c>
      <c r="E91" s="3">
        <v>2018</v>
      </c>
      <c r="F91" s="3">
        <v>3</v>
      </c>
      <c r="G91" s="3">
        <v>16</v>
      </c>
      <c r="H91" s="3">
        <v>1</v>
      </c>
      <c r="I91" s="3">
        <v>2</v>
      </c>
      <c r="J91" s="3">
        <v>3000</v>
      </c>
      <c r="K91" s="3">
        <v>5.5</v>
      </c>
      <c r="L91" s="3">
        <v>293</v>
      </c>
      <c r="M91" s="3" t="s">
        <v>85</v>
      </c>
      <c r="N91" s="3" t="s">
        <v>127</v>
      </c>
      <c r="O91" s="14" t="s">
        <v>127</v>
      </c>
      <c r="P91" s="3" t="s">
        <v>63</v>
      </c>
      <c r="Q91" s="3">
        <v>0.52</v>
      </c>
      <c r="R91" s="3">
        <v>0</v>
      </c>
      <c r="S91" s="3">
        <v>0</v>
      </c>
      <c r="T91" s="3">
        <v>0</v>
      </c>
      <c r="U91" s="3">
        <v>0</v>
      </c>
      <c r="V91" s="3">
        <v>1</v>
      </c>
      <c r="W91" s="3">
        <v>1</v>
      </c>
      <c r="X91" s="3" t="s">
        <v>89</v>
      </c>
      <c r="Y91" s="3">
        <v>16</v>
      </c>
      <c r="Z91" s="3">
        <v>10.5</v>
      </c>
      <c r="AA91" s="3">
        <v>5</v>
      </c>
      <c r="AB91" s="3">
        <v>14</v>
      </c>
      <c r="AC91" s="3">
        <v>11.5</v>
      </c>
      <c r="AD91" s="3">
        <f>(AB91+AA91+Y91+Z91)/4</f>
        <v>11.375</v>
      </c>
      <c r="AE91" s="2" t="s">
        <v>135</v>
      </c>
      <c r="AF91" s="2" t="s">
        <v>134</v>
      </c>
    </row>
    <row r="92" spans="1:32" x14ac:dyDescent="0.25">
      <c r="B92" s="12" t="s">
        <v>15</v>
      </c>
      <c r="C92" s="12" t="s">
        <v>82</v>
      </c>
      <c r="D92" s="3" t="s">
        <v>83</v>
      </c>
      <c r="E92" s="3">
        <v>2018</v>
      </c>
      <c r="F92" s="3">
        <v>3</v>
      </c>
      <c r="G92" s="3">
        <v>16</v>
      </c>
      <c r="H92" s="3">
        <v>1</v>
      </c>
      <c r="I92" s="3">
        <v>2</v>
      </c>
      <c r="J92" s="3">
        <v>3000</v>
      </c>
      <c r="K92" s="3">
        <v>5.7</v>
      </c>
      <c r="L92" s="3">
        <v>282</v>
      </c>
      <c r="M92" s="3" t="s">
        <v>85</v>
      </c>
      <c r="N92" s="3" t="s">
        <v>84</v>
      </c>
      <c r="O92" s="14">
        <v>31000</v>
      </c>
      <c r="P92" s="3" t="s">
        <v>63</v>
      </c>
      <c r="Q92" s="3">
        <v>0.31</v>
      </c>
      <c r="R92" s="3">
        <v>0</v>
      </c>
      <c r="S92" s="3">
        <v>1</v>
      </c>
      <c r="T92" s="3">
        <v>0</v>
      </c>
      <c r="U92" s="3">
        <v>0</v>
      </c>
      <c r="V92" s="3">
        <v>0</v>
      </c>
      <c r="W92" s="3">
        <v>1</v>
      </c>
      <c r="X92" s="3" t="s">
        <v>89</v>
      </c>
      <c r="Y92" s="3">
        <v>17.5</v>
      </c>
      <c r="Z92" s="3">
        <v>10</v>
      </c>
      <c r="AA92" s="3">
        <v>4</v>
      </c>
      <c r="AB92" s="3">
        <v>14</v>
      </c>
      <c r="AC92" s="3">
        <v>11</v>
      </c>
      <c r="AD92" s="3">
        <f>(AB92+AA92+Y92+Z92)/4</f>
        <v>11.375</v>
      </c>
      <c r="AE92" s="2" t="s">
        <v>134</v>
      </c>
      <c r="AF92" s="2" t="s">
        <v>134</v>
      </c>
    </row>
    <row r="93" spans="1:32" x14ac:dyDescent="0.25">
      <c r="B93" s="12" t="s">
        <v>15</v>
      </c>
      <c r="C93" s="12" t="s">
        <v>86</v>
      </c>
      <c r="D93" s="3" t="s">
        <v>83</v>
      </c>
      <c r="E93" s="3">
        <v>2018</v>
      </c>
      <c r="F93" s="3">
        <v>3</v>
      </c>
      <c r="G93" s="3">
        <v>16</v>
      </c>
      <c r="H93" s="3">
        <v>1</v>
      </c>
      <c r="I93" s="3">
        <v>2</v>
      </c>
      <c r="J93" s="3">
        <v>3000</v>
      </c>
      <c r="K93" s="3">
        <v>5.99</v>
      </c>
      <c r="L93" s="3">
        <v>268</v>
      </c>
      <c r="M93" s="3" t="s">
        <v>85</v>
      </c>
      <c r="N93" s="3" t="s">
        <v>87</v>
      </c>
      <c r="O93" s="14">
        <v>43500</v>
      </c>
      <c r="P93" s="3" t="s">
        <v>63</v>
      </c>
      <c r="Q93" s="3">
        <v>0.81</v>
      </c>
      <c r="R93" s="3">
        <v>1</v>
      </c>
      <c r="S93" s="3">
        <v>1</v>
      </c>
      <c r="T93" s="3">
        <v>0</v>
      </c>
      <c r="U93" s="3">
        <v>0</v>
      </c>
      <c r="V93" s="3">
        <v>0</v>
      </c>
      <c r="W93" s="3">
        <v>1</v>
      </c>
      <c r="X93" s="3">
        <v>14.88</v>
      </c>
      <c r="Y93" s="3">
        <v>17</v>
      </c>
      <c r="Z93" s="3">
        <v>10</v>
      </c>
      <c r="AA93" s="3">
        <v>5</v>
      </c>
      <c r="AB93" s="3">
        <v>13</v>
      </c>
      <c r="AC93" s="3">
        <v>11</v>
      </c>
      <c r="AD93" s="3">
        <f>(AB93+AA93+Y93+Z93)/4</f>
        <v>11.25</v>
      </c>
      <c r="AE93" s="2" t="s">
        <v>134</v>
      </c>
      <c r="AF93" s="2" t="s">
        <v>134</v>
      </c>
    </row>
    <row r="94" spans="1:32" x14ac:dyDescent="0.25">
      <c r="B94" s="12" t="s">
        <v>90</v>
      </c>
      <c r="C94" s="12" t="s">
        <v>116</v>
      </c>
      <c r="D94" s="3" t="s">
        <v>83</v>
      </c>
      <c r="E94" s="3">
        <v>2018</v>
      </c>
      <c r="F94" s="3">
        <v>2</v>
      </c>
      <c r="G94" s="3">
        <v>16</v>
      </c>
      <c r="H94" s="3">
        <v>1</v>
      </c>
      <c r="I94" s="3">
        <v>2</v>
      </c>
      <c r="J94" s="3">
        <v>3000</v>
      </c>
      <c r="K94" s="3">
        <v>5.45</v>
      </c>
      <c r="L94" s="3">
        <v>295</v>
      </c>
      <c r="M94" s="3" t="s">
        <v>85</v>
      </c>
      <c r="N94" s="3" t="s">
        <v>128</v>
      </c>
      <c r="O94" s="14">
        <v>35000</v>
      </c>
      <c r="P94" s="3" t="s">
        <v>63</v>
      </c>
      <c r="Q94" s="3">
        <v>0.51</v>
      </c>
      <c r="R94" s="3">
        <v>0</v>
      </c>
      <c r="S94" s="3">
        <v>1</v>
      </c>
      <c r="T94" s="3">
        <v>0</v>
      </c>
      <c r="U94" s="3">
        <v>0</v>
      </c>
      <c r="V94" s="3">
        <v>1</v>
      </c>
      <c r="W94" s="3">
        <v>1</v>
      </c>
      <c r="X94" s="3" t="s">
        <v>89</v>
      </c>
      <c r="Y94" s="3">
        <v>16</v>
      </c>
      <c r="Z94" s="3">
        <v>10</v>
      </c>
      <c r="AA94" s="3">
        <v>5</v>
      </c>
      <c r="AB94" s="3">
        <v>14</v>
      </c>
      <c r="AC94" s="3">
        <v>11.5</v>
      </c>
      <c r="AD94" s="3">
        <f>(AB94+AA94+Y94+Z94)/4</f>
        <v>11.25</v>
      </c>
      <c r="AE94" s="2" t="s">
        <v>135</v>
      </c>
      <c r="AF94" s="2" t="s">
        <v>134</v>
      </c>
    </row>
    <row r="95" spans="1:32" x14ac:dyDescent="0.25">
      <c r="B95" s="12" t="s">
        <v>90</v>
      </c>
      <c r="C95" s="12" t="s">
        <v>91</v>
      </c>
      <c r="D95" s="3" t="s">
        <v>69</v>
      </c>
      <c r="E95" s="3">
        <v>2018</v>
      </c>
      <c r="F95" s="3">
        <v>2</v>
      </c>
      <c r="G95" s="3">
        <v>32</v>
      </c>
      <c r="H95" s="3">
        <v>1</v>
      </c>
      <c r="I95" s="3">
        <v>3</v>
      </c>
      <c r="J95" s="3">
        <v>3000</v>
      </c>
      <c r="K95" s="3">
        <v>6</v>
      </c>
      <c r="L95" s="3">
        <v>282</v>
      </c>
      <c r="M95" s="3" t="s">
        <v>85</v>
      </c>
      <c r="N95" s="3" t="s">
        <v>92</v>
      </c>
      <c r="O95" s="14">
        <v>43000</v>
      </c>
      <c r="P95" s="3" t="s">
        <v>63</v>
      </c>
      <c r="Q95" s="3">
        <v>1.33</v>
      </c>
      <c r="R95" s="3">
        <v>1</v>
      </c>
      <c r="S95" s="3">
        <v>1</v>
      </c>
      <c r="T95" s="3">
        <v>0</v>
      </c>
      <c r="U95" s="3">
        <v>0</v>
      </c>
      <c r="V95" s="3">
        <v>1</v>
      </c>
      <c r="W95" s="3">
        <v>1</v>
      </c>
      <c r="X95" s="3">
        <v>12.45</v>
      </c>
      <c r="Y95" s="3">
        <v>14.5</v>
      </c>
      <c r="Z95" s="3">
        <v>11</v>
      </c>
      <c r="AA95" s="3">
        <v>5</v>
      </c>
      <c r="AB95" s="3">
        <v>14</v>
      </c>
      <c r="AC95" s="3">
        <v>11.5</v>
      </c>
      <c r="AD95" s="3">
        <f>(AB95+AA95+Y95+Z95)/4</f>
        <v>11.125</v>
      </c>
      <c r="AE95" s="2" t="s">
        <v>135</v>
      </c>
      <c r="AF95" s="2" t="s">
        <v>134</v>
      </c>
    </row>
    <row r="96" spans="1:32" customFormat="1" x14ac:dyDescent="0.25">
      <c r="A96" s="18"/>
      <c r="B96" s="12" t="s">
        <v>29</v>
      </c>
      <c r="C96" s="12" t="s">
        <v>97</v>
      </c>
      <c r="D96" s="3" t="s">
        <v>83</v>
      </c>
      <c r="E96" s="3">
        <v>2017</v>
      </c>
      <c r="F96" s="3">
        <v>3</v>
      </c>
      <c r="G96" s="3">
        <v>16</v>
      </c>
      <c r="H96" s="3">
        <v>1</v>
      </c>
      <c r="I96" s="3">
        <v>1.5</v>
      </c>
      <c r="J96" s="3">
        <v>2600</v>
      </c>
      <c r="K96" s="3">
        <v>5</v>
      </c>
      <c r="L96" s="3">
        <v>294</v>
      </c>
      <c r="M96" s="3" t="s">
        <v>85</v>
      </c>
      <c r="N96" s="3" t="s">
        <v>103</v>
      </c>
      <c r="O96" s="14">
        <v>37035</v>
      </c>
      <c r="P96" s="3" t="s">
        <v>63</v>
      </c>
      <c r="Q96" s="3">
        <v>0.66</v>
      </c>
      <c r="R96" s="3">
        <v>1</v>
      </c>
      <c r="S96" s="3">
        <v>0</v>
      </c>
      <c r="T96" s="3">
        <v>0</v>
      </c>
      <c r="U96" s="3">
        <v>0</v>
      </c>
      <c r="V96" s="3">
        <v>0</v>
      </c>
      <c r="W96" s="3">
        <v>1</v>
      </c>
      <c r="X96" s="3">
        <v>13.57</v>
      </c>
      <c r="Y96" s="3">
        <v>15.5</v>
      </c>
      <c r="Z96" s="3">
        <v>10</v>
      </c>
      <c r="AA96" s="3">
        <v>5</v>
      </c>
      <c r="AB96" s="3">
        <v>14</v>
      </c>
      <c r="AC96" s="3">
        <v>11.5</v>
      </c>
      <c r="AD96" s="3">
        <f>(AB96+AA96+Y96+Z96)/4</f>
        <v>11.125</v>
      </c>
      <c r="AE96" s="2" t="s">
        <v>135</v>
      </c>
      <c r="AF96" s="2" t="s">
        <v>134</v>
      </c>
    </row>
    <row r="97" spans="1:32" customFormat="1" x14ac:dyDescent="0.25">
      <c r="A97" s="18"/>
      <c r="B97" s="12" t="s">
        <v>107</v>
      </c>
      <c r="C97" s="12" t="s">
        <v>108</v>
      </c>
      <c r="D97" s="3" t="s">
        <v>69</v>
      </c>
      <c r="E97" s="3">
        <v>2018</v>
      </c>
      <c r="F97" s="3">
        <v>3</v>
      </c>
      <c r="G97" s="3">
        <v>16</v>
      </c>
      <c r="H97" s="3">
        <v>1</v>
      </c>
      <c r="I97" s="3">
        <v>2</v>
      </c>
      <c r="J97" s="3">
        <v>3500</v>
      </c>
      <c r="K97" s="3">
        <v>5</v>
      </c>
      <c r="L97" s="3">
        <v>294</v>
      </c>
      <c r="M97" s="3" t="s">
        <v>85</v>
      </c>
      <c r="N97" s="3" t="s">
        <v>124</v>
      </c>
      <c r="O97" s="14">
        <v>32000</v>
      </c>
      <c r="P97" s="3" t="s">
        <v>22</v>
      </c>
      <c r="Q97" s="3">
        <v>1.53</v>
      </c>
      <c r="R97" s="3">
        <v>1</v>
      </c>
      <c r="S97" s="3">
        <v>1</v>
      </c>
      <c r="T97" s="3">
        <v>0</v>
      </c>
      <c r="U97" s="3">
        <v>68</v>
      </c>
      <c r="V97" s="3">
        <v>1</v>
      </c>
      <c r="W97" s="3">
        <v>1</v>
      </c>
      <c r="X97" s="3" t="s">
        <v>89</v>
      </c>
      <c r="Y97" s="3">
        <v>16</v>
      </c>
      <c r="Z97" s="3">
        <v>9</v>
      </c>
      <c r="AA97" s="3">
        <v>4.5</v>
      </c>
      <c r="AB97" s="3">
        <v>14.5</v>
      </c>
      <c r="AC97" s="3">
        <v>11</v>
      </c>
      <c r="AD97" s="3">
        <f>(AB97+AA97+Y97+Z97)/4</f>
        <v>11</v>
      </c>
      <c r="AE97" s="2" t="s">
        <v>134</v>
      </c>
      <c r="AF97" s="2" t="s">
        <v>134</v>
      </c>
    </row>
    <row r="98" spans="1:32" customFormat="1" x14ac:dyDescent="0.25">
      <c r="A98" s="18"/>
      <c r="B98" s="12" t="s">
        <v>123</v>
      </c>
      <c r="C98" s="12">
        <v>8042</v>
      </c>
      <c r="D98" s="3" t="s">
        <v>69</v>
      </c>
      <c r="E98" s="3">
        <v>2018</v>
      </c>
      <c r="F98" s="3">
        <v>1</v>
      </c>
      <c r="G98" s="3">
        <v>16</v>
      </c>
      <c r="H98" s="3">
        <v>1</v>
      </c>
      <c r="I98" s="3">
        <v>2</v>
      </c>
      <c r="J98" s="3">
        <v>2920</v>
      </c>
      <c r="K98" s="3">
        <v>5</v>
      </c>
      <c r="L98" s="3">
        <v>294</v>
      </c>
      <c r="M98" s="3" t="s">
        <v>85</v>
      </c>
      <c r="N98" s="3" t="s">
        <v>132</v>
      </c>
      <c r="O98" s="14">
        <v>30365</v>
      </c>
      <c r="P98" s="3" t="s">
        <v>63</v>
      </c>
      <c r="Q98" s="3">
        <v>0.56999999999999995</v>
      </c>
      <c r="R98" s="3">
        <v>1</v>
      </c>
      <c r="S98" s="3">
        <v>0</v>
      </c>
      <c r="T98" s="3">
        <v>0</v>
      </c>
      <c r="U98" s="3">
        <v>0</v>
      </c>
      <c r="V98" s="3">
        <v>1</v>
      </c>
      <c r="W98" s="3">
        <v>1</v>
      </c>
      <c r="X98" s="3" t="s">
        <v>89</v>
      </c>
      <c r="Y98" s="3">
        <v>14.5</v>
      </c>
      <c r="Z98" s="3">
        <v>10</v>
      </c>
      <c r="AA98" s="3">
        <v>4</v>
      </c>
      <c r="AB98" s="3">
        <v>14</v>
      </c>
      <c r="AC98" s="3">
        <v>11</v>
      </c>
      <c r="AD98" s="3">
        <f>(AB98+AA98+Y98+Z98)/4</f>
        <v>10.625</v>
      </c>
      <c r="AE98" s="2" t="s">
        <v>134</v>
      </c>
      <c r="AF98" s="2" t="s">
        <v>134</v>
      </c>
    </row>
    <row r="99" spans="1:32" customFormat="1" x14ac:dyDescent="0.25">
      <c r="A99" s="18"/>
      <c r="B99" s="12" t="s">
        <v>15</v>
      </c>
      <c r="C99" s="12" t="s">
        <v>163</v>
      </c>
      <c r="D99" s="3" t="s">
        <v>83</v>
      </c>
      <c r="E99" s="3">
        <v>2017</v>
      </c>
      <c r="F99" s="3">
        <v>4</v>
      </c>
      <c r="G99" s="3">
        <v>16</v>
      </c>
      <c r="H99" s="3">
        <v>1</v>
      </c>
      <c r="I99" s="3">
        <v>2</v>
      </c>
      <c r="J99" s="3">
        <v>3000</v>
      </c>
      <c r="K99" s="3">
        <v>5</v>
      </c>
      <c r="L99" s="3">
        <v>294</v>
      </c>
      <c r="M99" s="3" t="s">
        <v>85</v>
      </c>
      <c r="N99" s="3" t="s">
        <v>92</v>
      </c>
      <c r="O99" s="14">
        <v>39856</v>
      </c>
      <c r="P99" s="3" t="s">
        <v>63</v>
      </c>
      <c r="Q99" s="3">
        <v>0.49</v>
      </c>
      <c r="R99" s="3">
        <v>0</v>
      </c>
      <c r="S99" s="3">
        <v>1</v>
      </c>
      <c r="T99" s="3">
        <v>0</v>
      </c>
      <c r="U99" s="3">
        <v>0</v>
      </c>
      <c r="V99" s="3">
        <v>0</v>
      </c>
      <c r="W99" s="3">
        <v>1</v>
      </c>
      <c r="X99" s="3">
        <v>10.3</v>
      </c>
      <c r="Y99" s="3">
        <v>12.5</v>
      </c>
      <c r="Z99" s="3">
        <v>9.5</v>
      </c>
      <c r="AA99" s="3">
        <v>5</v>
      </c>
      <c r="AB99" s="3">
        <v>14</v>
      </c>
      <c r="AC99" s="3">
        <v>10</v>
      </c>
      <c r="AD99" s="3">
        <f>(AB99+AA99+Y99+Z99)/4</f>
        <v>10.25</v>
      </c>
      <c r="AE99" s="2" t="s">
        <v>135</v>
      </c>
      <c r="AF99" s="2" t="s">
        <v>134</v>
      </c>
    </row>
    <row r="100" spans="1:32" customFormat="1" x14ac:dyDescent="0.25">
      <c r="A100" s="18"/>
      <c r="B100" s="12" t="s">
        <v>37</v>
      </c>
      <c r="C100" s="12" t="s">
        <v>120</v>
      </c>
      <c r="D100" s="3" t="s">
        <v>83</v>
      </c>
      <c r="E100" s="3">
        <v>2017</v>
      </c>
      <c r="F100" s="3">
        <v>2</v>
      </c>
      <c r="G100" s="3">
        <v>16</v>
      </c>
      <c r="H100" s="3">
        <v>1</v>
      </c>
      <c r="I100" s="3">
        <v>2</v>
      </c>
      <c r="J100" s="3">
        <v>2620</v>
      </c>
      <c r="K100" s="3">
        <v>5.5</v>
      </c>
      <c r="L100" s="3">
        <v>267</v>
      </c>
      <c r="M100" s="3" t="s">
        <v>85</v>
      </c>
      <c r="N100" s="3" t="s">
        <v>130</v>
      </c>
      <c r="O100" s="14">
        <v>38664</v>
      </c>
      <c r="P100" s="3" t="s">
        <v>22</v>
      </c>
      <c r="Q100" s="3">
        <v>0.69</v>
      </c>
      <c r="R100" s="3">
        <v>1</v>
      </c>
      <c r="S100" s="3">
        <v>1</v>
      </c>
      <c r="T100" s="3">
        <v>0</v>
      </c>
      <c r="U100" s="3">
        <v>0</v>
      </c>
      <c r="V100" s="3">
        <v>1</v>
      </c>
      <c r="W100" s="3">
        <v>1</v>
      </c>
      <c r="X100" s="3">
        <v>10.42</v>
      </c>
      <c r="Y100" s="3">
        <v>12.5</v>
      </c>
      <c r="Z100" s="3">
        <v>9</v>
      </c>
      <c r="AA100" s="3">
        <v>5</v>
      </c>
      <c r="AB100" s="3">
        <v>14</v>
      </c>
      <c r="AC100" s="3">
        <v>10</v>
      </c>
      <c r="AD100" s="3">
        <f>(AB100+AA100+Y100+Z100)/4</f>
        <v>10.125</v>
      </c>
      <c r="AE100" s="2" t="s">
        <v>135</v>
      </c>
      <c r="AF100" s="2" t="s">
        <v>134</v>
      </c>
    </row>
    <row r="101" spans="1:32" customFormat="1" x14ac:dyDescent="0.25">
      <c r="A101" s="18"/>
      <c r="B101" s="12" t="s">
        <v>90</v>
      </c>
      <c r="C101" s="12" t="s">
        <v>93</v>
      </c>
      <c r="D101" s="3" t="s">
        <v>83</v>
      </c>
      <c r="E101" s="3">
        <v>2018</v>
      </c>
      <c r="F101" s="3">
        <v>2</v>
      </c>
      <c r="G101" s="3">
        <v>16</v>
      </c>
      <c r="H101" s="3">
        <v>1</v>
      </c>
      <c r="I101" s="3">
        <v>1</v>
      </c>
      <c r="J101" s="3">
        <v>2500</v>
      </c>
      <c r="K101" s="3">
        <v>5.45</v>
      </c>
      <c r="L101" s="3">
        <v>197</v>
      </c>
      <c r="M101" s="3" t="s">
        <v>85</v>
      </c>
      <c r="N101" s="3" t="s">
        <v>94</v>
      </c>
      <c r="O101" s="14">
        <v>35000</v>
      </c>
      <c r="P101" s="3" t="s">
        <v>63</v>
      </c>
      <c r="Q101" s="3">
        <v>0.71</v>
      </c>
      <c r="R101" s="3">
        <v>0</v>
      </c>
      <c r="S101" s="3">
        <v>1</v>
      </c>
      <c r="T101" s="3">
        <v>0</v>
      </c>
      <c r="U101" s="3">
        <v>0</v>
      </c>
      <c r="V101" s="3">
        <v>0</v>
      </c>
      <c r="W101" s="3">
        <v>1</v>
      </c>
      <c r="X101" s="3" t="s">
        <v>89</v>
      </c>
      <c r="Y101" s="3">
        <v>14</v>
      </c>
      <c r="Z101" s="3">
        <v>9</v>
      </c>
      <c r="AA101" s="3">
        <v>5</v>
      </c>
      <c r="AB101" s="3">
        <v>12</v>
      </c>
      <c r="AC101" s="3">
        <v>10</v>
      </c>
      <c r="AD101" s="3">
        <f>(AB101+AA101+Y101+Z101)/4</f>
        <v>10</v>
      </c>
      <c r="AE101" s="2" t="s">
        <v>134</v>
      </c>
      <c r="AF101" s="2" t="s">
        <v>134</v>
      </c>
    </row>
    <row r="102" spans="1:32" customFormat="1" x14ac:dyDescent="0.25">
      <c r="A102" s="18"/>
      <c r="B102" s="12" t="s">
        <v>68</v>
      </c>
      <c r="C102" s="12">
        <v>2</v>
      </c>
      <c r="D102" s="3" t="s">
        <v>69</v>
      </c>
      <c r="E102" s="3">
        <v>2015</v>
      </c>
      <c r="F102" s="3">
        <v>4</v>
      </c>
      <c r="G102" s="3">
        <v>32</v>
      </c>
      <c r="H102" s="3">
        <v>1</v>
      </c>
      <c r="I102" s="3">
        <v>2</v>
      </c>
      <c r="J102" s="3">
        <v>2420</v>
      </c>
      <c r="K102" s="3">
        <v>5</v>
      </c>
      <c r="L102" s="3">
        <v>446</v>
      </c>
      <c r="M102" s="3" t="s">
        <v>85</v>
      </c>
      <c r="N102" s="3" t="s">
        <v>70</v>
      </c>
      <c r="O102" s="14">
        <v>37596</v>
      </c>
      <c r="P102" s="3" t="s">
        <v>63</v>
      </c>
      <c r="Q102" s="3">
        <v>0.28999999999999998</v>
      </c>
      <c r="R102" s="3">
        <v>1</v>
      </c>
      <c r="S102" s="3">
        <v>1</v>
      </c>
      <c r="T102" s="3">
        <v>0</v>
      </c>
      <c r="U102" s="3">
        <v>0</v>
      </c>
      <c r="V102" s="3">
        <v>1</v>
      </c>
      <c r="W102" s="3">
        <v>1</v>
      </c>
      <c r="X102" s="3">
        <v>6.4</v>
      </c>
      <c r="Y102" s="3">
        <v>8</v>
      </c>
      <c r="Z102" s="3">
        <v>10</v>
      </c>
      <c r="AA102" s="3">
        <v>5</v>
      </c>
      <c r="AB102" s="3">
        <v>13</v>
      </c>
      <c r="AC102" s="3">
        <v>10</v>
      </c>
      <c r="AD102" s="3">
        <f>(AB102+AA102+Y102+Z102)/4</f>
        <v>9</v>
      </c>
      <c r="AE102" s="2" t="s">
        <v>135</v>
      </c>
      <c r="AF102" s="2" t="s">
        <v>134</v>
      </c>
    </row>
    <row r="103" spans="1:32" customFormat="1" x14ac:dyDescent="0.25">
      <c r="A103" s="18"/>
      <c r="B103" s="12" t="s">
        <v>114</v>
      </c>
      <c r="C103" s="12" t="s">
        <v>115</v>
      </c>
      <c r="D103" s="3" t="s">
        <v>83</v>
      </c>
      <c r="E103" s="3">
        <v>2018</v>
      </c>
      <c r="F103" s="3">
        <v>4</v>
      </c>
      <c r="G103" s="3">
        <v>8</v>
      </c>
      <c r="H103" s="3">
        <v>1</v>
      </c>
      <c r="I103" s="3">
        <v>1</v>
      </c>
      <c r="J103" s="3">
        <v>2000</v>
      </c>
      <c r="K103" s="3">
        <v>5</v>
      </c>
      <c r="L103" s="3">
        <v>196</v>
      </c>
      <c r="M103" s="3" t="s">
        <v>85</v>
      </c>
      <c r="N103" s="3" t="s">
        <v>127</v>
      </c>
      <c r="O103" s="14" t="s">
        <v>127</v>
      </c>
      <c r="P103" s="3" t="s">
        <v>63</v>
      </c>
      <c r="Q103" s="3">
        <v>1.1000000000000001</v>
      </c>
      <c r="R103" s="3">
        <v>0</v>
      </c>
      <c r="S103" s="3">
        <v>0</v>
      </c>
      <c r="T103" s="3">
        <v>0</v>
      </c>
      <c r="U103" s="3">
        <v>0</v>
      </c>
      <c r="V103" s="3">
        <v>1</v>
      </c>
      <c r="W103" s="3">
        <v>1</v>
      </c>
      <c r="X103" s="3" t="s">
        <v>89</v>
      </c>
      <c r="Y103" s="3">
        <v>11</v>
      </c>
      <c r="Z103" s="3">
        <v>7</v>
      </c>
      <c r="AA103" s="3">
        <v>3.5</v>
      </c>
      <c r="AB103" s="3">
        <v>10</v>
      </c>
      <c r="AC103" s="3">
        <v>8</v>
      </c>
      <c r="AD103" s="3">
        <f>(AB103+AA103+Y103+Z103)/4</f>
        <v>7.875</v>
      </c>
      <c r="AE103" s="2" t="s">
        <v>134</v>
      </c>
      <c r="AF103" s="2" t="s">
        <v>134</v>
      </c>
    </row>
    <row r="104" spans="1:32" customFormat="1" x14ac:dyDescent="0.25">
      <c r="A104" s="18"/>
      <c r="B104" s="12" t="s">
        <v>114</v>
      </c>
      <c r="C104" s="12" t="s">
        <v>115</v>
      </c>
      <c r="D104" s="3" t="s">
        <v>83</v>
      </c>
      <c r="E104" s="3">
        <v>2018</v>
      </c>
      <c r="F104" s="3">
        <v>4</v>
      </c>
      <c r="G104" s="3">
        <v>8</v>
      </c>
      <c r="H104" s="3">
        <v>1</v>
      </c>
      <c r="I104" s="3">
        <v>1</v>
      </c>
      <c r="J104" s="3">
        <v>2000</v>
      </c>
      <c r="K104" s="3">
        <v>5</v>
      </c>
      <c r="L104" s="3">
        <v>196</v>
      </c>
      <c r="M104" s="3" t="s">
        <v>85</v>
      </c>
      <c r="N104" s="3" t="s">
        <v>127</v>
      </c>
      <c r="O104" s="14" t="s">
        <v>127</v>
      </c>
      <c r="P104" s="3" t="s">
        <v>63</v>
      </c>
      <c r="Q104" s="3">
        <v>1.1000000000000001</v>
      </c>
      <c r="R104" s="3">
        <v>0</v>
      </c>
      <c r="S104" s="3">
        <v>0</v>
      </c>
      <c r="T104" s="3">
        <v>0</v>
      </c>
      <c r="U104" s="3">
        <v>0</v>
      </c>
      <c r="V104" s="3">
        <v>1</v>
      </c>
      <c r="W104" s="3">
        <v>1</v>
      </c>
      <c r="X104" s="3" t="s">
        <v>89</v>
      </c>
      <c r="Y104" s="3">
        <v>11</v>
      </c>
      <c r="Z104" s="3">
        <v>7</v>
      </c>
      <c r="AA104" s="3">
        <v>3.5</v>
      </c>
      <c r="AB104" s="3">
        <v>10</v>
      </c>
      <c r="AC104" s="3">
        <v>8</v>
      </c>
      <c r="AD104" s="3">
        <f>(AB104+AA104+Y104+Z104)/4</f>
        <v>7.875</v>
      </c>
      <c r="AE104" s="2" t="s">
        <v>134</v>
      </c>
      <c r="AF104" s="2" t="s">
        <v>134</v>
      </c>
    </row>
  </sheetData>
  <sheetProtection selectLockedCells="1" autoFilter="0" pivotTables="0"/>
  <pageMargins left="0.7" right="0.7" top="0.75" bottom="0.75" header="0.3" footer="0.3"/>
  <pageSetup paperSize="9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Paramètres!$B$2:$B$15</xm:f>
          </x14:formula1>
          <xm:sqref>C5 D4</xm:sqref>
        </x14:dataValidation>
        <x14:dataValidation type="list" allowBlank="1" showInputMessage="1" showErrorMessage="1">
          <x14:formula1>
            <xm:f>Paramètres!$C$2:$C$5</xm:f>
          </x14:formula1>
          <xm:sqref>D7 C9</xm:sqref>
        </x14:dataValidation>
        <x14:dataValidation type="list" allowBlank="1" showInputMessage="1" showErrorMessage="1">
          <x14:formula1>
            <xm:f>Paramètres!$D$2:$D$17</xm:f>
          </x14:formula1>
          <xm:sqref>C13 K5 K9 K13</xm:sqref>
        </x14:dataValidation>
        <x14:dataValidation type="list" allowBlank="1" showInputMessage="1" showErrorMessage="1">
          <x14:formula1>
            <xm:f>Paramètres!$E$2:$E$3</xm:f>
          </x14:formula1>
          <xm:sqref>E5 I5 I13 G13 G9</xm:sqref>
        </x14:dataValidation>
        <x14:dataValidation type="list" allowBlank="1" showInputMessage="1" showErrorMessage="1">
          <x14:formula1>
            <xm:f>Paramètres!$G$2:$G$9</xm:f>
          </x14:formula1>
          <xm:sqref>G5</xm:sqref>
        </x14:dataValidation>
        <x14:dataValidation type="list" allowBlank="1" showInputMessage="1" showErrorMessage="1">
          <x14:formula1>
            <xm:f>Paramètres!$H$2:$H$3</xm:f>
          </x14:formula1>
          <xm:sqref>I9</xm:sqref>
        </x14:dataValidation>
        <x14:dataValidation type="list" allowBlank="1" showInputMessage="1" showErrorMessage="1">
          <x14:formula1>
            <xm:f>Paramètres!$F$2:$F$5</xm:f>
          </x14:formula1>
          <xm:sqref>E9 E13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7:AE106"/>
  <sheetViews>
    <sheetView tabSelected="1" workbookViewId="0">
      <selection activeCell="B20" sqref="B20:AE106"/>
    </sheetView>
  </sheetViews>
  <sheetFormatPr baseColWidth="10" defaultRowHeight="15" x14ac:dyDescent="0.25"/>
  <sheetData>
    <row r="7" spans="2:31" x14ac:dyDescent="0.25">
      <c r="B7" t="s">
        <v>204</v>
      </c>
      <c r="H7" t="s">
        <v>205</v>
      </c>
      <c r="K7" t="s">
        <v>206</v>
      </c>
    </row>
    <row r="9" spans="2:31" x14ac:dyDescent="0.25">
      <c r="B9" t="s">
        <v>0</v>
      </c>
      <c r="H9" t="s">
        <v>0</v>
      </c>
    </row>
    <row r="10" spans="2:31" x14ac:dyDescent="0.25">
      <c r="B10" t="s">
        <v>32</v>
      </c>
      <c r="H10" t="s">
        <v>40</v>
      </c>
      <c r="K10" t="s">
        <v>207</v>
      </c>
    </row>
    <row r="12" spans="2:31" x14ac:dyDescent="0.25">
      <c r="B12" t="s">
        <v>1</v>
      </c>
      <c r="H12" t="s">
        <v>1</v>
      </c>
    </row>
    <row r="13" spans="2:31" x14ac:dyDescent="0.25">
      <c r="B13" t="s">
        <v>51</v>
      </c>
      <c r="H13" t="s">
        <v>43</v>
      </c>
    </row>
    <row r="15" spans="2:31" ht="15.75" thickBot="1" x14ac:dyDescent="0.3"/>
    <row r="16" spans="2:31" x14ac:dyDescent="0.25">
      <c r="B16" s="7" t="s">
        <v>1</v>
      </c>
      <c r="C16" s="8" t="s">
        <v>2</v>
      </c>
      <c r="D16" s="9" t="s">
        <v>54</v>
      </c>
      <c r="E16" s="9" t="s">
        <v>55</v>
      </c>
      <c r="F16" s="9" t="s">
        <v>3</v>
      </c>
      <c r="G16" s="9" t="s">
        <v>4</v>
      </c>
      <c r="H16" s="9" t="s">
        <v>5</v>
      </c>
      <c r="I16" s="9" t="s">
        <v>6</v>
      </c>
      <c r="J16" s="9" t="s">
        <v>188</v>
      </c>
      <c r="K16" s="9" t="s">
        <v>7</v>
      </c>
      <c r="L16" s="9" t="s">
        <v>8</v>
      </c>
      <c r="M16" s="9" t="s">
        <v>44</v>
      </c>
      <c r="N16" s="13" t="s">
        <v>20</v>
      </c>
      <c r="O16" s="9" t="s">
        <v>9</v>
      </c>
      <c r="P16" s="9" t="s">
        <v>10</v>
      </c>
      <c r="Q16" s="9" t="s">
        <v>11</v>
      </c>
      <c r="R16" s="9" t="s">
        <v>12</v>
      </c>
      <c r="S16" s="9" t="s">
        <v>13</v>
      </c>
      <c r="T16" s="9" t="s">
        <v>14</v>
      </c>
      <c r="U16" s="9" t="s">
        <v>21</v>
      </c>
      <c r="V16" s="9" t="s">
        <v>23</v>
      </c>
      <c r="W16" s="9" t="s">
        <v>88</v>
      </c>
      <c r="X16" s="9" t="s">
        <v>25</v>
      </c>
      <c r="Y16" s="9" t="s">
        <v>24</v>
      </c>
      <c r="Z16" s="9" t="s">
        <v>26</v>
      </c>
      <c r="AA16" s="9" t="s">
        <v>27</v>
      </c>
      <c r="AB16" s="9" t="s">
        <v>28</v>
      </c>
      <c r="AC16" s="10" t="s">
        <v>129</v>
      </c>
      <c r="AD16" s="11" t="s">
        <v>200</v>
      </c>
      <c r="AE16" s="11" t="s">
        <v>201</v>
      </c>
    </row>
    <row r="17" spans="2:31" x14ac:dyDescent="0.25">
      <c r="B17" s="12" t="s">
        <v>66</v>
      </c>
      <c r="C17" s="3" t="s">
        <v>17</v>
      </c>
      <c r="D17" s="3">
        <v>2017</v>
      </c>
      <c r="E17" s="3">
        <v>4</v>
      </c>
      <c r="F17" s="3">
        <v>64</v>
      </c>
      <c r="G17" s="3">
        <v>0</v>
      </c>
      <c r="H17" s="3">
        <v>3</v>
      </c>
      <c r="I17" s="3">
        <v>2691</v>
      </c>
      <c r="J17" s="3">
        <v>5.5</v>
      </c>
      <c r="K17" s="3">
        <v>401</v>
      </c>
      <c r="L17" s="3" t="s">
        <v>85</v>
      </c>
      <c r="M17" s="3" t="s">
        <v>52</v>
      </c>
      <c r="N17" s="14">
        <v>239170</v>
      </c>
      <c r="O17" s="3" t="s">
        <v>35</v>
      </c>
      <c r="P17" s="3">
        <v>0.99</v>
      </c>
      <c r="Q17" s="3">
        <v>1</v>
      </c>
      <c r="R17" s="3">
        <v>0</v>
      </c>
      <c r="S17" s="3">
        <v>1</v>
      </c>
      <c r="T17" s="3">
        <v>67</v>
      </c>
      <c r="U17" s="3">
        <v>1</v>
      </c>
      <c r="V17" s="3">
        <v>0</v>
      </c>
      <c r="W17" s="3">
        <v>11.9</v>
      </c>
      <c r="X17" s="3">
        <v>14</v>
      </c>
      <c r="Y17" s="3">
        <v>15</v>
      </c>
      <c r="Z17" s="3">
        <v>16.5</v>
      </c>
      <c r="AA17" s="3">
        <v>16</v>
      </c>
      <c r="AB17" s="3">
        <v>15.5</v>
      </c>
      <c r="AC17" s="3">
        <v>15.375</v>
      </c>
      <c r="AD17" s="2" t="s">
        <v>134</v>
      </c>
      <c r="AE17" s="2" t="s">
        <v>134</v>
      </c>
    </row>
    <row r="19" spans="2:31" ht="15.75" thickBot="1" x14ac:dyDescent="0.3"/>
    <row r="20" spans="2:31" x14ac:dyDescent="0.25">
      <c r="B20" s="7" t="s">
        <v>1</v>
      </c>
      <c r="C20" s="8" t="s">
        <v>2</v>
      </c>
      <c r="D20" s="9" t="s">
        <v>54</v>
      </c>
      <c r="E20" s="9" t="s">
        <v>55</v>
      </c>
      <c r="F20" s="9" t="s">
        <v>3</v>
      </c>
      <c r="G20" s="9" t="s">
        <v>4</v>
      </c>
      <c r="H20" s="9" t="s">
        <v>5</v>
      </c>
      <c r="I20" s="9" t="s">
        <v>6</v>
      </c>
      <c r="J20" s="9" t="s">
        <v>188</v>
      </c>
      <c r="K20" s="9" t="s">
        <v>7</v>
      </c>
      <c r="L20" s="9" t="s">
        <v>8</v>
      </c>
      <c r="M20" s="9" t="s">
        <v>44</v>
      </c>
      <c r="N20" s="13" t="s">
        <v>20</v>
      </c>
      <c r="O20" s="9" t="s">
        <v>9</v>
      </c>
      <c r="P20" s="9" t="s">
        <v>10</v>
      </c>
      <c r="Q20" s="9" t="s">
        <v>11</v>
      </c>
      <c r="R20" s="9" t="s">
        <v>12</v>
      </c>
      <c r="S20" s="9" t="s">
        <v>13</v>
      </c>
      <c r="T20" s="9" t="s">
        <v>14</v>
      </c>
      <c r="U20" s="9" t="s">
        <v>21</v>
      </c>
      <c r="V20" s="9" t="s">
        <v>23</v>
      </c>
      <c r="W20" s="9" t="s">
        <v>88</v>
      </c>
      <c r="X20" s="9" t="s">
        <v>25</v>
      </c>
      <c r="Y20" s="9" t="s">
        <v>24</v>
      </c>
      <c r="Z20" s="9" t="s">
        <v>26</v>
      </c>
      <c r="AA20" s="9" t="s">
        <v>27</v>
      </c>
      <c r="AB20" s="9" t="s">
        <v>28</v>
      </c>
      <c r="AC20" s="10" t="s">
        <v>129</v>
      </c>
      <c r="AD20" s="11" t="s">
        <v>200</v>
      </c>
      <c r="AE20" s="11" t="s">
        <v>201</v>
      </c>
    </row>
    <row r="21" spans="2:31" x14ac:dyDescent="0.25">
      <c r="B21" s="12" t="s">
        <v>137</v>
      </c>
      <c r="C21" s="3" t="s">
        <v>17</v>
      </c>
      <c r="D21" s="3">
        <v>2019</v>
      </c>
      <c r="E21" s="3">
        <v>1</v>
      </c>
      <c r="F21" s="3">
        <v>128</v>
      </c>
      <c r="G21" s="3">
        <v>0</v>
      </c>
      <c r="H21" s="3">
        <v>8</v>
      </c>
      <c r="I21" s="3">
        <v>4200</v>
      </c>
      <c r="J21" s="3">
        <v>6.47</v>
      </c>
      <c r="K21" s="3">
        <v>398</v>
      </c>
      <c r="L21" s="3" t="s">
        <v>18</v>
      </c>
      <c r="M21" s="3" t="s">
        <v>145</v>
      </c>
      <c r="N21" s="14">
        <v>305525</v>
      </c>
      <c r="O21" s="3" t="s">
        <v>22</v>
      </c>
      <c r="P21" s="3">
        <v>0.64</v>
      </c>
      <c r="Q21" s="3">
        <v>1</v>
      </c>
      <c r="R21" s="3">
        <v>1</v>
      </c>
      <c r="S21" s="3">
        <v>1</v>
      </c>
      <c r="T21" s="3">
        <v>68</v>
      </c>
      <c r="U21" s="3">
        <v>1</v>
      </c>
      <c r="V21" s="3">
        <v>0</v>
      </c>
      <c r="W21" s="3">
        <v>18.489999999999998</v>
      </c>
      <c r="X21" s="3">
        <v>19</v>
      </c>
      <c r="Y21" s="3">
        <v>19.5</v>
      </c>
      <c r="Z21" s="3">
        <v>19</v>
      </c>
      <c r="AA21" s="3">
        <v>19</v>
      </c>
      <c r="AB21" s="3">
        <v>19</v>
      </c>
      <c r="AC21" s="3">
        <f>(AA21+Z21+X21+Y21)/4</f>
        <v>19.125</v>
      </c>
      <c r="AD21" s="2" t="s">
        <v>134</v>
      </c>
      <c r="AE21" s="2" t="s">
        <v>134</v>
      </c>
    </row>
    <row r="22" spans="2:31" x14ac:dyDescent="0.25">
      <c r="B22" s="12" t="s">
        <v>144</v>
      </c>
      <c r="C22" s="3" t="s">
        <v>17</v>
      </c>
      <c r="D22" s="3">
        <v>2019</v>
      </c>
      <c r="E22" s="3">
        <v>1</v>
      </c>
      <c r="F22" s="3">
        <v>128</v>
      </c>
      <c r="G22" s="3">
        <v>1</v>
      </c>
      <c r="H22" s="3">
        <v>8</v>
      </c>
      <c r="I22" s="3">
        <v>4100</v>
      </c>
      <c r="J22" s="3">
        <v>6.4</v>
      </c>
      <c r="K22" s="3">
        <v>522</v>
      </c>
      <c r="L22" s="3" t="s">
        <v>18</v>
      </c>
      <c r="M22" s="3" t="s">
        <v>150</v>
      </c>
      <c r="N22" s="14">
        <v>340345</v>
      </c>
      <c r="O22" s="3" t="s">
        <v>22</v>
      </c>
      <c r="P22" s="3">
        <v>1.04</v>
      </c>
      <c r="Q22" s="3">
        <v>1</v>
      </c>
      <c r="R22" s="3">
        <v>1</v>
      </c>
      <c r="S22" s="3">
        <v>1</v>
      </c>
      <c r="T22" s="3">
        <v>68</v>
      </c>
      <c r="U22" s="3">
        <v>1</v>
      </c>
      <c r="V22" s="3">
        <v>1</v>
      </c>
      <c r="W22" s="3">
        <v>16.62</v>
      </c>
      <c r="X22" s="3">
        <v>18</v>
      </c>
      <c r="Y22" s="3">
        <v>18.5</v>
      </c>
      <c r="Z22" s="3">
        <v>19.5</v>
      </c>
      <c r="AA22" s="3">
        <v>19.5</v>
      </c>
      <c r="AB22" s="3">
        <v>19</v>
      </c>
      <c r="AC22" s="3">
        <f>(AA22+Z22+X22+Y22)/4</f>
        <v>18.875</v>
      </c>
      <c r="AD22" s="2" t="s">
        <v>134</v>
      </c>
      <c r="AE22" s="2" t="s">
        <v>134</v>
      </c>
    </row>
    <row r="23" spans="2:31" x14ac:dyDescent="0.25">
      <c r="B23" s="12" t="s">
        <v>16</v>
      </c>
      <c r="C23" s="3" t="s">
        <v>17</v>
      </c>
      <c r="D23" s="3">
        <v>2018</v>
      </c>
      <c r="E23" s="3">
        <v>4</v>
      </c>
      <c r="F23" s="3">
        <v>128</v>
      </c>
      <c r="G23" s="3">
        <v>0</v>
      </c>
      <c r="H23" s="3">
        <v>6</v>
      </c>
      <c r="I23" s="3">
        <v>4200</v>
      </c>
      <c r="J23" s="3">
        <v>6.39</v>
      </c>
      <c r="K23" s="3">
        <v>538</v>
      </c>
      <c r="L23" s="3" t="s">
        <v>18</v>
      </c>
      <c r="M23" s="3" t="s">
        <v>19</v>
      </c>
      <c r="N23" s="14">
        <v>303313</v>
      </c>
      <c r="O23" s="3" t="s">
        <v>22</v>
      </c>
      <c r="P23" s="3">
        <v>0.4</v>
      </c>
      <c r="Q23" s="3">
        <v>1</v>
      </c>
      <c r="R23" s="3">
        <v>1</v>
      </c>
      <c r="S23" s="3">
        <v>1</v>
      </c>
      <c r="T23" s="3">
        <v>68</v>
      </c>
      <c r="U23" s="3">
        <v>1</v>
      </c>
      <c r="V23" s="3">
        <v>0</v>
      </c>
      <c r="W23" s="3">
        <v>16.5</v>
      </c>
      <c r="X23" s="3">
        <v>18</v>
      </c>
      <c r="Y23" s="3">
        <v>19</v>
      </c>
      <c r="Z23" s="3">
        <v>19</v>
      </c>
      <c r="AA23" s="3">
        <v>19</v>
      </c>
      <c r="AB23" s="3">
        <v>19</v>
      </c>
      <c r="AC23" s="3">
        <f>(AA23+Z23+X23+Y23)/4</f>
        <v>18.75</v>
      </c>
      <c r="AD23" s="2" t="s">
        <v>134</v>
      </c>
      <c r="AE23" s="2" t="s">
        <v>134</v>
      </c>
    </row>
    <row r="24" spans="2:31" x14ac:dyDescent="0.25">
      <c r="B24" s="12" t="s">
        <v>43</v>
      </c>
      <c r="C24" s="3" t="s">
        <v>17</v>
      </c>
      <c r="D24" s="3">
        <v>2018</v>
      </c>
      <c r="E24" s="3">
        <v>4</v>
      </c>
      <c r="F24" s="3">
        <v>128</v>
      </c>
      <c r="G24" s="3">
        <v>0</v>
      </c>
      <c r="H24" s="3">
        <v>4</v>
      </c>
      <c r="I24" s="3">
        <v>3430</v>
      </c>
      <c r="J24" s="3">
        <v>6.3</v>
      </c>
      <c r="K24" s="3">
        <v>523</v>
      </c>
      <c r="L24" s="3" t="s">
        <v>18</v>
      </c>
      <c r="M24" s="3" t="s">
        <v>39</v>
      </c>
      <c r="N24" s="14">
        <v>280747</v>
      </c>
      <c r="O24" s="3" t="s">
        <v>22</v>
      </c>
      <c r="P24" s="3">
        <v>1.39</v>
      </c>
      <c r="Q24" s="3">
        <v>1</v>
      </c>
      <c r="R24" s="3">
        <v>0</v>
      </c>
      <c r="S24" s="3">
        <v>1</v>
      </c>
      <c r="T24" s="3">
        <v>67</v>
      </c>
      <c r="U24" s="3">
        <v>1</v>
      </c>
      <c r="V24" s="3">
        <v>0</v>
      </c>
      <c r="W24" s="3">
        <v>16.8</v>
      </c>
      <c r="X24" s="3">
        <v>18.5</v>
      </c>
      <c r="Y24" s="3">
        <v>19</v>
      </c>
      <c r="Z24" s="3">
        <v>18</v>
      </c>
      <c r="AA24" s="3">
        <v>19</v>
      </c>
      <c r="AB24" s="3">
        <v>18.5</v>
      </c>
      <c r="AC24" s="3">
        <f>(AA24+Z24+X24+Y24)/4</f>
        <v>18.625</v>
      </c>
      <c r="AD24" s="2" t="s">
        <v>134</v>
      </c>
      <c r="AE24" s="2" t="s">
        <v>134</v>
      </c>
    </row>
    <row r="25" spans="2:31" x14ac:dyDescent="0.25">
      <c r="B25" s="12" t="s">
        <v>30</v>
      </c>
      <c r="C25" s="3" t="s">
        <v>17</v>
      </c>
      <c r="D25" s="3">
        <v>2018</v>
      </c>
      <c r="E25" s="3">
        <v>3</v>
      </c>
      <c r="F25" s="3">
        <v>128</v>
      </c>
      <c r="G25" s="3">
        <v>1</v>
      </c>
      <c r="H25" s="3">
        <v>6</v>
      </c>
      <c r="I25" s="3">
        <v>4000</v>
      </c>
      <c r="J25" s="3">
        <v>6.4</v>
      </c>
      <c r="K25" s="3">
        <v>512</v>
      </c>
      <c r="L25" s="3" t="s">
        <v>18</v>
      </c>
      <c r="M25" s="3" t="s">
        <v>31</v>
      </c>
      <c r="N25" s="14">
        <v>282912</v>
      </c>
      <c r="O25" s="3" t="s">
        <v>22</v>
      </c>
      <c r="P25" s="3">
        <v>1.03</v>
      </c>
      <c r="Q25" s="3">
        <v>1</v>
      </c>
      <c r="R25" s="3">
        <v>1</v>
      </c>
      <c r="S25" s="3">
        <v>1</v>
      </c>
      <c r="T25" s="3">
        <v>68</v>
      </c>
      <c r="U25" s="3">
        <v>1</v>
      </c>
      <c r="V25" s="3">
        <v>1</v>
      </c>
      <c r="W25" s="3">
        <v>17.170000000000002</v>
      </c>
      <c r="X25" s="3">
        <v>18.5</v>
      </c>
      <c r="Y25" s="3">
        <v>18</v>
      </c>
      <c r="Z25" s="3">
        <v>18</v>
      </c>
      <c r="AA25" s="3">
        <v>19</v>
      </c>
      <c r="AB25" s="3">
        <v>18.5</v>
      </c>
      <c r="AC25" s="3">
        <f>(AA25+Z25+X25+Y25)/4</f>
        <v>18.375</v>
      </c>
      <c r="AD25" s="2" t="s">
        <v>134</v>
      </c>
      <c r="AE25" s="2" t="s">
        <v>134</v>
      </c>
    </row>
    <row r="26" spans="2:31" x14ac:dyDescent="0.25">
      <c r="B26" s="12" t="s">
        <v>142</v>
      </c>
      <c r="C26" s="3" t="s">
        <v>17</v>
      </c>
      <c r="D26" s="3">
        <v>2019</v>
      </c>
      <c r="E26" s="3">
        <v>1</v>
      </c>
      <c r="F26" s="3">
        <v>128</v>
      </c>
      <c r="G26" s="3">
        <v>1</v>
      </c>
      <c r="H26" s="3">
        <v>8</v>
      </c>
      <c r="I26" s="3">
        <v>3100</v>
      </c>
      <c r="J26" s="3">
        <v>5.8</v>
      </c>
      <c r="K26" s="3">
        <v>438</v>
      </c>
      <c r="L26" s="3" t="s">
        <v>18</v>
      </c>
      <c r="M26" s="3" t="s">
        <v>150</v>
      </c>
      <c r="N26" s="14">
        <v>340345</v>
      </c>
      <c r="O26" s="3" t="s">
        <v>22</v>
      </c>
      <c r="P26" s="3">
        <v>0.57999999999999996</v>
      </c>
      <c r="Q26" s="3">
        <v>1</v>
      </c>
      <c r="R26" s="3">
        <v>1</v>
      </c>
      <c r="S26" s="3">
        <v>1</v>
      </c>
      <c r="T26" s="3">
        <v>68</v>
      </c>
      <c r="U26" s="3">
        <v>1</v>
      </c>
      <c r="V26" s="3">
        <v>1</v>
      </c>
      <c r="W26" s="3">
        <v>13.61</v>
      </c>
      <c r="X26" s="3">
        <v>15.5</v>
      </c>
      <c r="Y26" s="3">
        <v>18.5</v>
      </c>
      <c r="Z26" s="3">
        <v>19.5</v>
      </c>
      <c r="AA26" s="3">
        <v>19.5</v>
      </c>
      <c r="AB26" s="3">
        <v>18</v>
      </c>
      <c r="AC26" s="3">
        <f>(AA26+Z26+X26+Y26)/4</f>
        <v>18.25</v>
      </c>
      <c r="AD26" s="2" t="s">
        <v>134</v>
      </c>
      <c r="AE26" s="2" t="s">
        <v>134</v>
      </c>
    </row>
    <row r="27" spans="2:31" x14ac:dyDescent="0.25">
      <c r="B27" s="12" t="s">
        <v>41</v>
      </c>
      <c r="C27" s="3" t="s">
        <v>17</v>
      </c>
      <c r="D27" s="3">
        <v>2018</v>
      </c>
      <c r="E27" s="3">
        <v>4</v>
      </c>
      <c r="F27" s="3">
        <v>128</v>
      </c>
      <c r="G27" s="3">
        <v>0</v>
      </c>
      <c r="H27" s="3">
        <v>4</v>
      </c>
      <c r="I27" s="3">
        <v>2915</v>
      </c>
      <c r="J27" s="3">
        <v>5.5</v>
      </c>
      <c r="K27" s="3">
        <v>443</v>
      </c>
      <c r="L27" s="3" t="s">
        <v>18</v>
      </c>
      <c r="M27" s="3" t="s">
        <v>39</v>
      </c>
      <c r="N27" s="14">
        <v>269901</v>
      </c>
      <c r="O27" s="3" t="s">
        <v>22</v>
      </c>
      <c r="P27" s="3">
        <v>1.33</v>
      </c>
      <c r="Q27" s="3">
        <v>1</v>
      </c>
      <c r="R27" s="3">
        <v>0</v>
      </c>
      <c r="S27" s="3">
        <v>1</v>
      </c>
      <c r="T27" s="3">
        <v>67</v>
      </c>
      <c r="U27" s="3">
        <v>1</v>
      </c>
      <c r="V27" s="3">
        <v>0</v>
      </c>
      <c r="W27" s="3">
        <v>14.75</v>
      </c>
      <c r="X27" s="3">
        <v>17</v>
      </c>
      <c r="Y27" s="3">
        <v>19</v>
      </c>
      <c r="Z27" s="3">
        <v>17.5</v>
      </c>
      <c r="AA27" s="3">
        <v>19</v>
      </c>
      <c r="AB27" s="3">
        <v>18</v>
      </c>
      <c r="AC27" s="3">
        <f>(AA27+Z27+X27+Y27)/4</f>
        <v>18.125</v>
      </c>
      <c r="AD27" s="2" t="s">
        <v>135</v>
      </c>
      <c r="AE27" s="2" t="s">
        <v>135</v>
      </c>
    </row>
    <row r="28" spans="2:31" x14ac:dyDescent="0.25">
      <c r="B28" s="12" t="s">
        <v>136</v>
      </c>
      <c r="C28" s="3" t="s">
        <v>17</v>
      </c>
      <c r="D28" s="3">
        <v>2019</v>
      </c>
      <c r="E28" s="3">
        <v>1</v>
      </c>
      <c r="F28" s="3">
        <v>128</v>
      </c>
      <c r="G28" s="3">
        <v>0</v>
      </c>
      <c r="H28" s="3">
        <v>6</v>
      </c>
      <c r="I28" s="3">
        <v>3650</v>
      </c>
      <c r="J28" s="3">
        <v>6.1</v>
      </c>
      <c r="K28" s="3">
        <v>422</v>
      </c>
      <c r="L28" s="3" t="s">
        <v>18</v>
      </c>
      <c r="M28" s="3" t="s">
        <v>145</v>
      </c>
      <c r="N28" s="14">
        <v>305525</v>
      </c>
      <c r="O28" s="3" t="s">
        <v>22</v>
      </c>
      <c r="P28" s="3">
        <v>0.85</v>
      </c>
      <c r="Q28" s="3">
        <v>1</v>
      </c>
      <c r="R28" s="3">
        <v>1</v>
      </c>
      <c r="S28" s="3">
        <v>0</v>
      </c>
      <c r="T28" s="3">
        <v>53</v>
      </c>
      <c r="U28" s="3">
        <v>1</v>
      </c>
      <c r="V28" s="3">
        <v>1</v>
      </c>
      <c r="W28" s="3">
        <v>14.96</v>
      </c>
      <c r="X28" s="3">
        <v>17</v>
      </c>
      <c r="Y28" s="3">
        <v>18.5</v>
      </c>
      <c r="Z28" s="3">
        <v>19</v>
      </c>
      <c r="AA28" s="3">
        <v>18</v>
      </c>
      <c r="AB28" s="3">
        <v>17.5</v>
      </c>
      <c r="AC28" s="3">
        <f>(AA28+Z28+X28+Y28)/4</f>
        <v>18.125</v>
      </c>
      <c r="AD28" s="2" t="s">
        <v>135</v>
      </c>
      <c r="AE28" s="2" t="s">
        <v>134</v>
      </c>
    </row>
    <row r="29" spans="2:31" x14ac:dyDescent="0.25">
      <c r="B29" s="12" t="s">
        <v>166</v>
      </c>
      <c r="C29" s="3" t="s">
        <v>17</v>
      </c>
      <c r="D29" s="3">
        <v>2018</v>
      </c>
      <c r="E29" s="3">
        <v>4</v>
      </c>
      <c r="F29" s="3">
        <v>128</v>
      </c>
      <c r="G29" s="3">
        <v>0</v>
      </c>
      <c r="H29" s="3">
        <v>6</v>
      </c>
      <c r="I29" s="3">
        <v>4000</v>
      </c>
      <c r="J29" s="3">
        <v>6.53</v>
      </c>
      <c r="K29" s="3">
        <v>381</v>
      </c>
      <c r="L29" s="3" t="s">
        <v>85</v>
      </c>
      <c r="M29" s="3" t="s">
        <v>145</v>
      </c>
      <c r="N29" s="14">
        <v>313561</v>
      </c>
      <c r="O29" s="3" t="s">
        <v>22</v>
      </c>
      <c r="P29" s="3">
        <v>0.99</v>
      </c>
      <c r="Q29" s="3">
        <v>1</v>
      </c>
      <c r="R29" s="3">
        <v>1</v>
      </c>
      <c r="S29" s="3">
        <v>0</v>
      </c>
      <c r="T29" s="3">
        <v>0</v>
      </c>
      <c r="U29" s="3">
        <v>1</v>
      </c>
      <c r="V29" s="3">
        <v>1</v>
      </c>
      <c r="W29" s="3">
        <v>23.08</v>
      </c>
      <c r="X29" s="3">
        <v>20</v>
      </c>
      <c r="Y29" s="3">
        <v>17.5</v>
      </c>
      <c r="Z29" s="3">
        <v>19</v>
      </c>
      <c r="AA29" s="3">
        <v>16</v>
      </c>
      <c r="AB29" s="3">
        <v>17</v>
      </c>
      <c r="AC29" s="3">
        <f>(AA29+Z29+X29+Y29)/4</f>
        <v>18.125</v>
      </c>
      <c r="AD29" s="2" t="s">
        <v>135</v>
      </c>
      <c r="AE29" s="2" t="s">
        <v>134</v>
      </c>
    </row>
    <row r="30" spans="2:31" x14ac:dyDescent="0.25">
      <c r="B30" s="12" t="s">
        <v>143</v>
      </c>
      <c r="C30" s="3" t="s">
        <v>17</v>
      </c>
      <c r="D30" s="3">
        <v>2019</v>
      </c>
      <c r="E30" s="3">
        <v>1</v>
      </c>
      <c r="F30" s="3">
        <v>128</v>
      </c>
      <c r="G30" s="3">
        <v>1</v>
      </c>
      <c r="H30" s="3">
        <v>8</v>
      </c>
      <c r="I30" s="3">
        <v>3400</v>
      </c>
      <c r="J30" s="3">
        <v>6.1</v>
      </c>
      <c r="K30" s="3">
        <v>550</v>
      </c>
      <c r="L30" s="3" t="s">
        <v>18</v>
      </c>
      <c r="M30" s="3" t="s">
        <v>150</v>
      </c>
      <c r="N30" s="14">
        <v>326186</v>
      </c>
      <c r="O30" s="3" t="s">
        <v>22</v>
      </c>
      <c r="P30" s="3">
        <v>0.48</v>
      </c>
      <c r="Q30" s="3">
        <v>1</v>
      </c>
      <c r="R30" s="3">
        <v>1</v>
      </c>
      <c r="S30" s="3">
        <v>1</v>
      </c>
      <c r="T30" s="3">
        <v>68</v>
      </c>
      <c r="U30" s="3">
        <v>1</v>
      </c>
      <c r="V30" s="3">
        <v>1</v>
      </c>
      <c r="W30" s="3">
        <v>12.03</v>
      </c>
      <c r="X30" s="3">
        <v>14</v>
      </c>
      <c r="Y30" s="3">
        <v>18.5</v>
      </c>
      <c r="Z30" s="3">
        <v>19</v>
      </c>
      <c r="AA30" s="3">
        <v>19.5</v>
      </c>
      <c r="AB30" s="3">
        <v>17.5</v>
      </c>
      <c r="AC30" s="3">
        <f>(AA30+Z30+X30+Y30)/4</f>
        <v>17.75</v>
      </c>
      <c r="AD30" s="2" t="s">
        <v>134</v>
      </c>
      <c r="AE30" s="2" t="s">
        <v>134</v>
      </c>
    </row>
    <row r="31" spans="2:31" x14ac:dyDescent="0.25">
      <c r="B31" s="12" t="s">
        <v>33</v>
      </c>
      <c r="C31" s="3" t="s">
        <v>17</v>
      </c>
      <c r="D31" s="3">
        <v>2018</v>
      </c>
      <c r="E31" s="3">
        <v>3</v>
      </c>
      <c r="F31" s="3">
        <v>64</v>
      </c>
      <c r="G31" s="3">
        <v>0</v>
      </c>
      <c r="H31" s="3">
        <v>4</v>
      </c>
      <c r="I31" s="3">
        <v>3174</v>
      </c>
      <c r="J31" s="3">
        <v>6.5</v>
      </c>
      <c r="K31" s="3">
        <v>458</v>
      </c>
      <c r="L31" s="3" t="s">
        <v>18</v>
      </c>
      <c r="M31" s="3" t="s">
        <v>34</v>
      </c>
      <c r="N31" s="14">
        <v>353572</v>
      </c>
      <c r="O31" s="3" t="s">
        <v>35</v>
      </c>
      <c r="P31" s="3">
        <v>0.99</v>
      </c>
      <c r="Q31" s="3">
        <v>1</v>
      </c>
      <c r="R31" s="3">
        <v>0</v>
      </c>
      <c r="S31" s="3">
        <v>1</v>
      </c>
      <c r="T31" s="3">
        <v>68</v>
      </c>
      <c r="U31" s="3">
        <v>1</v>
      </c>
      <c r="V31" s="3">
        <v>0</v>
      </c>
      <c r="W31" s="3">
        <v>13.1</v>
      </c>
      <c r="X31" s="3">
        <v>15</v>
      </c>
      <c r="Y31" s="3">
        <v>17.5</v>
      </c>
      <c r="Z31" s="3">
        <v>20</v>
      </c>
      <c r="AA31" s="3">
        <v>18</v>
      </c>
      <c r="AB31" s="3">
        <v>18</v>
      </c>
      <c r="AC31" s="3">
        <f>(AA31+Z31+X31+Y31)/4</f>
        <v>17.625</v>
      </c>
      <c r="AD31" s="2" t="s">
        <v>134</v>
      </c>
      <c r="AE31" s="2" t="s">
        <v>134</v>
      </c>
    </row>
    <row r="32" spans="2:31" x14ac:dyDescent="0.25">
      <c r="B32" s="12" t="s">
        <v>155</v>
      </c>
      <c r="C32" s="3" t="s">
        <v>17</v>
      </c>
      <c r="D32" s="3">
        <v>2019</v>
      </c>
      <c r="E32" s="3">
        <v>1</v>
      </c>
      <c r="F32" s="3">
        <v>128</v>
      </c>
      <c r="G32" s="3">
        <v>0</v>
      </c>
      <c r="H32" s="3">
        <v>6</v>
      </c>
      <c r="I32" s="3">
        <v>4000</v>
      </c>
      <c r="J32" s="3">
        <v>6.4</v>
      </c>
      <c r="K32" s="3">
        <v>398</v>
      </c>
      <c r="L32" s="3" t="s">
        <v>85</v>
      </c>
      <c r="M32" s="3" t="s">
        <v>145</v>
      </c>
      <c r="N32" s="14">
        <v>305525</v>
      </c>
      <c r="O32" s="3" t="s">
        <v>22</v>
      </c>
      <c r="P32" s="3">
        <v>0.89</v>
      </c>
      <c r="Q32" s="3">
        <v>1</v>
      </c>
      <c r="R32" s="3">
        <v>1</v>
      </c>
      <c r="S32" s="3">
        <v>0</v>
      </c>
      <c r="T32" s="3">
        <v>0</v>
      </c>
      <c r="U32" s="3">
        <v>1</v>
      </c>
      <c r="V32" s="3">
        <v>1</v>
      </c>
      <c r="W32" s="3">
        <v>21.4</v>
      </c>
      <c r="X32" s="3">
        <v>20</v>
      </c>
      <c r="Y32" s="3">
        <v>15</v>
      </c>
      <c r="Z32" s="3">
        <v>19</v>
      </c>
      <c r="AA32" s="3">
        <v>16</v>
      </c>
      <c r="AB32" s="3">
        <v>17</v>
      </c>
      <c r="AC32" s="3">
        <f>(AA32+Z32+X32+Y32)/4</f>
        <v>17.5</v>
      </c>
      <c r="AD32" s="2" t="s">
        <v>135</v>
      </c>
      <c r="AE32" s="2" t="s">
        <v>134</v>
      </c>
    </row>
    <row r="33" spans="2:31" x14ac:dyDescent="0.25">
      <c r="B33" s="12" t="s">
        <v>36</v>
      </c>
      <c r="C33" s="3" t="s">
        <v>17</v>
      </c>
      <c r="D33" s="3">
        <v>2018</v>
      </c>
      <c r="E33" s="3">
        <v>3</v>
      </c>
      <c r="F33" s="3">
        <v>64</v>
      </c>
      <c r="G33" s="3">
        <v>0</v>
      </c>
      <c r="H33" s="3">
        <v>4</v>
      </c>
      <c r="I33" s="3">
        <v>2658</v>
      </c>
      <c r="J33" s="3">
        <v>5.8</v>
      </c>
      <c r="K33" s="3">
        <v>458</v>
      </c>
      <c r="L33" s="3" t="s">
        <v>18</v>
      </c>
      <c r="M33" s="3" t="s">
        <v>34</v>
      </c>
      <c r="N33" s="14">
        <v>355856</v>
      </c>
      <c r="O33" s="3" t="s">
        <v>35</v>
      </c>
      <c r="P33" s="3">
        <v>0.99</v>
      </c>
      <c r="Q33" s="3">
        <v>1</v>
      </c>
      <c r="R33" s="3">
        <v>0</v>
      </c>
      <c r="S33" s="3">
        <v>1</v>
      </c>
      <c r="T33" s="3">
        <v>68</v>
      </c>
      <c r="U33" s="3">
        <v>1</v>
      </c>
      <c r="V33" s="3">
        <v>0</v>
      </c>
      <c r="W33" s="3">
        <v>12.2</v>
      </c>
      <c r="X33" s="3">
        <v>14</v>
      </c>
      <c r="Y33" s="3">
        <v>17.5</v>
      </c>
      <c r="Z33" s="3">
        <v>20</v>
      </c>
      <c r="AA33" s="3">
        <v>18</v>
      </c>
      <c r="AB33" s="3">
        <v>18</v>
      </c>
      <c r="AC33" s="3">
        <f>(AA33+Z33+X33+Y33)/4</f>
        <v>17.375</v>
      </c>
      <c r="AD33" s="2" t="s">
        <v>134</v>
      </c>
      <c r="AE33" s="2" t="s">
        <v>134</v>
      </c>
    </row>
    <row r="34" spans="2:31" x14ac:dyDescent="0.25">
      <c r="B34" s="12" t="s">
        <v>45</v>
      </c>
      <c r="C34" s="3" t="s">
        <v>17</v>
      </c>
      <c r="D34" s="3">
        <v>2018</v>
      </c>
      <c r="E34" s="3">
        <v>1</v>
      </c>
      <c r="F34" s="3">
        <v>64</v>
      </c>
      <c r="G34" s="3">
        <v>1</v>
      </c>
      <c r="H34" s="3">
        <v>6</v>
      </c>
      <c r="I34" s="3">
        <v>3500</v>
      </c>
      <c r="J34" s="3">
        <v>6.2</v>
      </c>
      <c r="K34" s="3">
        <v>529</v>
      </c>
      <c r="L34" s="3" t="s">
        <v>18</v>
      </c>
      <c r="M34" s="3" t="s">
        <v>31</v>
      </c>
      <c r="N34" s="14">
        <v>249005</v>
      </c>
      <c r="O34" s="3" t="s">
        <v>22</v>
      </c>
      <c r="P34" s="3">
        <v>0.78</v>
      </c>
      <c r="Q34" s="3">
        <v>1</v>
      </c>
      <c r="R34" s="3">
        <v>1</v>
      </c>
      <c r="S34" s="3">
        <v>1</v>
      </c>
      <c r="T34" s="3">
        <v>68</v>
      </c>
      <c r="U34" s="3">
        <v>1</v>
      </c>
      <c r="V34" s="3">
        <v>1</v>
      </c>
      <c r="W34" s="3">
        <v>14.33</v>
      </c>
      <c r="X34" s="3">
        <v>16.5</v>
      </c>
      <c r="Y34" s="3">
        <v>16.5</v>
      </c>
      <c r="Z34" s="3">
        <v>17</v>
      </c>
      <c r="AA34" s="3">
        <v>19</v>
      </c>
      <c r="AB34" s="3">
        <v>17.5</v>
      </c>
      <c r="AC34" s="3">
        <f>(AA34+Z34+X34+Y34)/4</f>
        <v>17.25</v>
      </c>
      <c r="AD34" s="2" t="s">
        <v>134</v>
      </c>
      <c r="AE34" s="2" t="s">
        <v>134</v>
      </c>
    </row>
    <row r="35" spans="2:31" x14ac:dyDescent="0.25">
      <c r="B35" s="12" t="s">
        <v>47</v>
      </c>
      <c r="C35" s="3" t="s">
        <v>17</v>
      </c>
      <c r="D35" s="3">
        <v>2018</v>
      </c>
      <c r="E35" s="3">
        <v>1</v>
      </c>
      <c r="F35" s="3">
        <v>128</v>
      </c>
      <c r="G35" s="3">
        <v>0</v>
      </c>
      <c r="H35" s="3">
        <v>6</v>
      </c>
      <c r="I35" s="3">
        <v>4000</v>
      </c>
      <c r="J35" s="3">
        <v>6.1</v>
      </c>
      <c r="K35" s="3">
        <v>401</v>
      </c>
      <c r="L35" s="3" t="s">
        <v>18</v>
      </c>
      <c r="M35" s="3" t="s">
        <v>48</v>
      </c>
      <c r="N35" s="14">
        <v>210470</v>
      </c>
      <c r="O35" s="3" t="s">
        <v>22</v>
      </c>
      <c r="P35" s="3">
        <v>0.73</v>
      </c>
      <c r="Q35" s="3">
        <v>1</v>
      </c>
      <c r="R35" s="3">
        <v>1</v>
      </c>
      <c r="S35" s="3">
        <v>0</v>
      </c>
      <c r="T35" s="3">
        <v>67</v>
      </c>
      <c r="U35" s="3">
        <v>1</v>
      </c>
      <c r="V35" s="3">
        <v>0</v>
      </c>
      <c r="W35" s="3">
        <v>16.5</v>
      </c>
      <c r="X35" s="3">
        <v>18</v>
      </c>
      <c r="Y35" s="3">
        <v>17</v>
      </c>
      <c r="Z35" s="3">
        <v>16</v>
      </c>
      <c r="AA35" s="3">
        <v>17.5</v>
      </c>
      <c r="AB35" s="3">
        <v>17.5</v>
      </c>
      <c r="AC35" s="3">
        <f>(AA35+Z35+X35+Y35)/4</f>
        <v>17.125</v>
      </c>
      <c r="AD35" s="2" t="s">
        <v>134</v>
      </c>
      <c r="AE35" s="2" t="s">
        <v>134</v>
      </c>
    </row>
    <row r="36" spans="2:31" x14ac:dyDescent="0.25">
      <c r="B36" s="12" t="s">
        <v>42</v>
      </c>
      <c r="C36" s="3" t="s">
        <v>17</v>
      </c>
      <c r="D36" s="3">
        <v>2018</v>
      </c>
      <c r="E36" s="3">
        <v>4</v>
      </c>
      <c r="F36" s="3">
        <v>64</v>
      </c>
      <c r="G36" s="3">
        <v>0</v>
      </c>
      <c r="H36" s="3">
        <v>3</v>
      </c>
      <c r="I36" s="3">
        <v>2942</v>
      </c>
      <c r="J36" s="3">
        <v>6.1</v>
      </c>
      <c r="K36" s="3">
        <v>326</v>
      </c>
      <c r="L36" s="3" t="s">
        <v>85</v>
      </c>
      <c r="M36" s="3" t="s">
        <v>34</v>
      </c>
      <c r="N36" s="14">
        <v>344142</v>
      </c>
      <c r="O36" s="3" t="s">
        <v>35</v>
      </c>
      <c r="P36" s="3">
        <v>0.99</v>
      </c>
      <c r="Q36" s="3">
        <v>1</v>
      </c>
      <c r="R36" s="3">
        <v>0</v>
      </c>
      <c r="S36" s="3">
        <v>1</v>
      </c>
      <c r="T36" s="3">
        <v>67</v>
      </c>
      <c r="U36" s="3">
        <v>1</v>
      </c>
      <c r="V36" s="3">
        <v>0</v>
      </c>
      <c r="W36" s="3">
        <v>13.35</v>
      </c>
      <c r="X36" s="3">
        <v>15.5</v>
      </c>
      <c r="Y36" s="3">
        <v>17</v>
      </c>
      <c r="Z36" s="3">
        <v>20</v>
      </c>
      <c r="AA36" s="3">
        <v>16</v>
      </c>
      <c r="AB36" s="3">
        <v>17</v>
      </c>
      <c r="AC36" s="3">
        <f>(AA36+Z36+X36+Y36)/4</f>
        <v>17.125</v>
      </c>
      <c r="AD36" s="2" t="s">
        <v>134</v>
      </c>
      <c r="AE36" s="2" t="s">
        <v>134</v>
      </c>
    </row>
    <row r="37" spans="2:31" x14ac:dyDescent="0.25">
      <c r="B37" s="12" t="s">
        <v>46</v>
      </c>
      <c r="C37" s="3" t="s">
        <v>17</v>
      </c>
      <c r="D37" s="3">
        <v>2018</v>
      </c>
      <c r="E37" s="3">
        <v>1</v>
      </c>
      <c r="F37" s="3">
        <v>64</v>
      </c>
      <c r="G37" s="3">
        <v>1</v>
      </c>
      <c r="H37" s="3">
        <v>4</v>
      </c>
      <c r="I37" s="3">
        <v>3000</v>
      </c>
      <c r="J37" s="3">
        <v>5.8</v>
      </c>
      <c r="K37" s="3">
        <v>570</v>
      </c>
      <c r="L37" s="3" t="s">
        <v>18</v>
      </c>
      <c r="M37" s="3" t="s">
        <v>31</v>
      </c>
      <c r="N37" s="14">
        <v>246807</v>
      </c>
      <c r="O37" s="3" t="s">
        <v>22</v>
      </c>
      <c r="P37" s="3">
        <v>0.36</v>
      </c>
      <c r="Q37" s="3">
        <v>1</v>
      </c>
      <c r="R37" s="3">
        <v>1</v>
      </c>
      <c r="S37" s="3">
        <v>1</v>
      </c>
      <c r="T37" s="3">
        <v>68</v>
      </c>
      <c r="U37" s="3">
        <v>1</v>
      </c>
      <c r="V37" s="3">
        <v>1</v>
      </c>
      <c r="W37" s="3">
        <v>13.4</v>
      </c>
      <c r="X37" s="3">
        <v>15</v>
      </c>
      <c r="Y37" s="3">
        <v>16</v>
      </c>
      <c r="Z37" s="3">
        <v>17</v>
      </c>
      <c r="AA37" s="3">
        <v>19</v>
      </c>
      <c r="AB37" s="3">
        <v>17</v>
      </c>
      <c r="AC37" s="3">
        <f>(AA37+Z37+X37+Y37)/4</f>
        <v>16.75</v>
      </c>
      <c r="AD37" s="2" t="s">
        <v>134</v>
      </c>
      <c r="AE37" s="2" t="s">
        <v>134</v>
      </c>
    </row>
    <row r="38" spans="2:31" x14ac:dyDescent="0.25">
      <c r="B38" s="12" t="s">
        <v>191</v>
      </c>
      <c r="C38" s="3" t="s">
        <v>50</v>
      </c>
      <c r="D38" s="3">
        <v>2019</v>
      </c>
      <c r="E38" s="3">
        <v>2</v>
      </c>
      <c r="F38" s="3">
        <v>128</v>
      </c>
      <c r="G38" s="3">
        <v>1</v>
      </c>
      <c r="H38" s="3">
        <v>8</v>
      </c>
      <c r="I38" s="3">
        <v>4500</v>
      </c>
      <c r="J38" s="3">
        <v>6.7</v>
      </c>
      <c r="K38" s="3">
        <v>393</v>
      </c>
      <c r="L38" s="3" t="s">
        <v>18</v>
      </c>
      <c r="M38" s="3" t="s">
        <v>197</v>
      </c>
      <c r="N38" s="14">
        <v>170979</v>
      </c>
      <c r="O38" s="3" t="s">
        <v>22</v>
      </c>
      <c r="P38" s="3">
        <v>1.48</v>
      </c>
      <c r="Q38" s="3">
        <v>1</v>
      </c>
      <c r="R38" s="3">
        <v>1</v>
      </c>
      <c r="S38" s="3">
        <v>0</v>
      </c>
      <c r="T38" s="3">
        <v>0</v>
      </c>
      <c r="U38" s="3">
        <v>1</v>
      </c>
      <c r="V38" s="3">
        <v>1</v>
      </c>
      <c r="W38" s="3">
        <v>22.82</v>
      </c>
      <c r="X38" s="3">
        <v>20</v>
      </c>
      <c r="Y38" s="3">
        <v>14.5</v>
      </c>
      <c r="Z38" s="3">
        <v>14.5</v>
      </c>
      <c r="AA38" s="3">
        <v>18</v>
      </c>
      <c r="AB38" s="3">
        <v>16</v>
      </c>
      <c r="AC38" s="3">
        <f>(AA38+Z38+X38+Y38)/4</f>
        <v>16.75</v>
      </c>
      <c r="AD38" s="2" t="s">
        <v>134</v>
      </c>
      <c r="AE38" s="2" t="s">
        <v>134</v>
      </c>
    </row>
    <row r="39" spans="2:31" x14ac:dyDescent="0.25">
      <c r="B39" s="12" t="s">
        <v>189</v>
      </c>
      <c r="C39" s="3" t="s">
        <v>17</v>
      </c>
      <c r="D39" s="3">
        <v>2019</v>
      </c>
      <c r="E39" s="3">
        <v>2</v>
      </c>
      <c r="F39" s="3">
        <v>256</v>
      </c>
      <c r="G39" s="3">
        <v>0</v>
      </c>
      <c r="H39" s="3">
        <v>8</v>
      </c>
      <c r="I39" s="3">
        <v>3765</v>
      </c>
      <c r="J39" s="3">
        <v>6.4</v>
      </c>
      <c r="K39" s="3">
        <v>402</v>
      </c>
      <c r="L39" s="3" t="s">
        <v>18</v>
      </c>
      <c r="M39" s="3" t="s">
        <v>74</v>
      </c>
      <c r="N39" s="14">
        <v>167500</v>
      </c>
      <c r="O39" s="3" t="s">
        <v>22</v>
      </c>
      <c r="P39" s="3">
        <v>1.1100000000000001</v>
      </c>
      <c r="Q39" s="3">
        <v>1</v>
      </c>
      <c r="R39" s="3">
        <v>1</v>
      </c>
      <c r="S39" s="3">
        <v>0</v>
      </c>
      <c r="T39" s="3">
        <v>0</v>
      </c>
      <c r="U39" s="3">
        <v>1</v>
      </c>
      <c r="V39" s="3">
        <v>1</v>
      </c>
      <c r="W39" s="3">
        <v>18.07</v>
      </c>
      <c r="X39" s="3">
        <v>19</v>
      </c>
      <c r="Y39" s="3">
        <v>16</v>
      </c>
      <c r="Z39" s="3">
        <v>14.5</v>
      </c>
      <c r="AA39" s="3">
        <v>17</v>
      </c>
      <c r="AB39" s="3">
        <v>16.5</v>
      </c>
      <c r="AC39" s="3">
        <f>(AA39+Z39+X39+Y39)/4</f>
        <v>16.625</v>
      </c>
      <c r="AD39" s="2" t="s">
        <v>135</v>
      </c>
      <c r="AE39" s="2" t="s">
        <v>134</v>
      </c>
    </row>
    <row r="40" spans="2:31" x14ac:dyDescent="0.25">
      <c r="B40" s="12" t="s">
        <v>59</v>
      </c>
      <c r="C40" s="3" t="s">
        <v>17</v>
      </c>
      <c r="D40" s="3">
        <v>2017</v>
      </c>
      <c r="E40" s="3">
        <v>2</v>
      </c>
      <c r="F40" s="3">
        <v>64</v>
      </c>
      <c r="G40" s="3">
        <v>1</v>
      </c>
      <c r="H40" s="3">
        <v>4</v>
      </c>
      <c r="I40" s="3">
        <v>3000</v>
      </c>
      <c r="J40" s="3">
        <v>5.8</v>
      </c>
      <c r="K40" s="3">
        <v>571</v>
      </c>
      <c r="L40" s="3" t="s">
        <v>18</v>
      </c>
      <c r="M40" s="3" t="s">
        <v>58</v>
      </c>
      <c r="N40" s="14">
        <v>197011</v>
      </c>
      <c r="O40" s="3" t="s">
        <v>22</v>
      </c>
      <c r="P40" s="3">
        <v>0.315</v>
      </c>
      <c r="Q40" s="3">
        <v>1</v>
      </c>
      <c r="R40" s="3">
        <v>1</v>
      </c>
      <c r="S40" s="3">
        <v>1</v>
      </c>
      <c r="T40" s="3">
        <v>68</v>
      </c>
      <c r="U40" s="3">
        <v>1</v>
      </c>
      <c r="V40" s="3">
        <v>1</v>
      </c>
      <c r="W40" s="3">
        <v>15.17</v>
      </c>
      <c r="X40" s="3">
        <v>17</v>
      </c>
      <c r="Y40" s="3">
        <v>15.5</v>
      </c>
      <c r="Z40" s="3">
        <v>15.5</v>
      </c>
      <c r="AA40" s="3">
        <v>18</v>
      </c>
      <c r="AB40" s="3">
        <v>17</v>
      </c>
      <c r="AC40" s="3">
        <f>(AA40+Z40+X40+Y40)/4</f>
        <v>16.5</v>
      </c>
      <c r="AD40" s="2" t="s">
        <v>134</v>
      </c>
      <c r="AE40" s="2" t="s">
        <v>134</v>
      </c>
    </row>
    <row r="41" spans="2:31" x14ac:dyDescent="0.25">
      <c r="B41" s="12" t="s">
        <v>162</v>
      </c>
      <c r="C41" s="3" t="s">
        <v>17</v>
      </c>
      <c r="D41" s="3">
        <v>2018</v>
      </c>
      <c r="E41" s="3">
        <v>3</v>
      </c>
      <c r="F41" s="3">
        <v>256</v>
      </c>
      <c r="G41" s="3">
        <v>0</v>
      </c>
      <c r="H41" s="3">
        <v>8</v>
      </c>
      <c r="I41" s="3">
        <v>3400</v>
      </c>
      <c r="J41" s="3">
        <v>6.28</v>
      </c>
      <c r="K41" s="3">
        <v>402</v>
      </c>
      <c r="L41" s="3" t="s">
        <v>18</v>
      </c>
      <c r="M41" s="3" t="s">
        <v>39</v>
      </c>
      <c r="N41" s="14">
        <v>286589</v>
      </c>
      <c r="O41" s="3" t="s">
        <v>22</v>
      </c>
      <c r="P41" s="3">
        <v>1.57</v>
      </c>
      <c r="Q41" s="3">
        <v>1</v>
      </c>
      <c r="R41" s="3">
        <v>0</v>
      </c>
      <c r="S41" s="3">
        <v>0</v>
      </c>
      <c r="T41" s="3">
        <v>0</v>
      </c>
      <c r="U41" s="3">
        <v>0</v>
      </c>
      <c r="V41" s="3">
        <v>0</v>
      </c>
      <c r="W41" s="3">
        <v>15.56</v>
      </c>
      <c r="X41" s="3">
        <v>17.5</v>
      </c>
      <c r="Y41" s="3">
        <v>14.5</v>
      </c>
      <c r="Z41" s="3">
        <v>18</v>
      </c>
      <c r="AA41" s="3">
        <v>16</v>
      </c>
      <c r="AB41" s="3">
        <v>16.5</v>
      </c>
      <c r="AC41" s="3">
        <f>(AA41+Z41+X41+Y41)/4</f>
        <v>16.5</v>
      </c>
      <c r="AD41" s="2" t="s">
        <v>135</v>
      </c>
      <c r="AE41" s="2" t="s">
        <v>134</v>
      </c>
    </row>
    <row r="42" spans="2:31" x14ac:dyDescent="0.25">
      <c r="B42" s="12" t="s">
        <v>38</v>
      </c>
      <c r="C42" s="3" t="s">
        <v>17</v>
      </c>
      <c r="D42" s="3">
        <v>2018</v>
      </c>
      <c r="E42" s="3">
        <v>4</v>
      </c>
      <c r="F42" s="3">
        <v>64</v>
      </c>
      <c r="G42" s="3">
        <v>1</v>
      </c>
      <c r="H42" s="3">
        <v>4</v>
      </c>
      <c r="I42" s="3">
        <v>3240</v>
      </c>
      <c r="J42" s="3">
        <v>6</v>
      </c>
      <c r="K42" s="3">
        <v>424</v>
      </c>
      <c r="L42" s="3" t="s">
        <v>18</v>
      </c>
      <c r="M42" s="3" t="s">
        <v>39</v>
      </c>
      <c r="N42" s="14">
        <v>256805</v>
      </c>
      <c r="O42" s="3" t="s">
        <v>22</v>
      </c>
      <c r="P42" s="3">
        <v>0.87</v>
      </c>
      <c r="Q42" s="3">
        <v>1</v>
      </c>
      <c r="R42" s="3">
        <v>1</v>
      </c>
      <c r="S42" s="3">
        <v>1</v>
      </c>
      <c r="T42" s="3">
        <v>68</v>
      </c>
      <c r="U42" s="3">
        <v>1</v>
      </c>
      <c r="V42" s="3">
        <v>0</v>
      </c>
      <c r="W42" s="3">
        <v>11.25</v>
      </c>
      <c r="X42" s="3">
        <v>13.5</v>
      </c>
      <c r="Y42" s="3">
        <v>17</v>
      </c>
      <c r="Z42" s="3">
        <v>17</v>
      </c>
      <c r="AA42" s="3">
        <v>18</v>
      </c>
      <c r="AB42" s="3">
        <v>17</v>
      </c>
      <c r="AC42" s="3">
        <f>(AA42+Z42+X42+Y42)/4</f>
        <v>16.375</v>
      </c>
      <c r="AD42" s="2" t="s">
        <v>134</v>
      </c>
      <c r="AE42" s="2" t="s">
        <v>134</v>
      </c>
    </row>
    <row r="43" spans="2:31" x14ac:dyDescent="0.25">
      <c r="B43" s="12" t="s">
        <v>71</v>
      </c>
      <c r="C43" s="3" t="s">
        <v>50</v>
      </c>
      <c r="D43" s="3">
        <v>2018</v>
      </c>
      <c r="E43" s="3">
        <v>4</v>
      </c>
      <c r="F43" s="3">
        <v>128</v>
      </c>
      <c r="G43" s="3">
        <v>1</v>
      </c>
      <c r="H43" s="3">
        <v>6</v>
      </c>
      <c r="I43" s="3">
        <v>3800</v>
      </c>
      <c r="J43" s="3">
        <v>6.3</v>
      </c>
      <c r="K43" s="3">
        <v>393</v>
      </c>
      <c r="L43" s="3" t="s">
        <v>18</v>
      </c>
      <c r="M43" s="3" t="s">
        <v>72</v>
      </c>
      <c r="N43" s="14">
        <v>134000</v>
      </c>
      <c r="O43" s="3" t="s">
        <v>22</v>
      </c>
      <c r="P43" s="3">
        <v>0.35099999999999998</v>
      </c>
      <c r="Q43" s="3">
        <v>1</v>
      </c>
      <c r="R43" s="3">
        <v>1</v>
      </c>
      <c r="S43" s="3">
        <v>0</v>
      </c>
      <c r="T43" s="3">
        <v>0</v>
      </c>
      <c r="U43" s="3">
        <v>1</v>
      </c>
      <c r="V43" s="3">
        <v>1</v>
      </c>
      <c r="W43" s="3">
        <v>20.81</v>
      </c>
      <c r="X43" s="3">
        <v>20</v>
      </c>
      <c r="Y43" s="3">
        <v>14.5</v>
      </c>
      <c r="Z43" s="3">
        <v>13</v>
      </c>
      <c r="AA43" s="3">
        <v>18</v>
      </c>
      <c r="AB43" s="3">
        <v>15.5</v>
      </c>
      <c r="AC43" s="3">
        <f>(AA43+Z43+X43+Y43)/4</f>
        <v>16.375</v>
      </c>
      <c r="AD43" s="2" t="s">
        <v>135</v>
      </c>
      <c r="AE43" s="2" t="s">
        <v>135</v>
      </c>
    </row>
    <row r="44" spans="2:31" x14ac:dyDescent="0.25">
      <c r="B44" s="12" t="s">
        <v>57</v>
      </c>
      <c r="C44" s="3" t="s">
        <v>17</v>
      </c>
      <c r="D44" s="3">
        <v>2017</v>
      </c>
      <c r="E44" s="3">
        <v>2</v>
      </c>
      <c r="F44" s="3">
        <v>64</v>
      </c>
      <c r="G44" s="3">
        <v>1</v>
      </c>
      <c r="H44" s="3">
        <v>4</v>
      </c>
      <c r="I44" s="3">
        <v>3500</v>
      </c>
      <c r="J44" s="3">
        <v>6.2</v>
      </c>
      <c r="K44" s="3">
        <v>529</v>
      </c>
      <c r="L44" s="3" t="s">
        <v>18</v>
      </c>
      <c r="M44" s="3" t="s">
        <v>58</v>
      </c>
      <c r="N44" s="14">
        <v>197293</v>
      </c>
      <c r="O44" s="3" t="s">
        <v>22</v>
      </c>
      <c r="P44" s="3">
        <v>0.26</v>
      </c>
      <c r="Q44" s="3">
        <v>1</v>
      </c>
      <c r="R44" s="3">
        <v>1</v>
      </c>
      <c r="S44" s="3">
        <v>1</v>
      </c>
      <c r="T44" s="3">
        <v>68</v>
      </c>
      <c r="U44" s="3">
        <v>1</v>
      </c>
      <c r="V44" s="3">
        <v>1</v>
      </c>
      <c r="W44" s="3">
        <v>14</v>
      </c>
      <c r="X44" s="3">
        <v>16</v>
      </c>
      <c r="Y44" s="3">
        <v>15.5</v>
      </c>
      <c r="Z44" s="3">
        <v>15.5</v>
      </c>
      <c r="AA44" s="3">
        <v>18</v>
      </c>
      <c r="AB44" s="3">
        <v>16.5</v>
      </c>
      <c r="AC44" s="3">
        <f>(AA44+Z44+X44+Y44)/4</f>
        <v>16.25</v>
      </c>
      <c r="AD44" s="2" t="s">
        <v>135</v>
      </c>
      <c r="AE44" s="2" t="s">
        <v>134</v>
      </c>
    </row>
    <row r="45" spans="2:31" x14ac:dyDescent="0.25">
      <c r="B45" s="12" t="s">
        <v>152</v>
      </c>
      <c r="C45" s="3" t="s">
        <v>50</v>
      </c>
      <c r="D45" s="3">
        <v>2019</v>
      </c>
      <c r="E45" s="3">
        <v>2</v>
      </c>
      <c r="F45" s="3">
        <v>128</v>
      </c>
      <c r="G45" s="3">
        <v>1</v>
      </c>
      <c r="H45" s="3">
        <v>6</v>
      </c>
      <c r="I45" s="3">
        <v>4000</v>
      </c>
      <c r="J45" s="3">
        <v>6.4</v>
      </c>
      <c r="K45" s="3">
        <v>403</v>
      </c>
      <c r="L45" s="3" t="s">
        <v>18</v>
      </c>
      <c r="M45" s="3" t="s">
        <v>164</v>
      </c>
      <c r="N45" s="14">
        <v>146355</v>
      </c>
      <c r="O45" s="3" t="s">
        <v>22</v>
      </c>
      <c r="P45" s="3">
        <v>0.27</v>
      </c>
      <c r="Q45" s="3">
        <v>1</v>
      </c>
      <c r="R45" s="3">
        <v>1</v>
      </c>
      <c r="S45" s="3">
        <v>0</v>
      </c>
      <c r="T45" s="3">
        <v>0</v>
      </c>
      <c r="U45" s="3">
        <v>1</v>
      </c>
      <c r="V45" s="3">
        <v>1</v>
      </c>
      <c r="W45" s="3">
        <v>18.53</v>
      </c>
      <c r="X45" s="3">
        <v>19</v>
      </c>
      <c r="Y45" s="3">
        <v>14.5</v>
      </c>
      <c r="Z45" s="3">
        <v>13.5</v>
      </c>
      <c r="AA45" s="3">
        <v>18</v>
      </c>
      <c r="AB45" s="3">
        <v>15.5</v>
      </c>
      <c r="AC45" s="3">
        <f>(AA45+Z45+X45+Y45)/4</f>
        <v>16.25</v>
      </c>
      <c r="AD45" s="2" t="s">
        <v>134</v>
      </c>
      <c r="AE45" s="2" t="s">
        <v>134</v>
      </c>
    </row>
    <row r="46" spans="2:31" x14ac:dyDescent="0.25">
      <c r="B46" s="12" t="s">
        <v>53</v>
      </c>
      <c r="C46" s="3" t="s">
        <v>17</v>
      </c>
      <c r="D46" s="3">
        <v>2018</v>
      </c>
      <c r="E46" s="3">
        <v>2</v>
      </c>
      <c r="F46" s="3">
        <v>64</v>
      </c>
      <c r="G46" s="3">
        <v>1</v>
      </c>
      <c r="H46" s="3">
        <v>4</v>
      </c>
      <c r="I46" s="3">
        <v>3180</v>
      </c>
      <c r="J46" s="3">
        <v>5.7</v>
      </c>
      <c r="K46" s="3">
        <v>423</v>
      </c>
      <c r="L46" s="3" t="s">
        <v>85</v>
      </c>
      <c r="M46" s="3" t="s">
        <v>39</v>
      </c>
      <c r="N46" s="14">
        <v>282320</v>
      </c>
      <c r="O46" s="3" t="s">
        <v>22</v>
      </c>
      <c r="P46" s="3">
        <v>0.56000000000000005</v>
      </c>
      <c r="Q46" s="3">
        <v>1</v>
      </c>
      <c r="R46" s="3">
        <v>1</v>
      </c>
      <c r="S46" s="3">
        <v>1</v>
      </c>
      <c r="T46" s="3">
        <v>68</v>
      </c>
      <c r="U46" s="3">
        <v>1</v>
      </c>
      <c r="V46" s="3">
        <v>0</v>
      </c>
      <c r="W46" s="3">
        <v>13.05</v>
      </c>
      <c r="X46" s="3">
        <v>15</v>
      </c>
      <c r="Y46" s="3">
        <v>16</v>
      </c>
      <c r="Z46" s="3">
        <v>18</v>
      </c>
      <c r="AA46" s="3">
        <v>15.5</v>
      </c>
      <c r="AB46" s="3">
        <v>16.5</v>
      </c>
      <c r="AC46" s="3">
        <f>(AA46+Z46+X46+Y46)/4</f>
        <v>16.125</v>
      </c>
      <c r="AD46" s="2" t="s">
        <v>135</v>
      </c>
      <c r="AE46" s="2" t="s">
        <v>135</v>
      </c>
    </row>
    <row r="47" spans="2:31" x14ac:dyDescent="0.25">
      <c r="B47" s="12" t="s">
        <v>51</v>
      </c>
      <c r="C47" s="3" t="s">
        <v>17</v>
      </c>
      <c r="D47" s="3">
        <v>2017</v>
      </c>
      <c r="E47" s="3">
        <v>4</v>
      </c>
      <c r="F47" s="3">
        <v>64</v>
      </c>
      <c r="G47" s="3">
        <v>0</v>
      </c>
      <c r="H47" s="3">
        <v>3</v>
      </c>
      <c r="I47" s="3">
        <v>2716</v>
      </c>
      <c r="J47" s="3">
        <v>5.8</v>
      </c>
      <c r="K47" s="3">
        <v>458</v>
      </c>
      <c r="L47" s="3" t="s">
        <v>18</v>
      </c>
      <c r="M47" s="3" t="s">
        <v>52</v>
      </c>
      <c r="N47" s="14">
        <v>247652</v>
      </c>
      <c r="O47" s="3" t="s">
        <v>35</v>
      </c>
      <c r="P47" s="3">
        <v>0.98</v>
      </c>
      <c r="Q47" s="3">
        <v>1</v>
      </c>
      <c r="R47" s="3">
        <v>0</v>
      </c>
      <c r="S47" s="3">
        <v>1</v>
      </c>
      <c r="T47" s="3">
        <v>67</v>
      </c>
      <c r="U47" s="3">
        <v>1</v>
      </c>
      <c r="V47" s="3">
        <v>0</v>
      </c>
      <c r="W47" s="3">
        <v>12.3</v>
      </c>
      <c r="X47" s="3">
        <v>14.5</v>
      </c>
      <c r="Y47" s="3">
        <v>15</v>
      </c>
      <c r="Z47" s="3">
        <v>17</v>
      </c>
      <c r="AA47" s="3">
        <v>18</v>
      </c>
      <c r="AB47" s="3">
        <v>16.5</v>
      </c>
      <c r="AC47" s="3">
        <f>(AA47+Z47+X47+Y47)/4</f>
        <v>16.125</v>
      </c>
      <c r="AD47" s="2" t="s">
        <v>134</v>
      </c>
      <c r="AE47" s="2" t="s">
        <v>134</v>
      </c>
    </row>
    <row r="48" spans="2:31" x14ac:dyDescent="0.25">
      <c r="B48" s="12" t="s">
        <v>49</v>
      </c>
      <c r="C48" s="3" t="s">
        <v>17</v>
      </c>
      <c r="D48" s="3">
        <v>2018</v>
      </c>
      <c r="E48" s="3">
        <v>1</v>
      </c>
      <c r="F48" s="3">
        <v>128</v>
      </c>
      <c r="G48" s="3">
        <v>0</v>
      </c>
      <c r="H48" s="3">
        <v>4</v>
      </c>
      <c r="I48" s="3">
        <v>3400</v>
      </c>
      <c r="J48" s="3">
        <v>5.8</v>
      </c>
      <c r="K48" s="3">
        <v>460</v>
      </c>
      <c r="L48" s="3" t="s">
        <v>85</v>
      </c>
      <c r="M48" s="3" t="s">
        <v>48</v>
      </c>
      <c r="N48" s="14">
        <v>209673</v>
      </c>
      <c r="O48" s="3" t="s">
        <v>22</v>
      </c>
      <c r="P48" s="3">
        <v>0.76</v>
      </c>
      <c r="Q48" s="3">
        <v>1</v>
      </c>
      <c r="R48" s="3">
        <v>1</v>
      </c>
      <c r="S48" s="3">
        <v>0</v>
      </c>
      <c r="T48" s="3">
        <v>0</v>
      </c>
      <c r="U48" s="3">
        <v>1</v>
      </c>
      <c r="V48" s="3">
        <v>0</v>
      </c>
      <c r="W48" s="3">
        <v>16.3</v>
      </c>
      <c r="X48" s="3">
        <v>18</v>
      </c>
      <c r="Y48" s="3">
        <v>13.5</v>
      </c>
      <c r="Z48" s="3">
        <v>16</v>
      </c>
      <c r="AA48" s="3">
        <v>16</v>
      </c>
      <c r="AB48" s="3">
        <v>16</v>
      </c>
      <c r="AC48" s="3">
        <f>(AA48+Z48+X48+Y48)/4</f>
        <v>15.875</v>
      </c>
      <c r="AD48" s="2" t="s">
        <v>134</v>
      </c>
      <c r="AE48" s="2" t="s">
        <v>134</v>
      </c>
    </row>
    <row r="49" spans="2:31" x14ac:dyDescent="0.25">
      <c r="B49" s="12" t="s">
        <v>161</v>
      </c>
      <c r="C49" s="3" t="s">
        <v>17</v>
      </c>
      <c r="D49" s="3">
        <v>2018</v>
      </c>
      <c r="E49" s="3">
        <v>4</v>
      </c>
      <c r="F49" s="3">
        <v>128</v>
      </c>
      <c r="G49" s="3">
        <v>0</v>
      </c>
      <c r="H49" s="3">
        <v>6</v>
      </c>
      <c r="I49" s="3">
        <v>3700</v>
      </c>
      <c r="J49" s="3">
        <v>6.4</v>
      </c>
      <c r="K49" s="3">
        <v>402</v>
      </c>
      <c r="L49" s="3" t="s">
        <v>18</v>
      </c>
      <c r="M49" s="3" t="s">
        <v>74</v>
      </c>
      <c r="N49" s="14">
        <v>170000</v>
      </c>
      <c r="O49" s="3" t="s">
        <v>22</v>
      </c>
      <c r="P49" s="3">
        <v>1.49</v>
      </c>
      <c r="Q49" s="3">
        <v>1</v>
      </c>
      <c r="R49" s="3">
        <v>1</v>
      </c>
      <c r="S49" s="3">
        <v>0</v>
      </c>
      <c r="T49" s="3">
        <v>0</v>
      </c>
      <c r="U49" s="3">
        <v>1</v>
      </c>
      <c r="V49" s="3">
        <v>0</v>
      </c>
      <c r="W49" s="3">
        <v>14.65</v>
      </c>
      <c r="X49" s="3">
        <v>16.5</v>
      </c>
      <c r="Y49" s="3">
        <v>15.5</v>
      </c>
      <c r="Z49" s="3">
        <v>15</v>
      </c>
      <c r="AA49" s="3">
        <v>16</v>
      </c>
      <c r="AB49" s="3">
        <v>16</v>
      </c>
      <c r="AC49" s="3">
        <f>(AA49+Z49+X49+Y49)/4</f>
        <v>15.75</v>
      </c>
      <c r="AD49" s="2" t="s">
        <v>135</v>
      </c>
      <c r="AE49" s="2" t="s">
        <v>134</v>
      </c>
    </row>
    <row r="50" spans="2:31" x14ac:dyDescent="0.25">
      <c r="B50" s="12" t="s">
        <v>157</v>
      </c>
      <c r="C50" s="3" t="s">
        <v>17</v>
      </c>
      <c r="D50" s="3">
        <v>2017</v>
      </c>
      <c r="E50" s="3">
        <v>2</v>
      </c>
      <c r="F50" s="3">
        <v>64</v>
      </c>
      <c r="G50" s="3">
        <v>1</v>
      </c>
      <c r="H50" s="3">
        <v>4</v>
      </c>
      <c r="I50" s="3">
        <v>3000</v>
      </c>
      <c r="J50" s="3">
        <v>5.5</v>
      </c>
      <c r="K50" s="3">
        <v>534</v>
      </c>
      <c r="L50" s="3" t="s">
        <v>85</v>
      </c>
      <c r="M50" s="3" t="s">
        <v>167</v>
      </c>
      <c r="N50" s="14">
        <v>214000</v>
      </c>
      <c r="O50" s="3" t="s">
        <v>22</v>
      </c>
      <c r="P50" s="3">
        <v>0.4</v>
      </c>
      <c r="Q50" s="3">
        <v>1</v>
      </c>
      <c r="R50" s="3">
        <v>1</v>
      </c>
      <c r="S50" s="3">
        <v>0</v>
      </c>
      <c r="T50" s="3">
        <v>67</v>
      </c>
      <c r="U50" s="3">
        <v>1</v>
      </c>
      <c r="V50" s="3">
        <v>0</v>
      </c>
      <c r="W50" s="3">
        <v>13.48</v>
      </c>
      <c r="X50" s="3">
        <v>15.5</v>
      </c>
      <c r="Y50" s="3">
        <v>16</v>
      </c>
      <c r="Z50" s="3">
        <v>16</v>
      </c>
      <c r="AA50" s="3">
        <v>15.5</v>
      </c>
      <c r="AB50" s="3">
        <v>15.5</v>
      </c>
      <c r="AC50" s="3">
        <f>(AA50+Z50+X50+Y50)/4</f>
        <v>15.75</v>
      </c>
      <c r="AD50" s="2" t="s">
        <v>135</v>
      </c>
      <c r="AE50" s="2" t="s">
        <v>134</v>
      </c>
    </row>
    <row r="51" spans="2:31" x14ac:dyDescent="0.25">
      <c r="B51" s="12" t="s">
        <v>56</v>
      </c>
      <c r="C51" s="3" t="s">
        <v>17</v>
      </c>
      <c r="D51" s="3">
        <v>2018</v>
      </c>
      <c r="E51" s="3">
        <v>2</v>
      </c>
      <c r="F51" s="3">
        <v>64</v>
      </c>
      <c r="G51" s="3">
        <v>1</v>
      </c>
      <c r="H51" s="3">
        <v>4</v>
      </c>
      <c r="I51" s="3">
        <v>2870</v>
      </c>
      <c r="J51" s="3">
        <v>5</v>
      </c>
      <c r="K51" s="3">
        <v>482</v>
      </c>
      <c r="L51" s="3" t="s">
        <v>85</v>
      </c>
      <c r="M51" s="3" t="s">
        <v>39</v>
      </c>
      <c r="N51" s="14">
        <v>262506</v>
      </c>
      <c r="O51" s="3" t="s">
        <v>22</v>
      </c>
      <c r="P51" s="3">
        <v>0.77</v>
      </c>
      <c r="Q51" s="3">
        <v>1</v>
      </c>
      <c r="R51" s="3">
        <v>1</v>
      </c>
      <c r="S51" s="3">
        <v>0</v>
      </c>
      <c r="T51" s="3">
        <v>68</v>
      </c>
      <c r="U51" s="3">
        <v>1</v>
      </c>
      <c r="V51" s="3">
        <v>0</v>
      </c>
      <c r="W51" s="3">
        <v>12.22</v>
      </c>
      <c r="X51" s="3">
        <v>14</v>
      </c>
      <c r="Y51" s="3">
        <v>16</v>
      </c>
      <c r="Z51" s="3">
        <v>17.5</v>
      </c>
      <c r="AA51" s="3">
        <v>15</v>
      </c>
      <c r="AB51" s="3">
        <v>16</v>
      </c>
      <c r="AC51" s="3">
        <f>(AA51+Z51+X51+Y51)/4</f>
        <v>15.625</v>
      </c>
      <c r="AD51" s="2" t="s">
        <v>135</v>
      </c>
      <c r="AE51" s="2" t="s">
        <v>135</v>
      </c>
    </row>
    <row r="52" spans="2:31" x14ac:dyDescent="0.25">
      <c r="B52" s="12" t="s">
        <v>61</v>
      </c>
      <c r="C52" s="3" t="s">
        <v>50</v>
      </c>
      <c r="D52" s="3">
        <v>2016</v>
      </c>
      <c r="E52" s="3">
        <v>1</v>
      </c>
      <c r="F52" s="3">
        <v>32</v>
      </c>
      <c r="G52" s="3">
        <v>1</v>
      </c>
      <c r="H52" s="3">
        <v>4</v>
      </c>
      <c r="I52" s="3">
        <v>3000</v>
      </c>
      <c r="J52" s="3">
        <v>5.0999999999999996</v>
      </c>
      <c r="K52" s="3">
        <v>577</v>
      </c>
      <c r="L52" s="3" t="s">
        <v>18</v>
      </c>
      <c r="M52" s="3" t="s">
        <v>62</v>
      </c>
      <c r="N52" s="14">
        <v>158723</v>
      </c>
      <c r="O52" s="3" t="s">
        <v>63</v>
      </c>
      <c r="P52" s="3">
        <v>0.41</v>
      </c>
      <c r="Q52" s="3">
        <v>1</v>
      </c>
      <c r="R52" s="3">
        <v>0</v>
      </c>
      <c r="S52" s="3">
        <v>1</v>
      </c>
      <c r="T52" s="3">
        <v>68</v>
      </c>
      <c r="U52" s="3">
        <v>1</v>
      </c>
      <c r="V52" s="3">
        <v>1</v>
      </c>
      <c r="W52" s="3">
        <v>13.55</v>
      </c>
      <c r="X52" s="3">
        <v>15.5</v>
      </c>
      <c r="Y52" s="3">
        <v>14.5</v>
      </c>
      <c r="Z52" s="3">
        <v>14</v>
      </c>
      <c r="AA52" s="3">
        <v>18</v>
      </c>
      <c r="AB52" s="3">
        <v>15.5</v>
      </c>
      <c r="AC52" s="3">
        <f>(AA52+Z52+X52+Y52)/4</f>
        <v>15.5</v>
      </c>
      <c r="AD52" s="2" t="s">
        <v>135</v>
      </c>
      <c r="AE52" s="2" t="s">
        <v>135</v>
      </c>
    </row>
    <row r="53" spans="2:31" x14ac:dyDescent="0.25">
      <c r="B53" s="12" t="s">
        <v>73</v>
      </c>
      <c r="C53" s="3" t="s">
        <v>50</v>
      </c>
      <c r="D53" s="3">
        <v>2018</v>
      </c>
      <c r="E53" s="3">
        <v>3</v>
      </c>
      <c r="F53" s="3">
        <v>64</v>
      </c>
      <c r="G53" s="3">
        <v>1</v>
      </c>
      <c r="H53" s="3">
        <v>4</v>
      </c>
      <c r="I53" s="3">
        <v>3750</v>
      </c>
      <c r="J53" s="3">
        <v>6.3</v>
      </c>
      <c r="K53" s="3">
        <v>409</v>
      </c>
      <c r="L53" s="3" t="s">
        <v>85</v>
      </c>
      <c r="M53" s="3" t="s">
        <v>74</v>
      </c>
      <c r="N53" s="14">
        <v>138000</v>
      </c>
      <c r="O53" s="3" t="s">
        <v>22</v>
      </c>
      <c r="P53" s="3">
        <v>0.46</v>
      </c>
      <c r="Q53" s="3">
        <v>1</v>
      </c>
      <c r="R53" s="3">
        <v>1</v>
      </c>
      <c r="S53" s="3">
        <v>0</v>
      </c>
      <c r="T53" s="3">
        <v>0</v>
      </c>
      <c r="U53" s="3">
        <v>1</v>
      </c>
      <c r="V53" s="3">
        <v>1</v>
      </c>
      <c r="W53" s="3">
        <v>19.239999999999998</v>
      </c>
      <c r="X53" s="3">
        <v>19.5</v>
      </c>
      <c r="Y53" s="3">
        <v>14</v>
      </c>
      <c r="Z53" s="3">
        <v>13.5</v>
      </c>
      <c r="AA53" s="3">
        <v>15</v>
      </c>
      <c r="AB53" s="3">
        <v>15</v>
      </c>
      <c r="AC53" s="3">
        <f>(AA53+Z53+X53+Y53)/4</f>
        <v>15.5</v>
      </c>
      <c r="AD53" s="2" t="s">
        <v>134</v>
      </c>
      <c r="AE53" s="2" t="s">
        <v>134</v>
      </c>
    </row>
    <row r="54" spans="2:31" x14ac:dyDescent="0.25">
      <c r="B54" s="12" t="s">
        <v>101</v>
      </c>
      <c r="C54" s="3" t="s">
        <v>50</v>
      </c>
      <c r="D54" s="3">
        <v>2018</v>
      </c>
      <c r="E54" s="3">
        <v>4</v>
      </c>
      <c r="F54" s="3">
        <v>64</v>
      </c>
      <c r="G54" s="3">
        <v>1</v>
      </c>
      <c r="H54" s="3">
        <v>4</v>
      </c>
      <c r="I54" s="3">
        <v>3300</v>
      </c>
      <c r="J54" s="3">
        <v>6</v>
      </c>
      <c r="K54" s="3">
        <v>411</v>
      </c>
      <c r="L54" s="3" t="s">
        <v>18</v>
      </c>
      <c r="M54" s="3" t="s">
        <v>105</v>
      </c>
      <c r="N54" s="14">
        <v>116370</v>
      </c>
      <c r="O54" s="3" t="s">
        <v>63</v>
      </c>
      <c r="P54" s="3">
        <v>0.33500000000000002</v>
      </c>
      <c r="Q54" s="3">
        <v>1</v>
      </c>
      <c r="R54" s="3">
        <v>1</v>
      </c>
      <c r="S54" s="3">
        <v>0</v>
      </c>
      <c r="T54" s="3">
        <v>0</v>
      </c>
      <c r="U54" s="3">
        <v>1</v>
      </c>
      <c r="V54" s="3">
        <v>1</v>
      </c>
      <c r="W54" s="3">
        <v>18.079999999999998</v>
      </c>
      <c r="X54" s="3">
        <v>19</v>
      </c>
      <c r="Y54" s="3">
        <v>13.5</v>
      </c>
      <c r="Z54" s="3">
        <v>11.5</v>
      </c>
      <c r="AA54" s="3">
        <v>18</v>
      </c>
      <c r="AB54" s="3">
        <v>15</v>
      </c>
      <c r="AC54" s="3">
        <f>(AA54+Z54+X54+Y54)/4</f>
        <v>15.5</v>
      </c>
      <c r="AD54" s="2" t="s">
        <v>135</v>
      </c>
      <c r="AE54" s="2" t="s">
        <v>135</v>
      </c>
    </row>
    <row r="55" spans="2:31" x14ac:dyDescent="0.25">
      <c r="B55" s="12" t="s">
        <v>66</v>
      </c>
      <c r="C55" s="3" t="s">
        <v>17</v>
      </c>
      <c r="D55" s="3">
        <v>2017</v>
      </c>
      <c r="E55" s="3">
        <v>4</v>
      </c>
      <c r="F55" s="3">
        <v>64</v>
      </c>
      <c r="G55" s="3">
        <v>0</v>
      </c>
      <c r="H55" s="3">
        <v>3</v>
      </c>
      <c r="I55" s="3">
        <v>2691</v>
      </c>
      <c r="J55" s="3">
        <v>5.5</v>
      </c>
      <c r="K55" s="3">
        <v>401</v>
      </c>
      <c r="L55" s="3" t="s">
        <v>85</v>
      </c>
      <c r="M55" s="3" t="s">
        <v>52</v>
      </c>
      <c r="N55" s="14">
        <v>239170</v>
      </c>
      <c r="O55" s="3" t="s">
        <v>35</v>
      </c>
      <c r="P55" s="3">
        <v>0.99</v>
      </c>
      <c r="Q55" s="3">
        <v>1</v>
      </c>
      <c r="R55" s="3">
        <v>0</v>
      </c>
      <c r="S55" s="3">
        <v>1</v>
      </c>
      <c r="T55" s="3">
        <v>67</v>
      </c>
      <c r="U55" s="3">
        <v>1</v>
      </c>
      <c r="V55" s="3">
        <v>0</v>
      </c>
      <c r="W55" s="3">
        <v>11.9</v>
      </c>
      <c r="X55" s="3">
        <v>14</v>
      </c>
      <c r="Y55" s="3">
        <v>15</v>
      </c>
      <c r="Z55" s="3">
        <v>16.5</v>
      </c>
      <c r="AA55" s="3">
        <v>16</v>
      </c>
      <c r="AB55" s="3">
        <v>15.5</v>
      </c>
      <c r="AC55" s="3">
        <f>(AA55+Z55+X55+Y55)/4</f>
        <v>15.375</v>
      </c>
      <c r="AD55" s="2" t="s">
        <v>134</v>
      </c>
      <c r="AE55" s="2" t="s">
        <v>134</v>
      </c>
    </row>
    <row r="56" spans="2:31" x14ac:dyDescent="0.25">
      <c r="B56" s="12" t="s">
        <v>193</v>
      </c>
      <c r="C56" s="3" t="s">
        <v>69</v>
      </c>
      <c r="D56" s="3">
        <v>2019</v>
      </c>
      <c r="E56" s="3">
        <v>2</v>
      </c>
      <c r="F56" s="3">
        <v>64</v>
      </c>
      <c r="G56" s="3">
        <v>1</v>
      </c>
      <c r="H56" s="3">
        <v>4</v>
      </c>
      <c r="I56" s="3">
        <v>4000</v>
      </c>
      <c r="J56" s="3">
        <v>6.5</v>
      </c>
      <c r="K56" s="3">
        <v>396</v>
      </c>
      <c r="L56" s="3" t="s">
        <v>85</v>
      </c>
      <c r="M56" s="3" t="s">
        <v>78</v>
      </c>
      <c r="N56" s="14">
        <v>138000</v>
      </c>
      <c r="O56" s="3" t="s">
        <v>22</v>
      </c>
      <c r="P56" s="3">
        <v>1.08</v>
      </c>
      <c r="Q56" s="3">
        <v>1</v>
      </c>
      <c r="R56" s="3">
        <v>1</v>
      </c>
      <c r="S56" s="3">
        <v>0</v>
      </c>
      <c r="T56" s="3">
        <v>0</v>
      </c>
      <c r="U56" s="3">
        <v>1</v>
      </c>
      <c r="V56" s="3">
        <v>1</v>
      </c>
      <c r="W56" s="3">
        <v>19.02</v>
      </c>
      <c r="X56" s="3">
        <v>19.5</v>
      </c>
      <c r="Y56" s="3">
        <v>13</v>
      </c>
      <c r="Z56" s="3">
        <v>13.5</v>
      </c>
      <c r="AA56" s="3">
        <v>15.5</v>
      </c>
      <c r="AB56" s="3">
        <v>15</v>
      </c>
      <c r="AC56" s="3">
        <f>(AA56+Z56+X56+Y56)/4</f>
        <v>15.375</v>
      </c>
      <c r="AD56" s="2" t="s">
        <v>134</v>
      </c>
      <c r="AE56" s="2" t="s">
        <v>134</v>
      </c>
    </row>
    <row r="57" spans="2:31" x14ac:dyDescent="0.25">
      <c r="B57" s="12" t="s">
        <v>153</v>
      </c>
      <c r="C57" s="3" t="s">
        <v>50</v>
      </c>
      <c r="D57" s="3">
        <v>2019</v>
      </c>
      <c r="E57" s="3">
        <v>2</v>
      </c>
      <c r="F57" s="3">
        <v>128</v>
      </c>
      <c r="G57" s="3">
        <v>1</v>
      </c>
      <c r="H57" s="3">
        <v>4</v>
      </c>
      <c r="I57" s="3">
        <v>3240</v>
      </c>
      <c r="J57" s="3">
        <v>6.15</v>
      </c>
      <c r="K57" s="3">
        <v>415</v>
      </c>
      <c r="L57" s="3" t="s">
        <v>85</v>
      </c>
      <c r="M57" s="3" t="s">
        <v>78</v>
      </c>
      <c r="N57" s="14">
        <v>138500</v>
      </c>
      <c r="O57" s="3" t="s">
        <v>22</v>
      </c>
      <c r="P57" s="3">
        <v>1.23</v>
      </c>
      <c r="Q57" s="3">
        <v>1</v>
      </c>
      <c r="R57" s="3">
        <v>1</v>
      </c>
      <c r="S57" s="3">
        <v>0</v>
      </c>
      <c r="T57" s="3">
        <v>0</v>
      </c>
      <c r="U57" s="3">
        <v>1</v>
      </c>
      <c r="V57" s="3">
        <v>1</v>
      </c>
      <c r="W57" s="3">
        <v>15.8</v>
      </c>
      <c r="X57" s="3">
        <v>17.5</v>
      </c>
      <c r="Y57" s="3">
        <v>13.5</v>
      </c>
      <c r="Z57" s="3">
        <v>13.5</v>
      </c>
      <c r="AA57" s="3">
        <v>16</v>
      </c>
      <c r="AB57" s="3">
        <v>15</v>
      </c>
      <c r="AC57" s="3">
        <f>(AA57+Z57+X57+Y57)/4</f>
        <v>15.125</v>
      </c>
      <c r="AD57" s="2" t="s">
        <v>134</v>
      </c>
      <c r="AE57" s="2" t="s">
        <v>134</v>
      </c>
    </row>
    <row r="58" spans="2:31" x14ac:dyDescent="0.25">
      <c r="B58" s="12" t="s">
        <v>113</v>
      </c>
      <c r="C58" s="3" t="s">
        <v>17</v>
      </c>
      <c r="D58" s="3">
        <v>2019</v>
      </c>
      <c r="E58" s="3">
        <v>1</v>
      </c>
      <c r="F58" s="3">
        <v>64</v>
      </c>
      <c r="G58" s="3">
        <v>1</v>
      </c>
      <c r="H58" s="3">
        <v>4</v>
      </c>
      <c r="I58" s="3">
        <v>4400</v>
      </c>
      <c r="J58" s="3">
        <v>5.5</v>
      </c>
      <c r="K58" s="3">
        <v>401</v>
      </c>
      <c r="L58" s="3" t="s">
        <v>85</v>
      </c>
      <c r="M58" s="3" t="s">
        <v>72</v>
      </c>
      <c r="N58" s="14">
        <v>91000</v>
      </c>
      <c r="O58" s="3" t="s">
        <v>22</v>
      </c>
      <c r="P58" s="3">
        <v>1.43</v>
      </c>
      <c r="Q58" s="3">
        <v>1</v>
      </c>
      <c r="R58" s="3">
        <v>1</v>
      </c>
      <c r="S58" s="3">
        <v>0</v>
      </c>
      <c r="T58" s="3">
        <v>68</v>
      </c>
      <c r="U58" s="3">
        <v>1</v>
      </c>
      <c r="V58" s="3">
        <v>1</v>
      </c>
      <c r="W58" s="3">
        <v>22.58</v>
      </c>
      <c r="X58" s="3">
        <v>20</v>
      </c>
      <c r="Y58" s="3">
        <v>16</v>
      </c>
      <c r="Z58" s="3">
        <v>9.5</v>
      </c>
      <c r="AA58" s="3">
        <v>15</v>
      </c>
      <c r="AB58" s="3">
        <v>15</v>
      </c>
      <c r="AC58" s="3">
        <f>(AA58+Z58+X58+Y58)/4</f>
        <v>15.125</v>
      </c>
      <c r="AD58" s="2" t="s">
        <v>134</v>
      </c>
      <c r="AE58" s="2" t="s">
        <v>134</v>
      </c>
    </row>
    <row r="59" spans="2:31" x14ac:dyDescent="0.25">
      <c r="B59" s="12" t="s">
        <v>60</v>
      </c>
      <c r="C59" s="3" t="s">
        <v>17</v>
      </c>
      <c r="D59" s="3">
        <v>2017</v>
      </c>
      <c r="E59" s="3">
        <v>4</v>
      </c>
      <c r="F59" s="3">
        <v>64</v>
      </c>
      <c r="G59" s="3">
        <v>0</v>
      </c>
      <c r="H59" s="3">
        <v>2</v>
      </c>
      <c r="I59" s="3">
        <v>1821</v>
      </c>
      <c r="J59" s="3">
        <v>4.7</v>
      </c>
      <c r="K59" s="3">
        <v>326</v>
      </c>
      <c r="L59" s="3" t="s">
        <v>85</v>
      </c>
      <c r="M59" s="3" t="s">
        <v>52</v>
      </c>
      <c r="N59" s="14">
        <v>232590</v>
      </c>
      <c r="O59" s="3" t="s">
        <v>35</v>
      </c>
      <c r="P59" s="3">
        <v>1.36</v>
      </c>
      <c r="Q59" s="3">
        <v>1</v>
      </c>
      <c r="R59" s="3">
        <v>0</v>
      </c>
      <c r="S59" s="3">
        <v>1</v>
      </c>
      <c r="T59" s="3">
        <v>67</v>
      </c>
      <c r="U59" s="3">
        <v>1</v>
      </c>
      <c r="V59" s="3">
        <v>0</v>
      </c>
      <c r="W59" s="3">
        <v>10.6</v>
      </c>
      <c r="X59" s="3">
        <v>12.5</v>
      </c>
      <c r="Y59" s="3">
        <v>15</v>
      </c>
      <c r="Z59" s="3">
        <v>16.5</v>
      </c>
      <c r="AA59" s="3">
        <v>16</v>
      </c>
      <c r="AB59" s="3">
        <v>15.5</v>
      </c>
      <c r="AC59" s="3">
        <f>(AA59+Z59+X59+Y59)/4</f>
        <v>15</v>
      </c>
      <c r="AD59" s="2" t="s">
        <v>134</v>
      </c>
      <c r="AE59" s="2" t="s">
        <v>134</v>
      </c>
    </row>
    <row r="60" spans="2:31" x14ac:dyDescent="0.25">
      <c r="B60" s="12" t="s">
        <v>102</v>
      </c>
      <c r="C60" s="3" t="s">
        <v>50</v>
      </c>
      <c r="D60" s="3">
        <v>2018</v>
      </c>
      <c r="E60" s="3">
        <v>1</v>
      </c>
      <c r="F60" s="3">
        <v>32</v>
      </c>
      <c r="G60" s="3">
        <v>1</v>
      </c>
      <c r="H60" s="3">
        <v>4</v>
      </c>
      <c r="I60" s="3">
        <v>3000</v>
      </c>
      <c r="J60" s="3">
        <v>5.6</v>
      </c>
      <c r="K60" s="3">
        <v>440</v>
      </c>
      <c r="L60" s="3" t="s">
        <v>18</v>
      </c>
      <c r="M60" s="3" t="s">
        <v>105</v>
      </c>
      <c r="N60" s="14">
        <v>116643</v>
      </c>
      <c r="O60" s="3" t="s">
        <v>22</v>
      </c>
      <c r="P60" s="3">
        <v>0.24099999999999999</v>
      </c>
      <c r="Q60" s="3">
        <v>1</v>
      </c>
      <c r="R60" s="3">
        <v>1</v>
      </c>
      <c r="S60" s="3">
        <v>1</v>
      </c>
      <c r="T60" s="3">
        <v>68</v>
      </c>
      <c r="U60" s="3">
        <v>1</v>
      </c>
      <c r="V60" s="3">
        <v>1</v>
      </c>
      <c r="W60" s="3">
        <v>16.809999999999999</v>
      </c>
      <c r="X60" s="3">
        <v>18.5</v>
      </c>
      <c r="Y60" s="3">
        <v>12</v>
      </c>
      <c r="Z60" s="3">
        <v>11.5</v>
      </c>
      <c r="AA60" s="3">
        <v>17.5</v>
      </c>
      <c r="AB60" s="3">
        <v>15</v>
      </c>
      <c r="AC60" s="3">
        <f>(AA60+Z60+X60+Y60)/4</f>
        <v>14.875</v>
      </c>
      <c r="AD60" s="2" t="s">
        <v>135</v>
      </c>
      <c r="AE60" s="2" t="s">
        <v>134</v>
      </c>
    </row>
    <row r="61" spans="2:31" x14ac:dyDescent="0.25">
      <c r="B61" s="12" t="s">
        <v>190</v>
      </c>
      <c r="C61" s="3" t="s">
        <v>69</v>
      </c>
      <c r="D61" s="3">
        <v>2019</v>
      </c>
      <c r="E61" s="3">
        <v>2</v>
      </c>
      <c r="F61" s="3">
        <v>64</v>
      </c>
      <c r="G61" s="3">
        <v>1</v>
      </c>
      <c r="H61" s="3">
        <v>4</v>
      </c>
      <c r="I61" s="3">
        <v>3100</v>
      </c>
      <c r="J61" s="3">
        <v>5.9</v>
      </c>
      <c r="K61" s="3">
        <v>437</v>
      </c>
      <c r="L61" s="3" t="s">
        <v>18</v>
      </c>
      <c r="M61" s="3" t="s">
        <v>105</v>
      </c>
      <c r="N61" s="14">
        <v>109452</v>
      </c>
      <c r="O61" s="3" t="s">
        <v>22</v>
      </c>
      <c r="P61" s="3">
        <v>1.34</v>
      </c>
      <c r="Q61" s="3">
        <v>1</v>
      </c>
      <c r="R61" s="3">
        <v>1</v>
      </c>
      <c r="S61" s="3">
        <v>0</v>
      </c>
      <c r="T61" s="3">
        <v>0</v>
      </c>
      <c r="U61" s="3">
        <v>1</v>
      </c>
      <c r="V61" s="3">
        <v>1</v>
      </c>
      <c r="W61" s="3">
        <v>15.73</v>
      </c>
      <c r="X61" s="3">
        <v>17.5</v>
      </c>
      <c r="Y61" s="3">
        <v>13</v>
      </c>
      <c r="Z61" s="3">
        <v>11</v>
      </c>
      <c r="AA61" s="3">
        <v>18</v>
      </c>
      <c r="AB61" s="3">
        <v>15</v>
      </c>
      <c r="AC61" s="3">
        <f>(AA61+Z61+X61+Y61)/4</f>
        <v>14.875</v>
      </c>
      <c r="AD61" s="2" t="s">
        <v>134</v>
      </c>
      <c r="AE61" s="2" t="s">
        <v>134</v>
      </c>
    </row>
    <row r="62" spans="2:31" x14ac:dyDescent="0.25">
      <c r="B62" s="12" t="s">
        <v>67</v>
      </c>
      <c r="C62" s="3" t="s">
        <v>50</v>
      </c>
      <c r="D62" s="3">
        <v>2016</v>
      </c>
      <c r="E62" s="3">
        <v>3</v>
      </c>
      <c r="F62" s="3">
        <v>32</v>
      </c>
      <c r="G62" s="3">
        <v>0</v>
      </c>
      <c r="H62" s="3">
        <v>3</v>
      </c>
      <c r="I62" s="3">
        <v>2900</v>
      </c>
      <c r="J62" s="3">
        <v>5.5</v>
      </c>
      <c r="K62" s="3">
        <v>401</v>
      </c>
      <c r="L62" s="3" t="s">
        <v>85</v>
      </c>
      <c r="M62" s="3" t="s">
        <v>65</v>
      </c>
      <c r="N62" s="14">
        <v>189379</v>
      </c>
      <c r="O62" s="3" t="s">
        <v>35</v>
      </c>
      <c r="P62" s="3">
        <v>1.24</v>
      </c>
      <c r="Q62" s="3">
        <v>1</v>
      </c>
      <c r="R62" s="3">
        <v>0</v>
      </c>
      <c r="S62" s="3">
        <v>0</v>
      </c>
      <c r="T62" s="3">
        <v>67</v>
      </c>
      <c r="U62" s="3">
        <v>1</v>
      </c>
      <c r="V62" s="3">
        <v>0</v>
      </c>
      <c r="W62" s="3">
        <v>11.73</v>
      </c>
      <c r="X62" s="3">
        <v>13.5</v>
      </c>
      <c r="Y62" s="3">
        <v>14.5</v>
      </c>
      <c r="Z62" s="3">
        <v>15</v>
      </c>
      <c r="AA62" s="3">
        <v>16</v>
      </c>
      <c r="AB62" s="3">
        <v>15</v>
      </c>
      <c r="AC62" s="3">
        <f>(AA62+Z62+X62+Y62)/4</f>
        <v>14.75</v>
      </c>
      <c r="AD62" s="2" t="s">
        <v>135</v>
      </c>
      <c r="AE62" s="2" t="s">
        <v>134</v>
      </c>
    </row>
    <row r="63" spans="2:31" x14ac:dyDescent="0.25">
      <c r="B63" s="12" t="s">
        <v>64</v>
      </c>
      <c r="C63" s="3" t="s">
        <v>50</v>
      </c>
      <c r="D63" s="3">
        <v>2016</v>
      </c>
      <c r="E63" s="3">
        <v>3</v>
      </c>
      <c r="F63" s="3">
        <v>32</v>
      </c>
      <c r="G63" s="3">
        <v>0</v>
      </c>
      <c r="H63" s="3">
        <v>2</v>
      </c>
      <c r="I63" s="3">
        <v>1960</v>
      </c>
      <c r="J63" s="3">
        <v>4.7</v>
      </c>
      <c r="K63" s="3">
        <v>326</v>
      </c>
      <c r="L63" s="3" t="s">
        <v>85</v>
      </c>
      <c r="M63" s="3" t="s">
        <v>65</v>
      </c>
      <c r="N63" s="14">
        <v>184345</v>
      </c>
      <c r="O63" s="3" t="s">
        <v>35</v>
      </c>
      <c r="P63" s="3">
        <v>1.38</v>
      </c>
      <c r="Q63" s="3">
        <v>1</v>
      </c>
      <c r="R63" s="3">
        <v>0</v>
      </c>
      <c r="S63" s="3">
        <v>0</v>
      </c>
      <c r="T63" s="3">
        <v>67</v>
      </c>
      <c r="U63" s="3">
        <v>1</v>
      </c>
      <c r="V63" s="3">
        <v>0</v>
      </c>
      <c r="W63" s="3">
        <v>10.68</v>
      </c>
      <c r="X63" s="3">
        <v>12.5</v>
      </c>
      <c r="Y63" s="3">
        <v>14.5</v>
      </c>
      <c r="Z63" s="3">
        <v>15</v>
      </c>
      <c r="AA63" s="3">
        <v>16</v>
      </c>
      <c r="AB63" s="3">
        <v>15</v>
      </c>
      <c r="AC63" s="3">
        <f>(AA63+Z63+X63+Y63)/4</f>
        <v>14.5</v>
      </c>
      <c r="AD63" s="2" t="s">
        <v>134</v>
      </c>
      <c r="AE63" s="2" t="s">
        <v>134</v>
      </c>
    </row>
    <row r="64" spans="2:31" x14ac:dyDescent="0.25">
      <c r="B64" s="12" t="s">
        <v>77</v>
      </c>
      <c r="C64" s="3" t="s">
        <v>69</v>
      </c>
      <c r="D64" s="3">
        <v>2019</v>
      </c>
      <c r="E64" s="3">
        <v>1</v>
      </c>
      <c r="F64" s="3">
        <v>32</v>
      </c>
      <c r="G64" s="3">
        <v>1</v>
      </c>
      <c r="H64" s="3">
        <v>3</v>
      </c>
      <c r="I64" s="3">
        <v>3400</v>
      </c>
      <c r="J64" s="3">
        <v>6.21</v>
      </c>
      <c r="K64" s="3">
        <v>415</v>
      </c>
      <c r="L64" s="3" t="s">
        <v>85</v>
      </c>
      <c r="M64" s="3" t="s">
        <v>78</v>
      </c>
      <c r="N64" s="14">
        <v>138500</v>
      </c>
      <c r="O64" s="3" t="s">
        <v>63</v>
      </c>
      <c r="P64" s="3">
        <v>0.83</v>
      </c>
      <c r="Q64" s="3">
        <v>1</v>
      </c>
      <c r="R64" s="3">
        <v>1</v>
      </c>
      <c r="S64" s="3">
        <v>0</v>
      </c>
      <c r="T64" s="3">
        <v>0</v>
      </c>
      <c r="U64" s="3">
        <v>1</v>
      </c>
      <c r="V64" s="3">
        <v>1</v>
      </c>
      <c r="W64" s="3">
        <v>17.100000000000001</v>
      </c>
      <c r="X64" s="3">
        <v>18.5</v>
      </c>
      <c r="Y64" s="3">
        <v>12</v>
      </c>
      <c r="Z64" s="3">
        <v>13.5</v>
      </c>
      <c r="AA64" s="3">
        <v>14</v>
      </c>
      <c r="AB64" s="3">
        <v>14.5</v>
      </c>
      <c r="AC64" s="3">
        <f>(AA64+Z64+X64+Y64)/4</f>
        <v>14.5</v>
      </c>
      <c r="AD64" s="2" t="s">
        <v>134</v>
      </c>
      <c r="AE64" s="2" t="s">
        <v>134</v>
      </c>
    </row>
    <row r="65" spans="2:31" x14ac:dyDescent="0.25">
      <c r="B65" s="12" t="s">
        <v>147</v>
      </c>
      <c r="C65" s="3" t="s">
        <v>69</v>
      </c>
      <c r="D65" s="3">
        <v>2019</v>
      </c>
      <c r="E65" s="3">
        <v>1</v>
      </c>
      <c r="F65" s="3">
        <v>64</v>
      </c>
      <c r="G65" s="3">
        <v>1</v>
      </c>
      <c r="H65" s="3">
        <v>4</v>
      </c>
      <c r="I65" s="3">
        <v>5000</v>
      </c>
      <c r="J65" s="3">
        <v>6.2</v>
      </c>
      <c r="K65" s="3">
        <v>273</v>
      </c>
      <c r="L65" s="3" t="s">
        <v>85</v>
      </c>
      <c r="M65" s="3" t="s">
        <v>151</v>
      </c>
      <c r="N65" s="14">
        <v>108237</v>
      </c>
      <c r="O65" s="3" t="s">
        <v>22</v>
      </c>
      <c r="P65" s="3">
        <v>0.49</v>
      </c>
      <c r="Q65" s="3">
        <v>1</v>
      </c>
      <c r="R65" s="3">
        <v>1</v>
      </c>
      <c r="S65" s="3">
        <v>0</v>
      </c>
      <c r="T65" s="3">
        <v>0</v>
      </c>
      <c r="U65" s="3">
        <v>1</v>
      </c>
      <c r="V65" s="3">
        <v>1</v>
      </c>
      <c r="W65" s="3">
        <v>26.91</v>
      </c>
      <c r="X65" s="3">
        <v>21</v>
      </c>
      <c r="Y65" s="3">
        <v>11.5</v>
      </c>
      <c r="Z65" s="3">
        <v>11</v>
      </c>
      <c r="AA65" s="3">
        <v>14.5</v>
      </c>
      <c r="AB65" s="3">
        <v>14.5</v>
      </c>
      <c r="AC65" s="3">
        <f>(AA65+Z65+X65+Y65)/4</f>
        <v>14.5</v>
      </c>
      <c r="AD65" s="2" t="s">
        <v>135</v>
      </c>
      <c r="AE65" s="2" t="s">
        <v>134</v>
      </c>
    </row>
    <row r="66" spans="2:31" x14ac:dyDescent="0.25">
      <c r="B66" s="12" t="s">
        <v>196</v>
      </c>
      <c r="C66" s="3" t="s">
        <v>69</v>
      </c>
      <c r="D66" s="3">
        <v>2019</v>
      </c>
      <c r="E66" s="3">
        <v>1</v>
      </c>
      <c r="F66" s="3">
        <v>128</v>
      </c>
      <c r="G66" s="3">
        <v>1</v>
      </c>
      <c r="H66" s="3">
        <v>6</v>
      </c>
      <c r="I66" s="3">
        <v>3400</v>
      </c>
      <c r="J66" s="3">
        <v>6.2</v>
      </c>
      <c r="K66" s="3">
        <v>415</v>
      </c>
      <c r="L66" s="3" t="s">
        <v>85</v>
      </c>
      <c r="M66" s="3" t="s">
        <v>78</v>
      </c>
      <c r="N66" s="14">
        <v>138500</v>
      </c>
      <c r="O66" s="3" t="s">
        <v>63</v>
      </c>
      <c r="P66" s="3">
        <v>0.6</v>
      </c>
      <c r="Q66" s="3">
        <v>1</v>
      </c>
      <c r="R66" s="3">
        <v>1</v>
      </c>
      <c r="S66" s="3">
        <v>0</v>
      </c>
      <c r="T66" s="3">
        <v>0</v>
      </c>
      <c r="U66" s="3">
        <v>1</v>
      </c>
      <c r="V66" s="3">
        <v>1</v>
      </c>
      <c r="W66" s="3">
        <v>15.6</v>
      </c>
      <c r="X66" s="3">
        <v>17.5</v>
      </c>
      <c r="Y66" s="3">
        <v>12</v>
      </c>
      <c r="Z66" s="3">
        <v>13.5</v>
      </c>
      <c r="AA66" s="3">
        <v>14</v>
      </c>
      <c r="AB66" s="3">
        <v>14</v>
      </c>
      <c r="AC66" s="3">
        <f>(AA66+Z66+X66+Y66)/4</f>
        <v>14.25</v>
      </c>
      <c r="AD66" s="2" t="s">
        <v>135</v>
      </c>
      <c r="AE66" s="2" t="s">
        <v>134</v>
      </c>
    </row>
    <row r="67" spans="2:31" x14ac:dyDescent="0.25">
      <c r="B67" s="12" t="s">
        <v>146</v>
      </c>
      <c r="C67" s="3" t="s">
        <v>50</v>
      </c>
      <c r="D67" s="3">
        <v>2019</v>
      </c>
      <c r="E67" s="3">
        <v>1</v>
      </c>
      <c r="F67" s="3">
        <v>64</v>
      </c>
      <c r="G67" s="3">
        <v>1</v>
      </c>
      <c r="H67" s="3">
        <v>4</v>
      </c>
      <c r="I67" s="3">
        <v>3000</v>
      </c>
      <c r="J67" s="3">
        <v>6.24</v>
      </c>
      <c r="K67" s="3">
        <v>403</v>
      </c>
      <c r="L67" s="3" t="s">
        <v>85</v>
      </c>
      <c r="M67" s="3" t="s">
        <v>148</v>
      </c>
      <c r="N67" s="14">
        <v>116000</v>
      </c>
      <c r="O67" s="3" t="s">
        <v>22</v>
      </c>
      <c r="P67" s="3">
        <v>0.77</v>
      </c>
      <c r="Q67" s="3">
        <v>1</v>
      </c>
      <c r="R67" s="3">
        <v>1</v>
      </c>
      <c r="S67" s="3">
        <v>0</v>
      </c>
      <c r="T67" s="3">
        <v>0</v>
      </c>
      <c r="U67" s="3">
        <v>1</v>
      </c>
      <c r="V67" s="3">
        <v>1</v>
      </c>
      <c r="W67" s="3">
        <v>14.05</v>
      </c>
      <c r="X67" s="3">
        <v>16</v>
      </c>
      <c r="Y67" s="3">
        <v>14</v>
      </c>
      <c r="Z67" s="3">
        <v>11.5</v>
      </c>
      <c r="AA67" s="3">
        <v>15</v>
      </c>
      <c r="AB67" s="3">
        <v>14.5</v>
      </c>
      <c r="AC67" s="3">
        <f>(AA67+Z67+X67+Y67)/4</f>
        <v>14.125</v>
      </c>
      <c r="AD67" s="2" t="s">
        <v>135</v>
      </c>
      <c r="AE67" s="2" t="s">
        <v>134</v>
      </c>
    </row>
    <row r="68" spans="2:31" x14ac:dyDescent="0.25">
      <c r="B68" s="12" t="s">
        <v>106</v>
      </c>
      <c r="C68" s="3" t="s">
        <v>69</v>
      </c>
      <c r="D68" s="3">
        <v>2016</v>
      </c>
      <c r="E68" s="3">
        <v>2</v>
      </c>
      <c r="F68" s="3">
        <v>16</v>
      </c>
      <c r="G68" s="3">
        <v>0</v>
      </c>
      <c r="H68" s="3">
        <v>2</v>
      </c>
      <c r="I68" s="3">
        <v>1624</v>
      </c>
      <c r="J68" s="3">
        <v>4</v>
      </c>
      <c r="K68" s="3">
        <v>326</v>
      </c>
      <c r="L68" s="3" t="s">
        <v>85</v>
      </c>
      <c r="M68" s="3" t="s">
        <v>96</v>
      </c>
      <c r="N68" s="14">
        <v>153688</v>
      </c>
      <c r="O68" s="3" t="s">
        <v>35</v>
      </c>
      <c r="P68" s="3">
        <v>0.72</v>
      </c>
      <c r="Q68" s="3">
        <v>1</v>
      </c>
      <c r="R68" s="3">
        <v>0</v>
      </c>
      <c r="S68" s="3">
        <v>0</v>
      </c>
      <c r="T68" s="3">
        <v>0</v>
      </c>
      <c r="U68" s="3">
        <v>1</v>
      </c>
      <c r="V68" s="3">
        <v>1</v>
      </c>
      <c r="W68" s="3" t="s">
        <v>89</v>
      </c>
      <c r="X68" s="3">
        <v>13.5</v>
      </c>
      <c r="Y68" s="3">
        <v>13</v>
      </c>
      <c r="Z68" s="3">
        <v>14</v>
      </c>
      <c r="AA68" s="3">
        <v>15</v>
      </c>
      <c r="AB68" s="3">
        <v>14</v>
      </c>
      <c r="AC68" s="3">
        <f>(AA68+Z68+X68+Y68)/4</f>
        <v>13.875</v>
      </c>
      <c r="AD68" s="2" t="s">
        <v>135</v>
      </c>
      <c r="AE68" s="2" t="s">
        <v>135</v>
      </c>
    </row>
    <row r="69" spans="2:31" x14ac:dyDescent="0.25">
      <c r="B69" s="12" t="s">
        <v>112</v>
      </c>
      <c r="C69" s="3" t="s">
        <v>50</v>
      </c>
      <c r="D69" s="3">
        <v>2018</v>
      </c>
      <c r="E69" s="3">
        <v>1</v>
      </c>
      <c r="F69" s="3">
        <v>32</v>
      </c>
      <c r="G69" s="3">
        <v>1</v>
      </c>
      <c r="H69" s="3">
        <v>4</v>
      </c>
      <c r="I69" s="3">
        <v>3580</v>
      </c>
      <c r="J69" s="3">
        <v>6</v>
      </c>
      <c r="K69" s="3">
        <v>387</v>
      </c>
      <c r="L69" s="3" t="s">
        <v>85</v>
      </c>
      <c r="M69" s="3" t="s">
        <v>126</v>
      </c>
      <c r="N69" s="14">
        <v>75525</v>
      </c>
      <c r="O69" s="3" t="s">
        <v>22</v>
      </c>
      <c r="P69" s="3">
        <v>0.41</v>
      </c>
      <c r="Q69" s="3">
        <v>1</v>
      </c>
      <c r="R69" s="3">
        <v>1</v>
      </c>
      <c r="S69" s="3">
        <v>1</v>
      </c>
      <c r="T69" s="3">
        <v>0</v>
      </c>
      <c r="U69" s="3">
        <v>1</v>
      </c>
      <c r="V69" s="3">
        <v>1</v>
      </c>
      <c r="W69" s="3">
        <v>19.329999999999998</v>
      </c>
      <c r="X69" s="3">
        <v>19.5</v>
      </c>
      <c r="Y69" s="3">
        <v>12.5</v>
      </c>
      <c r="Z69" s="3">
        <v>9</v>
      </c>
      <c r="AA69" s="3">
        <v>14.5</v>
      </c>
      <c r="AB69" s="3">
        <v>14</v>
      </c>
      <c r="AC69" s="3">
        <f>(AA69+Z69+X69+Y69)/4</f>
        <v>13.875</v>
      </c>
      <c r="AD69" s="2" t="s">
        <v>135</v>
      </c>
      <c r="AE69" s="2" t="s">
        <v>134</v>
      </c>
    </row>
    <row r="70" spans="2:31" x14ac:dyDescent="0.25">
      <c r="B70" s="12" t="s">
        <v>139</v>
      </c>
      <c r="C70" s="3" t="s">
        <v>50</v>
      </c>
      <c r="D70" s="3">
        <v>2019</v>
      </c>
      <c r="E70" s="3">
        <v>1</v>
      </c>
      <c r="F70" s="3">
        <v>64</v>
      </c>
      <c r="G70" s="3">
        <v>1</v>
      </c>
      <c r="H70" s="3">
        <v>4</v>
      </c>
      <c r="I70" s="3">
        <v>3000</v>
      </c>
      <c r="J70" s="3">
        <v>6.5</v>
      </c>
      <c r="K70" s="3">
        <v>422</v>
      </c>
      <c r="L70" s="3" t="s">
        <v>85</v>
      </c>
      <c r="M70" s="3" t="s">
        <v>148</v>
      </c>
      <c r="N70" s="14">
        <v>140000</v>
      </c>
      <c r="O70" s="3" t="s">
        <v>22</v>
      </c>
      <c r="P70" s="3">
        <v>0.72</v>
      </c>
      <c r="Q70" s="3">
        <v>1</v>
      </c>
      <c r="R70" s="3">
        <v>1</v>
      </c>
      <c r="S70" s="3">
        <v>0</v>
      </c>
      <c r="T70" s="3">
        <v>0</v>
      </c>
      <c r="U70" s="3">
        <v>1</v>
      </c>
      <c r="V70" s="3">
        <v>1</v>
      </c>
      <c r="W70" s="3" t="s">
        <v>89</v>
      </c>
      <c r="X70" s="3">
        <v>13</v>
      </c>
      <c r="Y70" s="3">
        <v>13.5</v>
      </c>
      <c r="Z70" s="3">
        <v>13.5</v>
      </c>
      <c r="AA70" s="3">
        <v>15</v>
      </c>
      <c r="AB70" s="3">
        <v>14</v>
      </c>
      <c r="AC70" s="3">
        <f>(AA70+Z70+X70+Y70)/4</f>
        <v>13.75</v>
      </c>
      <c r="AD70" s="2" t="s">
        <v>135</v>
      </c>
      <c r="AE70" s="2" t="s">
        <v>134</v>
      </c>
    </row>
    <row r="71" spans="2:31" x14ac:dyDescent="0.25">
      <c r="B71" s="12" t="s">
        <v>99</v>
      </c>
      <c r="C71" s="3" t="s">
        <v>69</v>
      </c>
      <c r="D71" s="3">
        <v>2017</v>
      </c>
      <c r="E71" s="3">
        <v>1</v>
      </c>
      <c r="F71" s="3">
        <v>32</v>
      </c>
      <c r="G71" s="3">
        <v>1</v>
      </c>
      <c r="H71" s="3">
        <v>3</v>
      </c>
      <c r="I71" s="3">
        <v>3000</v>
      </c>
      <c r="J71" s="3">
        <v>5.2</v>
      </c>
      <c r="K71" s="3">
        <v>424</v>
      </c>
      <c r="L71" s="3" t="s">
        <v>18</v>
      </c>
      <c r="M71" s="3" t="s">
        <v>104</v>
      </c>
      <c r="N71" s="14">
        <v>61200</v>
      </c>
      <c r="O71" s="3" t="s">
        <v>22</v>
      </c>
      <c r="P71" s="3">
        <v>0.52</v>
      </c>
      <c r="Q71" s="3">
        <v>1</v>
      </c>
      <c r="R71" s="3">
        <v>0</v>
      </c>
      <c r="S71" s="3">
        <v>0</v>
      </c>
      <c r="T71" s="3">
        <v>68</v>
      </c>
      <c r="U71" s="3">
        <v>1</v>
      </c>
      <c r="V71" s="3">
        <v>1</v>
      </c>
      <c r="W71" s="3">
        <v>17.579999999999998</v>
      </c>
      <c r="X71" s="3">
        <v>18.5</v>
      </c>
      <c r="Y71" s="3">
        <v>11.5</v>
      </c>
      <c r="Z71" s="3">
        <v>8</v>
      </c>
      <c r="AA71" s="3">
        <v>17</v>
      </c>
      <c r="AB71" s="3">
        <v>14</v>
      </c>
      <c r="AC71" s="3">
        <f>(AA71+Z71+X71+Y71)/4</f>
        <v>13.75</v>
      </c>
      <c r="AD71" s="2" t="s">
        <v>135</v>
      </c>
      <c r="AE71" s="2" t="s">
        <v>135</v>
      </c>
    </row>
    <row r="72" spans="2:31" x14ac:dyDescent="0.25">
      <c r="B72" s="12" t="s">
        <v>158</v>
      </c>
      <c r="C72" s="3" t="s">
        <v>50</v>
      </c>
      <c r="D72" s="3">
        <v>2017</v>
      </c>
      <c r="E72" s="3">
        <v>3</v>
      </c>
      <c r="F72" s="3">
        <v>64</v>
      </c>
      <c r="G72" s="3">
        <v>1</v>
      </c>
      <c r="H72" s="3">
        <v>4</v>
      </c>
      <c r="I72" s="3">
        <v>3000</v>
      </c>
      <c r="J72" s="3">
        <v>5.5</v>
      </c>
      <c r="K72" s="3">
        <v>401</v>
      </c>
      <c r="L72" s="3" t="s">
        <v>18</v>
      </c>
      <c r="M72" s="3" t="s">
        <v>168</v>
      </c>
      <c r="N72" s="14">
        <v>66427</v>
      </c>
      <c r="O72" s="3" t="s">
        <v>22</v>
      </c>
      <c r="P72" s="3">
        <v>1.46</v>
      </c>
      <c r="Q72" s="3">
        <v>1</v>
      </c>
      <c r="R72" s="3">
        <v>1</v>
      </c>
      <c r="S72" s="3">
        <v>0</v>
      </c>
      <c r="T72" s="3">
        <v>0</v>
      </c>
      <c r="U72" s="3">
        <v>1</v>
      </c>
      <c r="V72" s="3">
        <v>1</v>
      </c>
      <c r="W72" s="3">
        <v>16.63</v>
      </c>
      <c r="X72" s="3">
        <v>18</v>
      </c>
      <c r="Y72" s="3">
        <v>12.5</v>
      </c>
      <c r="Z72" s="3">
        <v>8.5</v>
      </c>
      <c r="AA72" s="3">
        <v>16</v>
      </c>
      <c r="AB72" s="3">
        <v>13.5</v>
      </c>
      <c r="AC72" s="3">
        <f>(AA72+Z72+X72+Y72)/4</f>
        <v>13.75</v>
      </c>
      <c r="AD72" s="2" t="s">
        <v>134</v>
      </c>
      <c r="AE72" s="2" t="s">
        <v>134</v>
      </c>
    </row>
    <row r="73" spans="2:31" x14ac:dyDescent="0.25">
      <c r="B73" s="12" t="s">
        <v>95</v>
      </c>
      <c r="C73" s="3" t="s">
        <v>50</v>
      </c>
      <c r="D73" s="3">
        <v>2015</v>
      </c>
      <c r="E73" s="3">
        <v>4</v>
      </c>
      <c r="F73" s="3">
        <v>16</v>
      </c>
      <c r="G73" s="3">
        <v>0</v>
      </c>
      <c r="H73" s="3">
        <v>2</v>
      </c>
      <c r="I73" s="3">
        <v>1715</v>
      </c>
      <c r="J73" s="3">
        <v>4.7</v>
      </c>
      <c r="K73" s="3">
        <v>326</v>
      </c>
      <c r="L73" s="3" t="s">
        <v>85</v>
      </c>
      <c r="M73" s="3" t="s">
        <v>96</v>
      </c>
      <c r="N73" s="14">
        <v>150688</v>
      </c>
      <c r="O73" s="3" t="s">
        <v>35</v>
      </c>
      <c r="P73" s="3">
        <v>0.87</v>
      </c>
      <c r="Q73" s="3">
        <v>1</v>
      </c>
      <c r="R73" s="3">
        <v>0</v>
      </c>
      <c r="S73" s="3">
        <v>0</v>
      </c>
      <c r="T73" s="3">
        <v>0</v>
      </c>
      <c r="U73" s="3">
        <v>1</v>
      </c>
      <c r="V73" s="3">
        <v>1</v>
      </c>
      <c r="W73" s="3" t="s">
        <v>89</v>
      </c>
      <c r="X73" s="3">
        <v>11</v>
      </c>
      <c r="Y73" s="3">
        <v>13</v>
      </c>
      <c r="Z73" s="3">
        <v>14</v>
      </c>
      <c r="AA73" s="3">
        <v>15.5</v>
      </c>
      <c r="AB73" s="3">
        <v>14</v>
      </c>
      <c r="AC73" s="3">
        <f>(AA73+Z73+X73+Y73)/4</f>
        <v>13.375</v>
      </c>
      <c r="AD73" s="2" t="s">
        <v>134</v>
      </c>
      <c r="AE73" s="2" t="s">
        <v>134</v>
      </c>
    </row>
    <row r="74" spans="2:31" x14ac:dyDescent="0.25">
      <c r="B74" s="12" t="s">
        <v>75</v>
      </c>
      <c r="C74" s="3" t="s">
        <v>69</v>
      </c>
      <c r="D74" s="3">
        <v>2018</v>
      </c>
      <c r="E74" s="3">
        <v>1</v>
      </c>
      <c r="F74" s="3">
        <v>64</v>
      </c>
      <c r="G74" s="3">
        <v>1</v>
      </c>
      <c r="H74" s="3">
        <v>4</v>
      </c>
      <c r="I74" s="3">
        <v>3000</v>
      </c>
      <c r="J74" s="3">
        <v>5.84</v>
      </c>
      <c r="K74" s="3">
        <v>434</v>
      </c>
      <c r="L74" s="3" t="s">
        <v>85</v>
      </c>
      <c r="M74" s="3" t="s">
        <v>76</v>
      </c>
      <c r="N74" s="14">
        <v>87976</v>
      </c>
      <c r="O74" s="3" t="s">
        <v>22</v>
      </c>
      <c r="P74" s="3">
        <v>0.75</v>
      </c>
      <c r="Q74" s="3">
        <v>1</v>
      </c>
      <c r="R74" s="3">
        <v>1</v>
      </c>
      <c r="S74" s="3">
        <v>0</v>
      </c>
      <c r="T74" s="3">
        <v>0</v>
      </c>
      <c r="U74" s="3">
        <v>1</v>
      </c>
      <c r="V74" s="3">
        <v>1</v>
      </c>
      <c r="W74" s="3">
        <v>14</v>
      </c>
      <c r="X74" s="3">
        <v>16</v>
      </c>
      <c r="Y74" s="3">
        <v>13</v>
      </c>
      <c r="Z74" s="3">
        <v>9.5</v>
      </c>
      <c r="AA74" s="3">
        <v>15</v>
      </c>
      <c r="AB74" s="3">
        <v>14</v>
      </c>
      <c r="AC74" s="3">
        <f>(AA74+Z74+X74+Y74)/4</f>
        <v>13.375</v>
      </c>
      <c r="AD74" s="2" t="s">
        <v>134</v>
      </c>
      <c r="AE74" s="2" t="s">
        <v>134</v>
      </c>
    </row>
    <row r="75" spans="2:31" x14ac:dyDescent="0.25">
      <c r="B75" s="12" t="s">
        <v>140</v>
      </c>
      <c r="C75" s="3" t="s">
        <v>69</v>
      </c>
      <c r="D75" s="3">
        <v>2019</v>
      </c>
      <c r="E75" s="3">
        <v>1</v>
      </c>
      <c r="F75" s="3">
        <v>32</v>
      </c>
      <c r="G75" s="3">
        <v>1</v>
      </c>
      <c r="H75" s="3">
        <v>3</v>
      </c>
      <c r="I75" s="3">
        <v>3300</v>
      </c>
      <c r="J75" s="3">
        <v>5.7</v>
      </c>
      <c r="K75" s="3">
        <v>303</v>
      </c>
      <c r="L75" s="3" t="s">
        <v>85</v>
      </c>
      <c r="M75" s="3" t="s">
        <v>149</v>
      </c>
      <c r="N75" s="14">
        <v>76500</v>
      </c>
      <c r="O75" s="3" t="s">
        <v>22</v>
      </c>
      <c r="P75" s="3">
        <v>0.6</v>
      </c>
      <c r="Q75" s="3">
        <v>1</v>
      </c>
      <c r="R75" s="3">
        <v>1</v>
      </c>
      <c r="S75" s="3">
        <v>0</v>
      </c>
      <c r="T75" s="3">
        <v>0</v>
      </c>
      <c r="U75" s="3">
        <v>1</v>
      </c>
      <c r="V75" s="3">
        <v>1</v>
      </c>
      <c r="W75" s="3" t="s">
        <v>89</v>
      </c>
      <c r="X75" s="3">
        <v>18.5</v>
      </c>
      <c r="Y75" s="3">
        <v>11.5</v>
      </c>
      <c r="Z75" s="3">
        <v>9</v>
      </c>
      <c r="AA75" s="3">
        <v>14.5</v>
      </c>
      <c r="AB75" s="3">
        <v>13.5</v>
      </c>
      <c r="AC75" s="3">
        <f>(AA75+Z75+X75+Y75)/4</f>
        <v>13.375</v>
      </c>
      <c r="AD75" s="2" t="s">
        <v>134</v>
      </c>
      <c r="AE75" s="2" t="s">
        <v>134</v>
      </c>
    </row>
    <row r="76" spans="2:31" x14ac:dyDescent="0.25">
      <c r="B76" s="12" t="s">
        <v>194</v>
      </c>
      <c r="C76" s="3" t="s">
        <v>83</v>
      </c>
      <c r="D76" s="3">
        <v>2019</v>
      </c>
      <c r="E76" s="3">
        <v>2</v>
      </c>
      <c r="F76" s="3">
        <v>32</v>
      </c>
      <c r="G76" s="3">
        <v>1</v>
      </c>
      <c r="H76" s="3">
        <v>2</v>
      </c>
      <c r="I76" s="3">
        <v>3400</v>
      </c>
      <c r="J76" s="3">
        <v>6.2</v>
      </c>
      <c r="K76" s="3">
        <v>271</v>
      </c>
      <c r="L76" s="3" t="s">
        <v>85</v>
      </c>
      <c r="M76" s="3" t="s">
        <v>199</v>
      </c>
      <c r="N76" s="14">
        <v>88710</v>
      </c>
      <c r="O76" s="3" t="s">
        <v>63</v>
      </c>
      <c r="P76" s="3">
        <v>1.0900000000000001</v>
      </c>
      <c r="Q76" s="3">
        <v>1</v>
      </c>
      <c r="R76" s="3">
        <v>1</v>
      </c>
      <c r="S76" s="3">
        <v>0</v>
      </c>
      <c r="T76" s="3">
        <v>0</v>
      </c>
      <c r="U76" s="3">
        <v>0</v>
      </c>
      <c r="V76" s="3">
        <v>1</v>
      </c>
      <c r="W76" s="3">
        <v>18.97</v>
      </c>
      <c r="X76" s="3">
        <v>19.5</v>
      </c>
      <c r="Y76" s="3">
        <v>10.5</v>
      </c>
      <c r="Z76" s="3">
        <v>9</v>
      </c>
      <c r="AA76" s="3">
        <v>14.5</v>
      </c>
      <c r="AB76" s="3">
        <v>13.5</v>
      </c>
      <c r="AC76" s="3">
        <f>(AA76+Z76+X76+Y76)/4</f>
        <v>13.375</v>
      </c>
      <c r="AD76" s="2" t="s">
        <v>134</v>
      </c>
      <c r="AE76" s="2" t="s">
        <v>134</v>
      </c>
    </row>
    <row r="77" spans="2:31" x14ac:dyDescent="0.25">
      <c r="B77" s="12" t="s">
        <v>195</v>
      </c>
      <c r="C77" s="3" t="s">
        <v>69</v>
      </c>
      <c r="D77" s="3">
        <v>2019</v>
      </c>
      <c r="E77" s="3">
        <v>2</v>
      </c>
      <c r="F77" s="3">
        <v>32</v>
      </c>
      <c r="G77" s="3">
        <v>1</v>
      </c>
      <c r="H77" s="3">
        <v>3</v>
      </c>
      <c r="I77" s="3">
        <v>3000</v>
      </c>
      <c r="J77" s="3">
        <v>5.8</v>
      </c>
      <c r="K77" s="3">
        <v>296</v>
      </c>
      <c r="L77" s="3" t="s">
        <v>85</v>
      </c>
      <c r="M77" s="3" t="s">
        <v>199</v>
      </c>
      <c r="N77" s="14">
        <v>88710</v>
      </c>
      <c r="O77" s="3" t="s">
        <v>63</v>
      </c>
      <c r="P77" s="3">
        <v>0.5</v>
      </c>
      <c r="Q77" s="3">
        <v>1</v>
      </c>
      <c r="R77" s="3">
        <v>1</v>
      </c>
      <c r="S77" s="3">
        <v>0</v>
      </c>
      <c r="T77" s="3">
        <v>0</v>
      </c>
      <c r="U77" s="3">
        <v>0</v>
      </c>
      <c r="V77" s="3">
        <v>1</v>
      </c>
      <c r="W77" s="3">
        <v>16.5</v>
      </c>
      <c r="X77" s="3">
        <v>18</v>
      </c>
      <c r="Y77" s="3">
        <v>12.5</v>
      </c>
      <c r="Z77" s="3">
        <v>9</v>
      </c>
      <c r="AA77" s="3">
        <v>14</v>
      </c>
      <c r="AB77" s="3">
        <v>13.5</v>
      </c>
      <c r="AC77" s="3">
        <f>(AA77+Z77+X77+Y77)/4</f>
        <v>13.375</v>
      </c>
      <c r="AD77" s="2" t="s">
        <v>134</v>
      </c>
      <c r="AE77" s="2" t="s">
        <v>134</v>
      </c>
    </row>
    <row r="78" spans="2:31" x14ac:dyDescent="0.25">
      <c r="B78" s="12" t="s">
        <v>138</v>
      </c>
      <c r="C78" s="3" t="s">
        <v>50</v>
      </c>
      <c r="D78" s="3">
        <v>2019</v>
      </c>
      <c r="E78" s="3">
        <v>1</v>
      </c>
      <c r="F78" s="3">
        <v>64</v>
      </c>
      <c r="G78" s="3">
        <v>1</v>
      </c>
      <c r="H78" s="3">
        <v>3</v>
      </c>
      <c r="I78" s="3">
        <v>2870</v>
      </c>
      <c r="J78" s="3">
        <v>6</v>
      </c>
      <c r="K78" s="3">
        <v>457</v>
      </c>
      <c r="L78" s="3" t="s">
        <v>85</v>
      </c>
      <c r="M78" s="3" t="s">
        <v>198</v>
      </c>
      <c r="N78" s="14">
        <v>78546</v>
      </c>
      <c r="O78" s="3" t="s">
        <v>22</v>
      </c>
      <c r="P78" s="3">
        <v>0.9</v>
      </c>
      <c r="Q78" s="3">
        <v>1</v>
      </c>
      <c r="R78" s="3">
        <v>1</v>
      </c>
      <c r="S78" s="3">
        <v>0</v>
      </c>
      <c r="T78" s="3">
        <v>0</v>
      </c>
      <c r="U78" s="3">
        <v>1</v>
      </c>
      <c r="V78" s="3">
        <v>1</v>
      </c>
      <c r="W78" s="3">
        <v>13.55</v>
      </c>
      <c r="X78" s="3">
        <v>15.5</v>
      </c>
      <c r="Y78" s="3">
        <v>13.5</v>
      </c>
      <c r="Z78" s="3">
        <v>9</v>
      </c>
      <c r="AA78" s="3">
        <v>15</v>
      </c>
      <c r="AB78" s="3">
        <v>13.5</v>
      </c>
      <c r="AC78" s="3">
        <f>(AA78+Z78+X78+Y78)/4</f>
        <v>13.25</v>
      </c>
      <c r="AD78" s="2" t="s">
        <v>134</v>
      </c>
      <c r="AE78" s="2" t="s">
        <v>134</v>
      </c>
    </row>
    <row r="79" spans="2:31" x14ac:dyDescent="0.25">
      <c r="B79" s="12" t="s">
        <v>111</v>
      </c>
      <c r="C79" s="3" t="s">
        <v>69</v>
      </c>
      <c r="D79" s="3">
        <v>2018</v>
      </c>
      <c r="E79" s="3">
        <v>1</v>
      </c>
      <c r="F79" s="3">
        <v>32</v>
      </c>
      <c r="G79" s="3">
        <v>1</v>
      </c>
      <c r="H79" s="3">
        <v>3</v>
      </c>
      <c r="I79" s="3">
        <v>3300</v>
      </c>
      <c r="J79" s="3">
        <v>5.2</v>
      </c>
      <c r="K79" s="3">
        <v>424</v>
      </c>
      <c r="L79" s="3" t="s">
        <v>85</v>
      </c>
      <c r="M79" s="3" t="s">
        <v>126</v>
      </c>
      <c r="N79" s="14">
        <v>72512</v>
      </c>
      <c r="O79" s="3" t="s">
        <v>22</v>
      </c>
      <c r="P79" s="3">
        <v>1.07</v>
      </c>
      <c r="Q79" s="3">
        <v>1</v>
      </c>
      <c r="R79" s="3">
        <v>1</v>
      </c>
      <c r="S79" s="3">
        <v>0</v>
      </c>
      <c r="T79" s="3">
        <v>0</v>
      </c>
      <c r="U79" s="3">
        <v>1</v>
      </c>
      <c r="V79" s="3">
        <v>1</v>
      </c>
      <c r="W79" s="3">
        <v>15.67</v>
      </c>
      <c r="X79" s="3">
        <v>17.5</v>
      </c>
      <c r="Y79" s="3">
        <v>12</v>
      </c>
      <c r="Z79" s="3">
        <v>8.5</v>
      </c>
      <c r="AA79" s="3">
        <v>14</v>
      </c>
      <c r="AB79" s="3">
        <v>13</v>
      </c>
      <c r="AC79" s="3">
        <f>(AA79+Z79+X79+Y79)/4</f>
        <v>13</v>
      </c>
      <c r="AD79" s="2" t="s">
        <v>135</v>
      </c>
      <c r="AE79" s="2" t="s">
        <v>134</v>
      </c>
    </row>
    <row r="80" spans="2:31" x14ac:dyDescent="0.25">
      <c r="B80" s="12" t="s">
        <v>131</v>
      </c>
      <c r="C80" s="3" t="s">
        <v>69</v>
      </c>
      <c r="D80" s="3">
        <v>2017</v>
      </c>
      <c r="E80" s="3">
        <v>3</v>
      </c>
      <c r="F80" s="3">
        <v>16</v>
      </c>
      <c r="G80" s="3">
        <v>1</v>
      </c>
      <c r="H80" s="3">
        <v>3</v>
      </c>
      <c r="I80" s="3">
        <v>3600</v>
      </c>
      <c r="J80" s="3">
        <v>5.5</v>
      </c>
      <c r="K80" s="3">
        <v>401</v>
      </c>
      <c r="L80" s="3" t="s">
        <v>18</v>
      </c>
      <c r="M80" s="3" t="s">
        <v>133</v>
      </c>
      <c r="N80" s="14">
        <v>46000</v>
      </c>
      <c r="O80" s="3" t="s">
        <v>63</v>
      </c>
      <c r="P80" s="3">
        <v>1.33</v>
      </c>
      <c r="Q80" s="3">
        <v>1</v>
      </c>
      <c r="R80" s="3">
        <v>1</v>
      </c>
      <c r="S80" s="3">
        <v>0</v>
      </c>
      <c r="T80" s="3">
        <v>0</v>
      </c>
      <c r="U80" s="3">
        <v>1</v>
      </c>
      <c r="V80" s="3">
        <v>1</v>
      </c>
      <c r="W80" s="3">
        <v>18.75</v>
      </c>
      <c r="X80" s="3">
        <v>19.5</v>
      </c>
      <c r="Y80" s="3">
        <v>10</v>
      </c>
      <c r="Z80" s="3">
        <v>5.5</v>
      </c>
      <c r="AA80" s="3">
        <v>17</v>
      </c>
      <c r="AB80" s="3">
        <v>13</v>
      </c>
      <c r="AC80" s="3">
        <f>(AA80+Z80+X80+Y80)/4</f>
        <v>13</v>
      </c>
      <c r="AD80" s="2" t="s">
        <v>135</v>
      </c>
      <c r="AE80" s="2" t="s">
        <v>135</v>
      </c>
    </row>
    <row r="81" spans="2:31" x14ac:dyDescent="0.25">
      <c r="B81" s="12" t="s">
        <v>79</v>
      </c>
      <c r="C81" s="3" t="s">
        <v>69</v>
      </c>
      <c r="D81" s="3">
        <v>2018</v>
      </c>
      <c r="E81" s="3">
        <v>2</v>
      </c>
      <c r="F81" s="3">
        <v>32</v>
      </c>
      <c r="G81" s="3">
        <v>1</v>
      </c>
      <c r="H81" s="3">
        <v>3</v>
      </c>
      <c r="I81" s="3">
        <v>3000</v>
      </c>
      <c r="J81" s="3">
        <v>5.6</v>
      </c>
      <c r="K81" s="3">
        <v>293</v>
      </c>
      <c r="L81" s="3" t="s">
        <v>18</v>
      </c>
      <c r="M81" s="3" t="s">
        <v>80</v>
      </c>
      <c r="N81" s="14">
        <v>46000</v>
      </c>
      <c r="O81" s="3" t="s">
        <v>63</v>
      </c>
      <c r="P81" s="3">
        <v>0.81</v>
      </c>
      <c r="Q81" s="3">
        <v>1</v>
      </c>
      <c r="R81" s="3">
        <v>1</v>
      </c>
      <c r="S81" s="3">
        <v>0</v>
      </c>
      <c r="T81" s="3">
        <v>0</v>
      </c>
      <c r="U81" s="3">
        <v>1</v>
      </c>
      <c r="V81" s="3">
        <v>1</v>
      </c>
      <c r="W81" s="3">
        <v>18.329999999999998</v>
      </c>
      <c r="X81" s="3">
        <v>19</v>
      </c>
      <c r="Y81" s="3">
        <v>10.5</v>
      </c>
      <c r="Z81" s="3">
        <v>5.5</v>
      </c>
      <c r="AA81" s="3">
        <v>17</v>
      </c>
      <c r="AB81" s="3">
        <v>13</v>
      </c>
      <c r="AC81" s="3">
        <f>(AA81+Z81+X81+Y81)/4</f>
        <v>13</v>
      </c>
      <c r="AD81" s="2" t="s">
        <v>135</v>
      </c>
      <c r="AE81" s="2" t="s">
        <v>135</v>
      </c>
    </row>
    <row r="82" spans="2:31" x14ac:dyDescent="0.25">
      <c r="B82" s="12" t="s">
        <v>121</v>
      </c>
      <c r="C82" s="3" t="s">
        <v>69</v>
      </c>
      <c r="D82" s="3">
        <v>2018</v>
      </c>
      <c r="E82" s="3">
        <v>2</v>
      </c>
      <c r="F82" s="3">
        <v>32</v>
      </c>
      <c r="G82" s="3">
        <v>1</v>
      </c>
      <c r="H82" s="3">
        <v>3</v>
      </c>
      <c r="I82" s="3">
        <v>4000</v>
      </c>
      <c r="J82" s="3">
        <v>5.7</v>
      </c>
      <c r="K82" s="3">
        <v>282</v>
      </c>
      <c r="L82" s="3" t="s">
        <v>85</v>
      </c>
      <c r="M82" s="3" t="s">
        <v>87</v>
      </c>
      <c r="N82" s="14">
        <v>47963</v>
      </c>
      <c r="O82" s="3" t="s">
        <v>63</v>
      </c>
      <c r="P82" s="3">
        <v>0.66</v>
      </c>
      <c r="Q82" s="3">
        <v>1</v>
      </c>
      <c r="R82" s="3">
        <v>1</v>
      </c>
      <c r="S82" s="3">
        <v>0</v>
      </c>
      <c r="T82" s="3">
        <v>0</v>
      </c>
      <c r="U82" s="3">
        <v>0</v>
      </c>
      <c r="V82" s="3">
        <v>0</v>
      </c>
      <c r="W82" s="3">
        <v>18.77</v>
      </c>
      <c r="X82" s="3">
        <v>19.5</v>
      </c>
      <c r="Y82" s="3">
        <v>11.5</v>
      </c>
      <c r="Z82" s="3">
        <v>5.5</v>
      </c>
      <c r="AA82" s="3">
        <v>14</v>
      </c>
      <c r="AB82" s="3">
        <v>12.5</v>
      </c>
      <c r="AC82" s="3">
        <f>(AA82+Z82+X82+Y82)/4</f>
        <v>12.625</v>
      </c>
      <c r="AD82" s="2" t="s">
        <v>134</v>
      </c>
      <c r="AE82" s="2" t="s">
        <v>134</v>
      </c>
    </row>
    <row r="83" spans="2:31" x14ac:dyDescent="0.25">
      <c r="B83" s="12" t="s">
        <v>98</v>
      </c>
      <c r="C83" s="3" t="s">
        <v>83</v>
      </c>
      <c r="D83" s="3">
        <v>2017</v>
      </c>
      <c r="E83" s="3">
        <v>3</v>
      </c>
      <c r="F83" s="3">
        <v>16</v>
      </c>
      <c r="G83" s="3">
        <v>1</v>
      </c>
      <c r="H83" s="3">
        <v>2</v>
      </c>
      <c r="I83" s="3">
        <v>3000</v>
      </c>
      <c r="J83" s="3">
        <v>5.2</v>
      </c>
      <c r="K83" s="3">
        <v>282</v>
      </c>
      <c r="L83" s="3" t="s">
        <v>18</v>
      </c>
      <c r="M83" s="3" t="s">
        <v>80</v>
      </c>
      <c r="N83" s="14">
        <v>46000</v>
      </c>
      <c r="O83" s="3" t="s">
        <v>63</v>
      </c>
      <c r="P83" s="3">
        <v>1.36</v>
      </c>
      <c r="Q83" s="3">
        <v>1</v>
      </c>
      <c r="R83" s="3">
        <v>0</v>
      </c>
      <c r="S83" s="3">
        <v>0</v>
      </c>
      <c r="T83" s="3">
        <v>0</v>
      </c>
      <c r="U83" s="3">
        <v>1</v>
      </c>
      <c r="V83" s="3">
        <v>1</v>
      </c>
      <c r="W83" s="3">
        <v>16.07</v>
      </c>
      <c r="X83" s="3">
        <v>18</v>
      </c>
      <c r="Y83" s="3">
        <v>10.5</v>
      </c>
      <c r="Z83" s="3">
        <v>5.5</v>
      </c>
      <c r="AA83" s="3">
        <v>16</v>
      </c>
      <c r="AB83" s="3">
        <v>12</v>
      </c>
      <c r="AC83" s="3">
        <f>(AA83+Z83+X83+Y83)/4</f>
        <v>12.5</v>
      </c>
      <c r="AD83" s="2" t="s">
        <v>135</v>
      </c>
      <c r="AE83" s="2" t="s">
        <v>135</v>
      </c>
    </row>
    <row r="84" spans="2:31" x14ac:dyDescent="0.25">
      <c r="B84" s="12" t="s">
        <v>110</v>
      </c>
      <c r="C84" s="3" t="s">
        <v>83</v>
      </c>
      <c r="D84" s="3">
        <v>2017</v>
      </c>
      <c r="E84" s="3">
        <v>2</v>
      </c>
      <c r="F84" s="3">
        <v>32</v>
      </c>
      <c r="G84" s="3">
        <v>1</v>
      </c>
      <c r="H84" s="3">
        <v>3</v>
      </c>
      <c r="I84" s="3">
        <v>2300</v>
      </c>
      <c r="J84" s="3">
        <v>5</v>
      </c>
      <c r="K84" s="3">
        <v>294</v>
      </c>
      <c r="L84" s="3" t="s">
        <v>85</v>
      </c>
      <c r="M84" s="3" t="s">
        <v>125</v>
      </c>
      <c r="N84" s="14">
        <v>76548</v>
      </c>
      <c r="O84" s="3" t="s">
        <v>22</v>
      </c>
      <c r="P84" s="3">
        <v>0.56999999999999995</v>
      </c>
      <c r="Q84" s="3">
        <v>1</v>
      </c>
      <c r="R84" s="3">
        <v>1</v>
      </c>
      <c r="S84" s="3">
        <v>0</v>
      </c>
      <c r="T84" s="3">
        <v>0</v>
      </c>
      <c r="U84" s="3">
        <v>1</v>
      </c>
      <c r="V84" s="3">
        <v>1</v>
      </c>
      <c r="W84" s="3">
        <v>13.03</v>
      </c>
      <c r="X84" s="3">
        <v>15</v>
      </c>
      <c r="Y84" s="3">
        <v>11</v>
      </c>
      <c r="Z84" s="3">
        <v>9</v>
      </c>
      <c r="AA84" s="3">
        <v>14</v>
      </c>
      <c r="AB84" s="3">
        <v>12.5</v>
      </c>
      <c r="AC84" s="3">
        <f>(AA84+Z84+X84+Y84)/4</f>
        <v>12.25</v>
      </c>
      <c r="AD84" s="2" t="s">
        <v>135</v>
      </c>
      <c r="AE84" s="2" t="s">
        <v>135</v>
      </c>
    </row>
    <row r="85" spans="2:31" x14ac:dyDescent="0.25">
      <c r="B85" s="12" t="s">
        <v>122</v>
      </c>
      <c r="C85" s="3" t="s">
        <v>69</v>
      </c>
      <c r="D85" s="3">
        <v>2018</v>
      </c>
      <c r="E85" s="3">
        <v>1</v>
      </c>
      <c r="F85" s="3">
        <v>32</v>
      </c>
      <c r="G85" s="3">
        <v>1</v>
      </c>
      <c r="H85" s="3">
        <v>3</v>
      </c>
      <c r="I85" s="3">
        <v>3000</v>
      </c>
      <c r="J85" s="3">
        <v>5.65</v>
      </c>
      <c r="K85" s="3">
        <v>427</v>
      </c>
      <c r="L85" s="3" t="s">
        <v>85</v>
      </c>
      <c r="M85" s="3" t="s">
        <v>76</v>
      </c>
      <c r="N85" s="14">
        <v>87615</v>
      </c>
      <c r="O85" s="3" t="s">
        <v>63</v>
      </c>
      <c r="P85" s="3">
        <v>1.27</v>
      </c>
      <c r="Q85" s="3">
        <v>1</v>
      </c>
      <c r="R85" s="3">
        <v>1</v>
      </c>
      <c r="S85" s="3">
        <v>0</v>
      </c>
      <c r="T85" s="3">
        <v>0</v>
      </c>
      <c r="U85" s="3">
        <v>1</v>
      </c>
      <c r="V85" s="3">
        <v>1</v>
      </c>
      <c r="W85" s="3">
        <v>12.24</v>
      </c>
      <c r="X85" s="3">
        <v>14</v>
      </c>
      <c r="Y85" s="3">
        <v>10.5</v>
      </c>
      <c r="Z85" s="3">
        <v>9</v>
      </c>
      <c r="AA85" s="3">
        <v>15</v>
      </c>
      <c r="AB85" s="3">
        <v>12.5</v>
      </c>
      <c r="AC85" s="3">
        <f>(AA85+Z85+X85+Y85)/4</f>
        <v>12.125</v>
      </c>
      <c r="AD85" s="2" t="s">
        <v>134</v>
      </c>
      <c r="AE85" s="2" t="s">
        <v>134</v>
      </c>
    </row>
    <row r="86" spans="2:31" x14ac:dyDescent="0.25">
      <c r="B86" s="12" t="s">
        <v>100</v>
      </c>
      <c r="C86" s="3" t="s">
        <v>69</v>
      </c>
      <c r="D86" s="3">
        <v>2018</v>
      </c>
      <c r="E86" s="3">
        <v>2</v>
      </c>
      <c r="F86" s="3">
        <v>32</v>
      </c>
      <c r="G86" s="3">
        <v>1</v>
      </c>
      <c r="H86" s="3">
        <v>4</v>
      </c>
      <c r="I86" s="3">
        <v>3000</v>
      </c>
      <c r="J86" s="3">
        <v>5.6</v>
      </c>
      <c r="K86" s="3">
        <v>294</v>
      </c>
      <c r="L86" s="3" t="s">
        <v>18</v>
      </c>
      <c r="M86" s="3" t="s">
        <v>80</v>
      </c>
      <c r="N86" s="14">
        <v>46000</v>
      </c>
      <c r="O86" s="3" t="s">
        <v>63</v>
      </c>
      <c r="P86" s="3">
        <v>0.49</v>
      </c>
      <c r="Q86" s="3">
        <v>1</v>
      </c>
      <c r="R86" s="3">
        <v>0</v>
      </c>
      <c r="S86" s="3">
        <v>0</v>
      </c>
      <c r="T86" s="3">
        <v>0</v>
      </c>
      <c r="U86" s="3">
        <v>1</v>
      </c>
      <c r="V86" s="3">
        <v>1</v>
      </c>
      <c r="W86" s="3">
        <v>14.02</v>
      </c>
      <c r="X86" s="3">
        <v>16</v>
      </c>
      <c r="Y86" s="3">
        <v>11.5</v>
      </c>
      <c r="Z86" s="3">
        <v>5.5</v>
      </c>
      <c r="AA86" s="3">
        <v>15.5</v>
      </c>
      <c r="AB86" s="3">
        <v>12</v>
      </c>
      <c r="AC86" s="3">
        <f>(AA86+Z86+X86+Y86)/4</f>
        <v>12.125</v>
      </c>
      <c r="AD86" s="2" t="s">
        <v>135</v>
      </c>
      <c r="AE86" s="2" t="s">
        <v>134</v>
      </c>
    </row>
    <row r="87" spans="2:31" x14ac:dyDescent="0.25">
      <c r="B87" s="12" t="s">
        <v>192</v>
      </c>
      <c r="C87" s="3" t="s">
        <v>83</v>
      </c>
      <c r="D87" s="3">
        <v>2019</v>
      </c>
      <c r="E87" s="3">
        <v>2</v>
      </c>
      <c r="F87" s="3">
        <v>16</v>
      </c>
      <c r="G87" s="3">
        <v>1</v>
      </c>
      <c r="H87" s="3">
        <v>2</v>
      </c>
      <c r="I87" s="3">
        <v>3020</v>
      </c>
      <c r="J87" s="3">
        <v>5.71</v>
      </c>
      <c r="K87" s="3">
        <v>295</v>
      </c>
      <c r="L87" s="3" t="s">
        <v>85</v>
      </c>
      <c r="M87" s="3" t="s">
        <v>169</v>
      </c>
      <c r="N87" s="14">
        <v>56445</v>
      </c>
      <c r="O87" s="3" t="s">
        <v>63</v>
      </c>
      <c r="P87" s="3">
        <v>0.5</v>
      </c>
      <c r="Q87" s="3">
        <v>0</v>
      </c>
      <c r="R87" s="3">
        <v>1</v>
      </c>
      <c r="S87" s="3">
        <v>0</v>
      </c>
      <c r="T87" s="3">
        <v>0</v>
      </c>
      <c r="U87" s="3">
        <v>0</v>
      </c>
      <c r="V87" s="3">
        <v>1</v>
      </c>
      <c r="W87" s="3" t="s">
        <v>89</v>
      </c>
      <c r="X87" s="3">
        <v>17</v>
      </c>
      <c r="Y87" s="3">
        <v>10.5</v>
      </c>
      <c r="Z87" s="3">
        <v>6.5</v>
      </c>
      <c r="AA87" s="3">
        <v>14.5</v>
      </c>
      <c r="AB87" s="3">
        <v>12</v>
      </c>
      <c r="AC87" s="3">
        <f>(AA87+Z87+X87+Y87)/4</f>
        <v>12.125</v>
      </c>
      <c r="AD87" s="2" t="s">
        <v>134</v>
      </c>
      <c r="AE87" s="2" t="s">
        <v>134</v>
      </c>
    </row>
    <row r="88" spans="2:31" x14ac:dyDescent="0.25">
      <c r="B88" s="12" t="s">
        <v>119</v>
      </c>
      <c r="C88" s="3" t="s">
        <v>83</v>
      </c>
      <c r="D88" s="3">
        <v>2018</v>
      </c>
      <c r="E88" s="3">
        <v>2</v>
      </c>
      <c r="F88" s="3">
        <v>16</v>
      </c>
      <c r="G88" s="3">
        <v>1</v>
      </c>
      <c r="H88" s="3">
        <v>2</v>
      </c>
      <c r="I88" s="3">
        <v>4000</v>
      </c>
      <c r="J88" s="3">
        <v>5.7</v>
      </c>
      <c r="K88" s="3">
        <v>282</v>
      </c>
      <c r="L88" s="3" t="s">
        <v>85</v>
      </c>
      <c r="M88" s="3" t="s">
        <v>124</v>
      </c>
      <c r="N88" s="14">
        <v>32156</v>
      </c>
      <c r="O88" s="3" t="s">
        <v>63</v>
      </c>
      <c r="P88" s="3">
        <v>0.66</v>
      </c>
      <c r="Q88" s="3">
        <v>1</v>
      </c>
      <c r="R88" s="3">
        <v>1</v>
      </c>
      <c r="S88" s="3">
        <v>0</v>
      </c>
      <c r="T88" s="3">
        <v>0</v>
      </c>
      <c r="U88" s="3">
        <v>0</v>
      </c>
      <c r="V88" s="3">
        <v>1</v>
      </c>
      <c r="W88" s="3">
        <v>18.239999999999998</v>
      </c>
      <c r="X88" s="3">
        <v>19</v>
      </c>
      <c r="Y88" s="3">
        <v>10.5</v>
      </c>
      <c r="Z88" s="3">
        <v>4.5</v>
      </c>
      <c r="AA88" s="3">
        <v>14</v>
      </c>
      <c r="AB88" s="3">
        <v>11.5</v>
      </c>
      <c r="AC88" s="3">
        <f>(AA88+Z88+X88+Y88)/4</f>
        <v>12</v>
      </c>
      <c r="AD88" s="2" t="s">
        <v>135</v>
      </c>
      <c r="AE88" s="2" t="s">
        <v>134</v>
      </c>
    </row>
    <row r="89" spans="2:31" x14ac:dyDescent="0.25">
      <c r="B89" s="12" t="s">
        <v>81</v>
      </c>
      <c r="C89" s="3" t="s">
        <v>69</v>
      </c>
      <c r="D89" s="3">
        <v>2018</v>
      </c>
      <c r="E89" s="3">
        <v>2</v>
      </c>
      <c r="F89" s="3">
        <v>32</v>
      </c>
      <c r="G89" s="3">
        <v>1</v>
      </c>
      <c r="H89" s="3">
        <v>3</v>
      </c>
      <c r="I89" s="3">
        <v>3300</v>
      </c>
      <c r="J89" s="3">
        <v>6</v>
      </c>
      <c r="K89" s="3">
        <v>274</v>
      </c>
      <c r="L89" s="3" t="s">
        <v>85</v>
      </c>
      <c r="M89" s="3" t="s">
        <v>80</v>
      </c>
      <c r="N89" s="14">
        <v>32000</v>
      </c>
      <c r="O89" s="3" t="s">
        <v>63</v>
      </c>
      <c r="P89" s="3">
        <v>0.308</v>
      </c>
      <c r="Q89" s="3">
        <v>1</v>
      </c>
      <c r="R89" s="3">
        <v>1</v>
      </c>
      <c r="S89" s="3">
        <v>0</v>
      </c>
      <c r="T89" s="3">
        <v>0</v>
      </c>
      <c r="U89" s="3">
        <v>1</v>
      </c>
      <c r="V89" s="3">
        <v>1</v>
      </c>
      <c r="W89" s="3" t="s">
        <v>89</v>
      </c>
      <c r="X89" s="3">
        <v>17</v>
      </c>
      <c r="Y89" s="3">
        <v>11</v>
      </c>
      <c r="Z89" s="3">
        <v>4.5</v>
      </c>
      <c r="AA89" s="3">
        <v>14</v>
      </c>
      <c r="AB89" s="3">
        <v>11.5</v>
      </c>
      <c r="AC89" s="3">
        <f>(AA89+Z89+X89+Y89)/4</f>
        <v>11.625</v>
      </c>
      <c r="AD89" s="2" t="s">
        <v>135</v>
      </c>
      <c r="AE89" s="2" t="s">
        <v>134</v>
      </c>
    </row>
    <row r="90" spans="2:31" x14ac:dyDescent="0.25">
      <c r="B90" s="12" t="s">
        <v>109</v>
      </c>
      <c r="C90" s="3" t="s">
        <v>50</v>
      </c>
      <c r="D90" s="3">
        <v>2017</v>
      </c>
      <c r="E90" s="3">
        <v>4</v>
      </c>
      <c r="F90" s="3">
        <v>32</v>
      </c>
      <c r="G90" s="3">
        <v>1</v>
      </c>
      <c r="H90" s="3">
        <v>3</v>
      </c>
      <c r="I90" s="3">
        <v>3500</v>
      </c>
      <c r="J90" s="3">
        <v>5</v>
      </c>
      <c r="K90" s="3">
        <v>294</v>
      </c>
      <c r="L90" s="3" t="s">
        <v>85</v>
      </c>
      <c r="M90" s="3" t="s">
        <v>87</v>
      </c>
      <c r="N90" s="14">
        <v>38000</v>
      </c>
      <c r="O90" s="3" t="s">
        <v>22</v>
      </c>
      <c r="P90" s="3">
        <v>0.8</v>
      </c>
      <c r="Q90" s="3">
        <v>1</v>
      </c>
      <c r="R90" s="3">
        <v>0</v>
      </c>
      <c r="S90" s="3">
        <v>0</v>
      </c>
      <c r="T90" s="3">
        <v>68</v>
      </c>
      <c r="U90" s="3">
        <v>1</v>
      </c>
      <c r="V90" s="3">
        <v>1</v>
      </c>
      <c r="W90" s="3" t="s">
        <v>89</v>
      </c>
      <c r="X90" s="3">
        <v>16</v>
      </c>
      <c r="Y90" s="3">
        <v>10</v>
      </c>
      <c r="Z90" s="3">
        <v>5</v>
      </c>
      <c r="AA90" s="3">
        <v>15</v>
      </c>
      <c r="AB90" s="3">
        <v>12</v>
      </c>
      <c r="AC90" s="3">
        <f>(AA90+Z90+X90+Y90)/4</f>
        <v>11.5</v>
      </c>
      <c r="AD90" s="2" t="s">
        <v>134</v>
      </c>
      <c r="AE90" s="2" t="s">
        <v>134</v>
      </c>
    </row>
    <row r="91" spans="2:31" x14ac:dyDescent="0.25">
      <c r="B91" s="12" t="s">
        <v>141</v>
      </c>
      <c r="C91" s="3" t="s">
        <v>83</v>
      </c>
      <c r="D91" s="3">
        <v>2018</v>
      </c>
      <c r="E91" s="3">
        <v>3</v>
      </c>
      <c r="F91" s="3">
        <v>32</v>
      </c>
      <c r="G91" s="3">
        <v>1</v>
      </c>
      <c r="H91" s="3">
        <v>3</v>
      </c>
      <c r="I91" s="3">
        <v>3300</v>
      </c>
      <c r="J91" s="3">
        <v>6</v>
      </c>
      <c r="K91" s="3">
        <v>274</v>
      </c>
      <c r="L91" s="3" t="s">
        <v>85</v>
      </c>
      <c r="M91" s="3" t="s">
        <v>124</v>
      </c>
      <c r="N91" s="14">
        <v>45135</v>
      </c>
      <c r="O91" s="3" t="s">
        <v>22</v>
      </c>
      <c r="P91" s="3">
        <v>0.55000000000000004</v>
      </c>
      <c r="Q91" s="3">
        <v>1</v>
      </c>
      <c r="R91" s="3">
        <v>1</v>
      </c>
      <c r="S91" s="3">
        <v>0</v>
      </c>
      <c r="T91" s="3">
        <v>0</v>
      </c>
      <c r="U91" s="3">
        <v>1</v>
      </c>
      <c r="V91" s="3">
        <v>1</v>
      </c>
      <c r="W91" s="3" t="s">
        <v>89</v>
      </c>
      <c r="X91" s="3">
        <v>16</v>
      </c>
      <c r="Y91" s="3">
        <v>10.5</v>
      </c>
      <c r="Z91" s="3">
        <v>5</v>
      </c>
      <c r="AA91" s="3">
        <v>14</v>
      </c>
      <c r="AB91" s="3">
        <v>11.5</v>
      </c>
      <c r="AC91" s="3">
        <f>(AA91+Z91+X91+Y91)/4</f>
        <v>11.375</v>
      </c>
      <c r="AD91" s="2" t="s">
        <v>135</v>
      </c>
      <c r="AE91" s="2" t="s">
        <v>134</v>
      </c>
    </row>
    <row r="92" spans="2:31" x14ac:dyDescent="0.25">
      <c r="B92" s="12" t="s">
        <v>202</v>
      </c>
      <c r="C92" s="3" t="s">
        <v>69</v>
      </c>
      <c r="D92" s="3">
        <v>2019</v>
      </c>
      <c r="E92" s="3">
        <v>2</v>
      </c>
      <c r="F92" s="3">
        <v>32</v>
      </c>
      <c r="G92" s="3">
        <v>1</v>
      </c>
      <c r="H92" s="3">
        <v>3</v>
      </c>
      <c r="I92" s="3">
        <v>3020</v>
      </c>
      <c r="J92" s="3">
        <v>6.09</v>
      </c>
      <c r="K92" s="3" t="s">
        <v>165</v>
      </c>
      <c r="L92" s="3" t="s">
        <v>85</v>
      </c>
      <c r="M92" s="3" t="s">
        <v>169</v>
      </c>
      <c r="N92" s="14">
        <v>55271</v>
      </c>
      <c r="O92" s="3" t="s">
        <v>63</v>
      </c>
      <c r="P92" s="3">
        <v>0.33</v>
      </c>
      <c r="Q92" s="3">
        <v>0</v>
      </c>
      <c r="R92" s="3">
        <v>1</v>
      </c>
      <c r="S92" s="3">
        <v>0</v>
      </c>
      <c r="T92" s="3">
        <v>0</v>
      </c>
      <c r="U92" s="3">
        <v>0</v>
      </c>
      <c r="V92" s="3">
        <v>1</v>
      </c>
      <c r="W92" s="3" t="s">
        <v>89</v>
      </c>
      <c r="X92" s="3">
        <v>14</v>
      </c>
      <c r="Y92" s="3">
        <v>10.5</v>
      </c>
      <c r="Z92" s="3">
        <v>6.5</v>
      </c>
      <c r="AA92" s="3">
        <v>14.5</v>
      </c>
      <c r="AB92" s="3">
        <v>12</v>
      </c>
      <c r="AC92" s="3">
        <f>(AA92+Z92+X92+Y92)/4</f>
        <v>11.375</v>
      </c>
      <c r="AD92" s="2" t="s">
        <v>134</v>
      </c>
      <c r="AE92" s="2" t="s">
        <v>134</v>
      </c>
    </row>
    <row r="93" spans="2:31" x14ac:dyDescent="0.25">
      <c r="B93" s="12" t="s">
        <v>117</v>
      </c>
      <c r="C93" s="3" t="s">
        <v>83</v>
      </c>
      <c r="D93" s="3">
        <v>2018</v>
      </c>
      <c r="E93" s="3">
        <v>3</v>
      </c>
      <c r="F93" s="3">
        <v>16</v>
      </c>
      <c r="G93" s="3">
        <v>1</v>
      </c>
      <c r="H93" s="3">
        <v>2</v>
      </c>
      <c r="I93" s="3">
        <v>3000</v>
      </c>
      <c r="J93" s="3">
        <v>5.5</v>
      </c>
      <c r="K93" s="3">
        <v>293</v>
      </c>
      <c r="L93" s="3" t="s">
        <v>85</v>
      </c>
      <c r="M93" s="3" t="s">
        <v>127</v>
      </c>
      <c r="N93" s="14" t="s">
        <v>127</v>
      </c>
      <c r="O93" s="3" t="s">
        <v>63</v>
      </c>
      <c r="P93" s="3">
        <v>0.52</v>
      </c>
      <c r="Q93" s="3">
        <v>0</v>
      </c>
      <c r="R93" s="3">
        <v>0</v>
      </c>
      <c r="S93" s="3">
        <v>0</v>
      </c>
      <c r="T93" s="3">
        <v>0</v>
      </c>
      <c r="U93" s="3">
        <v>1</v>
      </c>
      <c r="V93" s="3">
        <v>1</v>
      </c>
      <c r="W93" s="3" t="s">
        <v>89</v>
      </c>
      <c r="X93" s="3">
        <v>16</v>
      </c>
      <c r="Y93" s="3">
        <v>10.5</v>
      </c>
      <c r="Z93" s="3">
        <v>5</v>
      </c>
      <c r="AA93" s="3">
        <v>14</v>
      </c>
      <c r="AB93" s="3">
        <v>11.5</v>
      </c>
      <c r="AC93" s="3">
        <f>(AA93+Z93+X93+Y93)/4</f>
        <v>11.375</v>
      </c>
      <c r="AD93" s="2" t="s">
        <v>135</v>
      </c>
      <c r="AE93" s="2" t="s">
        <v>134</v>
      </c>
    </row>
    <row r="94" spans="2:31" x14ac:dyDescent="0.25">
      <c r="B94" s="12" t="s">
        <v>82</v>
      </c>
      <c r="C94" s="3" t="s">
        <v>83</v>
      </c>
      <c r="D94" s="3">
        <v>2018</v>
      </c>
      <c r="E94" s="3">
        <v>3</v>
      </c>
      <c r="F94" s="3">
        <v>16</v>
      </c>
      <c r="G94" s="3">
        <v>1</v>
      </c>
      <c r="H94" s="3">
        <v>2</v>
      </c>
      <c r="I94" s="3">
        <v>3000</v>
      </c>
      <c r="J94" s="3">
        <v>5.7</v>
      </c>
      <c r="K94" s="3">
        <v>282</v>
      </c>
      <c r="L94" s="3" t="s">
        <v>85</v>
      </c>
      <c r="M94" s="3" t="s">
        <v>84</v>
      </c>
      <c r="N94" s="14">
        <v>31000</v>
      </c>
      <c r="O94" s="3" t="s">
        <v>63</v>
      </c>
      <c r="P94" s="3">
        <v>0.31</v>
      </c>
      <c r="Q94" s="3">
        <v>0</v>
      </c>
      <c r="R94" s="3">
        <v>1</v>
      </c>
      <c r="S94" s="3">
        <v>0</v>
      </c>
      <c r="T94" s="3">
        <v>0</v>
      </c>
      <c r="U94" s="3">
        <v>0</v>
      </c>
      <c r="V94" s="3">
        <v>1</v>
      </c>
      <c r="W94" s="3" t="s">
        <v>89</v>
      </c>
      <c r="X94" s="3">
        <v>17.5</v>
      </c>
      <c r="Y94" s="3">
        <v>10</v>
      </c>
      <c r="Z94" s="3">
        <v>4</v>
      </c>
      <c r="AA94" s="3">
        <v>14</v>
      </c>
      <c r="AB94" s="3">
        <v>11</v>
      </c>
      <c r="AC94" s="3">
        <f>(AA94+Z94+X94+Y94)/4</f>
        <v>11.375</v>
      </c>
      <c r="AD94" s="2" t="s">
        <v>134</v>
      </c>
      <c r="AE94" s="2" t="s">
        <v>134</v>
      </c>
    </row>
    <row r="95" spans="2:31" x14ac:dyDescent="0.25">
      <c r="B95" s="12" t="s">
        <v>86</v>
      </c>
      <c r="C95" s="3" t="s">
        <v>83</v>
      </c>
      <c r="D95" s="3">
        <v>2018</v>
      </c>
      <c r="E95" s="3">
        <v>3</v>
      </c>
      <c r="F95" s="3">
        <v>16</v>
      </c>
      <c r="G95" s="3">
        <v>1</v>
      </c>
      <c r="H95" s="3">
        <v>2</v>
      </c>
      <c r="I95" s="3">
        <v>3000</v>
      </c>
      <c r="J95" s="3">
        <v>5.99</v>
      </c>
      <c r="K95" s="3">
        <v>268</v>
      </c>
      <c r="L95" s="3" t="s">
        <v>85</v>
      </c>
      <c r="M95" s="3" t="s">
        <v>87</v>
      </c>
      <c r="N95" s="14">
        <v>43500</v>
      </c>
      <c r="O95" s="3" t="s">
        <v>63</v>
      </c>
      <c r="P95" s="3">
        <v>0.81</v>
      </c>
      <c r="Q95" s="3">
        <v>1</v>
      </c>
      <c r="R95" s="3">
        <v>1</v>
      </c>
      <c r="S95" s="3">
        <v>0</v>
      </c>
      <c r="T95" s="3">
        <v>0</v>
      </c>
      <c r="U95" s="3">
        <v>0</v>
      </c>
      <c r="V95" s="3">
        <v>1</v>
      </c>
      <c r="W95" s="3">
        <v>14.88</v>
      </c>
      <c r="X95" s="3">
        <v>17</v>
      </c>
      <c r="Y95" s="3">
        <v>10</v>
      </c>
      <c r="Z95" s="3">
        <v>5</v>
      </c>
      <c r="AA95" s="3">
        <v>13</v>
      </c>
      <c r="AB95" s="3">
        <v>11</v>
      </c>
      <c r="AC95" s="3">
        <f>(AA95+Z95+X95+Y95)/4</f>
        <v>11.25</v>
      </c>
      <c r="AD95" s="2" t="s">
        <v>134</v>
      </c>
      <c r="AE95" s="2" t="s">
        <v>134</v>
      </c>
    </row>
    <row r="96" spans="2:31" x14ac:dyDescent="0.25">
      <c r="B96" s="12" t="s">
        <v>116</v>
      </c>
      <c r="C96" s="3" t="s">
        <v>83</v>
      </c>
      <c r="D96" s="3">
        <v>2018</v>
      </c>
      <c r="E96" s="3">
        <v>2</v>
      </c>
      <c r="F96" s="3">
        <v>16</v>
      </c>
      <c r="G96" s="3">
        <v>1</v>
      </c>
      <c r="H96" s="3">
        <v>2</v>
      </c>
      <c r="I96" s="3">
        <v>3000</v>
      </c>
      <c r="J96" s="3">
        <v>5.45</v>
      </c>
      <c r="K96" s="3">
        <v>295</v>
      </c>
      <c r="L96" s="3" t="s">
        <v>85</v>
      </c>
      <c r="M96" s="3" t="s">
        <v>128</v>
      </c>
      <c r="N96" s="14">
        <v>35000</v>
      </c>
      <c r="O96" s="3" t="s">
        <v>63</v>
      </c>
      <c r="P96" s="3">
        <v>0.51</v>
      </c>
      <c r="Q96" s="3">
        <v>0</v>
      </c>
      <c r="R96" s="3">
        <v>1</v>
      </c>
      <c r="S96" s="3">
        <v>0</v>
      </c>
      <c r="T96" s="3">
        <v>0</v>
      </c>
      <c r="U96" s="3">
        <v>1</v>
      </c>
      <c r="V96" s="3">
        <v>1</v>
      </c>
      <c r="W96" s="3" t="s">
        <v>89</v>
      </c>
      <c r="X96" s="3">
        <v>16</v>
      </c>
      <c r="Y96" s="3">
        <v>10</v>
      </c>
      <c r="Z96" s="3">
        <v>5</v>
      </c>
      <c r="AA96" s="3">
        <v>14</v>
      </c>
      <c r="AB96" s="3">
        <v>11.5</v>
      </c>
      <c r="AC96" s="3">
        <f>(AA96+Z96+X96+Y96)/4</f>
        <v>11.25</v>
      </c>
      <c r="AD96" s="2" t="s">
        <v>135</v>
      </c>
      <c r="AE96" s="2" t="s">
        <v>134</v>
      </c>
    </row>
    <row r="97" spans="2:31" x14ac:dyDescent="0.25">
      <c r="B97" s="12" t="s">
        <v>91</v>
      </c>
      <c r="C97" s="3" t="s">
        <v>69</v>
      </c>
      <c r="D97" s="3">
        <v>2018</v>
      </c>
      <c r="E97" s="3">
        <v>2</v>
      </c>
      <c r="F97" s="3">
        <v>32</v>
      </c>
      <c r="G97" s="3">
        <v>1</v>
      </c>
      <c r="H97" s="3">
        <v>3</v>
      </c>
      <c r="I97" s="3">
        <v>3000</v>
      </c>
      <c r="J97" s="3">
        <v>6</v>
      </c>
      <c r="K97" s="3">
        <v>282</v>
      </c>
      <c r="L97" s="3" t="s">
        <v>85</v>
      </c>
      <c r="M97" s="3" t="s">
        <v>92</v>
      </c>
      <c r="N97" s="14">
        <v>43000</v>
      </c>
      <c r="O97" s="3" t="s">
        <v>63</v>
      </c>
      <c r="P97" s="3">
        <v>1.33</v>
      </c>
      <c r="Q97" s="3">
        <v>1</v>
      </c>
      <c r="R97" s="3">
        <v>1</v>
      </c>
      <c r="S97" s="3">
        <v>0</v>
      </c>
      <c r="T97" s="3">
        <v>0</v>
      </c>
      <c r="U97" s="3">
        <v>1</v>
      </c>
      <c r="V97" s="3">
        <v>1</v>
      </c>
      <c r="W97" s="3">
        <v>12.45</v>
      </c>
      <c r="X97" s="3">
        <v>14.5</v>
      </c>
      <c r="Y97" s="3">
        <v>11</v>
      </c>
      <c r="Z97" s="3">
        <v>5</v>
      </c>
      <c r="AA97" s="3">
        <v>14</v>
      </c>
      <c r="AB97" s="3">
        <v>11.5</v>
      </c>
      <c r="AC97" s="3">
        <f>(AA97+Z97+X97+Y97)/4</f>
        <v>11.125</v>
      </c>
      <c r="AD97" s="2" t="s">
        <v>135</v>
      </c>
      <c r="AE97" s="2" t="s">
        <v>134</v>
      </c>
    </row>
    <row r="98" spans="2:31" x14ac:dyDescent="0.25">
      <c r="B98" s="12" t="s">
        <v>97</v>
      </c>
      <c r="C98" s="3" t="s">
        <v>83</v>
      </c>
      <c r="D98" s="3">
        <v>2017</v>
      </c>
      <c r="E98" s="3">
        <v>3</v>
      </c>
      <c r="F98" s="3">
        <v>16</v>
      </c>
      <c r="G98" s="3">
        <v>1</v>
      </c>
      <c r="H98" s="3">
        <v>1.5</v>
      </c>
      <c r="I98" s="3">
        <v>2600</v>
      </c>
      <c r="J98" s="3">
        <v>5</v>
      </c>
      <c r="K98" s="3">
        <v>294</v>
      </c>
      <c r="L98" s="3" t="s">
        <v>85</v>
      </c>
      <c r="M98" s="3" t="s">
        <v>103</v>
      </c>
      <c r="N98" s="14">
        <v>37035</v>
      </c>
      <c r="O98" s="3" t="s">
        <v>63</v>
      </c>
      <c r="P98" s="3">
        <v>0.66</v>
      </c>
      <c r="Q98" s="3">
        <v>1</v>
      </c>
      <c r="R98" s="3">
        <v>0</v>
      </c>
      <c r="S98" s="3">
        <v>0</v>
      </c>
      <c r="T98" s="3">
        <v>0</v>
      </c>
      <c r="U98" s="3">
        <v>0</v>
      </c>
      <c r="V98" s="3">
        <v>1</v>
      </c>
      <c r="W98" s="3">
        <v>13.57</v>
      </c>
      <c r="X98" s="3">
        <v>15.5</v>
      </c>
      <c r="Y98" s="3">
        <v>10</v>
      </c>
      <c r="Z98" s="3">
        <v>5</v>
      </c>
      <c r="AA98" s="3">
        <v>14</v>
      </c>
      <c r="AB98" s="3">
        <v>11.5</v>
      </c>
      <c r="AC98" s="3">
        <f>(AA98+Z98+X98+Y98)/4</f>
        <v>11.125</v>
      </c>
      <c r="AD98" s="2" t="s">
        <v>135</v>
      </c>
      <c r="AE98" s="2" t="s">
        <v>134</v>
      </c>
    </row>
    <row r="99" spans="2:31" x14ac:dyDescent="0.25">
      <c r="B99" s="12" t="s">
        <v>108</v>
      </c>
      <c r="C99" s="3" t="s">
        <v>69</v>
      </c>
      <c r="D99" s="3">
        <v>2018</v>
      </c>
      <c r="E99" s="3">
        <v>3</v>
      </c>
      <c r="F99" s="3">
        <v>16</v>
      </c>
      <c r="G99" s="3">
        <v>1</v>
      </c>
      <c r="H99" s="3">
        <v>2</v>
      </c>
      <c r="I99" s="3">
        <v>3500</v>
      </c>
      <c r="J99" s="3">
        <v>5</v>
      </c>
      <c r="K99" s="3">
        <v>294</v>
      </c>
      <c r="L99" s="3" t="s">
        <v>85</v>
      </c>
      <c r="M99" s="3" t="s">
        <v>124</v>
      </c>
      <c r="N99" s="14">
        <v>32000</v>
      </c>
      <c r="O99" s="3" t="s">
        <v>22</v>
      </c>
      <c r="P99" s="3">
        <v>1.53</v>
      </c>
      <c r="Q99" s="3">
        <v>1</v>
      </c>
      <c r="R99" s="3">
        <v>1</v>
      </c>
      <c r="S99" s="3">
        <v>0</v>
      </c>
      <c r="T99" s="3">
        <v>68</v>
      </c>
      <c r="U99" s="3">
        <v>1</v>
      </c>
      <c r="V99" s="3">
        <v>1</v>
      </c>
      <c r="W99" s="3" t="s">
        <v>89</v>
      </c>
      <c r="X99" s="3">
        <v>16</v>
      </c>
      <c r="Y99" s="3">
        <v>9</v>
      </c>
      <c r="Z99" s="3">
        <v>4.5</v>
      </c>
      <c r="AA99" s="3">
        <v>14.5</v>
      </c>
      <c r="AB99" s="3">
        <v>11</v>
      </c>
      <c r="AC99" s="3">
        <f>(AA99+Z99+X99+Y99)/4</f>
        <v>11</v>
      </c>
      <c r="AD99" s="2" t="s">
        <v>134</v>
      </c>
      <c r="AE99" s="2" t="s">
        <v>134</v>
      </c>
    </row>
    <row r="100" spans="2:31" x14ac:dyDescent="0.25">
      <c r="B100" s="12">
        <v>8042</v>
      </c>
      <c r="C100" s="3" t="s">
        <v>69</v>
      </c>
      <c r="D100" s="3">
        <v>2018</v>
      </c>
      <c r="E100" s="3">
        <v>1</v>
      </c>
      <c r="F100" s="3">
        <v>16</v>
      </c>
      <c r="G100" s="3">
        <v>1</v>
      </c>
      <c r="H100" s="3">
        <v>2</v>
      </c>
      <c r="I100" s="3">
        <v>2920</v>
      </c>
      <c r="J100" s="3">
        <v>5</v>
      </c>
      <c r="K100" s="3">
        <v>294</v>
      </c>
      <c r="L100" s="3" t="s">
        <v>85</v>
      </c>
      <c r="M100" s="3" t="s">
        <v>132</v>
      </c>
      <c r="N100" s="14">
        <v>30365</v>
      </c>
      <c r="O100" s="3" t="s">
        <v>63</v>
      </c>
      <c r="P100" s="3">
        <v>0.56999999999999995</v>
      </c>
      <c r="Q100" s="3">
        <v>1</v>
      </c>
      <c r="R100" s="3">
        <v>0</v>
      </c>
      <c r="S100" s="3">
        <v>0</v>
      </c>
      <c r="T100" s="3">
        <v>0</v>
      </c>
      <c r="U100" s="3">
        <v>1</v>
      </c>
      <c r="V100" s="3">
        <v>1</v>
      </c>
      <c r="W100" s="3" t="s">
        <v>89</v>
      </c>
      <c r="X100" s="3">
        <v>14.5</v>
      </c>
      <c r="Y100" s="3">
        <v>10</v>
      </c>
      <c r="Z100" s="3">
        <v>4</v>
      </c>
      <c r="AA100" s="3">
        <v>14</v>
      </c>
      <c r="AB100" s="3">
        <v>11</v>
      </c>
      <c r="AC100" s="3">
        <f>(AA100+Z100+X100+Y100)/4</f>
        <v>10.625</v>
      </c>
      <c r="AD100" s="2" t="s">
        <v>134</v>
      </c>
      <c r="AE100" s="2" t="s">
        <v>134</v>
      </c>
    </row>
    <row r="101" spans="2:31" x14ac:dyDescent="0.25">
      <c r="B101" s="12" t="s">
        <v>163</v>
      </c>
      <c r="C101" s="3" t="s">
        <v>83</v>
      </c>
      <c r="D101" s="3">
        <v>2017</v>
      </c>
      <c r="E101" s="3">
        <v>4</v>
      </c>
      <c r="F101" s="3">
        <v>16</v>
      </c>
      <c r="G101" s="3">
        <v>1</v>
      </c>
      <c r="H101" s="3">
        <v>2</v>
      </c>
      <c r="I101" s="3">
        <v>3000</v>
      </c>
      <c r="J101" s="3">
        <v>5</v>
      </c>
      <c r="K101" s="3">
        <v>294</v>
      </c>
      <c r="L101" s="3" t="s">
        <v>85</v>
      </c>
      <c r="M101" s="3" t="s">
        <v>92</v>
      </c>
      <c r="N101" s="14">
        <v>39856</v>
      </c>
      <c r="O101" s="3" t="s">
        <v>63</v>
      </c>
      <c r="P101" s="3">
        <v>0.49</v>
      </c>
      <c r="Q101" s="3">
        <v>0</v>
      </c>
      <c r="R101" s="3">
        <v>1</v>
      </c>
      <c r="S101" s="3">
        <v>0</v>
      </c>
      <c r="T101" s="3">
        <v>0</v>
      </c>
      <c r="U101" s="3">
        <v>0</v>
      </c>
      <c r="V101" s="3">
        <v>1</v>
      </c>
      <c r="W101" s="3">
        <v>10.3</v>
      </c>
      <c r="X101" s="3">
        <v>12.5</v>
      </c>
      <c r="Y101" s="3">
        <v>9.5</v>
      </c>
      <c r="Z101" s="3">
        <v>5</v>
      </c>
      <c r="AA101" s="3">
        <v>14</v>
      </c>
      <c r="AB101" s="3">
        <v>10</v>
      </c>
      <c r="AC101" s="3">
        <f>(AA101+Z101+X101+Y101)/4</f>
        <v>10.25</v>
      </c>
      <c r="AD101" s="2" t="s">
        <v>135</v>
      </c>
      <c r="AE101" s="2" t="s">
        <v>134</v>
      </c>
    </row>
    <row r="102" spans="2:31" x14ac:dyDescent="0.25">
      <c r="B102" s="12" t="s">
        <v>120</v>
      </c>
      <c r="C102" s="3" t="s">
        <v>83</v>
      </c>
      <c r="D102" s="3">
        <v>2017</v>
      </c>
      <c r="E102" s="3">
        <v>2</v>
      </c>
      <c r="F102" s="3">
        <v>16</v>
      </c>
      <c r="G102" s="3">
        <v>1</v>
      </c>
      <c r="H102" s="3">
        <v>2</v>
      </c>
      <c r="I102" s="3">
        <v>2620</v>
      </c>
      <c r="J102" s="3">
        <v>5.5</v>
      </c>
      <c r="K102" s="3">
        <v>267</v>
      </c>
      <c r="L102" s="3" t="s">
        <v>85</v>
      </c>
      <c r="M102" s="3" t="s">
        <v>130</v>
      </c>
      <c r="N102" s="14">
        <v>38664</v>
      </c>
      <c r="O102" s="3" t="s">
        <v>22</v>
      </c>
      <c r="P102" s="3">
        <v>0.69</v>
      </c>
      <c r="Q102" s="3">
        <v>1</v>
      </c>
      <c r="R102" s="3">
        <v>1</v>
      </c>
      <c r="S102" s="3">
        <v>0</v>
      </c>
      <c r="T102" s="3">
        <v>0</v>
      </c>
      <c r="U102" s="3">
        <v>1</v>
      </c>
      <c r="V102" s="3">
        <v>1</v>
      </c>
      <c r="W102" s="3">
        <v>10.42</v>
      </c>
      <c r="X102" s="3">
        <v>12.5</v>
      </c>
      <c r="Y102" s="3">
        <v>9</v>
      </c>
      <c r="Z102" s="3">
        <v>5</v>
      </c>
      <c r="AA102" s="3">
        <v>14</v>
      </c>
      <c r="AB102" s="3">
        <v>10</v>
      </c>
      <c r="AC102" s="3">
        <f>(AA102+Z102+X102+Y102)/4</f>
        <v>10.125</v>
      </c>
      <c r="AD102" s="2" t="s">
        <v>135</v>
      </c>
      <c r="AE102" s="2" t="s">
        <v>134</v>
      </c>
    </row>
    <row r="103" spans="2:31" x14ac:dyDescent="0.25">
      <c r="B103" s="12" t="s">
        <v>93</v>
      </c>
      <c r="C103" s="3" t="s">
        <v>83</v>
      </c>
      <c r="D103" s="3">
        <v>2018</v>
      </c>
      <c r="E103" s="3">
        <v>2</v>
      </c>
      <c r="F103" s="3">
        <v>16</v>
      </c>
      <c r="G103" s="3">
        <v>1</v>
      </c>
      <c r="H103" s="3">
        <v>1</v>
      </c>
      <c r="I103" s="3">
        <v>2500</v>
      </c>
      <c r="J103" s="3">
        <v>5.45</v>
      </c>
      <c r="K103" s="3">
        <v>197</v>
      </c>
      <c r="L103" s="3" t="s">
        <v>85</v>
      </c>
      <c r="M103" s="3" t="s">
        <v>94</v>
      </c>
      <c r="N103" s="14">
        <v>35000</v>
      </c>
      <c r="O103" s="3" t="s">
        <v>63</v>
      </c>
      <c r="P103" s="3">
        <v>0.71</v>
      </c>
      <c r="Q103" s="3">
        <v>0</v>
      </c>
      <c r="R103" s="3">
        <v>1</v>
      </c>
      <c r="S103" s="3">
        <v>0</v>
      </c>
      <c r="T103" s="3">
        <v>0</v>
      </c>
      <c r="U103" s="3">
        <v>0</v>
      </c>
      <c r="V103" s="3">
        <v>1</v>
      </c>
      <c r="W103" s="3" t="s">
        <v>89</v>
      </c>
      <c r="X103" s="3">
        <v>14</v>
      </c>
      <c r="Y103" s="3">
        <v>9</v>
      </c>
      <c r="Z103" s="3">
        <v>5</v>
      </c>
      <c r="AA103" s="3">
        <v>12</v>
      </c>
      <c r="AB103" s="3">
        <v>10</v>
      </c>
      <c r="AC103" s="3">
        <f>(AA103+Z103+X103+Y103)/4</f>
        <v>10</v>
      </c>
      <c r="AD103" s="2" t="s">
        <v>134</v>
      </c>
      <c r="AE103" s="2" t="s">
        <v>134</v>
      </c>
    </row>
    <row r="104" spans="2:31" x14ac:dyDescent="0.25">
      <c r="B104" s="12">
        <v>2</v>
      </c>
      <c r="C104" s="3" t="s">
        <v>69</v>
      </c>
      <c r="D104" s="3">
        <v>2015</v>
      </c>
      <c r="E104" s="3">
        <v>4</v>
      </c>
      <c r="F104" s="3">
        <v>32</v>
      </c>
      <c r="G104" s="3">
        <v>1</v>
      </c>
      <c r="H104" s="3">
        <v>2</v>
      </c>
      <c r="I104" s="3">
        <v>2420</v>
      </c>
      <c r="J104" s="3">
        <v>5</v>
      </c>
      <c r="K104" s="3">
        <v>446</v>
      </c>
      <c r="L104" s="3" t="s">
        <v>85</v>
      </c>
      <c r="M104" s="3" t="s">
        <v>70</v>
      </c>
      <c r="N104" s="14">
        <v>37596</v>
      </c>
      <c r="O104" s="3" t="s">
        <v>63</v>
      </c>
      <c r="P104" s="3">
        <v>0.28999999999999998</v>
      </c>
      <c r="Q104" s="3">
        <v>1</v>
      </c>
      <c r="R104" s="3">
        <v>1</v>
      </c>
      <c r="S104" s="3">
        <v>0</v>
      </c>
      <c r="T104" s="3">
        <v>0</v>
      </c>
      <c r="U104" s="3">
        <v>1</v>
      </c>
      <c r="V104" s="3">
        <v>1</v>
      </c>
      <c r="W104" s="3">
        <v>6.4</v>
      </c>
      <c r="X104" s="3">
        <v>8</v>
      </c>
      <c r="Y104" s="3">
        <v>10</v>
      </c>
      <c r="Z104" s="3">
        <v>5</v>
      </c>
      <c r="AA104" s="3">
        <v>13</v>
      </c>
      <c r="AB104" s="3">
        <v>10</v>
      </c>
      <c r="AC104" s="3">
        <f>(AA104+Z104+X104+Y104)/4</f>
        <v>9</v>
      </c>
      <c r="AD104" s="2" t="s">
        <v>135</v>
      </c>
      <c r="AE104" s="2" t="s">
        <v>134</v>
      </c>
    </row>
    <row r="105" spans="2:31" x14ac:dyDescent="0.25">
      <c r="B105" s="12" t="s">
        <v>115</v>
      </c>
      <c r="C105" s="3" t="s">
        <v>83</v>
      </c>
      <c r="D105" s="3">
        <v>2018</v>
      </c>
      <c r="E105" s="3">
        <v>4</v>
      </c>
      <c r="F105" s="3">
        <v>8</v>
      </c>
      <c r="G105" s="3">
        <v>1</v>
      </c>
      <c r="H105" s="3">
        <v>1</v>
      </c>
      <c r="I105" s="3">
        <v>2000</v>
      </c>
      <c r="J105" s="3">
        <v>5</v>
      </c>
      <c r="K105" s="3">
        <v>196</v>
      </c>
      <c r="L105" s="3" t="s">
        <v>85</v>
      </c>
      <c r="M105" s="3" t="s">
        <v>127</v>
      </c>
      <c r="N105" s="14" t="s">
        <v>127</v>
      </c>
      <c r="O105" s="3" t="s">
        <v>63</v>
      </c>
      <c r="P105" s="3">
        <v>1.1000000000000001</v>
      </c>
      <c r="Q105" s="3">
        <v>0</v>
      </c>
      <c r="R105" s="3">
        <v>0</v>
      </c>
      <c r="S105" s="3">
        <v>0</v>
      </c>
      <c r="T105" s="3">
        <v>0</v>
      </c>
      <c r="U105" s="3">
        <v>1</v>
      </c>
      <c r="V105" s="3">
        <v>1</v>
      </c>
      <c r="W105" s="3" t="s">
        <v>89</v>
      </c>
      <c r="X105" s="3">
        <v>11</v>
      </c>
      <c r="Y105" s="3">
        <v>7</v>
      </c>
      <c r="Z105" s="3">
        <v>3.5</v>
      </c>
      <c r="AA105" s="3">
        <v>10</v>
      </c>
      <c r="AB105" s="3">
        <v>8</v>
      </c>
      <c r="AC105" s="3">
        <f>(AA105+Z105+X105+Y105)/4</f>
        <v>7.875</v>
      </c>
      <c r="AD105" s="2" t="s">
        <v>134</v>
      </c>
      <c r="AE105" s="2" t="s">
        <v>134</v>
      </c>
    </row>
    <row r="106" spans="2:31" x14ac:dyDescent="0.25">
      <c r="B106" s="12" t="s">
        <v>115</v>
      </c>
      <c r="C106" s="3" t="s">
        <v>83</v>
      </c>
      <c r="D106" s="3">
        <v>2018</v>
      </c>
      <c r="E106" s="3">
        <v>4</v>
      </c>
      <c r="F106" s="3">
        <v>8</v>
      </c>
      <c r="G106" s="3">
        <v>1</v>
      </c>
      <c r="H106" s="3">
        <v>1</v>
      </c>
      <c r="I106" s="3">
        <v>2000</v>
      </c>
      <c r="J106" s="3">
        <v>5</v>
      </c>
      <c r="K106" s="3">
        <v>196</v>
      </c>
      <c r="L106" s="3" t="s">
        <v>85</v>
      </c>
      <c r="M106" s="3" t="s">
        <v>127</v>
      </c>
      <c r="N106" s="14" t="s">
        <v>127</v>
      </c>
      <c r="O106" s="3" t="s">
        <v>63</v>
      </c>
      <c r="P106" s="3">
        <v>1.1000000000000001</v>
      </c>
      <c r="Q106" s="3">
        <v>0</v>
      </c>
      <c r="R106" s="3">
        <v>0</v>
      </c>
      <c r="S106" s="3">
        <v>0</v>
      </c>
      <c r="T106" s="3">
        <v>0</v>
      </c>
      <c r="U106" s="3">
        <v>1</v>
      </c>
      <c r="V106" s="3">
        <v>1</v>
      </c>
      <c r="W106" s="3" t="s">
        <v>89</v>
      </c>
      <c r="X106" s="3">
        <v>11</v>
      </c>
      <c r="Y106" s="3">
        <v>7</v>
      </c>
      <c r="Z106" s="3">
        <v>3.5</v>
      </c>
      <c r="AA106" s="3">
        <v>10</v>
      </c>
      <c r="AB106" s="3">
        <v>8</v>
      </c>
      <c r="AC106" s="3">
        <f>(AA106+Z106+X106+Y106)/4</f>
        <v>7.875</v>
      </c>
      <c r="AD106" s="2" t="s">
        <v>134</v>
      </c>
      <c r="AE106" s="2" t="s">
        <v>134</v>
      </c>
    </row>
  </sheetData>
  <dataValidations count="3">
    <dataValidation type="list" allowBlank="1" showInputMessage="1" showErrorMessage="1" sqref="B10 H10">
      <formula1>Marque</formula1>
    </dataValidation>
    <dataValidation type="list" allowBlank="1" showInputMessage="1" showErrorMessage="1" sqref="B13">
      <formula1>INDIRECT($B$10)</formula1>
    </dataValidation>
    <dataValidation type="list" allowBlank="1" showInputMessage="1" showErrorMessage="1" sqref="H13">
      <formula1>INDIRECT($H$10)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5"/>
  <sheetViews>
    <sheetView workbookViewId="0">
      <selection activeCell="K9" sqref="K9"/>
    </sheetView>
  </sheetViews>
  <sheetFormatPr baseColWidth="10" defaultRowHeight="15" x14ac:dyDescent="0.25"/>
  <sheetData>
    <row r="1" spans="1:24" ht="15.75" thickBot="1" x14ac:dyDescent="0.3">
      <c r="A1">
        <v>0</v>
      </c>
      <c r="B1" t="s">
        <v>0</v>
      </c>
      <c r="C1" t="s">
        <v>2</v>
      </c>
      <c r="D1" t="s">
        <v>180</v>
      </c>
      <c r="E1" t="s">
        <v>181</v>
      </c>
      <c r="F1" t="s">
        <v>182</v>
      </c>
      <c r="G1" t="s">
        <v>3</v>
      </c>
      <c r="H1" t="s">
        <v>171</v>
      </c>
    </row>
    <row r="2" spans="1:24" x14ac:dyDescent="0.25">
      <c r="A2">
        <v>1</v>
      </c>
      <c r="B2" s="12" t="s">
        <v>15</v>
      </c>
      <c r="C2" t="s">
        <v>17</v>
      </c>
      <c r="D2">
        <v>5</v>
      </c>
      <c r="E2" t="s">
        <v>134</v>
      </c>
      <c r="F2">
        <v>4</v>
      </c>
      <c r="G2">
        <v>8</v>
      </c>
      <c r="H2" t="s">
        <v>186</v>
      </c>
      <c r="I2" s="3" t="s">
        <v>22</v>
      </c>
      <c r="J2" s="6" t="s">
        <v>0</v>
      </c>
      <c r="K2" s="8" t="s">
        <v>2</v>
      </c>
      <c r="L2" s="9" t="s">
        <v>28</v>
      </c>
      <c r="M2" s="9" t="s">
        <v>13</v>
      </c>
      <c r="N2" s="9" t="s">
        <v>188</v>
      </c>
      <c r="O2" s="9" t="s">
        <v>188</v>
      </c>
      <c r="P2" s="9" t="s">
        <v>3</v>
      </c>
      <c r="Q2" s="9" t="s">
        <v>12</v>
      </c>
      <c r="R2" s="9" t="s">
        <v>23</v>
      </c>
      <c r="S2" s="9" t="s">
        <v>21</v>
      </c>
      <c r="T2" s="9" t="s">
        <v>8</v>
      </c>
      <c r="U2" s="9" t="s">
        <v>14</v>
      </c>
      <c r="V2" s="9" t="s">
        <v>25</v>
      </c>
      <c r="W2" s="9" t="s">
        <v>26</v>
      </c>
      <c r="X2" s="9" t="s">
        <v>24</v>
      </c>
    </row>
    <row r="3" spans="1:24" x14ac:dyDescent="0.25">
      <c r="A3">
        <v>2</v>
      </c>
      <c r="B3" s="12" t="s">
        <v>29</v>
      </c>
      <c r="C3" t="s">
        <v>50</v>
      </c>
      <c r="D3">
        <v>6</v>
      </c>
      <c r="E3" t="s">
        <v>135</v>
      </c>
      <c r="F3">
        <v>5</v>
      </c>
      <c r="G3">
        <v>16</v>
      </c>
      <c r="H3" t="s">
        <v>187</v>
      </c>
      <c r="I3" s="3" t="s">
        <v>35</v>
      </c>
      <c r="J3" t="str">
        <f>IF(Recherche!C5="","*",Recherche!C5)</f>
        <v>*</v>
      </c>
      <c r="K3" t="str">
        <f>IF(Recherche!C9="","*",Recherche!C9)</f>
        <v>*</v>
      </c>
      <c r="L3" t="str">
        <f>IF(Recherche!C13="","&gt;="&amp;0,"&gt;="&amp;Recherche!C13)</f>
        <v>&gt;=0</v>
      </c>
      <c r="M3" t="str">
        <f>IF(Recherche!E5="","&gt;="&amp;0,IF(Recherche!E5="oui","="&amp;1,"="&amp;0))</f>
        <v>&gt;=0</v>
      </c>
      <c r="N3" t="str">
        <f>IF(Recherche!E9="","&gt;="&amp;0,"&gt;="&amp;Recherche!E9)</f>
        <v>&gt;=0</v>
      </c>
      <c r="O3" t="str">
        <f>IF(Recherche!E13="","&lt;="&amp;10,"&lt;="&amp;Recherche!E13)</f>
        <v>&lt;=10</v>
      </c>
      <c r="P3" t="str">
        <f>IF(Recherche!G5="","&gt;="&amp;0,"&gt;="&amp;Recherche!G5)</f>
        <v>&gt;=0</v>
      </c>
      <c r="Q3" t="str">
        <f>IF(Recherche!G9="","&gt;="&amp;0,IF(Recherche!G9="oui","="&amp;1,"="&amp;0))</f>
        <v>&gt;=0</v>
      </c>
      <c r="R3" t="str">
        <f>IF(Recherche!G13="","&gt;="&amp;0,IF(Recherche!G13="oui","="&amp;1,"="&amp;0))</f>
        <v>&gt;=0</v>
      </c>
      <c r="S3" t="str">
        <f>IF(Recherche!I5="","&gt;="&amp;0,IF(Recherche!I5="oui","="&amp;1,"="&amp;0))</f>
        <v>&gt;=0</v>
      </c>
      <c r="T3" t="str">
        <f>IF(Recherche!I9="","*",IF(Recherche!I9="LCD/IPS","LCD","AMOLED"))</f>
        <v>*</v>
      </c>
      <c r="U3" t="str">
        <f>IF(Recherche!I13="","&gt;="&amp;0,IF(Recherche!I13="non","="&amp;0,"&gt;="&amp;1))</f>
        <v>&gt;=0</v>
      </c>
      <c r="V3" t="str">
        <f>IF(Recherche!K5="","&gt;="&amp;0,"&gt;="&amp;Recherche!K5)</f>
        <v>&gt;=0</v>
      </c>
      <c r="W3" t="str">
        <f>IF(Recherche!K9="","&gt;="&amp;0,"&gt;="&amp;Recherche!K9)</f>
        <v>&gt;=0</v>
      </c>
      <c r="X3" t="str">
        <f>IF(Recherche!K13="","&gt;="&amp;0,"&gt;="&amp;Recherche!K13)</f>
        <v>&gt;=0</v>
      </c>
    </row>
    <row r="4" spans="1:24" x14ac:dyDescent="0.25">
      <c r="A4">
        <v>3</v>
      </c>
      <c r="B4" s="12" t="s">
        <v>40</v>
      </c>
      <c r="C4" t="s">
        <v>69</v>
      </c>
      <c r="D4">
        <v>7</v>
      </c>
      <c r="F4">
        <v>6</v>
      </c>
      <c r="G4">
        <v>32</v>
      </c>
      <c r="I4" s="3" t="s">
        <v>63</v>
      </c>
    </row>
    <row r="5" spans="1:24" x14ac:dyDescent="0.25">
      <c r="A5">
        <v>4</v>
      </c>
      <c r="B5" s="12" t="s">
        <v>32</v>
      </c>
      <c r="C5" t="s">
        <v>83</v>
      </c>
      <c r="D5">
        <v>8</v>
      </c>
      <c r="F5">
        <v>7</v>
      </c>
      <c r="G5">
        <v>64</v>
      </c>
    </row>
    <row r="6" spans="1:24" x14ac:dyDescent="0.25">
      <c r="B6" s="12" t="s">
        <v>154</v>
      </c>
      <c r="D6">
        <v>9</v>
      </c>
      <c r="G6">
        <v>128</v>
      </c>
    </row>
    <row r="7" spans="1:24" ht="15.75" thickBot="1" x14ac:dyDescent="0.3">
      <c r="B7" s="12" t="s">
        <v>159</v>
      </c>
      <c r="D7">
        <v>10</v>
      </c>
      <c r="G7">
        <v>256</v>
      </c>
      <c r="J7" t="s">
        <v>208</v>
      </c>
      <c r="O7" t="s">
        <v>209</v>
      </c>
    </row>
    <row r="8" spans="1:24" x14ac:dyDescent="0.25">
      <c r="B8" s="12" t="s">
        <v>37</v>
      </c>
      <c r="D8">
        <v>11</v>
      </c>
      <c r="G8">
        <v>512</v>
      </c>
      <c r="J8" s="6" t="s">
        <v>0</v>
      </c>
      <c r="K8" s="7" t="s">
        <v>210</v>
      </c>
      <c r="O8" s="6" t="s">
        <v>0</v>
      </c>
      <c r="P8" s="7" t="s">
        <v>1</v>
      </c>
    </row>
    <row r="9" spans="1:24" x14ac:dyDescent="0.25">
      <c r="B9" s="12" t="s">
        <v>156</v>
      </c>
      <c r="D9">
        <v>12</v>
      </c>
      <c r="G9">
        <v>1024</v>
      </c>
      <c r="J9" t="str">
        <f>IF(Comparateur!B10="","*",Comparateur!B10)</f>
        <v>Apple</v>
      </c>
      <c r="K9" t="b">
        <f>Comparateur!B13=IF(Comparateur!$B$13="","*",Comparateur!$B$13)</f>
        <v>1</v>
      </c>
      <c r="O9" t="str">
        <f>IF(Comparateur!H10="","*",Comparateur!H10)</f>
        <v>Google</v>
      </c>
      <c r="P9" t="str">
        <f>IF(Comparateur!H13="","*",Comparateur!H13)</f>
        <v>Pixel 3 XL</v>
      </c>
    </row>
    <row r="10" spans="1:24" x14ac:dyDescent="0.25">
      <c r="B10" s="12" t="s">
        <v>107</v>
      </c>
      <c r="D10">
        <v>13</v>
      </c>
    </row>
    <row r="11" spans="1:24" x14ac:dyDescent="0.25">
      <c r="B11" s="12" t="s">
        <v>118</v>
      </c>
      <c r="D11">
        <v>14</v>
      </c>
    </row>
    <row r="12" spans="1:24" x14ac:dyDescent="0.25">
      <c r="B12" s="12" t="s">
        <v>114</v>
      </c>
      <c r="D12">
        <v>15</v>
      </c>
    </row>
    <row r="13" spans="1:24" x14ac:dyDescent="0.25">
      <c r="B13" s="12" t="s">
        <v>90</v>
      </c>
      <c r="D13">
        <v>16</v>
      </c>
    </row>
    <row r="14" spans="1:24" x14ac:dyDescent="0.25">
      <c r="B14" s="12" t="s">
        <v>123</v>
      </c>
      <c r="D14">
        <v>17</v>
      </c>
    </row>
    <row r="15" spans="1:24" x14ac:dyDescent="0.25">
      <c r="B15" s="12" t="s">
        <v>68</v>
      </c>
      <c r="D15">
        <v>18</v>
      </c>
    </row>
    <row r="16" spans="1:24" x14ac:dyDescent="0.25">
      <c r="D16">
        <v>19</v>
      </c>
    </row>
    <row r="17" spans="1:14" x14ac:dyDescent="0.25">
      <c r="D17">
        <v>20</v>
      </c>
    </row>
    <row r="20" spans="1:14" x14ac:dyDescent="0.25">
      <c r="A20" s="12" t="s">
        <v>15</v>
      </c>
      <c r="B20" s="12" t="s">
        <v>29</v>
      </c>
      <c r="C20" s="12" t="s">
        <v>40</v>
      </c>
      <c r="D20" s="12" t="s">
        <v>32</v>
      </c>
      <c r="E20" s="12" t="s">
        <v>154</v>
      </c>
      <c r="F20" s="12" t="s">
        <v>159</v>
      </c>
      <c r="G20" s="12" t="s">
        <v>37</v>
      </c>
      <c r="H20" s="12" t="s">
        <v>156</v>
      </c>
      <c r="I20" s="12" t="s">
        <v>107</v>
      </c>
      <c r="J20" s="12" t="s">
        <v>118</v>
      </c>
      <c r="K20" s="12" t="s">
        <v>114</v>
      </c>
      <c r="L20" s="12" t="s">
        <v>90</v>
      </c>
      <c r="M20" s="12" t="s">
        <v>123</v>
      </c>
      <c r="N20" s="12" t="s">
        <v>68</v>
      </c>
    </row>
    <row r="21" spans="1:14" x14ac:dyDescent="0.25">
      <c r="A21" s="12" t="s">
        <v>137</v>
      </c>
      <c r="B21" s="12" t="s">
        <v>144</v>
      </c>
      <c r="C21" s="12" t="s">
        <v>43</v>
      </c>
      <c r="D21" s="12" t="s">
        <v>33</v>
      </c>
      <c r="E21" s="12" t="s">
        <v>155</v>
      </c>
      <c r="F21" s="12" t="s">
        <v>189</v>
      </c>
      <c r="G21" s="12" t="s">
        <v>38</v>
      </c>
      <c r="H21" s="12" t="s">
        <v>157</v>
      </c>
      <c r="I21" s="12" t="s">
        <v>113</v>
      </c>
      <c r="J21" s="12" t="s">
        <v>147</v>
      </c>
      <c r="K21" s="12" t="s">
        <v>117</v>
      </c>
      <c r="L21" s="12" t="s">
        <v>116</v>
      </c>
      <c r="M21" s="12">
        <v>8042</v>
      </c>
      <c r="N21" s="12">
        <v>2</v>
      </c>
    </row>
    <row r="22" spans="1:14" x14ac:dyDescent="0.25">
      <c r="A22" s="12" t="s">
        <v>16</v>
      </c>
      <c r="B22" s="12" t="s">
        <v>30</v>
      </c>
      <c r="C22" s="12" t="s">
        <v>41</v>
      </c>
      <c r="D22" s="12" t="s">
        <v>36</v>
      </c>
      <c r="E22" s="12" t="s">
        <v>196</v>
      </c>
      <c r="F22" s="12" t="s">
        <v>162</v>
      </c>
      <c r="G22" s="12" t="s">
        <v>53</v>
      </c>
      <c r="I22" s="12" t="s">
        <v>109</v>
      </c>
      <c r="J22" s="12" t="s">
        <v>146</v>
      </c>
      <c r="K22" s="12" t="s">
        <v>115</v>
      </c>
      <c r="L22" s="12" t="s">
        <v>91</v>
      </c>
    </row>
    <row r="23" spans="1:14" x14ac:dyDescent="0.25">
      <c r="A23" s="12" t="s">
        <v>136</v>
      </c>
      <c r="B23" s="12" t="s">
        <v>142</v>
      </c>
      <c r="D23" s="12" t="s">
        <v>42</v>
      </c>
      <c r="F23" s="12" t="s">
        <v>161</v>
      </c>
      <c r="G23" s="12" t="s">
        <v>56</v>
      </c>
      <c r="I23" s="12" t="s">
        <v>108</v>
      </c>
      <c r="J23" s="12" t="s">
        <v>158</v>
      </c>
      <c r="L23" s="12" t="s">
        <v>93</v>
      </c>
    </row>
    <row r="24" spans="1:14" x14ac:dyDescent="0.25">
      <c r="A24" s="12" t="s">
        <v>166</v>
      </c>
      <c r="B24" s="12" t="s">
        <v>143</v>
      </c>
      <c r="D24" s="12" t="s">
        <v>51</v>
      </c>
      <c r="G24" s="12" t="s">
        <v>112</v>
      </c>
      <c r="J24" s="12" t="s">
        <v>121</v>
      </c>
    </row>
    <row r="25" spans="1:14" x14ac:dyDescent="0.25">
      <c r="A25" s="12" t="s">
        <v>47</v>
      </c>
      <c r="B25" s="12" t="s">
        <v>45</v>
      </c>
      <c r="D25" s="12" t="s">
        <v>66</v>
      </c>
      <c r="G25" s="12" t="s">
        <v>139</v>
      </c>
      <c r="J25" s="12" t="s">
        <v>119</v>
      </c>
    </row>
    <row r="26" spans="1:14" x14ac:dyDescent="0.25">
      <c r="A26" s="12" t="s">
        <v>49</v>
      </c>
      <c r="B26" s="12" t="s">
        <v>46</v>
      </c>
      <c r="D26" s="12" t="s">
        <v>60</v>
      </c>
      <c r="G26" s="12" t="s">
        <v>140</v>
      </c>
    </row>
    <row r="27" spans="1:14" x14ac:dyDescent="0.25">
      <c r="A27" s="12" t="s">
        <v>73</v>
      </c>
      <c r="B27" s="12" t="s">
        <v>191</v>
      </c>
      <c r="D27" s="12" t="s">
        <v>67</v>
      </c>
      <c r="G27" s="12" t="s">
        <v>138</v>
      </c>
    </row>
    <row r="28" spans="1:14" x14ac:dyDescent="0.25">
      <c r="A28" s="12" t="s">
        <v>193</v>
      </c>
      <c r="B28" s="12" t="s">
        <v>59</v>
      </c>
      <c r="D28" s="12" t="s">
        <v>64</v>
      </c>
      <c r="G28" s="12" t="s">
        <v>111</v>
      </c>
    </row>
    <row r="29" spans="1:14" x14ac:dyDescent="0.25">
      <c r="A29" s="12" t="s">
        <v>153</v>
      </c>
      <c r="B29" s="12" t="s">
        <v>71</v>
      </c>
      <c r="D29" s="12" t="s">
        <v>106</v>
      </c>
      <c r="G29" s="12" t="s">
        <v>110</v>
      </c>
    </row>
    <row r="30" spans="1:14" x14ac:dyDescent="0.25">
      <c r="A30" s="12" t="s">
        <v>77</v>
      </c>
      <c r="B30" s="12" t="s">
        <v>57</v>
      </c>
      <c r="D30" s="12" t="s">
        <v>95</v>
      </c>
      <c r="G30" s="12" t="s">
        <v>120</v>
      </c>
    </row>
    <row r="31" spans="1:14" x14ac:dyDescent="0.25">
      <c r="A31" s="12" t="s">
        <v>75</v>
      </c>
      <c r="B31" s="12" t="s">
        <v>152</v>
      </c>
    </row>
    <row r="32" spans="1:14" x14ac:dyDescent="0.25">
      <c r="A32" s="12" t="s">
        <v>122</v>
      </c>
      <c r="B32" s="12" t="s">
        <v>61</v>
      </c>
    </row>
    <row r="33" spans="1:2" x14ac:dyDescent="0.25">
      <c r="A33" s="12" t="s">
        <v>192</v>
      </c>
      <c r="B33" s="12" t="s">
        <v>101</v>
      </c>
    </row>
    <row r="34" spans="1:2" x14ac:dyDescent="0.25">
      <c r="A34" s="12" t="s">
        <v>202</v>
      </c>
      <c r="B34" s="12" t="s">
        <v>102</v>
      </c>
    </row>
    <row r="35" spans="1:2" x14ac:dyDescent="0.25">
      <c r="A35" s="12" t="s">
        <v>82</v>
      </c>
      <c r="B35" s="12" t="s">
        <v>190</v>
      </c>
    </row>
    <row r="36" spans="1:2" x14ac:dyDescent="0.25">
      <c r="A36" s="12" t="s">
        <v>86</v>
      </c>
      <c r="B36" s="12" t="s">
        <v>99</v>
      </c>
    </row>
    <row r="37" spans="1:2" x14ac:dyDescent="0.25">
      <c r="A37" s="12" t="s">
        <v>163</v>
      </c>
      <c r="B37" s="12" t="s">
        <v>194</v>
      </c>
    </row>
    <row r="38" spans="1:2" x14ac:dyDescent="0.25">
      <c r="B38" s="12" t="s">
        <v>195</v>
      </c>
    </row>
    <row r="39" spans="1:2" x14ac:dyDescent="0.25">
      <c r="B39" s="12" t="s">
        <v>131</v>
      </c>
    </row>
    <row r="40" spans="1:2" x14ac:dyDescent="0.25">
      <c r="B40" s="12" t="s">
        <v>79</v>
      </c>
    </row>
    <row r="41" spans="1:2" x14ac:dyDescent="0.25">
      <c r="B41" s="12" t="s">
        <v>98</v>
      </c>
    </row>
    <row r="42" spans="1:2" x14ac:dyDescent="0.25">
      <c r="B42" s="12" t="s">
        <v>100</v>
      </c>
    </row>
    <row r="43" spans="1:2" x14ac:dyDescent="0.25">
      <c r="B43" s="12" t="s">
        <v>81</v>
      </c>
    </row>
    <row r="44" spans="1:2" x14ac:dyDescent="0.25">
      <c r="B44" s="12" t="s">
        <v>141</v>
      </c>
    </row>
    <row r="45" spans="1:2" x14ac:dyDescent="0.25">
      <c r="B45" s="12" t="s">
        <v>97</v>
      </c>
    </row>
  </sheetData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2"/>
  <sheetViews>
    <sheetView workbookViewId="0">
      <selection activeCell="J9" sqref="J9"/>
    </sheetView>
  </sheetViews>
  <sheetFormatPr baseColWidth="10" defaultRowHeight="15" x14ac:dyDescent="0.25"/>
  <sheetData>
    <row r="1" spans="1:31" x14ac:dyDescent="0.25">
      <c r="A1" s="6" t="s">
        <v>0</v>
      </c>
      <c r="B1" s="7" t="s">
        <v>1</v>
      </c>
      <c r="C1" s="8" t="s">
        <v>2</v>
      </c>
      <c r="D1" s="9" t="s">
        <v>54</v>
      </c>
      <c r="E1" s="9" t="s">
        <v>55</v>
      </c>
      <c r="F1" s="9" t="s">
        <v>3</v>
      </c>
      <c r="G1" s="9" t="s">
        <v>4</v>
      </c>
      <c r="H1" s="9" t="s">
        <v>5</v>
      </c>
      <c r="I1" s="9" t="s">
        <v>6</v>
      </c>
      <c r="J1" s="9" t="s">
        <v>188</v>
      </c>
      <c r="K1" s="9" t="s">
        <v>7</v>
      </c>
      <c r="L1" s="9" t="s">
        <v>8</v>
      </c>
      <c r="M1" s="9" t="s">
        <v>44</v>
      </c>
      <c r="N1" s="13" t="s">
        <v>20</v>
      </c>
      <c r="O1" s="9" t="s">
        <v>9</v>
      </c>
      <c r="P1" s="9" t="s">
        <v>10</v>
      </c>
      <c r="Q1" s="9" t="s">
        <v>11</v>
      </c>
      <c r="R1" s="9" t="s">
        <v>12</v>
      </c>
      <c r="S1" s="9" t="s">
        <v>13</v>
      </c>
      <c r="T1" s="9" t="s">
        <v>14</v>
      </c>
      <c r="U1" s="9" t="s">
        <v>21</v>
      </c>
      <c r="V1" s="9" t="s">
        <v>23</v>
      </c>
      <c r="W1" s="9" t="s">
        <v>88</v>
      </c>
      <c r="X1" s="9" t="s">
        <v>25</v>
      </c>
      <c r="Y1" s="9" t="s">
        <v>24</v>
      </c>
      <c r="Z1" s="9" t="s">
        <v>26</v>
      </c>
      <c r="AA1" s="9" t="s">
        <v>27</v>
      </c>
      <c r="AB1" s="9" t="s">
        <v>28</v>
      </c>
      <c r="AC1" s="10" t="s">
        <v>129</v>
      </c>
      <c r="AD1" s="11" t="s">
        <v>200</v>
      </c>
      <c r="AE1" s="11" t="s">
        <v>201</v>
      </c>
    </row>
    <row r="2" spans="1:31" x14ac:dyDescent="0.25">
      <c r="A2" s="12"/>
      <c r="B2" s="1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14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2"/>
      <c r="AE2" s="2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Paramètres!$B$2:$B$15</xm:f>
          </x14:formula1>
          <xm:sqref>A2</xm:sqref>
        </x14:dataValidation>
        <x14:dataValidation type="list" allowBlank="1" showInputMessage="1" showErrorMessage="1">
          <x14:formula1>
            <xm:f>Paramètres!$C$2:$C$5</xm:f>
          </x14:formula1>
          <xm:sqref>C2</xm:sqref>
        </x14:dataValidation>
        <x14:dataValidation type="list" allowBlank="1" showInputMessage="1" showErrorMessage="1">
          <x14:formula1>
            <xm:f>Paramètres!$A$2:$A$5</xm:f>
          </x14:formula1>
          <xm:sqref>E2</xm:sqref>
        </x14:dataValidation>
        <x14:dataValidation type="list" allowBlank="1" showInputMessage="1" showErrorMessage="1">
          <x14:formula1>
            <xm:f>Paramètres!$G$2:$G$9</xm:f>
          </x14:formula1>
          <xm:sqref>F2</xm:sqref>
        </x14:dataValidation>
        <x14:dataValidation type="list" allowBlank="1" showInputMessage="1" showErrorMessage="1">
          <x14:formula1>
            <xm:f>Paramètres!$A$1:$A$2</xm:f>
          </x14:formula1>
          <xm:sqref>G2 H2 Q2 R2 S2 U2 V2</xm:sqref>
        </x14:dataValidation>
        <x14:dataValidation type="list" allowBlank="1" showInputMessage="1" showErrorMessage="1">
          <x14:formula1>
            <xm:f>Paramètres!$H$2:$H$3</xm:f>
          </x14:formula1>
          <xm:sqref>L2</xm:sqref>
        </x14:dataValidation>
        <x14:dataValidation type="list" allowBlank="1" showInputMessage="1" showErrorMessage="1">
          <x14:formula1>
            <xm:f>Paramètres!$I$2:$I$4</xm:f>
          </x14:formula1>
          <xm:sqref>O2</xm:sqref>
        </x14:dataValidation>
        <x14:dataValidation type="list" allowBlank="1" showInputMessage="1" showErrorMessage="1">
          <x14:formula1>
            <xm:f>Paramètres!$E$2:$E$3</xm:f>
          </x14:formula1>
          <xm:sqref>AD2 AE2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16"/>
  <sheetViews>
    <sheetView workbookViewId="0">
      <selection activeCell="E24" sqref="E24"/>
    </sheetView>
  </sheetViews>
  <sheetFormatPr baseColWidth="10" defaultRowHeight="15" x14ac:dyDescent="0.25"/>
  <sheetData>
    <row r="1" spans="1:31" x14ac:dyDescent="0.25">
      <c r="U1" s="9" t="s">
        <v>21</v>
      </c>
      <c r="W1" s="9" t="s">
        <v>88</v>
      </c>
      <c r="AC1" s="10" t="s">
        <v>129</v>
      </c>
      <c r="AD1" s="11" t="s">
        <v>200</v>
      </c>
      <c r="AE1" s="11" t="s">
        <v>201</v>
      </c>
    </row>
    <row r="2" spans="1:31" ht="15.75" thickBot="1" x14ac:dyDescent="0.3">
      <c r="U2" s="3"/>
      <c r="W2" s="3"/>
      <c r="AC2" s="3"/>
      <c r="AD2" s="2"/>
      <c r="AE2" s="2"/>
    </row>
    <row r="3" spans="1:31" x14ac:dyDescent="0.25">
      <c r="A3" s="6" t="s">
        <v>0</v>
      </c>
      <c r="B3" s="7" t="s">
        <v>1</v>
      </c>
      <c r="C3" s="8" t="s">
        <v>2</v>
      </c>
      <c r="D3" s="9" t="s">
        <v>54</v>
      </c>
      <c r="E3" s="9" t="s">
        <v>55</v>
      </c>
    </row>
    <row r="4" spans="1:31" x14ac:dyDescent="0.25">
      <c r="A4" s="12" t="s">
        <v>29</v>
      </c>
      <c r="B4" s="12" t="s">
        <v>203</v>
      </c>
      <c r="C4" s="3" t="s">
        <v>17</v>
      </c>
      <c r="D4" s="3">
        <v>2019</v>
      </c>
      <c r="E4" s="3">
        <v>3</v>
      </c>
    </row>
    <row r="5" spans="1:31" ht="15.75" thickBot="1" x14ac:dyDescent="0.3"/>
    <row r="6" spans="1:31" x14ac:dyDescent="0.25">
      <c r="A6" s="9" t="s">
        <v>3</v>
      </c>
      <c r="B6" s="9" t="s">
        <v>4</v>
      </c>
      <c r="C6" s="9" t="s">
        <v>5</v>
      </c>
      <c r="D6" s="9" t="s">
        <v>6</v>
      </c>
      <c r="E6" s="9" t="s">
        <v>188</v>
      </c>
    </row>
    <row r="7" spans="1:31" x14ac:dyDescent="0.25">
      <c r="A7" s="3">
        <v>128</v>
      </c>
      <c r="B7" s="3">
        <v>1</v>
      </c>
      <c r="C7" s="3">
        <v>8</v>
      </c>
      <c r="D7" s="3"/>
      <c r="E7" s="3"/>
    </row>
    <row r="8" spans="1:31" ht="15.75" thickBot="1" x14ac:dyDescent="0.3"/>
    <row r="9" spans="1:31" x14ac:dyDescent="0.25">
      <c r="A9" s="9" t="s">
        <v>7</v>
      </c>
      <c r="B9" s="9" t="s">
        <v>8</v>
      </c>
      <c r="C9" s="9" t="s">
        <v>44</v>
      </c>
      <c r="D9" s="9" t="s">
        <v>23</v>
      </c>
      <c r="E9" s="9" t="s">
        <v>9</v>
      </c>
    </row>
    <row r="10" spans="1:31" x14ac:dyDescent="0.25">
      <c r="A10" s="3"/>
      <c r="B10" s="3"/>
      <c r="C10" s="3"/>
      <c r="D10" s="3">
        <v>0</v>
      </c>
      <c r="E10" s="3"/>
    </row>
    <row r="11" spans="1:31" ht="15.75" thickBot="1" x14ac:dyDescent="0.3"/>
    <row r="12" spans="1:31" x14ac:dyDescent="0.25">
      <c r="A12" s="9" t="s">
        <v>10</v>
      </c>
      <c r="B12" s="9" t="s">
        <v>11</v>
      </c>
      <c r="C12" s="9" t="s">
        <v>12</v>
      </c>
      <c r="D12" s="9" t="s">
        <v>13</v>
      </c>
      <c r="E12" s="9" t="s">
        <v>14</v>
      </c>
    </row>
    <row r="13" spans="1:31" x14ac:dyDescent="0.25">
      <c r="A13" s="3"/>
      <c r="B13" s="3"/>
      <c r="C13" s="3"/>
      <c r="D13" s="3">
        <v>1</v>
      </c>
      <c r="E13" s="3"/>
    </row>
    <row r="14" spans="1:31" ht="15.75" thickBot="1" x14ac:dyDescent="0.3"/>
    <row r="15" spans="1:31" x14ac:dyDescent="0.25">
      <c r="A15" s="9" t="s">
        <v>25</v>
      </c>
      <c r="B15" s="9" t="s">
        <v>24</v>
      </c>
      <c r="C15" s="9" t="s">
        <v>26</v>
      </c>
      <c r="D15" s="9" t="s">
        <v>27</v>
      </c>
      <c r="E15" s="9" t="s">
        <v>28</v>
      </c>
    </row>
    <row r="16" spans="1:31" x14ac:dyDescent="0.25">
      <c r="A16" s="3"/>
      <c r="B16" s="3"/>
      <c r="C16" s="3"/>
      <c r="D16" s="3"/>
      <c r="E16" s="3"/>
    </row>
  </sheetData>
  <pageMargins left="0.7" right="0.7" top="0.75" bottom="0.75" header="0.3" footer="0.3"/>
  <pageSetup paperSize="9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Paramètres!$H$2:$H$3</xm:f>
          </x14:formula1>
          <xm:sqref>B10</xm:sqref>
        </x14:dataValidation>
        <x14:dataValidation type="list" allowBlank="1" showInputMessage="1" showErrorMessage="1">
          <x14:formula1>
            <xm:f>Paramètres!$I$2:$I$4</xm:f>
          </x14:formula1>
          <xm:sqref>E10</xm:sqref>
        </x14:dataValidation>
        <x14:dataValidation type="list" allowBlank="1" showInputMessage="1" showErrorMessage="1">
          <x14:formula1>
            <xm:f>Paramètres!$B$2:$B$15</xm:f>
          </x14:formula1>
          <xm:sqref>A4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E1791"/>
  <sheetViews>
    <sheetView zoomScaleNormal="100" workbookViewId="0">
      <pane xSplit="2" ySplit="1" topLeftCell="R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9.140625" defaultRowHeight="15" x14ac:dyDescent="0.25"/>
  <cols>
    <col min="1" max="1" width="10" style="1" customWidth="1"/>
    <col min="2" max="2" width="13" style="1" customWidth="1"/>
    <col min="3" max="4" width="7" style="1" customWidth="1"/>
    <col min="5" max="5" width="7.42578125" style="1" customWidth="1"/>
    <col min="6" max="6" width="8.140625" style="1" customWidth="1"/>
    <col min="7" max="7" width="3.28515625" style="1" customWidth="1"/>
    <col min="8" max="8" width="4.42578125" style="1" customWidth="1"/>
    <col min="9" max="9" width="9.140625" style="1"/>
    <col min="10" max="10" width="12.140625" style="1" customWidth="1"/>
    <col min="11" max="12" width="9.140625" style="1"/>
    <col min="13" max="13" width="21" style="1" customWidth="1"/>
    <col min="14" max="14" width="11.28515625" style="15" customWidth="1"/>
    <col min="15" max="15" width="9.140625" style="1"/>
    <col min="16" max="16" width="6.28515625" style="1" customWidth="1"/>
    <col min="17" max="17" width="10.7109375" style="1" customWidth="1"/>
    <col min="18" max="18" width="9.140625" style="1"/>
    <col min="19" max="19" width="4.7109375" style="1" customWidth="1"/>
    <col min="20" max="20" width="10.5703125" style="1" customWidth="1"/>
    <col min="21" max="21" width="5.140625" style="1" customWidth="1"/>
    <col min="22" max="22" width="4.85546875" style="1" customWidth="1"/>
    <col min="23" max="23" width="14.7109375" style="1" customWidth="1"/>
    <col min="24" max="24" width="16.42578125" style="1" customWidth="1"/>
    <col min="25" max="25" width="13" style="1" customWidth="1"/>
    <col min="26" max="26" width="19.85546875" style="1" customWidth="1"/>
    <col min="27" max="27" width="13.85546875" style="1" customWidth="1"/>
    <col min="28" max="28" width="14.28515625" style="1" customWidth="1"/>
    <col min="29" max="29" width="12.85546875" style="1" customWidth="1"/>
    <col min="30" max="30" width="10.85546875" style="1" customWidth="1"/>
    <col min="31" max="31" width="13.28515625" style="1" customWidth="1"/>
    <col min="32" max="16384" width="9.140625" style="1"/>
  </cols>
  <sheetData>
    <row r="1" spans="1:31" x14ac:dyDescent="0.25">
      <c r="A1" s="6" t="s">
        <v>0</v>
      </c>
      <c r="B1" s="7" t="s">
        <v>1</v>
      </c>
      <c r="C1" s="8" t="s">
        <v>2</v>
      </c>
      <c r="D1" s="9" t="s">
        <v>54</v>
      </c>
      <c r="E1" s="9" t="s">
        <v>55</v>
      </c>
      <c r="F1" s="9" t="s">
        <v>3</v>
      </c>
      <c r="G1" s="9" t="s">
        <v>4</v>
      </c>
      <c r="H1" s="9" t="s">
        <v>5</v>
      </c>
      <c r="I1" s="9" t="s">
        <v>6</v>
      </c>
      <c r="J1" s="9" t="s">
        <v>188</v>
      </c>
      <c r="K1" s="9" t="s">
        <v>7</v>
      </c>
      <c r="L1" s="9" t="s">
        <v>8</v>
      </c>
      <c r="M1" s="9" t="s">
        <v>44</v>
      </c>
      <c r="N1" s="13" t="s">
        <v>20</v>
      </c>
      <c r="O1" s="9" t="s">
        <v>9</v>
      </c>
      <c r="P1" s="9" t="s">
        <v>10</v>
      </c>
      <c r="Q1" s="9" t="s">
        <v>11</v>
      </c>
      <c r="R1" s="9" t="s">
        <v>12</v>
      </c>
      <c r="S1" s="9" t="s">
        <v>13</v>
      </c>
      <c r="T1" s="9" t="s">
        <v>14</v>
      </c>
      <c r="U1" s="9" t="s">
        <v>21</v>
      </c>
      <c r="V1" s="9" t="s">
        <v>23</v>
      </c>
      <c r="W1" s="9" t="s">
        <v>88</v>
      </c>
      <c r="X1" s="9" t="s">
        <v>25</v>
      </c>
      <c r="Y1" s="9" t="s">
        <v>24</v>
      </c>
      <c r="Z1" s="9" t="s">
        <v>26</v>
      </c>
      <c r="AA1" s="9" t="s">
        <v>27</v>
      </c>
      <c r="AB1" s="9" t="s">
        <v>28</v>
      </c>
      <c r="AC1" s="10" t="s">
        <v>129</v>
      </c>
      <c r="AD1" s="11" t="s">
        <v>200</v>
      </c>
      <c r="AE1" s="11" t="s">
        <v>201</v>
      </c>
    </row>
    <row r="2" spans="1:31" x14ac:dyDescent="0.25">
      <c r="A2" s="12" t="s">
        <v>15</v>
      </c>
      <c r="B2" s="12" t="s">
        <v>137</v>
      </c>
      <c r="C2" s="3" t="s">
        <v>17</v>
      </c>
      <c r="D2" s="3">
        <v>2019</v>
      </c>
      <c r="E2" s="3">
        <v>1</v>
      </c>
      <c r="F2" s="3">
        <v>128</v>
      </c>
      <c r="G2" s="3">
        <v>0</v>
      </c>
      <c r="H2" s="3">
        <v>8</v>
      </c>
      <c r="I2" s="3">
        <v>4200</v>
      </c>
      <c r="J2" s="3">
        <v>6.47</v>
      </c>
      <c r="K2" s="3">
        <v>398</v>
      </c>
      <c r="L2" s="3" t="s">
        <v>18</v>
      </c>
      <c r="M2" s="3" t="s">
        <v>145</v>
      </c>
      <c r="N2" s="14">
        <v>305525</v>
      </c>
      <c r="O2" s="3" t="s">
        <v>22</v>
      </c>
      <c r="P2" s="3">
        <v>0.64</v>
      </c>
      <c r="Q2" s="3">
        <v>1</v>
      </c>
      <c r="R2" s="3">
        <v>1</v>
      </c>
      <c r="S2" s="3">
        <v>1</v>
      </c>
      <c r="T2" s="3">
        <v>68</v>
      </c>
      <c r="U2" s="3">
        <v>1</v>
      </c>
      <c r="V2" s="3">
        <v>0</v>
      </c>
      <c r="W2" s="3">
        <v>18.489999999999998</v>
      </c>
      <c r="X2" s="3">
        <v>19</v>
      </c>
      <c r="Y2" s="3">
        <v>19.5</v>
      </c>
      <c r="Z2" s="3">
        <v>19</v>
      </c>
      <c r="AA2" s="3">
        <v>19</v>
      </c>
      <c r="AB2" s="3">
        <v>19</v>
      </c>
      <c r="AC2" s="3">
        <f>(AA2+Z2+X2+Y2)/4</f>
        <v>19.125</v>
      </c>
      <c r="AD2" s="2" t="s">
        <v>134</v>
      </c>
      <c r="AE2" s="2" t="s">
        <v>134</v>
      </c>
    </row>
    <row r="3" spans="1:31" x14ac:dyDescent="0.25">
      <c r="A3" s="12" t="s">
        <v>29</v>
      </c>
      <c r="B3" s="12" t="s">
        <v>144</v>
      </c>
      <c r="C3" s="3" t="s">
        <v>17</v>
      </c>
      <c r="D3" s="3">
        <v>2019</v>
      </c>
      <c r="E3" s="3">
        <v>1</v>
      </c>
      <c r="F3" s="3">
        <v>128</v>
      </c>
      <c r="G3" s="3">
        <v>1</v>
      </c>
      <c r="H3" s="3">
        <v>8</v>
      </c>
      <c r="I3" s="3">
        <v>4100</v>
      </c>
      <c r="J3" s="3">
        <v>6.4</v>
      </c>
      <c r="K3" s="3">
        <v>522</v>
      </c>
      <c r="L3" s="3" t="s">
        <v>18</v>
      </c>
      <c r="M3" s="3" t="s">
        <v>150</v>
      </c>
      <c r="N3" s="14">
        <v>340345</v>
      </c>
      <c r="O3" s="3" t="s">
        <v>22</v>
      </c>
      <c r="P3" s="3">
        <v>1.04</v>
      </c>
      <c r="Q3" s="3">
        <v>1</v>
      </c>
      <c r="R3" s="3">
        <v>1</v>
      </c>
      <c r="S3" s="3">
        <v>1</v>
      </c>
      <c r="T3" s="3">
        <v>68</v>
      </c>
      <c r="U3" s="3">
        <v>1</v>
      </c>
      <c r="V3" s="3">
        <v>1</v>
      </c>
      <c r="W3" s="3">
        <v>16.62</v>
      </c>
      <c r="X3" s="3">
        <v>18</v>
      </c>
      <c r="Y3" s="3">
        <v>18.5</v>
      </c>
      <c r="Z3" s="3">
        <v>19.5</v>
      </c>
      <c r="AA3" s="3">
        <v>19.5</v>
      </c>
      <c r="AB3" s="3">
        <v>19</v>
      </c>
      <c r="AC3" s="3">
        <f>(AA3+Z3+X3+Y3)/4</f>
        <v>18.875</v>
      </c>
      <c r="AD3" s="2" t="s">
        <v>134</v>
      </c>
      <c r="AE3" s="2" t="s">
        <v>134</v>
      </c>
    </row>
    <row r="4" spans="1:31" x14ac:dyDescent="0.25">
      <c r="A4" s="12" t="s">
        <v>15</v>
      </c>
      <c r="B4" s="12" t="s">
        <v>16</v>
      </c>
      <c r="C4" s="3" t="s">
        <v>17</v>
      </c>
      <c r="D4" s="3">
        <v>2018</v>
      </c>
      <c r="E4" s="3">
        <v>4</v>
      </c>
      <c r="F4" s="3">
        <v>128</v>
      </c>
      <c r="G4" s="3">
        <v>0</v>
      </c>
      <c r="H4" s="3">
        <v>6</v>
      </c>
      <c r="I4" s="3">
        <v>4200</v>
      </c>
      <c r="J4" s="3">
        <v>6.39</v>
      </c>
      <c r="K4" s="3">
        <v>538</v>
      </c>
      <c r="L4" s="3" t="s">
        <v>18</v>
      </c>
      <c r="M4" s="3" t="s">
        <v>19</v>
      </c>
      <c r="N4" s="14">
        <v>303313</v>
      </c>
      <c r="O4" s="3" t="s">
        <v>22</v>
      </c>
      <c r="P4" s="3">
        <v>0.4</v>
      </c>
      <c r="Q4" s="3">
        <v>1</v>
      </c>
      <c r="R4" s="3">
        <v>1</v>
      </c>
      <c r="S4" s="3">
        <v>1</v>
      </c>
      <c r="T4" s="3">
        <v>68</v>
      </c>
      <c r="U4" s="3">
        <v>1</v>
      </c>
      <c r="V4" s="3">
        <v>0</v>
      </c>
      <c r="W4" s="3">
        <v>16.5</v>
      </c>
      <c r="X4" s="3">
        <v>18</v>
      </c>
      <c r="Y4" s="3">
        <v>19</v>
      </c>
      <c r="Z4" s="3">
        <v>19</v>
      </c>
      <c r="AA4" s="3">
        <v>19</v>
      </c>
      <c r="AB4" s="3">
        <v>19</v>
      </c>
      <c r="AC4" s="3">
        <f>(AA4+Z4+X4+Y4)/4</f>
        <v>18.75</v>
      </c>
      <c r="AD4" s="2" t="s">
        <v>134</v>
      </c>
      <c r="AE4" s="2" t="s">
        <v>134</v>
      </c>
    </row>
    <row r="5" spans="1:31" x14ac:dyDescent="0.25">
      <c r="A5" s="12" t="s">
        <v>40</v>
      </c>
      <c r="B5" s="12" t="s">
        <v>43</v>
      </c>
      <c r="C5" s="3" t="s">
        <v>17</v>
      </c>
      <c r="D5" s="3">
        <v>2018</v>
      </c>
      <c r="E5" s="3">
        <v>4</v>
      </c>
      <c r="F5" s="3">
        <v>128</v>
      </c>
      <c r="G5" s="3">
        <v>0</v>
      </c>
      <c r="H5" s="3">
        <v>4</v>
      </c>
      <c r="I5" s="3">
        <v>3430</v>
      </c>
      <c r="J5" s="3">
        <v>6.3</v>
      </c>
      <c r="K5" s="3">
        <v>523</v>
      </c>
      <c r="L5" s="3" t="s">
        <v>18</v>
      </c>
      <c r="M5" s="3" t="s">
        <v>39</v>
      </c>
      <c r="N5" s="14">
        <v>280747</v>
      </c>
      <c r="O5" s="3" t="s">
        <v>22</v>
      </c>
      <c r="P5" s="3">
        <v>1.39</v>
      </c>
      <c r="Q5" s="3">
        <v>1</v>
      </c>
      <c r="R5" s="3">
        <v>0</v>
      </c>
      <c r="S5" s="3">
        <v>1</v>
      </c>
      <c r="T5" s="3">
        <v>67</v>
      </c>
      <c r="U5" s="3">
        <v>1</v>
      </c>
      <c r="V5" s="3">
        <v>0</v>
      </c>
      <c r="W5" s="3">
        <v>16.8</v>
      </c>
      <c r="X5" s="3">
        <v>18.5</v>
      </c>
      <c r="Y5" s="3">
        <v>19</v>
      </c>
      <c r="Z5" s="3">
        <v>18</v>
      </c>
      <c r="AA5" s="3">
        <v>19</v>
      </c>
      <c r="AB5" s="3">
        <v>18.5</v>
      </c>
      <c r="AC5" s="3">
        <f>(AA5+Z5+X5+Y5)/4</f>
        <v>18.625</v>
      </c>
      <c r="AD5" s="2" t="s">
        <v>134</v>
      </c>
      <c r="AE5" s="2" t="s">
        <v>134</v>
      </c>
    </row>
    <row r="6" spans="1:31" x14ac:dyDescent="0.25">
      <c r="A6" s="12" t="s">
        <v>29</v>
      </c>
      <c r="B6" s="12" t="s">
        <v>30</v>
      </c>
      <c r="C6" s="3" t="s">
        <v>17</v>
      </c>
      <c r="D6" s="3">
        <v>2018</v>
      </c>
      <c r="E6" s="3">
        <v>3</v>
      </c>
      <c r="F6" s="3">
        <v>128</v>
      </c>
      <c r="G6" s="3">
        <v>1</v>
      </c>
      <c r="H6" s="3">
        <v>6</v>
      </c>
      <c r="I6" s="3">
        <v>4000</v>
      </c>
      <c r="J6" s="3">
        <v>6.4</v>
      </c>
      <c r="K6" s="3">
        <v>512</v>
      </c>
      <c r="L6" s="3" t="s">
        <v>18</v>
      </c>
      <c r="M6" s="3" t="s">
        <v>31</v>
      </c>
      <c r="N6" s="14">
        <v>282912</v>
      </c>
      <c r="O6" s="3" t="s">
        <v>22</v>
      </c>
      <c r="P6" s="3">
        <v>1.03</v>
      </c>
      <c r="Q6" s="3">
        <v>1</v>
      </c>
      <c r="R6" s="3">
        <v>1</v>
      </c>
      <c r="S6" s="3">
        <v>1</v>
      </c>
      <c r="T6" s="3">
        <v>68</v>
      </c>
      <c r="U6" s="3">
        <v>1</v>
      </c>
      <c r="V6" s="3">
        <v>1</v>
      </c>
      <c r="W6" s="3">
        <v>17.170000000000002</v>
      </c>
      <c r="X6" s="3">
        <v>18.5</v>
      </c>
      <c r="Y6" s="3">
        <v>18</v>
      </c>
      <c r="Z6" s="3">
        <v>18</v>
      </c>
      <c r="AA6" s="3">
        <v>19</v>
      </c>
      <c r="AB6" s="3">
        <v>18.5</v>
      </c>
      <c r="AC6" s="3">
        <f>(AA6+Z6+X6+Y6)/4</f>
        <v>18.375</v>
      </c>
      <c r="AD6" s="2" t="s">
        <v>134</v>
      </c>
      <c r="AE6" s="2" t="s">
        <v>134</v>
      </c>
    </row>
    <row r="7" spans="1:31" x14ac:dyDescent="0.25">
      <c r="A7" s="12" t="s">
        <v>29</v>
      </c>
      <c r="B7" s="12" t="s">
        <v>142</v>
      </c>
      <c r="C7" s="3" t="s">
        <v>17</v>
      </c>
      <c r="D7" s="3">
        <v>2019</v>
      </c>
      <c r="E7" s="3">
        <v>1</v>
      </c>
      <c r="F7" s="3">
        <v>128</v>
      </c>
      <c r="G7" s="3">
        <v>1</v>
      </c>
      <c r="H7" s="3">
        <v>8</v>
      </c>
      <c r="I7" s="3">
        <v>3100</v>
      </c>
      <c r="J7" s="3">
        <v>5.8</v>
      </c>
      <c r="K7" s="3">
        <v>438</v>
      </c>
      <c r="L7" s="3" t="s">
        <v>18</v>
      </c>
      <c r="M7" s="3" t="s">
        <v>150</v>
      </c>
      <c r="N7" s="14">
        <v>340345</v>
      </c>
      <c r="O7" s="3" t="s">
        <v>22</v>
      </c>
      <c r="P7" s="3">
        <v>0.57999999999999996</v>
      </c>
      <c r="Q7" s="3">
        <v>1</v>
      </c>
      <c r="R7" s="3">
        <v>1</v>
      </c>
      <c r="S7" s="3">
        <v>1</v>
      </c>
      <c r="T7" s="3">
        <v>68</v>
      </c>
      <c r="U7" s="3">
        <v>1</v>
      </c>
      <c r="V7" s="3">
        <v>1</v>
      </c>
      <c r="W7" s="3">
        <v>13.61</v>
      </c>
      <c r="X7" s="3">
        <v>15.5</v>
      </c>
      <c r="Y7" s="3">
        <v>18.5</v>
      </c>
      <c r="Z7" s="3">
        <v>19.5</v>
      </c>
      <c r="AA7" s="3">
        <v>19.5</v>
      </c>
      <c r="AB7" s="3">
        <v>18</v>
      </c>
      <c r="AC7" s="3">
        <f>(AA7+Z7+X7+Y7)/4</f>
        <v>18.25</v>
      </c>
      <c r="AD7" s="2" t="s">
        <v>134</v>
      </c>
      <c r="AE7" s="2" t="s">
        <v>134</v>
      </c>
    </row>
    <row r="8" spans="1:31" customFormat="1" ht="15.75" customHeight="1" x14ac:dyDescent="0.25">
      <c r="A8" s="12" t="s">
        <v>40</v>
      </c>
      <c r="B8" s="12" t="s">
        <v>41</v>
      </c>
      <c r="C8" s="3" t="s">
        <v>17</v>
      </c>
      <c r="D8" s="3">
        <v>2018</v>
      </c>
      <c r="E8" s="3">
        <v>4</v>
      </c>
      <c r="F8" s="3">
        <v>128</v>
      </c>
      <c r="G8" s="3">
        <v>0</v>
      </c>
      <c r="H8" s="3">
        <v>4</v>
      </c>
      <c r="I8" s="3">
        <v>2915</v>
      </c>
      <c r="J8" s="3">
        <v>5.5</v>
      </c>
      <c r="K8" s="3">
        <v>443</v>
      </c>
      <c r="L8" s="3" t="s">
        <v>18</v>
      </c>
      <c r="M8" s="3" t="s">
        <v>39</v>
      </c>
      <c r="N8" s="14">
        <v>269901</v>
      </c>
      <c r="O8" s="3" t="s">
        <v>22</v>
      </c>
      <c r="P8" s="3">
        <v>1.33</v>
      </c>
      <c r="Q8" s="3">
        <v>1</v>
      </c>
      <c r="R8" s="3">
        <v>0</v>
      </c>
      <c r="S8" s="3">
        <v>1</v>
      </c>
      <c r="T8" s="3">
        <v>67</v>
      </c>
      <c r="U8" s="3">
        <v>1</v>
      </c>
      <c r="V8" s="3">
        <v>0</v>
      </c>
      <c r="W8" s="3">
        <v>14.75</v>
      </c>
      <c r="X8" s="3">
        <v>17</v>
      </c>
      <c r="Y8" s="3">
        <v>19</v>
      </c>
      <c r="Z8" s="3">
        <v>17.5</v>
      </c>
      <c r="AA8" s="3">
        <v>19</v>
      </c>
      <c r="AB8" s="3">
        <v>18</v>
      </c>
      <c r="AC8" s="3">
        <f>(AA8+Z8+X8+Y8)/4</f>
        <v>18.125</v>
      </c>
      <c r="AD8" s="2" t="s">
        <v>135</v>
      </c>
      <c r="AE8" s="2" t="s">
        <v>135</v>
      </c>
    </row>
    <row r="9" spans="1:31" customFormat="1" x14ac:dyDescent="0.25">
      <c r="A9" s="12" t="s">
        <v>15</v>
      </c>
      <c r="B9" s="12" t="s">
        <v>136</v>
      </c>
      <c r="C9" s="3" t="s">
        <v>17</v>
      </c>
      <c r="D9" s="3">
        <v>2019</v>
      </c>
      <c r="E9" s="3">
        <v>1</v>
      </c>
      <c r="F9" s="3">
        <v>128</v>
      </c>
      <c r="G9" s="3">
        <v>0</v>
      </c>
      <c r="H9" s="3">
        <v>6</v>
      </c>
      <c r="I9" s="3">
        <v>3650</v>
      </c>
      <c r="J9" s="3">
        <v>6.1</v>
      </c>
      <c r="K9" s="3">
        <v>422</v>
      </c>
      <c r="L9" s="3" t="s">
        <v>18</v>
      </c>
      <c r="M9" s="3" t="s">
        <v>145</v>
      </c>
      <c r="N9" s="14">
        <v>305525</v>
      </c>
      <c r="O9" s="3" t="s">
        <v>22</v>
      </c>
      <c r="P9" s="3">
        <v>0.85</v>
      </c>
      <c r="Q9" s="3">
        <v>1</v>
      </c>
      <c r="R9" s="3">
        <v>1</v>
      </c>
      <c r="S9" s="3">
        <v>0</v>
      </c>
      <c r="T9" s="3">
        <v>53</v>
      </c>
      <c r="U9" s="3">
        <v>1</v>
      </c>
      <c r="V9" s="3">
        <v>1</v>
      </c>
      <c r="W9" s="3">
        <v>14.96</v>
      </c>
      <c r="X9" s="3">
        <v>17</v>
      </c>
      <c r="Y9" s="3">
        <v>18.5</v>
      </c>
      <c r="Z9" s="3">
        <v>19</v>
      </c>
      <c r="AA9" s="3">
        <v>18</v>
      </c>
      <c r="AB9" s="3">
        <v>17.5</v>
      </c>
      <c r="AC9" s="3">
        <f>(AA9+Z9+X9+Y9)/4</f>
        <v>18.125</v>
      </c>
      <c r="AD9" s="2" t="s">
        <v>135</v>
      </c>
      <c r="AE9" s="2" t="s">
        <v>134</v>
      </c>
    </row>
    <row r="10" spans="1:31" x14ac:dyDescent="0.25">
      <c r="A10" s="12" t="s">
        <v>15</v>
      </c>
      <c r="B10" s="12" t="s">
        <v>166</v>
      </c>
      <c r="C10" s="3" t="s">
        <v>17</v>
      </c>
      <c r="D10" s="3">
        <v>2018</v>
      </c>
      <c r="E10" s="3">
        <v>4</v>
      </c>
      <c r="F10" s="3">
        <v>128</v>
      </c>
      <c r="G10" s="3">
        <v>0</v>
      </c>
      <c r="H10" s="3">
        <v>6</v>
      </c>
      <c r="I10" s="3">
        <v>4000</v>
      </c>
      <c r="J10" s="3">
        <v>6.53</v>
      </c>
      <c r="K10" s="3">
        <v>381</v>
      </c>
      <c r="L10" s="3" t="s">
        <v>85</v>
      </c>
      <c r="M10" s="3" t="s">
        <v>145</v>
      </c>
      <c r="N10" s="14">
        <v>313561</v>
      </c>
      <c r="O10" s="3" t="s">
        <v>22</v>
      </c>
      <c r="P10" s="3">
        <v>0.99</v>
      </c>
      <c r="Q10" s="3">
        <v>1</v>
      </c>
      <c r="R10" s="3">
        <v>1</v>
      </c>
      <c r="S10" s="3">
        <v>0</v>
      </c>
      <c r="T10" s="3">
        <v>0</v>
      </c>
      <c r="U10" s="3">
        <v>1</v>
      </c>
      <c r="V10" s="3">
        <v>1</v>
      </c>
      <c r="W10" s="3">
        <v>23.08</v>
      </c>
      <c r="X10" s="3">
        <v>20</v>
      </c>
      <c r="Y10" s="3">
        <v>17.5</v>
      </c>
      <c r="Z10" s="3">
        <v>19</v>
      </c>
      <c r="AA10" s="3">
        <v>16</v>
      </c>
      <c r="AB10" s="3">
        <v>17</v>
      </c>
      <c r="AC10" s="3">
        <f>(AA10+Z10+X10+Y10)/4</f>
        <v>18.125</v>
      </c>
      <c r="AD10" s="2" t="s">
        <v>135</v>
      </c>
      <c r="AE10" s="2" t="s">
        <v>134</v>
      </c>
    </row>
    <row r="11" spans="1:31" x14ac:dyDescent="0.25">
      <c r="A11" s="12" t="s">
        <v>29</v>
      </c>
      <c r="B11" s="12" t="s">
        <v>143</v>
      </c>
      <c r="C11" s="3" t="s">
        <v>17</v>
      </c>
      <c r="D11" s="3">
        <v>2019</v>
      </c>
      <c r="E11" s="3">
        <v>1</v>
      </c>
      <c r="F11" s="3">
        <v>128</v>
      </c>
      <c r="G11" s="3">
        <v>1</v>
      </c>
      <c r="H11" s="3">
        <v>8</v>
      </c>
      <c r="I11" s="3">
        <v>3400</v>
      </c>
      <c r="J11" s="3">
        <v>6.1</v>
      </c>
      <c r="K11" s="3">
        <v>550</v>
      </c>
      <c r="L11" s="3" t="s">
        <v>18</v>
      </c>
      <c r="M11" s="3" t="s">
        <v>150</v>
      </c>
      <c r="N11" s="14">
        <v>326186</v>
      </c>
      <c r="O11" s="3" t="s">
        <v>22</v>
      </c>
      <c r="P11" s="3">
        <v>0.48</v>
      </c>
      <c r="Q11" s="3">
        <v>1</v>
      </c>
      <c r="R11" s="3">
        <v>1</v>
      </c>
      <c r="S11" s="3">
        <v>1</v>
      </c>
      <c r="T11" s="3">
        <v>68</v>
      </c>
      <c r="U11" s="3">
        <v>1</v>
      </c>
      <c r="V11" s="3">
        <v>1</v>
      </c>
      <c r="W11" s="3">
        <v>12.03</v>
      </c>
      <c r="X11" s="3">
        <v>14</v>
      </c>
      <c r="Y11" s="3">
        <v>18.5</v>
      </c>
      <c r="Z11" s="3">
        <v>19</v>
      </c>
      <c r="AA11" s="3">
        <v>19.5</v>
      </c>
      <c r="AB11" s="3">
        <v>17.5</v>
      </c>
      <c r="AC11" s="3">
        <f>(AA11+Z11+X11+Y11)/4</f>
        <v>17.75</v>
      </c>
      <c r="AD11" s="2" t="s">
        <v>134</v>
      </c>
      <c r="AE11" s="2" t="s">
        <v>134</v>
      </c>
    </row>
    <row r="12" spans="1:31" x14ac:dyDescent="0.25">
      <c r="A12" s="12" t="s">
        <v>32</v>
      </c>
      <c r="B12" s="12" t="s">
        <v>33</v>
      </c>
      <c r="C12" s="3" t="s">
        <v>17</v>
      </c>
      <c r="D12" s="3">
        <v>2018</v>
      </c>
      <c r="E12" s="3">
        <v>3</v>
      </c>
      <c r="F12" s="3">
        <v>64</v>
      </c>
      <c r="G12" s="3">
        <v>0</v>
      </c>
      <c r="H12" s="3">
        <v>4</v>
      </c>
      <c r="I12" s="3">
        <v>3174</v>
      </c>
      <c r="J12" s="3">
        <v>6.5</v>
      </c>
      <c r="K12" s="3">
        <v>458</v>
      </c>
      <c r="L12" s="3" t="s">
        <v>18</v>
      </c>
      <c r="M12" s="3" t="s">
        <v>34</v>
      </c>
      <c r="N12" s="14">
        <v>353572</v>
      </c>
      <c r="O12" s="3" t="s">
        <v>35</v>
      </c>
      <c r="P12" s="3">
        <v>0.99</v>
      </c>
      <c r="Q12" s="3">
        <v>1</v>
      </c>
      <c r="R12" s="3">
        <v>0</v>
      </c>
      <c r="S12" s="3">
        <v>1</v>
      </c>
      <c r="T12" s="3">
        <v>68</v>
      </c>
      <c r="U12" s="3">
        <v>1</v>
      </c>
      <c r="V12" s="3">
        <v>0</v>
      </c>
      <c r="W12" s="3">
        <v>13.1</v>
      </c>
      <c r="X12" s="3">
        <v>15</v>
      </c>
      <c r="Y12" s="3">
        <v>17.5</v>
      </c>
      <c r="Z12" s="3">
        <v>20</v>
      </c>
      <c r="AA12" s="3">
        <v>18</v>
      </c>
      <c r="AB12" s="3">
        <v>18</v>
      </c>
      <c r="AC12" s="3">
        <f>(AA12+Z12+X12+Y12)/4</f>
        <v>17.625</v>
      </c>
      <c r="AD12" s="2" t="s">
        <v>134</v>
      </c>
      <c r="AE12" s="2" t="s">
        <v>134</v>
      </c>
    </row>
    <row r="13" spans="1:31" x14ac:dyDescent="0.25">
      <c r="A13" s="12" t="s">
        <v>154</v>
      </c>
      <c r="B13" s="12" t="s">
        <v>155</v>
      </c>
      <c r="C13" s="3" t="s">
        <v>17</v>
      </c>
      <c r="D13" s="3">
        <v>2019</v>
      </c>
      <c r="E13" s="3">
        <v>1</v>
      </c>
      <c r="F13" s="3">
        <v>128</v>
      </c>
      <c r="G13" s="3">
        <v>0</v>
      </c>
      <c r="H13" s="3">
        <v>6</v>
      </c>
      <c r="I13" s="3">
        <v>4000</v>
      </c>
      <c r="J13" s="3">
        <v>6.4</v>
      </c>
      <c r="K13" s="3">
        <v>398</v>
      </c>
      <c r="L13" s="3" t="s">
        <v>85</v>
      </c>
      <c r="M13" s="3" t="s">
        <v>145</v>
      </c>
      <c r="N13" s="14">
        <v>305525</v>
      </c>
      <c r="O13" s="3" t="s">
        <v>22</v>
      </c>
      <c r="P13" s="3">
        <v>0.89</v>
      </c>
      <c r="Q13" s="3">
        <v>1</v>
      </c>
      <c r="R13" s="3">
        <v>1</v>
      </c>
      <c r="S13" s="3">
        <v>0</v>
      </c>
      <c r="T13" s="3">
        <v>0</v>
      </c>
      <c r="U13" s="3">
        <v>1</v>
      </c>
      <c r="V13" s="3">
        <v>1</v>
      </c>
      <c r="W13" s="3">
        <v>21.4</v>
      </c>
      <c r="X13" s="3">
        <v>20</v>
      </c>
      <c r="Y13" s="3">
        <v>15</v>
      </c>
      <c r="Z13" s="3">
        <v>19</v>
      </c>
      <c r="AA13" s="3">
        <v>16</v>
      </c>
      <c r="AB13" s="3">
        <v>17</v>
      </c>
      <c r="AC13" s="3">
        <f>(AA13+Z13+X13+Y13)/4</f>
        <v>17.5</v>
      </c>
      <c r="AD13" s="2" t="s">
        <v>135</v>
      </c>
      <c r="AE13" s="2" t="s">
        <v>134</v>
      </c>
    </row>
    <row r="14" spans="1:31" x14ac:dyDescent="0.25">
      <c r="A14" s="12" t="s">
        <v>32</v>
      </c>
      <c r="B14" s="12" t="s">
        <v>36</v>
      </c>
      <c r="C14" s="3" t="s">
        <v>17</v>
      </c>
      <c r="D14" s="3">
        <v>2018</v>
      </c>
      <c r="E14" s="3">
        <v>3</v>
      </c>
      <c r="F14" s="3">
        <v>64</v>
      </c>
      <c r="G14" s="3">
        <v>0</v>
      </c>
      <c r="H14" s="3">
        <v>4</v>
      </c>
      <c r="I14" s="3">
        <v>2658</v>
      </c>
      <c r="J14" s="3">
        <v>5.8</v>
      </c>
      <c r="K14" s="3">
        <v>458</v>
      </c>
      <c r="L14" s="3" t="s">
        <v>18</v>
      </c>
      <c r="M14" s="3" t="s">
        <v>34</v>
      </c>
      <c r="N14" s="14">
        <v>355856</v>
      </c>
      <c r="O14" s="3" t="s">
        <v>35</v>
      </c>
      <c r="P14" s="3">
        <v>0.99</v>
      </c>
      <c r="Q14" s="3">
        <v>1</v>
      </c>
      <c r="R14" s="3">
        <v>0</v>
      </c>
      <c r="S14" s="3">
        <v>1</v>
      </c>
      <c r="T14" s="3">
        <v>68</v>
      </c>
      <c r="U14" s="3">
        <v>1</v>
      </c>
      <c r="V14" s="3">
        <v>0</v>
      </c>
      <c r="W14" s="3">
        <v>12.2</v>
      </c>
      <c r="X14" s="3">
        <v>14</v>
      </c>
      <c r="Y14" s="3">
        <v>17.5</v>
      </c>
      <c r="Z14" s="3">
        <v>20</v>
      </c>
      <c r="AA14" s="3">
        <v>18</v>
      </c>
      <c r="AB14" s="3">
        <v>18</v>
      </c>
      <c r="AC14" s="3">
        <f>(AA14+Z14+X14+Y14)/4</f>
        <v>17.375</v>
      </c>
      <c r="AD14" s="2" t="s">
        <v>134</v>
      </c>
      <c r="AE14" s="2" t="s">
        <v>134</v>
      </c>
    </row>
    <row r="15" spans="1:31" x14ac:dyDescent="0.25">
      <c r="A15" s="12" t="s">
        <v>29</v>
      </c>
      <c r="B15" s="12" t="s">
        <v>45</v>
      </c>
      <c r="C15" s="3" t="s">
        <v>17</v>
      </c>
      <c r="D15" s="3">
        <v>2018</v>
      </c>
      <c r="E15" s="3">
        <v>1</v>
      </c>
      <c r="F15" s="3">
        <v>64</v>
      </c>
      <c r="G15" s="3">
        <v>1</v>
      </c>
      <c r="H15" s="3">
        <v>6</v>
      </c>
      <c r="I15" s="3">
        <v>3500</v>
      </c>
      <c r="J15" s="3">
        <v>6.2</v>
      </c>
      <c r="K15" s="3">
        <v>529</v>
      </c>
      <c r="L15" s="3" t="s">
        <v>18</v>
      </c>
      <c r="M15" s="3" t="s">
        <v>31</v>
      </c>
      <c r="N15" s="14">
        <v>249005</v>
      </c>
      <c r="O15" s="3" t="s">
        <v>22</v>
      </c>
      <c r="P15" s="3">
        <v>0.78</v>
      </c>
      <c r="Q15" s="3">
        <v>1</v>
      </c>
      <c r="R15" s="3">
        <v>1</v>
      </c>
      <c r="S15" s="3">
        <v>1</v>
      </c>
      <c r="T15" s="3">
        <v>68</v>
      </c>
      <c r="U15" s="3">
        <v>1</v>
      </c>
      <c r="V15" s="3">
        <v>1</v>
      </c>
      <c r="W15" s="3">
        <v>14.33</v>
      </c>
      <c r="X15" s="3">
        <v>16.5</v>
      </c>
      <c r="Y15" s="3">
        <v>16.5</v>
      </c>
      <c r="Z15" s="3">
        <v>17</v>
      </c>
      <c r="AA15" s="3">
        <v>19</v>
      </c>
      <c r="AB15" s="3">
        <v>17.5</v>
      </c>
      <c r="AC15" s="3">
        <f>(AA15+Z15+X15+Y15)/4</f>
        <v>17.25</v>
      </c>
      <c r="AD15" s="2" t="s">
        <v>134</v>
      </c>
      <c r="AE15" s="2" t="s">
        <v>134</v>
      </c>
    </row>
    <row r="16" spans="1:31" x14ac:dyDescent="0.25">
      <c r="A16" s="12" t="s">
        <v>15</v>
      </c>
      <c r="B16" s="12" t="s">
        <v>47</v>
      </c>
      <c r="C16" s="3" t="s">
        <v>17</v>
      </c>
      <c r="D16" s="3">
        <v>2018</v>
      </c>
      <c r="E16" s="3">
        <v>1</v>
      </c>
      <c r="F16" s="3">
        <v>128</v>
      </c>
      <c r="G16" s="3">
        <v>0</v>
      </c>
      <c r="H16" s="3">
        <v>6</v>
      </c>
      <c r="I16" s="3">
        <v>4000</v>
      </c>
      <c r="J16" s="3">
        <v>6.1</v>
      </c>
      <c r="K16" s="3">
        <v>401</v>
      </c>
      <c r="L16" s="3" t="s">
        <v>18</v>
      </c>
      <c r="M16" s="3" t="s">
        <v>48</v>
      </c>
      <c r="N16" s="14">
        <v>210470</v>
      </c>
      <c r="O16" s="3" t="s">
        <v>22</v>
      </c>
      <c r="P16" s="3">
        <v>0.73</v>
      </c>
      <c r="Q16" s="3">
        <v>1</v>
      </c>
      <c r="R16" s="3">
        <v>1</v>
      </c>
      <c r="S16" s="3">
        <v>0</v>
      </c>
      <c r="T16" s="3">
        <v>67</v>
      </c>
      <c r="U16" s="3">
        <v>1</v>
      </c>
      <c r="V16" s="3">
        <v>0</v>
      </c>
      <c r="W16" s="3">
        <v>16.5</v>
      </c>
      <c r="X16" s="3">
        <v>18</v>
      </c>
      <c r="Y16" s="3">
        <v>17</v>
      </c>
      <c r="Z16" s="3">
        <v>16</v>
      </c>
      <c r="AA16" s="3">
        <v>17.5</v>
      </c>
      <c r="AB16" s="3">
        <v>17.5</v>
      </c>
      <c r="AC16" s="3">
        <f>(AA16+Z16+X16+Y16)/4</f>
        <v>17.125</v>
      </c>
      <c r="AD16" s="2" t="s">
        <v>134</v>
      </c>
      <c r="AE16" s="2" t="s">
        <v>134</v>
      </c>
    </row>
    <row r="17" spans="1:31" x14ac:dyDescent="0.25">
      <c r="A17" s="12" t="s">
        <v>32</v>
      </c>
      <c r="B17" s="12" t="s">
        <v>42</v>
      </c>
      <c r="C17" s="3" t="s">
        <v>17</v>
      </c>
      <c r="D17" s="3">
        <v>2018</v>
      </c>
      <c r="E17" s="3">
        <v>4</v>
      </c>
      <c r="F17" s="3">
        <v>64</v>
      </c>
      <c r="G17" s="3">
        <v>0</v>
      </c>
      <c r="H17" s="3">
        <v>3</v>
      </c>
      <c r="I17" s="3">
        <v>2942</v>
      </c>
      <c r="J17" s="3">
        <v>6.1</v>
      </c>
      <c r="K17" s="3">
        <v>326</v>
      </c>
      <c r="L17" s="3" t="s">
        <v>85</v>
      </c>
      <c r="M17" s="3" t="s">
        <v>34</v>
      </c>
      <c r="N17" s="14">
        <v>344142</v>
      </c>
      <c r="O17" s="3" t="s">
        <v>35</v>
      </c>
      <c r="P17" s="3">
        <v>0.99</v>
      </c>
      <c r="Q17" s="3">
        <v>1</v>
      </c>
      <c r="R17" s="3">
        <v>0</v>
      </c>
      <c r="S17" s="3">
        <v>1</v>
      </c>
      <c r="T17" s="3">
        <v>67</v>
      </c>
      <c r="U17" s="3">
        <v>1</v>
      </c>
      <c r="V17" s="3">
        <v>0</v>
      </c>
      <c r="W17" s="3">
        <v>13.35</v>
      </c>
      <c r="X17" s="3">
        <v>15.5</v>
      </c>
      <c r="Y17" s="3">
        <v>17</v>
      </c>
      <c r="Z17" s="3">
        <v>20</v>
      </c>
      <c r="AA17" s="3">
        <v>16</v>
      </c>
      <c r="AB17" s="3">
        <v>17</v>
      </c>
      <c r="AC17" s="3">
        <f>(AA17+Z17+X17+Y17)/4</f>
        <v>17.125</v>
      </c>
      <c r="AD17" s="2" t="s">
        <v>134</v>
      </c>
      <c r="AE17" s="2" t="s">
        <v>134</v>
      </c>
    </row>
    <row r="18" spans="1:31" x14ac:dyDescent="0.25">
      <c r="A18" s="12" t="s">
        <v>29</v>
      </c>
      <c r="B18" s="12" t="s">
        <v>46</v>
      </c>
      <c r="C18" s="3" t="s">
        <v>17</v>
      </c>
      <c r="D18" s="3">
        <v>2018</v>
      </c>
      <c r="E18" s="3">
        <v>1</v>
      </c>
      <c r="F18" s="3">
        <v>64</v>
      </c>
      <c r="G18" s="3">
        <v>1</v>
      </c>
      <c r="H18" s="3">
        <v>4</v>
      </c>
      <c r="I18" s="3">
        <v>3000</v>
      </c>
      <c r="J18" s="3">
        <v>5.8</v>
      </c>
      <c r="K18" s="3">
        <v>570</v>
      </c>
      <c r="L18" s="3" t="s">
        <v>18</v>
      </c>
      <c r="M18" s="3" t="s">
        <v>31</v>
      </c>
      <c r="N18" s="14">
        <v>246807</v>
      </c>
      <c r="O18" s="3" t="s">
        <v>22</v>
      </c>
      <c r="P18" s="3">
        <v>0.36</v>
      </c>
      <c r="Q18" s="3">
        <v>1</v>
      </c>
      <c r="R18" s="3">
        <v>1</v>
      </c>
      <c r="S18" s="3">
        <v>1</v>
      </c>
      <c r="T18" s="3">
        <v>68</v>
      </c>
      <c r="U18" s="3">
        <v>1</v>
      </c>
      <c r="V18" s="3">
        <v>1</v>
      </c>
      <c r="W18" s="3">
        <v>13.4</v>
      </c>
      <c r="X18" s="3">
        <v>15</v>
      </c>
      <c r="Y18" s="3">
        <v>16</v>
      </c>
      <c r="Z18" s="3">
        <v>17</v>
      </c>
      <c r="AA18" s="3">
        <v>19</v>
      </c>
      <c r="AB18" s="3">
        <v>17</v>
      </c>
      <c r="AC18" s="3">
        <f>(AA18+Z18+X18+Y18)/4</f>
        <v>16.75</v>
      </c>
      <c r="AD18" s="2" t="s">
        <v>134</v>
      </c>
      <c r="AE18" s="2" t="s">
        <v>134</v>
      </c>
    </row>
    <row r="19" spans="1:31" x14ac:dyDescent="0.25">
      <c r="A19" s="12" t="s">
        <v>29</v>
      </c>
      <c r="B19" s="12" t="s">
        <v>191</v>
      </c>
      <c r="C19" s="3" t="s">
        <v>50</v>
      </c>
      <c r="D19" s="3">
        <v>2019</v>
      </c>
      <c r="E19" s="3">
        <v>2</v>
      </c>
      <c r="F19" s="3">
        <v>128</v>
      </c>
      <c r="G19" s="3">
        <v>1</v>
      </c>
      <c r="H19" s="3">
        <v>8</v>
      </c>
      <c r="I19" s="3">
        <v>4500</v>
      </c>
      <c r="J19" s="3">
        <v>6.7</v>
      </c>
      <c r="K19" s="3">
        <v>393</v>
      </c>
      <c r="L19" s="3" t="s">
        <v>18</v>
      </c>
      <c r="M19" s="3" t="s">
        <v>197</v>
      </c>
      <c r="N19" s="14">
        <v>170979</v>
      </c>
      <c r="O19" s="3" t="s">
        <v>22</v>
      </c>
      <c r="P19" s="3">
        <v>1.48</v>
      </c>
      <c r="Q19" s="3">
        <v>1</v>
      </c>
      <c r="R19" s="3">
        <v>1</v>
      </c>
      <c r="S19" s="3">
        <v>0</v>
      </c>
      <c r="T19" s="3">
        <v>0</v>
      </c>
      <c r="U19" s="3">
        <v>1</v>
      </c>
      <c r="V19" s="3">
        <v>1</v>
      </c>
      <c r="W19" s="3">
        <v>22.82</v>
      </c>
      <c r="X19" s="3">
        <v>20</v>
      </c>
      <c r="Y19" s="3">
        <v>14.5</v>
      </c>
      <c r="Z19" s="3">
        <v>14.5</v>
      </c>
      <c r="AA19" s="3">
        <v>18</v>
      </c>
      <c r="AB19" s="3">
        <v>16</v>
      </c>
      <c r="AC19" s="3">
        <f>(AA19+Z19+X19+Y19)/4</f>
        <v>16.75</v>
      </c>
      <c r="AD19" s="2" t="s">
        <v>134</v>
      </c>
      <c r="AE19" s="2" t="s">
        <v>134</v>
      </c>
    </row>
    <row r="20" spans="1:31" x14ac:dyDescent="0.25">
      <c r="A20" s="12" t="s">
        <v>159</v>
      </c>
      <c r="B20" s="12" t="s">
        <v>189</v>
      </c>
      <c r="C20" s="3" t="s">
        <v>17</v>
      </c>
      <c r="D20" s="3">
        <v>2019</v>
      </c>
      <c r="E20" s="3">
        <v>2</v>
      </c>
      <c r="F20" s="3">
        <v>256</v>
      </c>
      <c r="G20" s="3">
        <v>0</v>
      </c>
      <c r="H20" s="3">
        <v>8</v>
      </c>
      <c r="I20" s="3">
        <v>3765</v>
      </c>
      <c r="J20" s="3">
        <v>6.4</v>
      </c>
      <c r="K20" s="3">
        <v>402</v>
      </c>
      <c r="L20" s="3" t="s">
        <v>18</v>
      </c>
      <c r="M20" s="3" t="s">
        <v>74</v>
      </c>
      <c r="N20" s="14">
        <v>167500</v>
      </c>
      <c r="O20" s="3" t="s">
        <v>22</v>
      </c>
      <c r="P20" s="3">
        <v>1.1100000000000001</v>
      </c>
      <c r="Q20" s="3">
        <v>1</v>
      </c>
      <c r="R20" s="3">
        <v>1</v>
      </c>
      <c r="S20" s="3">
        <v>0</v>
      </c>
      <c r="T20" s="3">
        <v>0</v>
      </c>
      <c r="U20" s="3">
        <v>1</v>
      </c>
      <c r="V20" s="3">
        <v>1</v>
      </c>
      <c r="W20" s="3">
        <v>18.07</v>
      </c>
      <c r="X20" s="3">
        <v>19</v>
      </c>
      <c r="Y20" s="3">
        <v>16</v>
      </c>
      <c r="Z20" s="3">
        <v>14.5</v>
      </c>
      <c r="AA20" s="3">
        <v>17</v>
      </c>
      <c r="AB20" s="3">
        <v>16.5</v>
      </c>
      <c r="AC20" s="3">
        <f>(AA20+Z20+X20+Y20)/4</f>
        <v>16.625</v>
      </c>
      <c r="AD20" s="2" t="s">
        <v>135</v>
      </c>
      <c r="AE20" s="2" t="s">
        <v>134</v>
      </c>
    </row>
    <row r="21" spans="1:31" x14ac:dyDescent="0.25">
      <c r="A21" s="12" t="s">
        <v>29</v>
      </c>
      <c r="B21" s="12" t="s">
        <v>59</v>
      </c>
      <c r="C21" s="3" t="s">
        <v>17</v>
      </c>
      <c r="D21" s="3">
        <v>2017</v>
      </c>
      <c r="E21" s="3">
        <v>2</v>
      </c>
      <c r="F21" s="3">
        <v>64</v>
      </c>
      <c r="G21" s="3">
        <v>1</v>
      </c>
      <c r="H21" s="3">
        <v>4</v>
      </c>
      <c r="I21" s="3">
        <v>3000</v>
      </c>
      <c r="J21" s="3">
        <v>5.8</v>
      </c>
      <c r="K21" s="3">
        <v>571</v>
      </c>
      <c r="L21" s="3" t="s">
        <v>18</v>
      </c>
      <c r="M21" s="3" t="s">
        <v>58</v>
      </c>
      <c r="N21" s="14">
        <v>197011</v>
      </c>
      <c r="O21" s="3" t="s">
        <v>22</v>
      </c>
      <c r="P21" s="3">
        <v>0.315</v>
      </c>
      <c r="Q21" s="3">
        <v>1</v>
      </c>
      <c r="R21" s="3">
        <v>1</v>
      </c>
      <c r="S21" s="3">
        <v>1</v>
      </c>
      <c r="T21" s="3">
        <v>68</v>
      </c>
      <c r="U21" s="3">
        <v>1</v>
      </c>
      <c r="V21" s="3">
        <v>1</v>
      </c>
      <c r="W21" s="3">
        <v>15.17</v>
      </c>
      <c r="X21" s="3">
        <v>17</v>
      </c>
      <c r="Y21" s="3">
        <v>15.5</v>
      </c>
      <c r="Z21" s="3">
        <v>15.5</v>
      </c>
      <c r="AA21" s="3">
        <v>18</v>
      </c>
      <c r="AB21" s="3">
        <v>17</v>
      </c>
      <c r="AC21" s="3">
        <f>(AA21+Z21+X21+Y21)/4</f>
        <v>16.5</v>
      </c>
      <c r="AD21" s="2" t="s">
        <v>134</v>
      </c>
      <c r="AE21" s="2" t="s">
        <v>134</v>
      </c>
    </row>
    <row r="22" spans="1:31" x14ac:dyDescent="0.25">
      <c r="A22" s="12" t="s">
        <v>159</v>
      </c>
      <c r="B22" s="12" t="s">
        <v>162</v>
      </c>
      <c r="C22" s="3" t="s">
        <v>17</v>
      </c>
      <c r="D22" s="3">
        <v>2018</v>
      </c>
      <c r="E22" s="3">
        <v>3</v>
      </c>
      <c r="F22" s="3">
        <v>256</v>
      </c>
      <c r="G22" s="3">
        <v>0</v>
      </c>
      <c r="H22" s="3">
        <v>8</v>
      </c>
      <c r="I22" s="3">
        <v>3400</v>
      </c>
      <c r="J22" s="3">
        <v>6.28</v>
      </c>
      <c r="K22" s="3">
        <v>402</v>
      </c>
      <c r="L22" s="3" t="s">
        <v>18</v>
      </c>
      <c r="M22" s="3" t="s">
        <v>39</v>
      </c>
      <c r="N22" s="14">
        <v>286589</v>
      </c>
      <c r="O22" s="3" t="s">
        <v>22</v>
      </c>
      <c r="P22" s="3">
        <v>1.57</v>
      </c>
      <c r="Q22" s="3">
        <v>1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15.56</v>
      </c>
      <c r="X22" s="3">
        <v>17.5</v>
      </c>
      <c r="Y22" s="3">
        <v>14.5</v>
      </c>
      <c r="Z22" s="3">
        <v>18</v>
      </c>
      <c r="AA22" s="3">
        <v>16</v>
      </c>
      <c r="AB22" s="3">
        <v>16.5</v>
      </c>
      <c r="AC22" s="3">
        <f>(AA22+Z22+X22+Y22)/4</f>
        <v>16.5</v>
      </c>
      <c r="AD22" s="2" t="s">
        <v>135</v>
      </c>
      <c r="AE22" s="2" t="s">
        <v>134</v>
      </c>
    </row>
    <row r="23" spans="1:31" x14ac:dyDescent="0.25">
      <c r="A23" s="12" t="s">
        <v>37</v>
      </c>
      <c r="B23" s="12" t="s">
        <v>38</v>
      </c>
      <c r="C23" s="3" t="s">
        <v>17</v>
      </c>
      <c r="D23" s="3">
        <v>2018</v>
      </c>
      <c r="E23" s="3">
        <v>4</v>
      </c>
      <c r="F23" s="3">
        <v>64</v>
      </c>
      <c r="G23" s="3">
        <v>1</v>
      </c>
      <c r="H23" s="3">
        <v>4</v>
      </c>
      <c r="I23" s="3">
        <v>3240</v>
      </c>
      <c r="J23" s="3">
        <v>6</v>
      </c>
      <c r="K23" s="3">
        <v>424</v>
      </c>
      <c r="L23" s="3" t="s">
        <v>18</v>
      </c>
      <c r="M23" s="3" t="s">
        <v>39</v>
      </c>
      <c r="N23" s="14">
        <v>256805</v>
      </c>
      <c r="O23" s="3" t="s">
        <v>22</v>
      </c>
      <c r="P23" s="3">
        <v>0.87</v>
      </c>
      <c r="Q23" s="3">
        <v>1</v>
      </c>
      <c r="R23" s="3">
        <v>1</v>
      </c>
      <c r="S23" s="3">
        <v>1</v>
      </c>
      <c r="T23" s="3">
        <v>68</v>
      </c>
      <c r="U23" s="3">
        <v>1</v>
      </c>
      <c r="V23" s="3">
        <v>0</v>
      </c>
      <c r="W23" s="3">
        <v>11.25</v>
      </c>
      <c r="X23" s="3">
        <v>13.5</v>
      </c>
      <c r="Y23" s="3">
        <v>17</v>
      </c>
      <c r="Z23" s="3">
        <v>17</v>
      </c>
      <c r="AA23" s="3">
        <v>18</v>
      </c>
      <c r="AB23" s="3">
        <v>17</v>
      </c>
      <c r="AC23" s="3">
        <f>(AA23+Z23+X23+Y23)/4</f>
        <v>16.375</v>
      </c>
      <c r="AD23" s="2" t="s">
        <v>134</v>
      </c>
      <c r="AE23" s="2" t="s">
        <v>134</v>
      </c>
    </row>
    <row r="24" spans="1:31" x14ac:dyDescent="0.25">
      <c r="A24" s="12" t="s">
        <v>29</v>
      </c>
      <c r="B24" s="12" t="s">
        <v>71</v>
      </c>
      <c r="C24" s="3" t="s">
        <v>50</v>
      </c>
      <c r="D24" s="3">
        <v>2018</v>
      </c>
      <c r="E24" s="3">
        <v>4</v>
      </c>
      <c r="F24" s="3">
        <v>128</v>
      </c>
      <c r="G24" s="3">
        <v>1</v>
      </c>
      <c r="H24" s="3">
        <v>6</v>
      </c>
      <c r="I24" s="3">
        <v>3800</v>
      </c>
      <c r="J24" s="3">
        <v>6.3</v>
      </c>
      <c r="K24" s="3">
        <v>393</v>
      </c>
      <c r="L24" s="3" t="s">
        <v>18</v>
      </c>
      <c r="M24" s="3" t="s">
        <v>72</v>
      </c>
      <c r="N24" s="14">
        <v>134000</v>
      </c>
      <c r="O24" s="3" t="s">
        <v>22</v>
      </c>
      <c r="P24" s="3">
        <v>0.35099999999999998</v>
      </c>
      <c r="Q24" s="3">
        <v>1</v>
      </c>
      <c r="R24" s="3">
        <v>1</v>
      </c>
      <c r="S24" s="3">
        <v>0</v>
      </c>
      <c r="T24" s="3">
        <v>0</v>
      </c>
      <c r="U24" s="3">
        <v>1</v>
      </c>
      <c r="V24" s="3">
        <v>1</v>
      </c>
      <c r="W24" s="3">
        <v>20.81</v>
      </c>
      <c r="X24" s="3">
        <v>20</v>
      </c>
      <c r="Y24" s="3">
        <v>14.5</v>
      </c>
      <c r="Z24" s="3">
        <v>13</v>
      </c>
      <c r="AA24" s="3">
        <v>18</v>
      </c>
      <c r="AB24" s="3">
        <v>15.5</v>
      </c>
      <c r="AC24" s="3">
        <f>(AA24+Z24+X24+Y24)/4</f>
        <v>16.375</v>
      </c>
      <c r="AD24" s="2" t="s">
        <v>135</v>
      </c>
      <c r="AE24" s="2" t="s">
        <v>135</v>
      </c>
    </row>
    <row r="25" spans="1:31" x14ac:dyDescent="0.25">
      <c r="A25" s="12" t="s">
        <v>29</v>
      </c>
      <c r="B25" s="12" t="s">
        <v>57</v>
      </c>
      <c r="C25" s="3" t="s">
        <v>17</v>
      </c>
      <c r="D25" s="3">
        <v>2017</v>
      </c>
      <c r="E25" s="3">
        <v>2</v>
      </c>
      <c r="F25" s="3">
        <v>64</v>
      </c>
      <c r="G25" s="3">
        <v>1</v>
      </c>
      <c r="H25" s="3">
        <v>4</v>
      </c>
      <c r="I25" s="3">
        <v>3500</v>
      </c>
      <c r="J25" s="3">
        <v>6.2</v>
      </c>
      <c r="K25" s="3">
        <v>529</v>
      </c>
      <c r="L25" s="3" t="s">
        <v>18</v>
      </c>
      <c r="M25" s="3" t="s">
        <v>58</v>
      </c>
      <c r="N25" s="14">
        <v>197293</v>
      </c>
      <c r="O25" s="3" t="s">
        <v>22</v>
      </c>
      <c r="P25" s="3">
        <v>0.26</v>
      </c>
      <c r="Q25" s="3">
        <v>1</v>
      </c>
      <c r="R25" s="3">
        <v>1</v>
      </c>
      <c r="S25" s="3">
        <v>1</v>
      </c>
      <c r="T25" s="3">
        <v>68</v>
      </c>
      <c r="U25" s="3">
        <v>1</v>
      </c>
      <c r="V25" s="3">
        <v>1</v>
      </c>
      <c r="W25" s="3">
        <v>14</v>
      </c>
      <c r="X25" s="3">
        <v>16</v>
      </c>
      <c r="Y25" s="3">
        <v>15.5</v>
      </c>
      <c r="Z25" s="3">
        <v>15.5</v>
      </c>
      <c r="AA25" s="3">
        <v>18</v>
      </c>
      <c r="AB25" s="3">
        <v>16.5</v>
      </c>
      <c r="AC25" s="3">
        <f>(AA25+Z25+X25+Y25)/4</f>
        <v>16.25</v>
      </c>
      <c r="AD25" s="2" t="s">
        <v>135</v>
      </c>
      <c r="AE25" s="2" t="s">
        <v>134</v>
      </c>
    </row>
    <row r="26" spans="1:31" x14ac:dyDescent="0.25">
      <c r="A26" s="12" t="s">
        <v>29</v>
      </c>
      <c r="B26" s="12" t="s">
        <v>152</v>
      </c>
      <c r="C26" s="3" t="s">
        <v>50</v>
      </c>
      <c r="D26" s="3">
        <v>2019</v>
      </c>
      <c r="E26" s="3">
        <v>2</v>
      </c>
      <c r="F26" s="3">
        <v>128</v>
      </c>
      <c r="G26" s="3">
        <v>1</v>
      </c>
      <c r="H26" s="3">
        <v>6</v>
      </c>
      <c r="I26" s="3">
        <v>4000</v>
      </c>
      <c r="J26" s="3">
        <v>6.4</v>
      </c>
      <c r="K26" s="3">
        <v>403</v>
      </c>
      <c r="L26" s="3" t="s">
        <v>18</v>
      </c>
      <c r="M26" s="3" t="s">
        <v>164</v>
      </c>
      <c r="N26" s="14">
        <v>146355</v>
      </c>
      <c r="O26" s="3" t="s">
        <v>22</v>
      </c>
      <c r="P26" s="3">
        <v>0.27</v>
      </c>
      <c r="Q26" s="3">
        <v>1</v>
      </c>
      <c r="R26" s="3">
        <v>1</v>
      </c>
      <c r="S26" s="3">
        <v>0</v>
      </c>
      <c r="T26" s="3">
        <v>0</v>
      </c>
      <c r="U26" s="3">
        <v>1</v>
      </c>
      <c r="V26" s="3">
        <v>1</v>
      </c>
      <c r="W26" s="3">
        <v>18.53</v>
      </c>
      <c r="X26" s="3">
        <v>19</v>
      </c>
      <c r="Y26" s="3">
        <v>14.5</v>
      </c>
      <c r="Z26" s="3">
        <v>13.5</v>
      </c>
      <c r="AA26" s="3">
        <v>18</v>
      </c>
      <c r="AB26" s="3">
        <v>15.5</v>
      </c>
      <c r="AC26" s="3">
        <f>(AA26+Z26+X26+Y26)/4</f>
        <v>16.25</v>
      </c>
      <c r="AD26" s="2" t="s">
        <v>134</v>
      </c>
      <c r="AE26" s="2" t="s">
        <v>134</v>
      </c>
    </row>
    <row r="27" spans="1:31" x14ac:dyDescent="0.25">
      <c r="A27" s="12" t="s">
        <v>37</v>
      </c>
      <c r="B27" s="12" t="s">
        <v>53</v>
      </c>
      <c r="C27" s="3" t="s">
        <v>17</v>
      </c>
      <c r="D27" s="3">
        <v>2018</v>
      </c>
      <c r="E27" s="3">
        <v>2</v>
      </c>
      <c r="F27" s="3">
        <v>64</v>
      </c>
      <c r="G27" s="3">
        <v>1</v>
      </c>
      <c r="H27" s="3">
        <v>4</v>
      </c>
      <c r="I27" s="3">
        <v>3180</v>
      </c>
      <c r="J27" s="3">
        <v>5.7</v>
      </c>
      <c r="K27" s="3">
        <v>423</v>
      </c>
      <c r="L27" s="3" t="s">
        <v>85</v>
      </c>
      <c r="M27" s="3" t="s">
        <v>39</v>
      </c>
      <c r="N27" s="14">
        <v>282320</v>
      </c>
      <c r="O27" s="3" t="s">
        <v>22</v>
      </c>
      <c r="P27" s="3">
        <v>0.56000000000000005</v>
      </c>
      <c r="Q27" s="3">
        <v>1</v>
      </c>
      <c r="R27" s="3">
        <v>1</v>
      </c>
      <c r="S27" s="3">
        <v>1</v>
      </c>
      <c r="T27" s="3">
        <v>68</v>
      </c>
      <c r="U27" s="3">
        <v>1</v>
      </c>
      <c r="V27" s="3">
        <v>0</v>
      </c>
      <c r="W27" s="3">
        <v>13.05</v>
      </c>
      <c r="X27" s="3">
        <v>15</v>
      </c>
      <c r="Y27" s="3">
        <v>16</v>
      </c>
      <c r="Z27" s="3">
        <v>18</v>
      </c>
      <c r="AA27" s="3">
        <v>15.5</v>
      </c>
      <c r="AB27" s="3">
        <v>16.5</v>
      </c>
      <c r="AC27" s="3">
        <f>(AA27+Z27+X27+Y27)/4</f>
        <v>16.125</v>
      </c>
      <c r="AD27" s="2" t="s">
        <v>135</v>
      </c>
      <c r="AE27" s="2" t="s">
        <v>135</v>
      </c>
    </row>
    <row r="28" spans="1:31" x14ac:dyDescent="0.25">
      <c r="A28" s="12" t="s">
        <v>32</v>
      </c>
      <c r="B28" s="12" t="s">
        <v>51</v>
      </c>
      <c r="C28" s="3" t="s">
        <v>17</v>
      </c>
      <c r="D28" s="3">
        <v>2017</v>
      </c>
      <c r="E28" s="3">
        <v>4</v>
      </c>
      <c r="F28" s="3">
        <v>64</v>
      </c>
      <c r="G28" s="3">
        <v>0</v>
      </c>
      <c r="H28" s="3">
        <v>3</v>
      </c>
      <c r="I28" s="3">
        <v>2716</v>
      </c>
      <c r="J28" s="3">
        <v>5.8</v>
      </c>
      <c r="K28" s="3">
        <v>458</v>
      </c>
      <c r="L28" s="3" t="s">
        <v>18</v>
      </c>
      <c r="M28" s="3" t="s">
        <v>52</v>
      </c>
      <c r="N28" s="14">
        <v>247652</v>
      </c>
      <c r="O28" s="3" t="s">
        <v>35</v>
      </c>
      <c r="P28" s="3">
        <v>0.98</v>
      </c>
      <c r="Q28" s="3">
        <v>1</v>
      </c>
      <c r="R28" s="3">
        <v>0</v>
      </c>
      <c r="S28" s="3">
        <v>1</v>
      </c>
      <c r="T28" s="3">
        <v>67</v>
      </c>
      <c r="U28" s="3">
        <v>1</v>
      </c>
      <c r="V28" s="3">
        <v>0</v>
      </c>
      <c r="W28" s="3">
        <v>12.3</v>
      </c>
      <c r="X28" s="3">
        <v>14.5</v>
      </c>
      <c r="Y28" s="3">
        <v>15</v>
      </c>
      <c r="Z28" s="3">
        <v>17</v>
      </c>
      <c r="AA28" s="3">
        <v>18</v>
      </c>
      <c r="AB28" s="3">
        <v>16.5</v>
      </c>
      <c r="AC28" s="3">
        <f>(AA28+Z28+X28+Y28)/4</f>
        <v>16.125</v>
      </c>
      <c r="AD28" s="2" t="s">
        <v>134</v>
      </c>
      <c r="AE28" s="2" t="s">
        <v>134</v>
      </c>
    </row>
    <row r="29" spans="1:31" x14ac:dyDescent="0.25">
      <c r="A29" s="12" t="s">
        <v>15</v>
      </c>
      <c r="B29" s="12" t="s">
        <v>49</v>
      </c>
      <c r="C29" s="3" t="s">
        <v>17</v>
      </c>
      <c r="D29" s="3">
        <v>2018</v>
      </c>
      <c r="E29" s="3">
        <v>1</v>
      </c>
      <c r="F29" s="3">
        <v>128</v>
      </c>
      <c r="G29" s="3">
        <v>0</v>
      </c>
      <c r="H29" s="3">
        <v>4</v>
      </c>
      <c r="I29" s="3">
        <v>3400</v>
      </c>
      <c r="J29" s="3">
        <v>5.8</v>
      </c>
      <c r="K29" s="3">
        <v>460</v>
      </c>
      <c r="L29" s="3" t="s">
        <v>85</v>
      </c>
      <c r="M29" s="3" t="s">
        <v>48</v>
      </c>
      <c r="N29" s="14">
        <v>209673</v>
      </c>
      <c r="O29" s="3" t="s">
        <v>22</v>
      </c>
      <c r="P29" s="3">
        <v>0.76</v>
      </c>
      <c r="Q29" s="3">
        <v>1</v>
      </c>
      <c r="R29" s="3">
        <v>1</v>
      </c>
      <c r="S29" s="3">
        <v>0</v>
      </c>
      <c r="T29" s="3">
        <v>0</v>
      </c>
      <c r="U29" s="3">
        <v>1</v>
      </c>
      <c r="V29" s="3">
        <v>0</v>
      </c>
      <c r="W29" s="3">
        <v>16.3</v>
      </c>
      <c r="X29" s="3">
        <v>18</v>
      </c>
      <c r="Y29" s="3">
        <v>13.5</v>
      </c>
      <c r="Z29" s="3">
        <v>16</v>
      </c>
      <c r="AA29" s="3">
        <v>16</v>
      </c>
      <c r="AB29" s="3">
        <v>16</v>
      </c>
      <c r="AC29" s="3">
        <f>(AA29+Z29+X29+Y29)/4</f>
        <v>15.875</v>
      </c>
      <c r="AD29" s="2" t="s">
        <v>134</v>
      </c>
      <c r="AE29" s="2" t="s">
        <v>134</v>
      </c>
    </row>
    <row r="30" spans="1:31" x14ac:dyDescent="0.25">
      <c r="A30" s="12" t="s">
        <v>159</v>
      </c>
      <c r="B30" s="12" t="s">
        <v>161</v>
      </c>
      <c r="C30" s="3" t="s">
        <v>17</v>
      </c>
      <c r="D30" s="3">
        <v>2018</v>
      </c>
      <c r="E30" s="3">
        <v>4</v>
      </c>
      <c r="F30" s="3">
        <v>128</v>
      </c>
      <c r="G30" s="3">
        <v>0</v>
      </c>
      <c r="H30" s="3">
        <v>6</v>
      </c>
      <c r="I30" s="3">
        <v>3700</v>
      </c>
      <c r="J30" s="3">
        <v>6.4</v>
      </c>
      <c r="K30" s="3">
        <v>402</v>
      </c>
      <c r="L30" s="3" t="s">
        <v>18</v>
      </c>
      <c r="M30" s="3" t="s">
        <v>74</v>
      </c>
      <c r="N30" s="14">
        <v>170000</v>
      </c>
      <c r="O30" s="3" t="s">
        <v>22</v>
      </c>
      <c r="P30" s="3">
        <v>1.49</v>
      </c>
      <c r="Q30" s="3">
        <v>1</v>
      </c>
      <c r="R30" s="3">
        <v>1</v>
      </c>
      <c r="S30" s="3">
        <v>0</v>
      </c>
      <c r="T30" s="3">
        <v>0</v>
      </c>
      <c r="U30" s="3">
        <v>1</v>
      </c>
      <c r="V30" s="3">
        <v>0</v>
      </c>
      <c r="W30" s="3">
        <v>14.65</v>
      </c>
      <c r="X30" s="3">
        <v>16.5</v>
      </c>
      <c r="Y30" s="3">
        <v>15.5</v>
      </c>
      <c r="Z30" s="3">
        <v>15</v>
      </c>
      <c r="AA30" s="3">
        <v>16</v>
      </c>
      <c r="AB30" s="3">
        <v>16</v>
      </c>
      <c r="AC30" s="3">
        <f>(AA30+Z30+X30+Y30)/4</f>
        <v>15.75</v>
      </c>
      <c r="AD30" s="2" t="s">
        <v>135</v>
      </c>
      <c r="AE30" s="2" t="s">
        <v>134</v>
      </c>
    </row>
    <row r="31" spans="1:31" x14ac:dyDescent="0.25">
      <c r="A31" s="12" t="s">
        <v>156</v>
      </c>
      <c r="B31" s="12" t="s">
        <v>157</v>
      </c>
      <c r="C31" s="3" t="s">
        <v>17</v>
      </c>
      <c r="D31" s="3">
        <v>2017</v>
      </c>
      <c r="E31" s="3">
        <v>2</v>
      </c>
      <c r="F31" s="3">
        <v>64</v>
      </c>
      <c r="G31" s="3">
        <v>1</v>
      </c>
      <c r="H31" s="3">
        <v>4</v>
      </c>
      <c r="I31" s="3">
        <v>3000</v>
      </c>
      <c r="J31" s="3">
        <v>5.5</v>
      </c>
      <c r="K31" s="3">
        <v>534</v>
      </c>
      <c r="L31" s="3" t="s">
        <v>85</v>
      </c>
      <c r="M31" s="3" t="s">
        <v>167</v>
      </c>
      <c r="N31" s="14">
        <v>214000</v>
      </c>
      <c r="O31" s="3" t="s">
        <v>22</v>
      </c>
      <c r="P31" s="3">
        <v>0.4</v>
      </c>
      <c r="Q31" s="3">
        <v>1</v>
      </c>
      <c r="R31" s="3">
        <v>1</v>
      </c>
      <c r="S31" s="3">
        <v>0</v>
      </c>
      <c r="T31" s="3">
        <v>67</v>
      </c>
      <c r="U31" s="3">
        <v>1</v>
      </c>
      <c r="V31" s="3">
        <v>0</v>
      </c>
      <c r="W31" s="3">
        <v>13.48</v>
      </c>
      <c r="X31" s="3">
        <v>15.5</v>
      </c>
      <c r="Y31" s="3">
        <v>16</v>
      </c>
      <c r="Z31" s="3">
        <v>16</v>
      </c>
      <c r="AA31" s="3">
        <v>15.5</v>
      </c>
      <c r="AB31" s="3">
        <v>15.5</v>
      </c>
      <c r="AC31" s="3">
        <f>(AA31+Z31+X31+Y31)/4</f>
        <v>15.75</v>
      </c>
      <c r="AD31" s="2" t="s">
        <v>135</v>
      </c>
      <c r="AE31" s="2" t="s">
        <v>134</v>
      </c>
    </row>
    <row r="32" spans="1:31" x14ac:dyDescent="0.25">
      <c r="A32" s="12" t="s">
        <v>37</v>
      </c>
      <c r="B32" s="12" t="s">
        <v>56</v>
      </c>
      <c r="C32" s="3" t="s">
        <v>17</v>
      </c>
      <c r="D32" s="3">
        <v>2018</v>
      </c>
      <c r="E32" s="3">
        <v>2</v>
      </c>
      <c r="F32" s="3">
        <v>64</v>
      </c>
      <c r="G32" s="3">
        <v>1</v>
      </c>
      <c r="H32" s="3">
        <v>4</v>
      </c>
      <c r="I32" s="3">
        <v>2870</v>
      </c>
      <c r="J32" s="3">
        <v>5</v>
      </c>
      <c r="K32" s="3">
        <v>482</v>
      </c>
      <c r="L32" s="3" t="s">
        <v>85</v>
      </c>
      <c r="M32" s="3" t="s">
        <v>39</v>
      </c>
      <c r="N32" s="14">
        <v>262506</v>
      </c>
      <c r="O32" s="3" t="s">
        <v>22</v>
      </c>
      <c r="P32" s="3">
        <v>0.77</v>
      </c>
      <c r="Q32" s="3">
        <v>1</v>
      </c>
      <c r="R32" s="3">
        <v>1</v>
      </c>
      <c r="S32" s="3">
        <v>0</v>
      </c>
      <c r="T32" s="3">
        <v>68</v>
      </c>
      <c r="U32" s="3">
        <v>1</v>
      </c>
      <c r="V32" s="3">
        <v>0</v>
      </c>
      <c r="W32" s="3">
        <v>12.22</v>
      </c>
      <c r="X32" s="3">
        <v>14</v>
      </c>
      <c r="Y32" s="3">
        <v>16</v>
      </c>
      <c r="Z32" s="3">
        <v>17.5</v>
      </c>
      <c r="AA32" s="3">
        <v>15</v>
      </c>
      <c r="AB32" s="3">
        <v>16</v>
      </c>
      <c r="AC32" s="3">
        <f>(AA32+Z32+X32+Y32)/4</f>
        <v>15.625</v>
      </c>
      <c r="AD32" s="2" t="s">
        <v>135</v>
      </c>
      <c r="AE32" s="2" t="s">
        <v>135</v>
      </c>
    </row>
    <row r="33" spans="1:31" x14ac:dyDescent="0.25">
      <c r="A33" s="12" t="s">
        <v>29</v>
      </c>
      <c r="B33" s="12" t="s">
        <v>61</v>
      </c>
      <c r="C33" s="3" t="s">
        <v>50</v>
      </c>
      <c r="D33" s="3">
        <v>2016</v>
      </c>
      <c r="E33" s="3">
        <v>1</v>
      </c>
      <c r="F33" s="3">
        <v>32</v>
      </c>
      <c r="G33" s="3">
        <v>1</v>
      </c>
      <c r="H33" s="3">
        <v>4</v>
      </c>
      <c r="I33" s="3">
        <v>3000</v>
      </c>
      <c r="J33" s="3">
        <v>5.0999999999999996</v>
      </c>
      <c r="K33" s="3">
        <v>577</v>
      </c>
      <c r="L33" s="3" t="s">
        <v>18</v>
      </c>
      <c r="M33" s="3" t="s">
        <v>62</v>
      </c>
      <c r="N33" s="14">
        <v>158723</v>
      </c>
      <c r="O33" s="3" t="s">
        <v>63</v>
      </c>
      <c r="P33" s="3">
        <v>0.41</v>
      </c>
      <c r="Q33" s="3">
        <v>1</v>
      </c>
      <c r="R33" s="3">
        <v>0</v>
      </c>
      <c r="S33" s="3">
        <v>1</v>
      </c>
      <c r="T33" s="3">
        <v>68</v>
      </c>
      <c r="U33" s="3">
        <v>1</v>
      </c>
      <c r="V33" s="3">
        <v>1</v>
      </c>
      <c r="W33" s="3">
        <v>13.55</v>
      </c>
      <c r="X33" s="3">
        <v>15.5</v>
      </c>
      <c r="Y33" s="3">
        <v>14.5</v>
      </c>
      <c r="Z33" s="3">
        <v>14</v>
      </c>
      <c r="AA33" s="3">
        <v>18</v>
      </c>
      <c r="AB33" s="3">
        <v>15.5</v>
      </c>
      <c r="AC33" s="3">
        <f>(AA33+Z33+X33+Y33)/4</f>
        <v>15.5</v>
      </c>
      <c r="AD33" s="2" t="s">
        <v>135</v>
      </c>
      <c r="AE33" s="2" t="s">
        <v>135</v>
      </c>
    </row>
    <row r="34" spans="1:31" x14ac:dyDescent="0.25">
      <c r="A34" s="12" t="s">
        <v>15</v>
      </c>
      <c r="B34" s="12" t="s">
        <v>73</v>
      </c>
      <c r="C34" s="3" t="s">
        <v>50</v>
      </c>
      <c r="D34" s="3">
        <v>2018</v>
      </c>
      <c r="E34" s="3">
        <v>3</v>
      </c>
      <c r="F34" s="3">
        <v>64</v>
      </c>
      <c r="G34" s="3">
        <v>1</v>
      </c>
      <c r="H34" s="3">
        <v>4</v>
      </c>
      <c r="I34" s="3">
        <v>3750</v>
      </c>
      <c r="J34" s="3">
        <v>6.3</v>
      </c>
      <c r="K34" s="3">
        <v>409</v>
      </c>
      <c r="L34" s="3" t="s">
        <v>85</v>
      </c>
      <c r="M34" s="3" t="s">
        <v>74</v>
      </c>
      <c r="N34" s="14">
        <v>138000</v>
      </c>
      <c r="O34" s="3" t="s">
        <v>22</v>
      </c>
      <c r="P34" s="3">
        <v>0.46</v>
      </c>
      <c r="Q34" s="3">
        <v>1</v>
      </c>
      <c r="R34" s="3">
        <v>1</v>
      </c>
      <c r="S34" s="3">
        <v>0</v>
      </c>
      <c r="T34" s="3">
        <v>0</v>
      </c>
      <c r="U34" s="3">
        <v>1</v>
      </c>
      <c r="V34" s="3">
        <v>1</v>
      </c>
      <c r="W34" s="3">
        <v>19.239999999999998</v>
      </c>
      <c r="X34" s="3">
        <v>19.5</v>
      </c>
      <c r="Y34" s="3">
        <v>14</v>
      </c>
      <c r="Z34" s="3">
        <v>13.5</v>
      </c>
      <c r="AA34" s="3">
        <v>15</v>
      </c>
      <c r="AB34" s="3">
        <v>15</v>
      </c>
      <c r="AC34" s="3">
        <f>(AA34+Z34+X34+Y34)/4</f>
        <v>15.5</v>
      </c>
      <c r="AD34" s="2" t="s">
        <v>134</v>
      </c>
      <c r="AE34" s="2" t="s">
        <v>134</v>
      </c>
    </row>
    <row r="35" spans="1:31" x14ac:dyDescent="0.25">
      <c r="A35" s="12" t="s">
        <v>29</v>
      </c>
      <c r="B35" s="12" t="s">
        <v>101</v>
      </c>
      <c r="C35" s="3" t="s">
        <v>50</v>
      </c>
      <c r="D35" s="3">
        <v>2018</v>
      </c>
      <c r="E35" s="3">
        <v>4</v>
      </c>
      <c r="F35" s="3">
        <v>64</v>
      </c>
      <c r="G35" s="3">
        <v>1</v>
      </c>
      <c r="H35" s="3">
        <v>4</v>
      </c>
      <c r="I35" s="3">
        <v>3300</v>
      </c>
      <c r="J35" s="3">
        <v>6</v>
      </c>
      <c r="K35" s="3">
        <v>411</v>
      </c>
      <c r="L35" s="3" t="s">
        <v>18</v>
      </c>
      <c r="M35" s="3" t="s">
        <v>105</v>
      </c>
      <c r="N35" s="14">
        <v>116370</v>
      </c>
      <c r="O35" s="3" t="s">
        <v>63</v>
      </c>
      <c r="P35" s="3">
        <v>0.33500000000000002</v>
      </c>
      <c r="Q35" s="3">
        <v>1</v>
      </c>
      <c r="R35" s="3">
        <v>1</v>
      </c>
      <c r="S35" s="3">
        <v>0</v>
      </c>
      <c r="T35" s="3">
        <v>0</v>
      </c>
      <c r="U35" s="3">
        <v>1</v>
      </c>
      <c r="V35" s="3">
        <v>1</v>
      </c>
      <c r="W35" s="3">
        <v>18.079999999999998</v>
      </c>
      <c r="X35" s="3">
        <v>19</v>
      </c>
      <c r="Y35" s="3">
        <v>13.5</v>
      </c>
      <c r="Z35" s="3">
        <v>11.5</v>
      </c>
      <c r="AA35" s="3">
        <v>18</v>
      </c>
      <c r="AB35" s="3">
        <v>15</v>
      </c>
      <c r="AC35" s="3">
        <f>(AA35+Z35+X35+Y35)/4</f>
        <v>15.5</v>
      </c>
      <c r="AD35" s="2" t="s">
        <v>135</v>
      </c>
      <c r="AE35" s="2" t="s">
        <v>135</v>
      </c>
    </row>
    <row r="36" spans="1:31" x14ac:dyDescent="0.25">
      <c r="A36" s="12" t="s">
        <v>32</v>
      </c>
      <c r="B36" s="12" t="s">
        <v>66</v>
      </c>
      <c r="C36" s="3" t="s">
        <v>17</v>
      </c>
      <c r="D36" s="3">
        <v>2017</v>
      </c>
      <c r="E36" s="3">
        <v>4</v>
      </c>
      <c r="F36" s="3">
        <v>64</v>
      </c>
      <c r="G36" s="3">
        <v>0</v>
      </c>
      <c r="H36" s="3">
        <v>3</v>
      </c>
      <c r="I36" s="3">
        <v>2691</v>
      </c>
      <c r="J36" s="3">
        <v>5.5</v>
      </c>
      <c r="K36" s="3">
        <v>401</v>
      </c>
      <c r="L36" s="3" t="s">
        <v>85</v>
      </c>
      <c r="M36" s="3" t="s">
        <v>52</v>
      </c>
      <c r="N36" s="14">
        <v>239170</v>
      </c>
      <c r="O36" s="3" t="s">
        <v>35</v>
      </c>
      <c r="P36" s="3">
        <v>0.99</v>
      </c>
      <c r="Q36" s="3">
        <v>1</v>
      </c>
      <c r="R36" s="3">
        <v>0</v>
      </c>
      <c r="S36" s="3">
        <v>1</v>
      </c>
      <c r="T36" s="3">
        <v>67</v>
      </c>
      <c r="U36" s="3">
        <v>1</v>
      </c>
      <c r="V36" s="3">
        <v>0</v>
      </c>
      <c r="W36" s="3">
        <v>11.9</v>
      </c>
      <c r="X36" s="3">
        <v>14</v>
      </c>
      <c r="Y36" s="3">
        <v>15</v>
      </c>
      <c r="Z36" s="3">
        <v>16.5</v>
      </c>
      <c r="AA36" s="3">
        <v>16</v>
      </c>
      <c r="AB36" s="3">
        <v>15.5</v>
      </c>
      <c r="AC36" s="3">
        <f>(AA36+Z36+X36+Y36)/4</f>
        <v>15.375</v>
      </c>
      <c r="AD36" s="2" t="s">
        <v>134</v>
      </c>
      <c r="AE36" s="2" t="s">
        <v>134</v>
      </c>
    </row>
    <row r="37" spans="1:31" x14ac:dyDescent="0.25">
      <c r="A37" s="12" t="s">
        <v>15</v>
      </c>
      <c r="B37" s="12" t="s">
        <v>193</v>
      </c>
      <c r="C37" s="3" t="s">
        <v>69</v>
      </c>
      <c r="D37" s="3">
        <v>2019</v>
      </c>
      <c r="E37" s="3">
        <v>2</v>
      </c>
      <c r="F37" s="3">
        <v>64</v>
      </c>
      <c r="G37" s="3">
        <v>1</v>
      </c>
      <c r="H37" s="3">
        <v>4</v>
      </c>
      <c r="I37" s="3">
        <v>4000</v>
      </c>
      <c r="J37" s="3">
        <v>6.5</v>
      </c>
      <c r="K37" s="3">
        <v>396</v>
      </c>
      <c r="L37" s="3" t="s">
        <v>85</v>
      </c>
      <c r="M37" s="3" t="s">
        <v>78</v>
      </c>
      <c r="N37" s="14">
        <v>138000</v>
      </c>
      <c r="O37" s="3" t="s">
        <v>22</v>
      </c>
      <c r="P37" s="3">
        <v>1.08</v>
      </c>
      <c r="Q37" s="3">
        <v>1</v>
      </c>
      <c r="R37" s="3">
        <v>1</v>
      </c>
      <c r="S37" s="3">
        <v>0</v>
      </c>
      <c r="T37" s="3">
        <v>0</v>
      </c>
      <c r="U37" s="3">
        <v>1</v>
      </c>
      <c r="V37" s="3">
        <v>1</v>
      </c>
      <c r="W37" s="3">
        <v>19.02</v>
      </c>
      <c r="X37" s="3">
        <v>19.5</v>
      </c>
      <c r="Y37" s="3">
        <v>13</v>
      </c>
      <c r="Z37" s="3">
        <v>13.5</v>
      </c>
      <c r="AA37" s="3">
        <v>15.5</v>
      </c>
      <c r="AB37" s="3">
        <v>15</v>
      </c>
      <c r="AC37" s="3">
        <f>(AA37+Z37+X37+Y37)/4</f>
        <v>15.375</v>
      </c>
      <c r="AD37" s="2" t="s">
        <v>134</v>
      </c>
      <c r="AE37" s="2" t="s">
        <v>134</v>
      </c>
    </row>
    <row r="38" spans="1:31" x14ac:dyDescent="0.25">
      <c r="A38" s="12" t="s">
        <v>15</v>
      </c>
      <c r="B38" s="12" t="s">
        <v>153</v>
      </c>
      <c r="C38" s="3" t="s">
        <v>50</v>
      </c>
      <c r="D38" s="3">
        <v>2019</v>
      </c>
      <c r="E38" s="3">
        <v>2</v>
      </c>
      <c r="F38" s="3">
        <v>128</v>
      </c>
      <c r="G38" s="3">
        <v>1</v>
      </c>
      <c r="H38" s="3">
        <v>4</v>
      </c>
      <c r="I38" s="3">
        <v>3240</v>
      </c>
      <c r="J38" s="3">
        <v>6.15</v>
      </c>
      <c r="K38" s="3">
        <v>415</v>
      </c>
      <c r="L38" s="3" t="s">
        <v>85</v>
      </c>
      <c r="M38" s="3" t="s">
        <v>78</v>
      </c>
      <c r="N38" s="14">
        <v>138500</v>
      </c>
      <c r="O38" s="3" t="s">
        <v>22</v>
      </c>
      <c r="P38" s="3">
        <v>1.23</v>
      </c>
      <c r="Q38" s="3">
        <v>1</v>
      </c>
      <c r="R38" s="3">
        <v>1</v>
      </c>
      <c r="S38" s="3">
        <v>0</v>
      </c>
      <c r="T38" s="3">
        <v>0</v>
      </c>
      <c r="U38" s="3">
        <v>1</v>
      </c>
      <c r="V38" s="3">
        <v>1</v>
      </c>
      <c r="W38" s="3">
        <v>15.8</v>
      </c>
      <c r="X38" s="3">
        <v>17.5</v>
      </c>
      <c r="Y38" s="3">
        <v>13.5</v>
      </c>
      <c r="Z38" s="3">
        <v>13.5</v>
      </c>
      <c r="AA38" s="3">
        <v>16</v>
      </c>
      <c r="AB38" s="3">
        <v>15</v>
      </c>
      <c r="AC38" s="3">
        <f>(AA38+Z38+X38+Y38)/4</f>
        <v>15.125</v>
      </c>
      <c r="AD38" s="2" t="s">
        <v>134</v>
      </c>
      <c r="AE38" s="2" t="s">
        <v>134</v>
      </c>
    </row>
    <row r="39" spans="1:31" x14ac:dyDescent="0.25">
      <c r="A39" s="12" t="s">
        <v>107</v>
      </c>
      <c r="B39" s="12" t="s">
        <v>113</v>
      </c>
      <c r="C39" s="3" t="s">
        <v>17</v>
      </c>
      <c r="D39" s="3">
        <v>2019</v>
      </c>
      <c r="E39" s="3">
        <v>1</v>
      </c>
      <c r="F39" s="3">
        <v>64</v>
      </c>
      <c r="G39" s="3">
        <v>1</v>
      </c>
      <c r="H39" s="3">
        <v>4</v>
      </c>
      <c r="I39" s="3">
        <v>4400</v>
      </c>
      <c r="J39" s="3">
        <v>5.5</v>
      </c>
      <c r="K39" s="3">
        <v>401</v>
      </c>
      <c r="L39" s="3" t="s">
        <v>85</v>
      </c>
      <c r="M39" s="3" t="s">
        <v>72</v>
      </c>
      <c r="N39" s="14">
        <v>91000</v>
      </c>
      <c r="O39" s="3" t="s">
        <v>22</v>
      </c>
      <c r="P39" s="3">
        <v>1.43</v>
      </c>
      <c r="Q39" s="3">
        <v>1</v>
      </c>
      <c r="R39" s="3">
        <v>1</v>
      </c>
      <c r="S39" s="3">
        <v>0</v>
      </c>
      <c r="T39" s="3">
        <v>68</v>
      </c>
      <c r="U39" s="3">
        <v>1</v>
      </c>
      <c r="V39" s="3">
        <v>1</v>
      </c>
      <c r="W39" s="3">
        <v>22.58</v>
      </c>
      <c r="X39" s="3">
        <v>20</v>
      </c>
      <c r="Y39" s="3">
        <v>16</v>
      </c>
      <c r="Z39" s="3">
        <v>9.5</v>
      </c>
      <c r="AA39" s="3">
        <v>15</v>
      </c>
      <c r="AB39" s="3">
        <v>15</v>
      </c>
      <c r="AC39" s="3">
        <f>(AA39+Z39+X39+Y39)/4</f>
        <v>15.125</v>
      </c>
      <c r="AD39" s="2" t="s">
        <v>134</v>
      </c>
      <c r="AE39" s="2" t="s">
        <v>134</v>
      </c>
    </row>
    <row r="40" spans="1:31" x14ac:dyDescent="0.25">
      <c r="A40" s="12" t="s">
        <v>32</v>
      </c>
      <c r="B40" s="12" t="s">
        <v>60</v>
      </c>
      <c r="C40" s="3" t="s">
        <v>17</v>
      </c>
      <c r="D40" s="3">
        <v>2017</v>
      </c>
      <c r="E40" s="3">
        <v>4</v>
      </c>
      <c r="F40" s="3">
        <v>64</v>
      </c>
      <c r="G40" s="3">
        <v>0</v>
      </c>
      <c r="H40" s="3">
        <v>2</v>
      </c>
      <c r="I40" s="3">
        <v>1821</v>
      </c>
      <c r="J40" s="3">
        <v>4.7</v>
      </c>
      <c r="K40" s="3">
        <v>326</v>
      </c>
      <c r="L40" s="3" t="s">
        <v>85</v>
      </c>
      <c r="M40" s="3" t="s">
        <v>52</v>
      </c>
      <c r="N40" s="14">
        <v>232590</v>
      </c>
      <c r="O40" s="3" t="s">
        <v>35</v>
      </c>
      <c r="P40" s="3">
        <v>1.36</v>
      </c>
      <c r="Q40" s="3">
        <v>1</v>
      </c>
      <c r="R40" s="3">
        <v>0</v>
      </c>
      <c r="S40" s="3">
        <v>1</v>
      </c>
      <c r="T40" s="3">
        <v>67</v>
      </c>
      <c r="U40" s="3">
        <v>1</v>
      </c>
      <c r="V40" s="3">
        <v>0</v>
      </c>
      <c r="W40" s="3">
        <v>10.6</v>
      </c>
      <c r="X40" s="3">
        <v>12.5</v>
      </c>
      <c r="Y40" s="3">
        <v>15</v>
      </c>
      <c r="Z40" s="3">
        <v>16.5</v>
      </c>
      <c r="AA40" s="3">
        <v>16</v>
      </c>
      <c r="AB40" s="3">
        <v>15.5</v>
      </c>
      <c r="AC40" s="3">
        <f>(AA40+Z40+X40+Y40)/4</f>
        <v>15</v>
      </c>
      <c r="AD40" s="2" t="s">
        <v>134</v>
      </c>
      <c r="AE40" s="2" t="s">
        <v>134</v>
      </c>
    </row>
    <row r="41" spans="1:31" x14ac:dyDescent="0.25">
      <c r="A41" s="12" t="s">
        <v>29</v>
      </c>
      <c r="B41" s="12" t="s">
        <v>102</v>
      </c>
      <c r="C41" s="3" t="s">
        <v>50</v>
      </c>
      <c r="D41" s="3">
        <v>2018</v>
      </c>
      <c r="E41" s="3">
        <v>1</v>
      </c>
      <c r="F41" s="3">
        <v>32</v>
      </c>
      <c r="G41" s="3">
        <v>1</v>
      </c>
      <c r="H41" s="3">
        <v>4</v>
      </c>
      <c r="I41" s="3">
        <v>3000</v>
      </c>
      <c r="J41" s="3">
        <v>5.6</v>
      </c>
      <c r="K41" s="3">
        <v>440</v>
      </c>
      <c r="L41" s="3" t="s">
        <v>18</v>
      </c>
      <c r="M41" s="3" t="s">
        <v>105</v>
      </c>
      <c r="N41" s="14">
        <v>116643</v>
      </c>
      <c r="O41" s="3" t="s">
        <v>22</v>
      </c>
      <c r="P41" s="3">
        <v>0.24099999999999999</v>
      </c>
      <c r="Q41" s="3">
        <v>1</v>
      </c>
      <c r="R41" s="3">
        <v>1</v>
      </c>
      <c r="S41" s="3">
        <v>1</v>
      </c>
      <c r="T41" s="3">
        <v>68</v>
      </c>
      <c r="U41" s="3">
        <v>1</v>
      </c>
      <c r="V41" s="3">
        <v>1</v>
      </c>
      <c r="W41" s="3">
        <v>16.809999999999999</v>
      </c>
      <c r="X41" s="3">
        <v>18.5</v>
      </c>
      <c r="Y41" s="3">
        <v>12</v>
      </c>
      <c r="Z41" s="3">
        <v>11.5</v>
      </c>
      <c r="AA41" s="3">
        <v>17.5</v>
      </c>
      <c r="AB41" s="3">
        <v>15</v>
      </c>
      <c r="AC41" s="3">
        <f>(AA41+Z41+X41+Y41)/4</f>
        <v>14.875</v>
      </c>
      <c r="AD41" s="2" t="s">
        <v>135</v>
      </c>
      <c r="AE41" s="2" t="s">
        <v>134</v>
      </c>
    </row>
    <row r="42" spans="1:31" x14ac:dyDescent="0.25">
      <c r="A42" s="12" t="s">
        <v>29</v>
      </c>
      <c r="B42" s="12" t="s">
        <v>190</v>
      </c>
      <c r="C42" s="3" t="s">
        <v>69</v>
      </c>
      <c r="D42" s="3">
        <v>2019</v>
      </c>
      <c r="E42" s="3">
        <v>2</v>
      </c>
      <c r="F42" s="3">
        <v>64</v>
      </c>
      <c r="G42" s="3">
        <v>1</v>
      </c>
      <c r="H42" s="3">
        <v>4</v>
      </c>
      <c r="I42" s="3">
        <v>3100</v>
      </c>
      <c r="J42" s="3">
        <v>5.9</v>
      </c>
      <c r="K42" s="3">
        <v>437</v>
      </c>
      <c r="L42" s="3" t="s">
        <v>18</v>
      </c>
      <c r="M42" s="3" t="s">
        <v>105</v>
      </c>
      <c r="N42" s="14">
        <v>109452</v>
      </c>
      <c r="O42" s="3" t="s">
        <v>22</v>
      </c>
      <c r="P42" s="3">
        <v>1.34</v>
      </c>
      <c r="Q42" s="3">
        <v>1</v>
      </c>
      <c r="R42" s="3">
        <v>1</v>
      </c>
      <c r="S42" s="3">
        <v>0</v>
      </c>
      <c r="T42" s="3">
        <v>0</v>
      </c>
      <c r="U42" s="3">
        <v>1</v>
      </c>
      <c r="V42" s="3">
        <v>1</v>
      </c>
      <c r="W42" s="3">
        <v>15.73</v>
      </c>
      <c r="X42" s="3">
        <v>17.5</v>
      </c>
      <c r="Y42" s="3">
        <v>13</v>
      </c>
      <c r="Z42" s="3">
        <v>11</v>
      </c>
      <c r="AA42" s="3">
        <v>18</v>
      </c>
      <c r="AB42" s="3">
        <v>15</v>
      </c>
      <c r="AC42" s="3">
        <f>(AA42+Z42+X42+Y42)/4</f>
        <v>14.875</v>
      </c>
      <c r="AD42" s="2" t="s">
        <v>134</v>
      </c>
      <c r="AE42" s="2" t="s">
        <v>134</v>
      </c>
    </row>
    <row r="43" spans="1:31" x14ac:dyDescent="0.25">
      <c r="A43" s="12" t="s">
        <v>32</v>
      </c>
      <c r="B43" s="12" t="s">
        <v>67</v>
      </c>
      <c r="C43" s="3" t="s">
        <v>50</v>
      </c>
      <c r="D43" s="3">
        <v>2016</v>
      </c>
      <c r="E43" s="3">
        <v>3</v>
      </c>
      <c r="F43" s="3">
        <v>32</v>
      </c>
      <c r="G43" s="3">
        <v>0</v>
      </c>
      <c r="H43" s="3">
        <v>3</v>
      </c>
      <c r="I43" s="3">
        <v>2900</v>
      </c>
      <c r="J43" s="3">
        <v>5.5</v>
      </c>
      <c r="K43" s="3">
        <v>401</v>
      </c>
      <c r="L43" s="3" t="s">
        <v>85</v>
      </c>
      <c r="M43" s="3" t="s">
        <v>65</v>
      </c>
      <c r="N43" s="14">
        <v>189379</v>
      </c>
      <c r="O43" s="3" t="s">
        <v>35</v>
      </c>
      <c r="P43" s="3">
        <v>1.24</v>
      </c>
      <c r="Q43" s="3">
        <v>1</v>
      </c>
      <c r="R43" s="3">
        <v>0</v>
      </c>
      <c r="S43" s="3">
        <v>0</v>
      </c>
      <c r="T43" s="3">
        <v>67</v>
      </c>
      <c r="U43" s="3">
        <v>1</v>
      </c>
      <c r="V43" s="3">
        <v>0</v>
      </c>
      <c r="W43" s="3">
        <v>11.73</v>
      </c>
      <c r="X43" s="3">
        <v>13.5</v>
      </c>
      <c r="Y43" s="3">
        <v>14.5</v>
      </c>
      <c r="Z43" s="3">
        <v>15</v>
      </c>
      <c r="AA43" s="3">
        <v>16</v>
      </c>
      <c r="AB43" s="3">
        <v>15</v>
      </c>
      <c r="AC43" s="3">
        <f>(AA43+Z43+X43+Y43)/4</f>
        <v>14.75</v>
      </c>
      <c r="AD43" s="2" t="s">
        <v>135</v>
      </c>
      <c r="AE43" s="2" t="s">
        <v>134</v>
      </c>
    </row>
    <row r="44" spans="1:31" x14ac:dyDescent="0.25">
      <c r="A44" s="12" t="s">
        <v>32</v>
      </c>
      <c r="B44" s="12" t="s">
        <v>64</v>
      </c>
      <c r="C44" s="3" t="s">
        <v>50</v>
      </c>
      <c r="D44" s="3">
        <v>2016</v>
      </c>
      <c r="E44" s="3">
        <v>3</v>
      </c>
      <c r="F44" s="3">
        <v>32</v>
      </c>
      <c r="G44" s="3">
        <v>0</v>
      </c>
      <c r="H44" s="3">
        <v>2</v>
      </c>
      <c r="I44" s="3">
        <v>1960</v>
      </c>
      <c r="J44" s="3">
        <v>4.7</v>
      </c>
      <c r="K44" s="3">
        <v>326</v>
      </c>
      <c r="L44" s="3" t="s">
        <v>85</v>
      </c>
      <c r="M44" s="3" t="s">
        <v>65</v>
      </c>
      <c r="N44" s="14">
        <v>184345</v>
      </c>
      <c r="O44" s="3" t="s">
        <v>35</v>
      </c>
      <c r="P44" s="3">
        <v>1.38</v>
      </c>
      <c r="Q44" s="3">
        <v>1</v>
      </c>
      <c r="R44" s="3">
        <v>0</v>
      </c>
      <c r="S44" s="3">
        <v>0</v>
      </c>
      <c r="T44" s="3">
        <v>67</v>
      </c>
      <c r="U44" s="3">
        <v>1</v>
      </c>
      <c r="V44" s="3">
        <v>0</v>
      </c>
      <c r="W44" s="3">
        <v>10.68</v>
      </c>
      <c r="X44" s="3">
        <v>12.5</v>
      </c>
      <c r="Y44" s="3">
        <v>14.5</v>
      </c>
      <c r="Z44" s="3">
        <v>15</v>
      </c>
      <c r="AA44" s="3">
        <v>16</v>
      </c>
      <c r="AB44" s="3">
        <v>15</v>
      </c>
      <c r="AC44" s="3">
        <f>(AA44+Z44+X44+Y44)/4</f>
        <v>14.5</v>
      </c>
      <c r="AD44" s="2" t="s">
        <v>134</v>
      </c>
      <c r="AE44" s="2" t="s">
        <v>134</v>
      </c>
    </row>
    <row r="45" spans="1:31" x14ac:dyDescent="0.25">
      <c r="A45" s="12" t="s">
        <v>15</v>
      </c>
      <c r="B45" s="12" t="s">
        <v>77</v>
      </c>
      <c r="C45" s="3" t="s">
        <v>69</v>
      </c>
      <c r="D45" s="3">
        <v>2019</v>
      </c>
      <c r="E45" s="3">
        <v>1</v>
      </c>
      <c r="F45" s="3">
        <v>32</v>
      </c>
      <c r="G45" s="3">
        <v>1</v>
      </c>
      <c r="H45" s="3">
        <v>3</v>
      </c>
      <c r="I45" s="3">
        <v>3400</v>
      </c>
      <c r="J45" s="3">
        <v>6.21</v>
      </c>
      <c r="K45" s="3">
        <v>415</v>
      </c>
      <c r="L45" s="3" t="s">
        <v>85</v>
      </c>
      <c r="M45" s="3" t="s">
        <v>78</v>
      </c>
      <c r="N45" s="14">
        <v>138500</v>
      </c>
      <c r="O45" s="3" t="s">
        <v>63</v>
      </c>
      <c r="P45" s="3">
        <v>0.83</v>
      </c>
      <c r="Q45" s="3">
        <v>1</v>
      </c>
      <c r="R45" s="3">
        <v>1</v>
      </c>
      <c r="S45" s="3">
        <v>0</v>
      </c>
      <c r="T45" s="3">
        <v>0</v>
      </c>
      <c r="U45" s="3">
        <v>1</v>
      </c>
      <c r="V45" s="3">
        <v>1</v>
      </c>
      <c r="W45" s="3">
        <v>17.100000000000001</v>
      </c>
      <c r="X45" s="3">
        <v>18.5</v>
      </c>
      <c r="Y45" s="3">
        <v>12</v>
      </c>
      <c r="Z45" s="3">
        <v>13.5</v>
      </c>
      <c r="AA45" s="3">
        <v>14</v>
      </c>
      <c r="AB45" s="3">
        <v>14.5</v>
      </c>
      <c r="AC45" s="3">
        <f>(AA45+Z45+X45+Y45)/4</f>
        <v>14.5</v>
      </c>
      <c r="AD45" s="2" t="s">
        <v>134</v>
      </c>
      <c r="AE45" s="2" t="s">
        <v>134</v>
      </c>
    </row>
    <row r="46" spans="1:31" x14ac:dyDescent="0.25">
      <c r="A46" s="12" t="s">
        <v>118</v>
      </c>
      <c r="B46" s="12" t="s">
        <v>147</v>
      </c>
      <c r="C46" s="3" t="s">
        <v>69</v>
      </c>
      <c r="D46" s="3">
        <v>2019</v>
      </c>
      <c r="E46" s="3">
        <v>1</v>
      </c>
      <c r="F46" s="3">
        <v>64</v>
      </c>
      <c r="G46" s="3">
        <v>1</v>
      </c>
      <c r="H46" s="3">
        <v>4</v>
      </c>
      <c r="I46" s="3">
        <v>5000</v>
      </c>
      <c r="J46" s="3">
        <v>6.2</v>
      </c>
      <c r="K46" s="3">
        <v>273</v>
      </c>
      <c r="L46" s="3" t="s">
        <v>85</v>
      </c>
      <c r="M46" s="3" t="s">
        <v>151</v>
      </c>
      <c r="N46" s="14">
        <v>108237</v>
      </c>
      <c r="O46" s="3" t="s">
        <v>22</v>
      </c>
      <c r="P46" s="3">
        <v>0.49</v>
      </c>
      <c r="Q46" s="3">
        <v>1</v>
      </c>
      <c r="R46" s="3">
        <v>1</v>
      </c>
      <c r="S46" s="3">
        <v>0</v>
      </c>
      <c r="T46" s="3">
        <v>0</v>
      </c>
      <c r="U46" s="3">
        <v>1</v>
      </c>
      <c r="V46" s="3">
        <v>1</v>
      </c>
      <c r="W46" s="3">
        <v>26.91</v>
      </c>
      <c r="X46" s="3">
        <v>21</v>
      </c>
      <c r="Y46" s="3">
        <v>11.5</v>
      </c>
      <c r="Z46" s="3">
        <v>11</v>
      </c>
      <c r="AA46" s="3">
        <v>14.5</v>
      </c>
      <c r="AB46" s="3">
        <v>14.5</v>
      </c>
      <c r="AC46" s="3">
        <f>(AA46+Z46+X46+Y46)/4</f>
        <v>14.5</v>
      </c>
      <c r="AD46" s="2" t="s">
        <v>135</v>
      </c>
      <c r="AE46" s="2" t="s">
        <v>134</v>
      </c>
    </row>
    <row r="47" spans="1:31" x14ac:dyDescent="0.25">
      <c r="A47" s="12" t="s">
        <v>154</v>
      </c>
      <c r="B47" s="12" t="s">
        <v>196</v>
      </c>
      <c r="C47" s="3" t="s">
        <v>69</v>
      </c>
      <c r="D47" s="3">
        <v>2019</v>
      </c>
      <c r="E47" s="3">
        <v>1</v>
      </c>
      <c r="F47" s="3">
        <v>128</v>
      </c>
      <c r="G47" s="3">
        <v>1</v>
      </c>
      <c r="H47" s="3">
        <v>6</v>
      </c>
      <c r="I47" s="3">
        <v>3400</v>
      </c>
      <c r="J47" s="3">
        <v>6.2</v>
      </c>
      <c r="K47" s="3">
        <v>415</v>
      </c>
      <c r="L47" s="3" t="s">
        <v>85</v>
      </c>
      <c r="M47" s="3" t="s">
        <v>78</v>
      </c>
      <c r="N47" s="14">
        <v>138500</v>
      </c>
      <c r="O47" s="3" t="s">
        <v>63</v>
      </c>
      <c r="P47" s="3">
        <v>0.6</v>
      </c>
      <c r="Q47" s="3">
        <v>1</v>
      </c>
      <c r="R47" s="3">
        <v>1</v>
      </c>
      <c r="S47" s="3">
        <v>0</v>
      </c>
      <c r="T47" s="3">
        <v>0</v>
      </c>
      <c r="U47" s="3">
        <v>1</v>
      </c>
      <c r="V47" s="3">
        <v>1</v>
      </c>
      <c r="W47" s="3">
        <v>15.6</v>
      </c>
      <c r="X47" s="3">
        <v>17.5</v>
      </c>
      <c r="Y47" s="3">
        <v>12</v>
      </c>
      <c r="Z47" s="3">
        <v>13.5</v>
      </c>
      <c r="AA47" s="3">
        <v>14</v>
      </c>
      <c r="AB47" s="3">
        <v>14</v>
      </c>
      <c r="AC47" s="3">
        <f>(AA47+Z47+X47+Y47)/4</f>
        <v>14.25</v>
      </c>
      <c r="AD47" s="2" t="s">
        <v>135</v>
      </c>
      <c r="AE47" s="2" t="s">
        <v>134</v>
      </c>
    </row>
    <row r="48" spans="1:31" x14ac:dyDescent="0.25">
      <c r="A48" s="12" t="s">
        <v>118</v>
      </c>
      <c r="B48" s="12" t="s">
        <v>146</v>
      </c>
      <c r="C48" s="3" t="s">
        <v>50</v>
      </c>
      <c r="D48" s="3">
        <v>2019</v>
      </c>
      <c r="E48" s="3">
        <v>1</v>
      </c>
      <c r="F48" s="3">
        <v>64</v>
      </c>
      <c r="G48" s="3">
        <v>1</v>
      </c>
      <c r="H48" s="3">
        <v>4</v>
      </c>
      <c r="I48" s="3">
        <v>3000</v>
      </c>
      <c r="J48" s="3">
        <v>6.24</v>
      </c>
      <c r="K48" s="3">
        <v>403</v>
      </c>
      <c r="L48" s="3" t="s">
        <v>85</v>
      </c>
      <c r="M48" s="3" t="s">
        <v>148</v>
      </c>
      <c r="N48" s="14">
        <v>116000</v>
      </c>
      <c r="O48" s="3" t="s">
        <v>22</v>
      </c>
      <c r="P48" s="3">
        <v>0.77</v>
      </c>
      <c r="Q48" s="3">
        <v>1</v>
      </c>
      <c r="R48" s="3">
        <v>1</v>
      </c>
      <c r="S48" s="3">
        <v>0</v>
      </c>
      <c r="T48" s="3">
        <v>0</v>
      </c>
      <c r="U48" s="3">
        <v>1</v>
      </c>
      <c r="V48" s="3">
        <v>1</v>
      </c>
      <c r="W48" s="3">
        <v>14.05</v>
      </c>
      <c r="X48" s="3">
        <v>16</v>
      </c>
      <c r="Y48" s="3">
        <v>14</v>
      </c>
      <c r="Z48" s="3">
        <v>11.5</v>
      </c>
      <c r="AA48" s="3">
        <v>15</v>
      </c>
      <c r="AB48" s="3">
        <v>14.5</v>
      </c>
      <c r="AC48" s="3">
        <f>(AA48+Z48+X48+Y48)/4</f>
        <v>14.125</v>
      </c>
      <c r="AD48" s="2" t="s">
        <v>135</v>
      </c>
      <c r="AE48" s="2" t="s">
        <v>134</v>
      </c>
    </row>
    <row r="49" spans="1:31" x14ac:dyDescent="0.25">
      <c r="A49" s="12" t="s">
        <v>32</v>
      </c>
      <c r="B49" s="12" t="s">
        <v>106</v>
      </c>
      <c r="C49" s="3" t="s">
        <v>69</v>
      </c>
      <c r="D49" s="3">
        <v>2016</v>
      </c>
      <c r="E49" s="3">
        <v>2</v>
      </c>
      <c r="F49" s="3">
        <v>16</v>
      </c>
      <c r="G49" s="3">
        <v>0</v>
      </c>
      <c r="H49" s="3">
        <v>2</v>
      </c>
      <c r="I49" s="3">
        <v>1624</v>
      </c>
      <c r="J49" s="3">
        <v>4</v>
      </c>
      <c r="K49" s="3">
        <v>326</v>
      </c>
      <c r="L49" s="3" t="s">
        <v>85</v>
      </c>
      <c r="M49" s="3" t="s">
        <v>96</v>
      </c>
      <c r="N49" s="14">
        <v>153688</v>
      </c>
      <c r="O49" s="3" t="s">
        <v>35</v>
      </c>
      <c r="P49" s="3">
        <v>0.72</v>
      </c>
      <c r="Q49" s="3">
        <v>1</v>
      </c>
      <c r="R49" s="3">
        <v>0</v>
      </c>
      <c r="S49" s="3">
        <v>0</v>
      </c>
      <c r="T49" s="3">
        <v>0</v>
      </c>
      <c r="U49" s="3">
        <v>1</v>
      </c>
      <c r="V49" s="3">
        <v>1</v>
      </c>
      <c r="W49" s="3" t="s">
        <v>89</v>
      </c>
      <c r="X49" s="3">
        <v>13.5</v>
      </c>
      <c r="Y49" s="3">
        <v>13</v>
      </c>
      <c r="Z49" s="3">
        <v>14</v>
      </c>
      <c r="AA49" s="3">
        <v>15</v>
      </c>
      <c r="AB49" s="3">
        <v>14</v>
      </c>
      <c r="AC49" s="3">
        <f>(AA49+Z49+X49+Y49)/4</f>
        <v>13.875</v>
      </c>
      <c r="AD49" s="2" t="s">
        <v>135</v>
      </c>
      <c r="AE49" s="2" t="s">
        <v>135</v>
      </c>
    </row>
    <row r="50" spans="1:31" x14ac:dyDescent="0.25">
      <c r="A50" s="12" t="s">
        <v>37</v>
      </c>
      <c r="B50" s="12" t="s">
        <v>112</v>
      </c>
      <c r="C50" s="3" t="s">
        <v>50</v>
      </c>
      <c r="D50" s="3">
        <v>2018</v>
      </c>
      <c r="E50" s="3">
        <v>1</v>
      </c>
      <c r="F50" s="3">
        <v>32</v>
      </c>
      <c r="G50" s="3">
        <v>1</v>
      </c>
      <c r="H50" s="3">
        <v>4</v>
      </c>
      <c r="I50" s="3">
        <v>3580</v>
      </c>
      <c r="J50" s="3">
        <v>6</v>
      </c>
      <c r="K50" s="3">
        <v>387</v>
      </c>
      <c r="L50" s="3" t="s">
        <v>85</v>
      </c>
      <c r="M50" s="3" t="s">
        <v>126</v>
      </c>
      <c r="N50" s="14">
        <v>75525</v>
      </c>
      <c r="O50" s="3" t="s">
        <v>22</v>
      </c>
      <c r="P50" s="3">
        <v>0.41</v>
      </c>
      <c r="Q50" s="3">
        <v>1</v>
      </c>
      <c r="R50" s="3">
        <v>1</v>
      </c>
      <c r="S50" s="3">
        <v>1</v>
      </c>
      <c r="T50" s="3">
        <v>0</v>
      </c>
      <c r="U50" s="3">
        <v>1</v>
      </c>
      <c r="V50" s="3">
        <v>1</v>
      </c>
      <c r="W50" s="3">
        <v>19.329999999999998</v>
      </c>
      <c r="X50" s="3">
        <v>19.5</v>
      </c>
      <c r="Y50" s="3">
        <v>12.5</v>
      </c>
      <c r="Z50" s="3">
        <v>9</v>
      </c>
      <c r="AA50" s="3">
        <v>14.5</v>
      </c>
      <c r="AB50" s="3">
        <v>14</v>
      </c>
      <c r="AC50" s="3">
        <f>(AA50+Z50+X50+Y50)/4</f>
        <v>13.875</v>
      </c>
      <c r="AD50" s="2" t="s">
        <v>135</v>
      </c>
      <c r="AE50" s="2" t="s">
        <v>134</v>
      </c>
    </row>
    <row r="51" spans="1:31" x14ac:dyDescent="0.25">
      <c r="A51" s="12" t="s">
        <v>37</v>
      </c>
      <c r="B51" s="12" t="s">
        <v>139</v>
      </c>
      <c r="C51" s="3" t="s">
        <v>50</v>
      </c>
      <c r="D51" s="3">
        <v>2019</v>
      </c>
      <c r="E51" s="3">
        <v>1</v>
      </c>
      <c r="F51" s="3">
        <v>64</v>
      </c>
      <c r="G51" s="3">
        <v>1</v>
      </c>
      <c r="H51" s="3">
        <v>4</v>
      </c>
      <c r="I51" s="3">
        <v>3000</v>
      </c>
      <c r="J51" s="3">
        <v>6.5</v>
      </c>
      <c r="K51" s="3">
        <v>422</v>
      </c>
      <c r="L51" s="3" t="s">
        <v>85</v>
      </c>
      <c r="M51" s="3" t="s">
        <v>148</v>
      </c>
      <c r="N51" s="14">
        <v>140000</v>
      </c>
      <c r="O51" s="3" t="s">
        <v>22</v>
      </c>
      <c r="P51" s="3">
        <v>0.72</v>
      </c>
      <c r="Q51" s="3">
        <v>1</v>
      </c>
      <c r="R51" s="3">
        <v>1</v>
      </c>
      <c r="S51" s="3">
        <v>0</v>
      </c>
      <c r="T51" s="3">
        <v>0</v>
      </c>
      <c r="U51" s="3">
        <v>1</v>
      </c>
      <c r="V51" s="3">
        <v>1</v>
      </c>
      <c r="W51" s="3" t="s">
        <v>89</v>
      </c>
      <c r="X51" s="3">
        <v>13</v>
      </c>
      <c r="Y51" s="3">
        <v>13.5</v>
      </c>
      <c r="Z51" s="3">
        <v>13.5</v>
      </c>
      <c r="AA51" s="3">
        <v>15</v>
      </c>
      <c r="AB51" s="3">
        <v>14</v>
      </c>
      <c r="AC51" s="3">
        <f>(AA51+Z51+X51+Y51)/4</f>
        <v>13.75</v>
      </c>
      <c r="AD51" s="2" t="s">
        <v>135</v>
      </c>
      <c r="AE51" s="2" t="s">
        <v>134</v>
      </c>
    </row>
    <row r="52" spans="1:31" x14ac:dyDescent="0.25">
      <c r="A52" s="12" t="s">
        <v>29</v>
      </c>
      <c r="B52" s="12" t="s">
        <v>99</v>
      </c>
      <c r="C52" s="3" t="s">
        <v>69</v>
      </c>
      <c r="D52" s="3">
        <v>2017</v>
      </c>
      <c r="E52" s="3">
        <v>1</v>
      </c>
      <c r="F52" s="3">
        <v>32</v>
      </c>
      <c r="G52" s="3">
        <v>1</v>
      </c>
      <c r="H52" s="3">
        <v>3</v>
      </c>
      <c r="I52" s="3">
        <v>3000</v>
      </c>
      <c r="J52" s="3">
        <v>5.2</v>
      </c>
      <c r="K52" s="3">
        <v>424</v>
      </c>
      <c r="L52" s="3" t="s">
        <v>18</v>
      </c>
      <c r="M52" s="3" t="s">
        <v>104</v>
      </c>
      <c r="N52" s="14">
        <v>61200</v>
      </c>
      <c r="O52" s="3" t="s">
        <v>22</v>
      </c>
      <c r="P52" s="3">
        <v>0.52</v>
      </c>
      <c r="Q52" s="3">
        <v>1</v>
      </c>
      <c r="R52" s="3">
        <v>0</v>
      </c>
      <c r="S52" s="3">
        <v>0</v>
      </c>
      <c r="T52" s="3">
        <v>68</v>
      </c>
      <c r="U52" s="3">
        <v>1</v>
      </c>
      <c r="V52" s="3">
        <v>1</v>
      </c>
      <c r="W52" s="3">
        <v>17.579999999999998</v>
      </c>
      <c r="X52" s="3">
        <v>18.5</v>
      </c>
      <c r="Y52" s="3">
        <v>11.5</v>
      </c>
      <c r="Z52" s="3">
        <v>8</v>
      </c>
      <c r="AA52" s="3">
        <v>17</v>
      </c>
      <c r="AB52" s="3">
        <v>14</v>
      </c>
      <c r="AC52" s="3">
        <f>(AA52+Z52+X52+Y52)/4</f>
        <v>13.75</v>
      </c>
      <c r="AD52" s="2" t="s">
        <v>135</v>
      </c>
      <c r="AE52" s="2" t="s">
        <v>135</v>
      </c>
    </row>
    <row r="53" spans="1:31" x14ac:dyDescent="0.25">
      <c r="A53" s="12" t="s">
        <v>118</v>
      </c>
      <c r="B53" s="12" t="s">
        <v>158</v>
      </c>
      <c r="C53" s="3" t="s">
        <v>50</v>
      </c>
      <c r="D53" s="3">
        <v>2017</v>
      </c>
      <c r="E53" s="3">
        <v>3</v>
      </c>
      <c r="F53" s="3">
        <v>64</v>
      </c>
      <c r="G53" s="3">
        <v>1</v>
      </c>
      <c r="H53" s="3">
        <v>4</v>
      </c>
      <c r="I53" s="3">
        <v>3000</v>
      </c>
      <c r="J53" s="3">
        <v>5.5</v>
      </c>
      <c r="K53" s="3">
        <v>401</v>
      </c>
      <c r="L53" s="3" t="s">
        <v>18</v>
      </c>
      <c r="M53" s="3" t="s">
        <v>168</v>
      </c>
      <c r="N53" s="14">
        <v>66427</v>
      </c>
      <c r="O53" s="3" t="s">
        <v>22</v>
      </c>
      <c r="P53" s="3">
        <v>1.46</v>
      </c>
      <c r="Q53" s="3">
        <v>1</v>
      </c>
      <c r="R53" s="3">
        <v>1</v>
      </c>
      <c r="S53" s="3">
        <v>0</v>
      </c>
      <c r="T53" s="3">
        <v>0</v>
      </c>
      <c r="U53" s="3">
        <v>1</v>
      </c>
      <c r="V53" s="3">
        <v>1</v>
      </c>
      <c r="W53" s="3">
        <v>16.63</v>
      </c>
      <c r="X53" s="3">
        <v>18</v>
      </c>
      <c r="Y53" s="3">
        <v>12.5</v>
      </c>
      <c r="Z53" s="3">
        <v>8.5</v>
      </c>
      <c r="AA53" s="3">
        <v>16</v>
      </c>
      <c r="AB53" s="3">
        <v>13.5</v>
      </c>
      <c r="AC53" s="3">
        <f>(AA53+Z53+X53+Y53)/4</f>
        <v>13.75</v>
      </c>
      <c r="AD53" s="2" t="s">
        <v>134</v>
      </c>
      <c r="AE53" s="2" t="s">
        <v>134</v>
      </c>
    </row>
    <row r="54" spans="1:31" x14ac:dyDescent="0.25">
      <c r="A54" s="12" t="s">
        <v>32</v>
      </c>
      <c r="B54" s="12" t="s">
        <v>95</v>
      </c>
      <c r="C54" s="3" t="s">
        <v>50</v>
      </c>
      <c r="D54" s="3">
        <v>2015</v>
      </c>
      <c r="E54" s="3">
        <v>4</v>
      </c>
      <c r="F54" s="3">
        <v>16</v>
      </c>
      <c r="G54" s="3">
        <v>0</v>
      </c>
      <c r="H54" s="3">
        <v>2</v>
      </c>
      <c r="I54" s="3">
        <v>1715</v>
      </c>
      <c r="J54" s="3">
        <v>4.7</v>
      </c>
      <c r="K54" s="3">
        <v>326</v>
      </c>
      <c r="L54" s="3" t="s">
        <v>85</v>
      </c>
      <c r="M54" s="3" t="s">
        <v>96</v>
      </c>
      <c r="N54" s="14">
        <v>150688</v>
      </c>
      <c r="O54" s="3" t="s">
        <v>35</v>
      </c>
      <c r="P54" s="3">
        <v>0.87</v>
      </c>
      <c r="Q54" s="3">
        <v>1</v>
      </c>
      <c r="R54" s="3">
        <v>0</v>
      </c>
      <c r="S54" s="3">
        <v>0</v>
      </c>
      <c r="T54" s="3">
        <v>0</v>
      </c>
      <c r="U54" s="3">
        <v>1</v>
      </c>
      <c r="V54" s="3">
        <v>1</v>
      </c>
      <c r="W54" s="3" t="s">
        <v>89</v>
      </c>
      <c r="X54" s="3">
        <v>11</v>
      </c>
      <c r="Y54" s="3">
        <v>13</v>
      </c>
      <c r="Z54" s="3">
        <v>14</v>
      </c>
      <c r="AA54" s="3">
        <v>15.5</v>
      </c>
      <c r="AB54" s="3">
        <v>14</v>
      </c>
      <c r="AC54" s="3">
        <f>(AA54+Z54+X54+Y54)/4</f>
        <v>13.375</v>
      </c>
      <c r="AD54" s="2" t="s">
        <v>134</v>
      </c>
      <c r="AE54" s="2" t="s">
        <v>134</v>
      </c>
    </row>
    <row r="55" spans="1:31" x14ac:dyDescent="0.25">
      <c r="A55" s="12" t="s">
        <v>15</v>
      </c>
      <c r="B55" s="12" t="s">
        <v>75</v>
      </c>
      <c r="C55" s="3" t="s">
        <v>69</v>
      </c>
      <c r="D55" s="3">
        <v>2018</v>
      </c>
      <c r="E55" s="3">
        <v>1</v>
      </c>
      <c r="F55" s="3">
        <v>64</v>
      </c>
      <c r="G55" s="3">
        <v>1</v>
      </c>
      <c r="H55" s="3">
        <v>4</v>
      </c>
      <c r="I55" s="3">
        <v>3000</v>
      </c>
      <c r="J55" s="3">
        <v>5.84</v>
      </c>
      <c r="K55" s="3">
        <v>434</v>
      </c>
      <c r="L55" s="3" t="s">
        <v>85</v>
      </c>
      <c r="M55" s="3" t="s">
        <v>76</v>
      </c>
      <c r="N55" s="14">
        <v>87976</v>
      </c>
      <c r="O55" s="3" t="s">
        <v>22</v>
      </c>
      <c r="P55" s="3">
        <v>0.75</v>
      </c>
      <c r="Q55" s="3">
        <v>1</v>
      </c>
      <c r="R55" s="3">
        <v>1</v>
      </c>
      <c r="S55" s="3">
        <v>0</v>
      </c>
      <c r="T55" s="3">
        <v>0</v>
      </c>
      <c r="U55" s="3">
        <v>1</v>
      </c>
      <c r="V55" s="3">
        <v>1</v>
      </c>
      <c r="W55" s="3">
        <v>14</v>
      </c>
      <c r="X55" s="3">
        <v>16</v>
      </c>
      <c r="Y55" s="3">
        <v>13</v>
      </c>
      <c r="Z55" s="3">
        <v>9.5</v>
      </c>
      <c r="AA55" s="3">
        <v>15</v>
      </c>
      <c r="AB55" s="3">
        <v>14</v>
      </c>
      <c r="AC55" s="3">
        <f>(AA55+Z55+X55+Y55)/4</f>
        <v>13.375</v>
      </c>
      <c r="AD55" s="2" t="s">
        <v>134</v>
      </c>
      <c r="AE55" s="2" t="s">
        <v>134</v>
      </c>
    </row>
    <row r="56" spans="1:31" x14ac:dyDescent="0.25">
      <c r="A56" s="12" t="s">
        <v>37</v>
      </c>
      <c r="B56" s="12" t="s">
        <v>140</v>
      </c>
      <c r="C56" s="3" t="s">
        <v>69</v>
      </c>
      <c r="D56" s="3">
        <v>2019</v>
      </c>
      <c r="E56" s="3">
        <v>1</v>
      </c>
      <c r="F56" s="3">
        <v>32</v>
      </c>
      <c r="G56" s="3">
        <v>1</v>
      </c>
      <c r="H56" s="3">
        <v>3</v>
      </c>
      <c r="I56" s="3">
        <v>3300</v>
      </c>
      <c r="J56" s="3">
        <v>5.7</v>
      </c>
      <c r="K56" s="3">
        <v>303</v>
      </c>
      <c r="L56" s="3" t="s">
        <v>85</v>
      </c>
      <c r="M56" s="3" t="s">
        <v>149</v>
      </c>
      <c r="N56" s="14">
        <v>76500</v>
      </c>
      <c r="O56" s="3" t="s">
        <v>22</v>
      </c>
      <c r="P56" s="3">
        <v>0.6</v>
      </c>
      <c r="Q56" s="3">
        <v>1</v>
      </c>
      <c r="R56" s="3">
        <v>1</v>
      </c>
      <c r="S56" s="3">
        <v>0</v>
      </c>
      <c r="T56" s="3">
        <v>0</v>
      </c>
      <c r="U56" s="3">
        <v>1</v>
      </c>
      <c r="V56" s="3">
        <v>1</v>
      </c>
      <c r="W56" s="3" t="s">
        <v>89</v>
      </c>
      <c r="X56" s="3">
        <v>18.5</v>
      </c>
      <c r="Y56" s="3">
        <v>11.5</v>
      </c>
      <c r="Z56" s="3">
        <v>9</v>
      </c>
      <c r="AA56" s="3">
        <v>14.5</v>
      </c>
      <c r="AB56" s="3">
        <v>13.5</v>
      </c>
      <c r="AC56" s="3">
        <f>(AA56+Z56+X56+Y56)/4</f>
        <v>13.375</v>
      </c>
      <c r="AD56" s="2" t="s">
        <v>134</v>
      </c>
      <c r="AE56" s="2" t="s">
        <v>134</v>
      </c>
    </row>
    <row r="57" spans="1:31" x14ac:dyDescent="0.25">
      <c r="A57" s="12" t="s">
        <v>29</v>
      </c>
      <c r="B57" s="12" t="s">
        <v>194</v>
      </c>
      <c r="C57" s="3" t="s">
        <v>83</v>
      </c>
      <c r="D57" s="3">
        <v>2019</v>
      </c>
      <c r="E57" s="3">
        <v>2</v>
      </c>
      <c r="F57" s="3">
        <v>32</v>
      </c>
      <c r="G57" s="3">
        <v>1</v>
      </c>
      <c r="H57" s="3">
        <v>2</v>
      </c>
      <c r="I57" s="3">
        <v>3400</v>
      </c>
      <c r="J57" s="3">
        <v>6.2</v>
      </c>
      <c r="K57" s="3">
        <v>271</v>
      </c>
      <c r="L57" s="3" t="s">
        <v>85</v>
      </c>
      <c r="M57" s="3" t="s">
        <v>199</v>
      </c>
      <c r="N57" s="14">
        <v>88710</v>
      </c>
      <c r="O57" s="3" t="s">
        <v>63</v>
      </c>
      <c r="P57" s="3">
        <v>1.0900000000000001</v>
      </c>
      <c r="Q57" s="3">
        <v>1</v>
      </c>
      <c r="R57" s="3">
        <v>1</v>
      </c>
      <c r="S57" s="3">
        <v>0</v>
      </c>
      <c r="T57" s="3">
        <v>0</v>
      </c>
      <c r="U57" s="3">
        <v>0</v>
      </c>
      <c r="V57" s="3">
        <v>1</v>
      </c>
      <c r="W57" s="3">
        <v>18.97</v>
      </c>
      <c r="X57" s="3">
        <v>19.5</v>
      </c>
      <c r="Y57" s="3">
        <v>10.5</v>
      </c>
      <c r="Z57" s="3">
        <v>9</v>
      </c>
      <c r="AA57" s="3">
        <v>14.5</v>
      </c>
      <c r="AB57" s="3">
        <v>13.5</v>
      </c>
      <c r="AC57" s="3">
        <f>(AA57+Z57+X57+Y57)/4</f>
        <v>13.375</v>
      </c>
      <c r="AD57" s="2" t="s">
        <v>134</v>
      </c>
      <c r="AE57" s="2" t="s">
        <v>134</v>
      </c>
    </row>
    <row r="58" spans="1:31" x14ac:dyDescent="0.25">
      <c r="A58" s="12" t="s">
        <v>29</v>
      </c>
      <c r="B58" s="12" t="s">
        <v>195</v>
      </c>
      <c r="C58" s="3" t="s">
        <v>69</v>
      </c>
      <c r="D58" s="3">
        <v>2019</v>
      </c>
      <c r="E58" s="3">
        <v>2</v>
      </c>
      <c r="F58" s="3">
        <v>32</v>
      </c>
      <c r="G58" s="3">
        <v>1</v>
      </c>
      <c r="H58" s="3">
        <v>3</v>
      </c>
      <c r="I58" s="3">
        <v>3000</v>
      </c>
      <c r="J58" s="3">
        <v>5.8</v>
      </c>
      <c r="K58" s="3">
        <v>296</v>
      </c>
      <c r="L58" s="3" t="s">
        <v>85</v>
      </c>
      <c r="M58" s="3" t="s">
        <v>199</v>
      </c>
      <c r="N58" s="14">
        <v>88710</v>
      </c>
      <c r="O58" s="3" t="s">
        <v>63</v>
      </c>
      <c r="P58" s="3">
        <v>0.5</v>
      </c>
      <c r="Q58" s="3">
        <v>1</v>
      </c>
      <c r="R58" s="3">
        <v>1</v>
      </c>
      <c r="S58" s="3">
        <v>0</v>
      </c>
      <c r="T58" s="3">
        <v>0</v>
      </c>
      <c r="U58" s="3">
        <v>0</v>
      </c>
      <c r="V58" s="3">
        <v>1</v>
      </c>
      <c r="W58" s="3">
        <v>16.5</v>
      </c>
      <c r="X58" s="3">
        <v>18</v>
      </c>
      <c r="Y58" s="3">
        <v>12.5</v>
      </c>
      <c r="Z58" s="3">
        <v>9</v>
      </c>
      <c r="AA58" s="3">
        <v>14</v>
      </c>
      <c r="AB58" s="3">
        <v>13.5</v>
      </c>
      <c r="AC58" s="3">
        <f>(AA58+Z58+X58+Y58)/4</f>
        <v>13.375</v>
      </c>
      <c r="AD58" s="2" t="s">
        <v>134</v>
      </c>
      <c r="AE58" s="2" t="s">
        <v>134</v>
      </c>
    </row>
    <row r="59" spans="1:31" x14ac:dyDescent="0.25">
      <c r="A59" s="12" t="s">
        <v>37</v>
      </c>
      <c r="B59" s="12" t="s">
        <v>138</v>
      </c>
      <c r="C59" s="3" t="s">
        <v>50</v>
      </c>
      <c r="D59" s="3">
        <v>2019</v>
      </c>
      <c r="E59" s="3">
        <v>1</v>
      </c>
      <c r="F59" s="3">
        <v>64</v>
      </c>
      <c r="G59" s="3">
        <v>1</v>
      </c>
      <c r="H59" s="3">
        <v>3</v>
      </c>
      <c r="I59" s="3">
        <v>2870</v>
      </c>
      <c r="J59" s="3">
        <v>6</v>
      </c>
      <c r="K59" s="3">
        <v>457</v>
      </c>
      <c r="L59" s="3" t="s">
        <v>85</v>
      </c>
      <c r="M59" s="3" t="s">
        <v>198</v>
      </c>
      <c r="N59" s="14">
        <v>78546</v>
      </c>
      <c r="O59" s="3" t="s">
        <v>22</v>
      </c>
      <c r="P59" s="3">
        <v>0.9</v>
      </c>
      <c r="Q59" s="3">
        <v>1</v>
      </c>
      <c r="R59" s="3">
        <v>1</v>
      </c>
      <c r="S59" s="3">
        <v>0</v>
      </c>
      <c r="T59" s="3">
        <v>0</v>
      </c>
      <c r="U59" s="3">
        <v>1</v>
      </c>
      <c r="V59" s="3">
        <v>1</v>
      </c>
      <c r="W59" s="3">
        <v>13.55</v>
      </c>
      <c r="X59" s="3">
        <v>15.5</v>
      </c>
      <c r="Y59" s="3">
        <v>13.5</v>
      </c>
      <c r="Z59" s="3">
        <v>9</v>
      </c>
      <c r="AA59" s="3">
        <v>15</v>
      </c>
      <c r="AB59" s="3">
        <v>13.5</v>
      </c>
      <c r="AC59" s="3">
        <f>(AA59+Z59+X59+Y59)/4</f>
        <v>13.25</v>
      </c>
      <c r="AD59" s="2" t="s">
        <v>134</v>
      </c>
      <c r="AE59" s="2" t="s">
        <v>134</v>
      </c>
    </row>
    <row r="60" spans="1:31" x14ac:dyDescent="0.25">
      <c r="A60" s="12" t="s">
        <v>37</v>
      </c>
      <c r="B60" s="12" t="s">
        <v>111</v>
      </c>
      <c r="C60" s="3" t="s">
        <v>69</v>
      </c>
      <c r="D60" s="3">
        <v>2018</v>
      </c>
      <c r="E60" s="3">
        <v>1</v>
      </c>
      <c r="F60" s="3">
        <v>32</v>
      </c>
      <c r="G60" s="3">
        <v>1</v>
      </c>
      <c r="H60" s="3">
        <v>3</v>
      </c>
      <c r="I60" s="3">
        <v>3300</v>
      </c>
      <c r="J60" s="3">
        <v>5.2</v>
      </c>
      <c r="K60" s="3">
        <v>424</v>
      </c>
      <c r="L60" s="3" t="s">
        <v>85</v>
      </c>
      <c r="M60" s="3" t="s">
        <v>126</v>
      </c>
      <c r="N60" s="14">
        <v>72512</v>
      </c>
      <c r="O60" s="3" t="s">
        <v>22</v>
      </c>
      <c r="P60" s="3">
        <v>1.07</v>
      </c>
      <c r="Q60" s="3">
        <v>1</v>
      </c>
      <c r="R60" s="3">
        <v>1</v>
      </c>
      <c r="S60" s="3">
        <v>0</v>
      </c>
      <c r="T60" s="3">
        <v>0</v>
      </c>
      <c r="U60" s="3">
        <v>1</v>
      </c>
      <c r="V60" s="3">
        <v>1</v>
      </c>
      <c r="W60" s="3">
        <v>15.67</v>
      </c>
      <c r="X60" s="3">
        <v>17.5</v>
      </c>
      <c r="Y60" s="3">
        <v>12</v>
      </c>
      <c r="Z60" s="3">
        <v>8.5</v>
      </c>
      <c r="AA60" s="3">
        <v>14</v>
      </c>
      <c r="AB60" s="3">
        <v>13</v>
      </c>
      <c r="AC60" s="3">
        <f>(AA60+Z60+X60+Y60)/4</f>
        <v>13</v>
      </c>
      <c r="AD60" s="2" t="s">
        <v>135</v>
      </c>
      <c r="AE60" s="2" t="s">
        <v>134</v>
      </c>
    </row>
    <row r="61" spans="1:31" x14ac:dyDescent="0.25">
      <c r="A61" s="12" t="s">
        <v>29</v>
      </c>
      <c r="B61" s="12" t="s">
        <v>131</v>
      </c>
      <c r="C61" s="3" t="s">
        <v>69</v>
      </c>
      <c r="D61" s="3">
        <v>2017</v>
      </c>
      <c r="E61" s="3">
        <v>3</v>
      </c>
      <c r="F61" s="3">
        <v>16</v>
      </c>
      <c r="G61" s="3">
        <v>1</v>
      </c>
      <c r="H61" s="3">
        <v>3</v>
      </c>
      <c r="I61" s="3">
        <v>3600</v>
      </c>
      <c r="J61" s="3">
        <v>5.5</v>
      </c>
      <c r="K61" s="3">
        <v>401</v>
      </c>
      <c r="L61" s="3" t="s">
        <v>18</v>
      </c>
      <c r="M61" s="3" t="s">
        <v>133</v>
      </c>
      <c r="N61" s="14">
        <v>46000</v>
      </c>
      <c r="O61" s="3" t="s">
        <v>63</v>
      </c>
      <c r="P61" s="3">
        <v>1.33</v>
      </c>
      <c r="Q61" s="3">
        <v>1</v>
      </c>
      <c r="R61" s="3">
        <v>1</v>
      </c>
      <c r="S61" s="3">
        <v>0</v>
      </c>
      <c r="T61" s="3">
        <v>0</v>
      </c>
      <c r="U61" s="3">
        <v>1</v>
      </c>
      <c r="V61" s="3">
        <v>1</v>
      </c>
      <c r="W61" s="3">
        <v>18.75</v>
      </c>
      <c r="X61" s="3">
        <v>19.5</v>
      </c>
      <c r="Y61" s="3">
        <v>10</v>
      </c>
      <c r="Z61" s="3">
        <v>5.5</v>
      </c>
      <c r="AA61" s="3">
        <v>17</v>
      </c>
      <c r="AB61" s="3">
        <v>13</v>
      </c>
      <c r="AC61" s="3">
        <f>(AA61+Z61+X61+Y61)/4</f>
        <v>13</v>
      </c>
      <c r="AD61" s="2" t="s">
        <v>135</v>
      </c>
      <c r="AE61" s="2" t="s">
        <v>135</v>
      </c>
    </row>
    <row r="62" spans="1:31" x14ac:dyDescent="0.25">
      <c r="A62" s="12" t="s">
        <v>29</v>
      </c>
      <c r="B62" s="12" t="s">
        <v>79</v>
      </c>
      <c r="C62" s="3" t="s">
        <v>69</v>
      </c>
      <c r="D62" s="3">
        <v>2018</v>
      </c>
      <c r="E62" s="3">
        <v>2</v>
      </c>
      <c r="F62" s="3">
        <v>32</v>
      </c>
      <c r="G62" s="3">
        <v>1</v>
      </c>
      <c r="H62" s="3">
        <v>3</v>
      </c>
      <c r="I62" s="3">
        <v>3000</v>
      </c>
      <c r="J62" s="3">
        <v>5.6</v>
      </c>
      <c r="K62" s="3">
        <v>293</v>
      </c>
      <c r="L62" s="3" t="s">
        <v>18</v>
      </c>
      <c r="M62" s="3" t="s">
        <v>80</v>
      </c>
      <c r="N62" s="14">
        <v>46000</v>
      </c>
      <c r="O62" s="3" t="s">
        <v>63</v>
      </c>
      <c r="P62" s="3">
        <v>0.81</v>
      </c>
      <c r="Q62" s="3">
        <v>1</v>
      </c>
      <c r="R62" s="3">
        <v>1</v>
      </c>
      <c r="S62" s="3">
        <v>0</v>
      </c>
      <c r="T62" s="3">
        <v>0</v>
      </c>
      <c r="U62" s="3">
        <v>1</v>
      </c>
      <c r="V62" s="3">
        <v>1</v>
      </c>
      <c r="W62" s="3">
        <v>18.329999999999998</v>
      </c>
      <c r="X62" s="3">
        <v>19</v>
      </c>
      <c r="Y62" s="3">
        <v>10.5</v>
      </c>
      <c r="Z62" s="3">
        <v>5.5</v>
      </c>
      <c r="AA62" s="3">
        <v>17</v>
      </c>
      <c r="AB62" s="3">
        <v>13</v>
      </c>
      <c r="AC62" s="3">
        <f>(AA62+Z62+X62+Y62)/4</f>
        <v>13</v>
      </c>
      <c r="AD62" s="2" t="s">
        <v>135</v>
      </c>
      <c r="AE62" s="2" t="s">
        <v>135</v>
      </c>
    </row>
    <row r="63" spans="1:31" x14ac:dyDescent="0.25">
      <c r="A63" s="12" t="s">
        <v>118</v>
      </c>
      <c r="B63" s="12" t="s">
        <v>121</v>
      </c>
      <c r="C63" s="3" t="s">
        <v>69</v>
      </c>
      <c r="D63" s="3">
        <v>2018</v>
      </c>
      <c r="E63" s="3">
        <v>2</v>
      </c>
      <c r="F63" s="3">
        <v>32</v>
      </c>
      <c r="G63" s="3">
        <v>1</v>
      </c>
      <c r="H63" s="3">
        <v>3</v>
      </c>
      <c r="I63" s="3">
        <v>4000</v>
      </c>
      <c r="J63" s="3">
        <v>5.7</v>
      </c>
      <c r="K63" s="3">
        <v>282</v>
      </c>
      <c r="L63" s="3" t="s">
        <v>85</v>
      </c>
      <c r="M63" s="3" t="s">
        <v>87</v>
      </c>
      <c r="N63" s="14">
        <v>47963</v>
      </c>
      <c r="O63" s="3" t="s">
        <v>63</v>
      </c>
      <c r="P63" s="3">
        <v>0.66</v>
      </c>
      <c r="Q63" s="3">
        <v>1</v>
      </c>
      <c r="R63" s="3">
        <v>1</v>
      </c>
      <c r="S63" s="3">
        <v>0</v>
      </c>
      <c r="T63" s="3">
        <v>0</v>
      </c>
      <c r="U63" s="3">
        <v>0</v>
      </c>
      <c r="V63" s="3">
        <v>0</v>
      </c>
      <c r="W63" s="3">
        <v>18.77</v>
      </c>
      <c r="X63" s="3">
        <v>19.5</v>
      </c>
      <c r="Y63" s="3">
        <v>11.5</v>
      </c>
      <c r="Z63" s="3">
        <v>5.5</v>
      </c>
      <c r="AA63" s="3">
        <v>14</v>
      </c>
      <c r="AB63" s="3">
        <v>12.5</v>
      </c>
      <c r="AC63" s="3">
        <f>(AA63+Z63+X63+Y63)/4</f>
        <v>12.625</v>
      </c>
      <c r="AD63" s="2" t="s">
        <v>134</v>
      </c>
      <c r="AE63" s="2" t="s">
        <v>134</v>
      </c>
    </row>
    <row r="64" spans="1:31" x14ac:dyDescent="0.25">
      <c r="A64" s="12" t="s">
        <v>29</v>
      </c>
      <c r="B64" s="12" t="s">
        <v>98</v>
      </c>
      <c r="C64" s="3" t="s">
        <v>83</v>
      </c>
      <c r="D64" s="3">
        <v>2017</v>
      </c>
      <c r="E64" s="3">
        <v>3</v>
      </c>
      <c r="F64" s="3">
        <v>16</v>
      </c>
      <c r="G64" s="3">
        <v>1</v>
      </c>
      <c r="H64" s="3">
        <v>2</v>
      </c>
      <c r="I64" s="3">
        <v>3000</v>
      </c>
      <c r="J64" s="3">
        <v>5.2</v>
      </c>
      <c r="K64" s="3">
        <v>282</v>
      </c>
      <c r="L64" s="3" t="s">
        <v>18</v>
      </c>
      <c r="M64" s="3" t="s">
        <v>80</v>
      </c>
      <c r="N64" s="14">
        <v>46000</v>
      </c>
      <c r="O64" s="3" t="s">
        <v>63</v>
      </c>
      <c r="P64" s="3">
        <v>1.36</v>
      </c>
      <c r="Q64" s="3">
        <v>1</v>
      </c>
      <c r="R64" s="3">
        <v>0</v>
      </c>
      <c r="S64" s="3">
        <v>0</v>
      </c>
      <c r="T64" s="3">
        <v>0</v>
      </c>
      <c r="U64" s="3">
        <v>1</v>
      </c>
      <c r="V64" s="3">
        <v>1</v>
      </c>
      <c r="W64" s="3">
        <v>16.07</v>
      </c>
      <c r="X64" s="3">
        <v>18</v>
      </c>
      <c r="Y64" s="3">
        <v>10.5</v>
      </c>
      <c r="Z64" s="3">
        <v>5.5</v>
      </c>
      <c r="AA64" s="3">
        <v>16</v>
      </c>
      <c r="AB64" s="3">
        <v>12</v>
      </c>
      <c r="AC64" s="3">
        <f>(AA64+Z64+X64+Y64)/4</f>
        <v>12.5</v>
      </c>
      <c r="AD64" s="2" t="s">
        <v>135</v>
      </c>
      <c r="AE64" s="2" t="s">
        <v>135</v>
      </c>
    </row>
    <row r="65" spans="1:31" x14ac:dyDescent="0.25">
      <c r="A65" s="12" t="s">
        <v>37</v>
      </c>
      <c r="B65" s="12" t="s">
        <v>110</v>
      </c>
      <c r="C65" s="3" t="s">
        <v>83</v>
      </c>
      <c r="D65" s="3">
        <v>2017</v>
      </c>
      <c r="E65" s="3">
        <v>2</v>
      </c>
      <c r="F65" s="3">
        <v>32</v>
      </c>
      <c r="G65" s="3">
        <v>1</v>
      </c>
      <c r="H65" s="3">
        <v>3</v>
      </c>
      <c r="I65" s="3">
        <v>2300</v>
      </c>
      <c r="J65" s="3">
        <v>5</v>
      </c>
      <c r="K65" s="3">
        <v>294</v>
      </c>
      <c r="L65" s="3" t="s">
        <v>85</v>
      </c>
      <c r="M65" s="3" t="s">
        <v>125</v>
      </c>
      <c r="N65" s="14">
        <v>76548</v>
      </c>
      <c r="O65" s="3" t="s">
        <v>22</v>
      </c>
      <c r="P65" s="3">
        <v>0.56999999999999995</v>
      </c>
      <c r="Q65" s="3">
        <v>1</v>
      </c>
      <c r="R65" s="3">
        <v>1</v>
      </c>
      <c r="S65" s="3">
        <v>0</v>
      </c>
      <c r="T65" s="3">
        <v>0</v>
      </c>
      <c r="U65" s="3">
        <v>1</v>
      </c>
      <c r="V65" s="3">
        <v>1</v>
      </c>
      <c r="W65" s="3">
        <v>13.03</v>
      </c>
      <c r="X65" s="3">
        <v>15</v>
      </c>
      <c r="Y65" s="3">
        <v>11</v>
      </c>
      <c r="Z65" s="3">
        <v>9</v>
      </c>
      <c r="AA65" s="3">
        <v>14</v>
      </c>
      <c r="AB65" s="3">
        <v>12.5</v>
      </c>
      <c r="AC65" s="3">
        <f>(AA65+Z65+X65+Y65)/4</f>
        <v>12.25</v>
      </c>
      <c r="AD65" s="2" t="s">
        <v>135</v>
      </c>
      <c r="AE65" s="2" t="s">
        <v>135</v>
      </c>
    </row>
    <row r="66" spans="1:31" x14ac:dyDescent="0.25">
      <c r="A66" s="12" t="s">
        <v>15</v>
      </c>
      <c r="B66" s="12" t="s">
        <v>122</v>
      </c>
      <c r="C66" s="3" t="s">
        <v>69</v>
      </c>
      <c r="D66" s="3">
        <v>2018</v>
      </c>
      <c r="E66" s="3">
        <v>1</v>
      </c>
      <c r="F66" s="3">
        <v>32</v>
      </c>
      <c r="G66" s="3">
        <v>1</v>
      </c>
      <c r="H66" s="3">
        <v>3</v>
      </c>
      <c r="I66" s="3">
        <v>3000</v>
      </c>
      <c r="J66" s="3">
        <v>5.65</v>
      </c>
      <c r="K66" s="3">
        <v>427</v>
      </c>
      <c r="L66" s="3" t="s">
        <v>85</v>
      </c>
      <c r="M66" s="3" t="s">
        <v>76</v>
      </c>
      <c r="N66" s="14">
        <v>87615</v>
      </c>
      <c r="O66" s="3" t="s">
        <v>63</v>
      </c>
      <c r="P66" s="3">
        <v>1.27</v>
      </c>
      <c r="Q66" s="3">
        <v>1</v>
      </c>
      <c r="R66" s="3">
        <v>1</v>
      </c>
      <c r="S66" s="3">
        <v>0</v>
      </c>
      <c r="T66" s="3">
        <v>0</v>
      </c>
      <c r="U66" s="3">
        <v>1</v>
      </c>
      <c r="V66" s="3">
        <v>1</v>
      </c>
      <c r="W66" s="3">
        <v>12.24</v>
      </c>
      <c r="X66" s="3">
        <v>14</v>
      </c>
      <c r="Y66" s="3">
        <v>10.5</v>
      </c>
      <c r="Z66" s="3">
        <v>9</v>
      </c>
      <c r="AA66" s="3">
        <v>15</v>
      </c>
      <c r="AB66" s="3">
        <v>12.5</v>
      </c>
      <c r="AC66" s="3">
        <f>(AA66+Z66+X66+Y66)/4</f>
        <v>12.125</v>
      </c>
      <c r="AD66" s="2" t="s">
        <v>134</v>
      </c>
      <c r="AE66" s="2" t="s">
        <v>134</v>
      </c>
    </row>
    <row r="67" spans="1:31" x14ac:dyDescent="0.25">
      <c r="A67" s="12" t="s">
        <v>29</v>
      </c>
      <c r="B67" s="12" t="s">
        <v>100</v>
      </c>
      <c r="C67" s="3" t="s">
        <v>69</v>
      </c>
      <c r="D67" s="3">
        <v>2018</v>
      </c>
      <c r="E67" s="3">
        <v>2</v>
      </c>
      <c r="F67" s="3">
        <v>32</v>
      </c>
      <c r="G67" s="3">
        <v>1</v>
      </c>
      <c r="H67" s="3">
        <v>4</v>
      </c>
      <c r="I67" s="3">
        <v>3000</v>
      </c>
      <c r="J67" s="3">
        <v>5.6</v>
      </c>
      <c r="K67" s="3">
        <v>294</v>
      </c>
      <c r="L67" s="3" t="s">
        <v>18</v>
      </c>
      <c r="M67" s="3" t="s">
        <v>80</v>
      </c>
      <c r="N67" s="14">
        <v>46000</v>
      </c>
      <c r="O67" s="3" t="s">
        <v>63</v>
      </c>
      <c r="P67" s="3">
        <v>0.49</v>
      </c>
      <c r="Q67" s="3">
        <v>1</v>
      </c>
      <c r="R67" s="3">
        <v>0</v>
      </c>
      <c r="S67" s="3">
        <v>0</v>
      </c>
      <c r="T67" s="3">
        <v>0</v>
      </c>
      <c r="U67" s="3">
        <v>1</v>
      </c>
      <c r="V67" s="3">
        <v>1</v>
      </c>
      <c r="W67" s="3">
        <v>14.02</v>
      </c>
      <c r="X67" s="3">
        <v>16</v>
      </c>
      <c r="Y67" s="3">
        <v>11.5</v>
      </c>
      <c r="Z67" s="3">
        <v>5.5</v>
      </c>
      <c r="AA67" s="3">
        <v>15.5</v>
      </c>
      <c r="AB67" s="3">
        <v>12</v>
      </c>
      <c r="AC67" s="3">
        <f>(AA67+Z67+X67+Y67)/4</f>
        <v>12.125</v>
      </c>
      <c r="AD67" s="2" t="s">
        <v>135</v>
      </c>
      <c r="AE67" s="2" t="s">
        <v>134</v>
      </c>
    </row>
    <row r="68" spans="1:31" x14ac:dyDescent="0.25">
      <c r="A68" s="12" t="s">
        <v>15</v>
      </c>
      <c r="B68" s="12" t="s">
        <v>192</v>
      </c>
      <c r="C68" s="3" t="s">
        <v>83</v>
      </c>
      <c r="D68" s="3">
        <v>2019</v>
      </c>
      <c r="E68" s="3">
        <v>2</v>
      </c>
      <c r="F68" s="3">
        <v>16</v>
      </c>
      <c r="G68" s="3">
        <v>1</v>
      </c>
      <c r="H68" s="3">
        <v>2</v>
      </c>
      <c r="I68" s="3">
        <v>3020</v>
      </c>
      <c r="J68" s="3">
        <v>5.71</v>
      </c>
      <c r="K68" s="3">
        <v>295</v>
      </c>
      <c r="L68" s="3" t="s">
        <v>85</v>
      </c>
      <c r="M68" s="3" t="s">
        <v>169</v>
      </c>
      <c r="N68" s="14">
        <v>56445</v>
      </c>
      <c r="O68" s="3" t="s">
        <v>63</v>
      </c>
      <c r="P68" s="3">
        <v>0.5</v>
      </c>
      <c r="Q68" s="3">
        <v>0</v>
      </c>
      <c r="R68" s="3">
        <v>1</v>
      </c>
      <c r="S68" s="3">
        <v>0</v>
      </c>
      <c r="T68" s="3">
        <v>0</v>
      </c>
      <c r="U68" s="3">
        <v>0</v>
      </c>
      <c r="V68" s="3">
        <v>1</v>
      </c>
      <c r="W68" s="3" t="s">
        <v>89</v>
      </c>
      <c r="X68" s="3">
        <v>17</v>
      </c>
      <c r="Y68" s="3">
        <v>10.5</v>
      </c>
      <c r="Z68" s="3">
        <v>6.5</v>
      </c>
      <c r="AA68" s="3">
        <v>14.5</v>
      </c>
      <c r="AB68" s="3">
        <v>12</v>
      </c>
      <c r="AC68" s="3">
        <f>(AA68+Z68+X68+Y68)/4</f>
        <v>12.125</v>
      </c>
      <c r="AD68" s="2" t="s">
        <v>134</v>
      </c>
      <c r="AE68" s="2" t="s">
        <v>134</v>
      </c>
    </row>
    <row r="69" spans="1:31" x14ac:dyDescent="0.25">
      <c r="A69" s="12" t="s">
        <v>118</v>
      </c>
      <c r="B69" s="12" t="s">
        <v>119</v>
      </c>
      <c r="C69" s="3" t="s">
        <v>83</v>
      </c>
      <c r="D69" s="3">
        <v>2018</v>
      </c>
      <c r="E69" s="3">
        <v>2</v>
      </c>
      <c r="F69" s="3">
        <v>16</v>
      </c>
      <c r="G69" s="3">
        <v>1</v>
      </c>
      <c r="H69" s="3">
        <v>2</v>
      </c>
      <c r="I69" s="3">
        <v>4000</v>
      </c>
      <c r="J69" s="3">
        <v>5.7</v>
      </c>
      <c r="K69" s="3">
        <v>282</v>
      </c>
      <c r="L69" s="3" t="s">
        <v>85</v>
      </c>
      <c r="M69" s="3" t="s">
        <v>124</v>
      </c>
      <c r="N69" s="14">
        <v>32156</v>
      </c>
      <c r="O69" s="3" t="s">
        <v>63</v>
      </c>
      <c r="P69" s="3">
        <v>0.66</v>
      </c>
      <c r="Q69" s="3">
        <v>1</v>
      </c>
      <c r="R69" s="3">
        <v>1</v>
      </c>
      <c r="S69" s="3">
        <v>0</v>
      </c>
      <c r="T69" s="3">
        <v>0</v>
      </c>
      <c r="U69" s="3">
        <v>0</v>
      </c>
      <c r="V69" s="3">
        <v>1</v>
      </c>
      <c r="W69" s="3">
        <v>18.239999999999998</v>
      </c>
      <c r="X69" s="3">
        <v>19</v>
      </c>
      <c r="Y69" s="3">
        <v>10.5</v>
      </c>
      <c r="Z69" s="3">
        <v>4.5</v>
      </c>
      <c r="AA69" s="3">
        <v>14</v>
      </c>
      <c r="AB69" s="3">
        <v>11.5</v>
      </c>
      <c r="AC69" s="3">
        <f>(AA69+Z69+X69+Y69)/4</f>
        <v>12</v>
      </c>
      <c r="AD69" s="2" t="s">
        <v>135</v>
      </c>
      <c r="AE69" s="2" t="s">
        <v>134</v>
      </c>
    </row>
    <row r="70" spans="1:31" x14ac:dyDescent="0.25">
      <c r="A70" s="12" t="s">
        <v>29</v>
      </c>
      <c r="B70" s="12" t="s">
        <v>81</v>
      </c>
      <c r="C70" s="3" t="s">
        <v>69</v>
      </c>
      <c r="D70" s="3">
        <v>2018</v>
      </c>
      <c r="E70" s="3">
        <v>2</v>
      </c>
      <c r="F70" s="3">
        <v>32</v>
      </c>
      <c r="G70" s="3">
        <v>1</v>
      </c>
      <c r="H70" s="3">
        <v>3</v>
      </c>
      <c r="I70" s="3">
        <v>3300</v>
      </c>
      <c r="J70" s="3">
        <v>6</v>
      </c>
      <c r="K70" s="3">
        <v>274</v>
      </c>
      <c r="L70" s="3" t="s">
        <v>85</v>
      </c>
      <c r="M70" s="3" t="s">
        <v>80</v>
      </c>
      <c r="N70" s="14">
        <v>32000</v>
      </c>
      <c r="O70" s="3" t="s">
        <v>63</v>
      </c>
      <c r="P70" s="3">
        <v>0.308</v>
      </c>
      <c r="Q70" s="3">
        <v>1</v>
      </c>
      <c r="R70" s="3">
        <v>1</v>
      </c>
      <c r="S70" s="3">
        <v>0</v>
      </c>
      <c r="T70" s="3">
        <v>0</v>
      </c>
      <c r="U70" s="3">
        <v>1</v>
      </c>
      <c r="V70" s="3">
        <v>1</v>
      </c>
      <c r="W70" s="3" t="s">
        <v>89</v>
      </c>
      <c r="X70" s="3">
        <v>17</v>
      </c>
      <c r="Y70" s="3">
        <v>11</v>
      </c>
      <c r="Z70" s="3">
        <v>4.5</v>
      </c>
      <c r="AA70" s="3">
        <v>14</v>
      </c>
      <c r="AB70" s="3">
        <v>11.5</v>
      </c>
      <c r="AC70" s="3">
        <f>(AA70+Z70+X70+Y70)/4</f>
        <v>11.625</v>
      </c>
      <c r="AD70" s="2" t="s">
        <v>135</v>
      </c>
      <c r="AE70" s="2" t="s">
        <v>134</v>
      </c>
    </row>
    <row r="71" spans="1:31" x14ac:dyDescent="0.25">
      <c r="A71" s="12" t="s">
        <v>107</v>
      </c>
      <c r="B71" s="12" t="s">
        <v>109</v>
      </c>
      <c r="C71" s="3" t="s">
        <v>50</v>
      </c>
      <c r="D71" s="3">
        <v>2017</v>
      </c>
      <c r="E71" s="3">
        <v>4</v>
      </c>
      <c r="F71" s="3">
        <v>32</v>
      </c>
      <c r="G71" s="3">
        <v>1</v>
      </c>
      <c r="H71" s="3">
        <v>3</v>
      </c>
      <c r="I71" s="3">
        <v>3500</v>
      </c>
      <c r="J71" s="3">
        <v>5</v>
      </c>
      <c r="K71" s="3">
        <v>294</v>
      </c>
      <c r="L71" s="3" t="s">
        <v>85</v>
      </c>
      <c r="M71" s="3" t="s">
        <v>87</v>
      </c>
      <c r="N71" s="14">
        <v>38000</v>
      </c>
      <c r="O71" s="3" t="s">
        <v>22</v>
      </c>
      <c r="P71" s="3">
        <v>0.8</v>
      </c>
      <c r="Q71" s="3">
        <v>1</v>
      </c>
      <c r="R71" s="3">
        <v>0</v>
      </c>
      <c r="S71" s="3">
        <v>0</v>
      </c>
      <c r="T71" s="3">
        <v>68</v>
      </c>
      <c r="U71" s="3">
        <v>1</v>
      </c>
      <c r="V71" s="3">
        <v>1</v>
      </c>
      <c r="W71" s="3" t="s">
        <v>89</v>
      </c>
      <c r="X71" s="3">
        <v>16</v>
      </c>
      <c r="Y71" s="3">
        <v>10</v>
      </c>
      <c r="Z71" s="3">
        <v>5</v>
      </c>
      <c r="AA71" s="3">
        <v>15</v>
      </c>
      <c r="AB71" s="3">
        <v>12</v>
      </c>
      <c r="AC71" s="3">
        <f>(AA71+Z71+X71+Y71)/4</f>
        <v>11.5</v>
      </c>
      <c r="AD71" s="2" t="s">
        <v>134</v>
      </c>
      <c r="AE71" s="2" t="s">
        <v>134</v>
      </c>
    </row>
    <row r="72" spans="1:31" x14ac:dyDescent="0.25">
      <c r="A72" s="12" t="s">
        <v>29</v>
      </c>
      <c r="B72" s="12" t="s">
        <v>141</v>
      </c>
      <c r="C72" s="3" t="s">
        <v>83</v>
      </c>
      <c r="D72" s="3">
        <v>2018</v>
      </c>
      <c r="E72" s="3">
        <v>3</v>
      </c>
      <c r="F72" s="3">
        <v>32</v>
      </c>
      <c r="G72" s="3">
        <v>1</v>
      </c>
      <c r="H72" s="3">
        <v>3</v>
      </c>
      <c r="I72" s="3">
        <v>3300</v>
      </c>
      <c r="J72" s="3">
        <v>6</v>
      </c>
      <c r="K72" s="3">
        <v>274</v>
      </c>
      <c r="L72" s="3" t="s">
        <v>85</v>
      </c>
      <c r="M72" s="3" t="s">
        <v>124</v>
      </c>
      <c r="N72" s="14">
        <v>45135</v>
      </c>
      <c r="O72" s="3" t="s">
        <v>22</v>
      </c>
      <c r="P72" s="3">
        <v>0.55000000000000004</v>
      </c>
      <c r="Q72" s="3">
        <v>1</v>
      </c>
      <c r="R72" s="3">
        <v>1</v>
      </c>
      <c r="S72" s="3">
        <v>0</v>
      </c>
      <c r="T72" s="3">
        <v>0</v>
      </c>
      <c r="U72" s="3">
        <v>1</v>
      </c>
      <c r="V72" s="3">
        <v>1</v>
      </c>
      <c r="W72" s="3" t="s">
        <v>89</v>
      </c>
      <c r="X72" s="3">
        <v>16</v>
      </c>
      <c r="Y72" s="3">
        <v>10.5</v>
      </c>
      <c r="Z72" s="3">
        <v>5</v>
      </c>
      <c r="AA72" s="3">
        <v>14</v>
      </c>
      <c r="AB72" s="3">
        <v>11.5</v>
      </c>
      <c r="AC72" s="3">
        <f>(AA72+Z72+X72+Y72)/4</f>
        <v>11.375</v>
      </c>
      <c r="AD72" s="2" t="s">
        <v>135</v>
      </c>
      <c r="AE72" s="2" t="s">
        <v>134</v>
      </c>
    </row>
    <row r="73" spans="1:31" x14ac:dyDescent="0.25">
      <c r="A73" s="12" t="s">
        <v>15</v>
      </c>
      <c r="B73" s="12" t="s">
        <v>202</v>
      </c>
      <c r="C73" s="3" t="s">
        <v>69</v>
      </c>
      <c r="D73" s="3">
        <v>2019</v>
      </c>
      <c r="E73" s="3">
        <v>2</v>
      </c>
      <c r="F73" s="3">
        <v>32</v>
      </c>
      <c r="G73" s="3">
        <v>1</v>
      </c>
      <c r="H73" s="3">
        <v>3</v>
      </c>
      <c r="I73" s="3">
        <v>3020</v>
      </c>
      <c r="J73" s="3">
        <v>6.09</v>
      </c>
      <c r="K73" s="3" t="s">
        <v>165</v>
      </c>
      <c r="L73" s="3" t="s">
        <v>85</v>
      </c>
      <c r="M73" s="3" t="s">
        <v>169</v>
      </c>
      <c r="N73" s="14">
        <v>55271</v>
      </c>
      <c r="O73" s="3" t="s">
        <v>63</v>
      </c>
      <c r="P73" s="3">
        <v>0.33</v>
      </c>
      <c r="Q73" s="3">
        <v>0</v>
      </c>
      <c r="R73" s="3">
        <v>1</v>
      </c>
      <c r="S73" s="3">
        <v>0</v>
      </c>
      <c r="T73" s="3">
        <v>0</v>
      </c>
      <c r="U73" s="3">
        <v>0</v>
      </c>
      <c r="V73" s="3">
        <v>1</v>
      </c>
      <c r="W73" s="3" t="s">
        <v>89</v>
      </c>
      <c r="X73" s="3">
        <v>14</v>
      </c>
      <c r="Y73" s="3">
        <v>10.5</v>
      </c>
      <c r="Z73" s="3">
        <v>6.5</v>
      </c>
      <c r="AA73" s="3">
        <v>14.5</v>
      </c>
      <c r="AB73" s="3">
        <v>12</v>
      </c>
      <c r="AC73" s="3">
        <f>(AA73+Z73+X73+Y73)/4</f>
        <v>11.375</v>
      </c>
      <c r="AD73" s="2" t="s">
        <v>134</v>
      </c>
      <c r="AE73" s="2" t="s">
        <v>134</v>
      </c>
    </row>
    <row r="74" spans="1:31" x14ac:dyDescent="0.25">
      <c r="A74" s="12" t="s">
        <v>114</v>
      </c>
      <c r="B74" s="12" t="s">
        <v>117</v>
      </c>
      <c r="C74" s="3" t="s">
        <v>83</v>
      </c>
      <c r="D74" s="3">
        <v>2018</v>
      </c>
      <c r="E74" s="3">
        <v>3</v>
      </c>
      <c r="F74" s="3">
        <v>16</v>
      </c>
      <c r="G74" s="3">
        <v>1</v>
      </c>
      <c r="H74" s="3">
        <v>2</v>
      </c>
      <c r="I74" s="3">
        <v>3000</v>
      </c>
      <c r="J74" s="3">
        <v>5.5</v>
      </c>
      <c r="K74" s="3">
        <v>293</v>
      </c>
      <c r="L74" s="3" t="s">
        <v>85</v>
      </c>
      <c r="M74" s="3" t="s">
        <v>127</v>
      </c>
      <c r="N74" s="14" t="s">
        <v>127</v>
      </c>
      <c r="O74" s="3" t="s">
        <v>63</v>
      </c>
      <c r="P74" s="3">
        <v>0.52</v>
      </c>
      <c r="Q74" s="3">
        <v>0</v>
      </c>
      <c r="R74" s="3">
        <v>0</v>
      </c>
      <c r="S74" s="3">
        <v>0</v>
      </c>
      <c r="T74" s="3">
        <v>0</v>
      </c>
      <c r="U74" s="3">
        <v>1</v>
      </c>
      <c r="V74" s="3">
        <v>1</v>
      </c>
      <c r="W74" s="3" t="s">
        <v>89</v>
      </c>
      <c r="X74" s="3">
        <v>16</v>
      </c>
      <c r="Y74" s="3">
        <v>10.5</v>
      </c>
      <c r="Z74" s="3">
        <v>5</v>
      </c>
      <c r="AA74" s="3">
        <v>14</v>
      </c>
      <c r="AB74" s="3">
        <v>11.5</v>
      </c>
      <c r="AC74" s="3">
        <f>(AA74+Z74+X74+Y74)/4</f>
        <v>11.375</v>
      </c>
      <c r="AD74" s="2" t="s">
        <v>135</v>
      </c>
      <c r="AE74" s="2" t="s">
        <v>134</v>
      </c>
    </row>
    <row r="75" spans="1:31" x14ac:dyDescent="0.25">
      <c r="A75" s="12" t="s">
        <v>15</v>
      </c>
      <c r="B75" s="12" t="s">
        <v>82</v>
      </c>
      <c r="C75" s="3" t="s">
        <v>83</v>
      </c>
      <c r="D75" s="3">
        <v>2018</v>
      </c>
      <c r="E75" s="3">
        <v>3</v>
      </c>
      <c r="F75" s="3">
        <v>16</v>
      </c>
      <c r="G75" s="3">
        <v>1</v>
      </c>
      <c r="H75" s="3">
        <v>2</v>
      </c>
      <c r="I75" s="3">
        <v>3000</v>
      </c>
      <c r="J75" s="3">
        <v>5.7</v>
      </c>
      <c r="K75" s="3">
        <v>282</v>
      </c>
      <c r="L75" s="3" t="s">
        <v>85</v>
      </c>
      <c r="M75" s="3" t="s">
        <v>84</v>
      </c>
      <c r="N75" s="14">
        <v>31000</v>
      </c>
      <c r="O75" s="3" t="s">
        <v>63</v>
      </c>
      <c r="P75" s="3">
        <v>0.31</v>
      </c>
      <c r="Q75" s="3">
        <v>0</v>
      </c>
      <c r="R75" s="3">
        <v>1</v>
      </c>
      <c r="S75" s="3">
        <v>0</v>
      </c>
      <c r="T75" s="3">
        <v>0</v>
      </c>
      <c r="U75" s="3">
        <v>0</v>
      </c>
      <c r="V75" s="3">
        <v>1</v>
      </c>
      <c r="W75" s="3" t="s">
        <v>89</v>
      </c>
      <c r="X75" s="3">
        <v>17.5</v>
      </c>
      <c r="Y75" s="3">
        <v>10</v>
      </c>
      <c r="Z75" s="3">
        <v>4</v>
      </c>
      <c r="AA75" s="3">
        <v>14</v>
      </c>
      <c r="AB75" s="3">
        <v>11</v>
      </c>
      <c r="AC75" s="3">
        <f>(AA75+Z75+X75+Y75)/4</f>
        <v>11.375</v>
      </c>
      <c r="AD75" s="2" t="s">
        <v>134</v>
      </c>
      <c r="AE75" s="2" t="s">
        <v>134</v>
      </c>
    </row>
    <row r="76" spans="1:31" x14ac:dyDescent="0.25">
      <c r="A76" s="12" t="s">
        <v>15</v>
      </c>
      <c r="B76" s="12" t="s">
        <v>86</v>
      </c>
      <c r="C76" s="3" t="s">
        <v>83</v>
      </c>
      <c r="D76" s="3">
        <v>2018</v>
      </c>
      <c r="E76" s="3">
        <v>3</v>
      </c>
      <c r="F76" s="3">
        <v>16</v>
      </c>
      <c r="G76" s="3">
        <v>1</v>
      </c>
      <c r="H76" s="3">
        <v>2</v>
      </c>
      <c r="I76" s="3">
        <v>3000</v>
      </c>
      <c r="J76" s="3">
        <v>5.99</v>
      </c>
      <c r="K76" s="3">
        <v>268</v>
      </c>
      <c r="L76" s="3" t="s">
        <v>85</v>
      </c>
      <c r="M76" s="3" t="s">
        <v>87</v>
      </c>
      <c r="N76" s="14">
        <v>43500</v>
      </c>
      <c r="O76" s="3" t="s">
        <v>63</v>
      </c>
      <c r="P76" s="3">
        <v>0.81</v>
      </c>
      <c r="Q76" s="3">
        <v>1</v>
      </c>
      <c r="R76" s="3">
        <v>1</v>
      </c>
      <c r="S76" s="3">
        <v>0</v>
      </c>
      <c r="T76" s="3">
        <v>0</v>
      </c>
      <c r="U76" s="3">
        <v>0</v>
      </c>
      <c r="V76" s="3">
        <v>1</v>
      </c>
      <c r="W76" s="3">
        <v>14.88</v>
      </c>
      <c r="X76" s="3">
        <v>17</v>
      </c>
      <c r="Y76" s="3">
        <v>10</v>
      </c>
      <c r="Z76" s="3">
        <v>5</v>
      </c>
      <c r="AA76" s="3">
        <v>13</v>
      </c>
      <c r="AB76" s="3">
        <v>11</v>
      </c>
      <c r="AC76" s="3">
        <f>(AA76+Z76+X76+Y76)/4</f>
        <v>11.25</v>
      </c>
      <c r="AD76" s="2" t="s">
        <v>134</v>
      </c>
      <c r="AE76" s="2" t="s">
        <v>134</v>
      </c>
    </row>
    <row r="77" spans="1:31" x14ac:dyDescent="0.25">
      <c r="A77" s="12" t="s">
        <v>90</v>
      </c>
      <c r="B77" s="12" t="s">
        <v>116</v>
      </c>
      <c r="C77" s="3" t="s">
        <v>83</v>
      </c>
      <c r="D77" s="3">
        <v>2018</v>
      </c>
      <c r="E77" s="3">
        <v>2</v>
      </c>
      <c r="F77" s="3">
        <v>16</v>
      </c>
      <c r="G77" s="3">
        <v>1</v>
      </c>
      <c r="H77" s="3">
        <v>2</v>
      </c>
      <c r="I77" s="3">
        <v>3000</v>
      </c>
      <c r="J77" s="3">
        <v>5.45</v>
      </c>
      <c r="K77" s="3">
        <v>295</v>
      </c>
      <c r="L77" s="3" t="s">
        <v>85</v>
      </c>
      <c r="M77" s="3" t="s">
        <v>128</v>
      </c>
      <c r="N77" s="14">
        <v>35000</v>
      </c>
      <c r="O77" s="3" t="s">
        <v>63</v>
      </c>
      <c r="P77" s="3">
        <v>0.51</v>
      </c>
      <c r="Q77" s="3">
        <v>0</v>
      </c>
      <c r="R77" s="3">
        <v>1</v>
      </c>
      <c r="S77" s="3">
        <v>0</v>
      </c>
      <c r="T77" s="3">
        <v>0</v>
      </c>
      <c r="U77" s="3">
        <v>1</v>
      </c>
      <c r="V77" s="3">
        <v>1</v>
      </c>
      <c r="W77" s="3" t="s">
        <v>89</v>
      </c>
      <c r="X77" s="3">
        <v>16</v>
      </c>
      <c r="Y77" s="3">
        <v>10</v>
      </c>
      <c r="Z77" s="3">
        <v>5</v>
      </c>
      <c r="AA77" s="3">
        <v>14</v>
      </c>
      <c r="AB77" s="3">
        <v>11.5</v>
      </c>
      <c r="AC77" s="3">
        <f>(AA77+Z77+X77+Y77)/4</f>
        <v>11.25</v>
      </c>
      <c r="AD77" s="2" t="s">
        <v>135</v>
      </c>
      <c r="AE77" s="2" t="s">
        <v>134</v>
      </c>
    </row>
    <row r="78" spans="1:31" x14ac:dyDescent="0.25">
      <c r="A78" s="12" t="s">
        <v>90</v>
      </c>
      <c r="B78" s="12" t="s">
        <v>91</v>
      </c>
      <c r="C78" s="3" t="s">
        <v>69</v>
      </c>
      <c r="D78" s="3">
        <v>2018</v>
      </c>
      <c r="E78" s="3">
        <v>2</v>
      </c>
      <c r="F78" s="3">
        <v>32</v>
      </c>
      <c r="G78" s="3">
        <v>1</v>
      </c>
      <c r="H78" s="3">
        <v>3</v>
      </c>
      <c r="I78" s="3">
        <v>3000</v>
      </c>
      <c r="J78" s="3">
        <v>6</v>
      </c>
      <c r="K78" s="3">
        <v>282</v>
      </c>
      <c r="L78" s="3" t="s">
        <v>85</v>
      </c>
      <c r="M78" s="3" t="s">
        <v>92</v>
      </c>
      <c r="N78" s="14">
        <v>43000</v>
      </c>
      <c r="O78" s="3" t="s">
        <v>63</v>
      </c>
      <c r="P78" s="3">
        <v>1.33</v>
      </c>
      <c r="Q78" s="3">
        <v>1</v>
      </c>
      <c r="R78" s="3">
        <v>1</v>
      </c>
      <c r="S78" s="3">
        <v>0</v>
      </c>
      <c r="T78" s="3">
        <v>0</v>
      </c>
      <c r="U78" s="3">
        <v>1</v>
      </c>
      <c r="V78" s="3">
        <v>1</v>
      </c>
      <c r="W78" s="3">
        <v>12.45</v>
      </c>
      <c r="X78" s="3">
        <v>14.5</v>
      </c>
      <c r="Y78" s="3">
        <v>11</v>
      </c>
      <c r="Z78" s="3">
        <v>5</v>
      </c>
      <c r="AA78" s="3">
        <v>14</v>
      </c>
      <c r="AB78" s="3">
        <v>11.5</v>
      </c>
      <c r="AC78" s="3">
        <f>(AA78+Z78+X78+Y78)/4</f>
        <v>11.125</v>
      </c>
      <c r="AD78" s="2" t="s">
        <v>135</v>
      </c>
      <c r="AE78" s="2" t="s">
        <v>134</v>
      </c>
    </row>
    <row r="79" spans="1:31" x14ac:dyDescent="0.25">
      <c r="A79" s="12" t="s">
        <v>29</v>
      </c>
      <c r="B79" s="12" t="s">
        <v>97</v>
      </c>
      <c r="C79" s="3" t="s">
        <v>83</v>
      </c>
      <c r="D79" s="3">
        <v>2017</v>
      </c>
      <c r="E79" s="3">
        <v>3</v>
      </c>
      <c r="F79" s="3">
        <v>16</v>
      </c>
      <c r="G79" s="3">
        <v>1</v>
      </c>
      <c r="H79" s="3">
        <v>1.5</v>
      </c>
      <c r="I79" s="3">
        <v>2600</v>
      </c>
      <c r="J79" s="3">
        <v>5</v>
      </c>
      <c r="K79" s="3">
        <v>294</v>
      </c>
      <c r="L79" s="3" t="s">
        <v>85</v>
      </c>
      <c r="M79" s="3" t="s">
        <v>103</v>
      </c>
      <c r="N79" s="14">
        <v>37035</v>
      </c>
      <c r="O79" s="3" t="s">
        <v>63</v>
      </c>
      <c r="P79" s="3">
        <v>0.66</v>
      </c>
      <c r="Q79" s="3">
        <v>1</v>
      </c>
      <c r="R79" s="3">
        <v>0</v>
      </c>
      <c r="S79" s="3">
        <v>0</v>
      </c>
      <c r="T79" s="3">
        <v>0</v>
      </c>
      <c r="U79" s="3">
        <v>0</v>
      </c>
      <c r="V79" s="3">
        <v>1</v>
      </c>
      <c r="W79" s="3">
        <v>13.57</v>
      </c>
      <c r="X79" s="3">
        <v>15.5</v>
      </c>
      <c r="Y79" s="3">
        <v>10</v>
      </c>
      <c r="Z79" s="3">
        <v>5</v>
      </c>
      <c r="AA79" s="3">
        <v>14</v>
      </c>
      <c r="AB79" s="3">
        <v>11.5</v>
      </c>
      <c r="AC79" s="3">
        <f>(AA79+Z79+X79+Y79)/4</f>
        <v>11.125</v>
      </c>
      <c r="AD79" s="2" t="s">
        <v>135</v>
      </c>
      <c r="AE79" s="2" t="s">
        <v>134</v>
      </c>
    </row>
    <row r="80" spans="1:31" x14ac:dyDescent="0.25">
      <c r="A80" s="12" t="s">
        <v>107</v>
      </c>
      <c r="B80" s="12" t="s">
        <v>108</v>
      </c>
      <c r="C80" s="3" t="s">
        <v>69</v>
      </c>
      <c r="D80" s="3">
        <v>2018</v>
      </c>
      <c r="E80" s="3">
        <v>3</v>
      </c>
      <c r="F80" s="3">
        <v>16</v>
      </c>
      <c r="G80" s="3">
        <v>1</v>
      </c>
      <c r="H80" s="3">
        <v>2</v>
      </c>
      <c r="I80" s="3">
        <v>3500</v>
      </c>
      <c r="J80" s="3">
        <v>5</v>
      </c>
      <c r="K80" s="3">
        <v>294</v>
      </c>
      <c r="L80" s="3" t="s">
        <v>85</v>
      </c>
      <c r="M80" s="3" t="s">
        <v>124</v>
      </c>
      <c r="N80" s="14">
        <v>32000</v>
      </c>
      <c r="O80" s="3" t="s">
        <v>22</v>
      </c>
      <c r="P80" s="3">
        <v>1.53</v>
      </c>
      <c r="Q80" s="3">
        <v>1</v>
      </c>
      <c r="R80" s="3">
        <v>1</v>
      </c>
      <c r="S80" s="3">
        <v>0</v>
      </c>
      <c r="T80" s="3">
        <v>68</v>
      </c>
      <c r="U80" s="3">
        <v>1</v>
      </c>
      <c r="V80" s="3">
        <v>1</v>
      </c>
      <c r="W80" s="3" t="s">
        <v>89</v>
      </c>
      <c r="X80" s="3">
        <v>16</v>
      </c>
      <c r="Y80" s="3">
        <v>9</v>
      </c>
      <c r="Z80" s="3">
        <v>4.5</v>
      </c>
      <c r="AA80" s="3">
        <v>14.5</v>
      </c>
      <c r="AB80" s="3">
        <v>11</v>
      </c>
      <c r="AC80" s="3">
        <f>(AA80+Z80+X80+Y80)/4</f>
        <v>11</v>
      </c>
      <c r="AD80" s="2" t="s">
        <v>134</v>
      </c>
      <c r="AE80" s="2" t="s">
        <v>134</v>
      </c>
    </row>
    <row r="81" spans="1:31" x14ac:dyDescent="0.25">
      <c r="A81" s="12" t="s">
        <v>123</v>
      </c>
      <c r="B81" s="12">
        <v>8042</v>
      </c>
      <c r="C81" s="3" t="s">
        <v>69</v>
      </c>
      <c r="D81" s="3">
        <v>2018</v>
      </c>
      <c r="E81" s="3">
        <v>1</v>
      </c>
      <c r="F81" s="3">
        <v>16</v>
      </c>
      <c r="G81" s="3">
        <v>1</v>
      </c>
      <c r="H81" s="3">
        <v>2</v>
      </c>
      <c r="I81" s="3">
        <v>2920</v>
      </c>
      <c r="J81" s="3">
        <v>5</v>
      </c>
      <c r="K81" s="3">
        <v>294</v>
      </c>
      <c r="L81" s="3" t="s">
        <v>85</v>
      </c>
      <c r="M81" s="3" t="s">
        <v>132</v>
      </c>
      <c r="N81" s="14">
        <v>30365</v>
      </c>
      <c r="O81" s="3" t="s">
        <v>63</v>
      </c>
      <c r="P81" s="3">
        <v>0.56999999999999995</v>
      </c>
      <c r="Q81" s="3">
        <v>1</v>
      </c>
      <c r="R81" s="3">
        <v>0</v>
      </c>
      <c r="S81" s="3">
        <v>0</v>
      </c>
      <c r="T81" s="3">
        <v>0</v>
      </c>
      <c r="U81" s="3">
        <v>1</v>
      </c>
      <c r="V81" s="3">
        <v>1</v>
      </c>
      <c r="W81" s="3" t="s">
        <v>89</v>
      </c>
      <c r="X81" s="3">
        <v>14.5</v>
      </c>
      <c r="Y81" s="3">
        <v>10</v>
      </c>
      <c r="Z81" s="3">
        <v>4</v>
      </c>
      <c r="AA81" s="3">
        <v>14</v>
      </c>
      <c r="AB81" s="3">
        <v>11</v>
      </c>
      <c r="AC81" s="3">
        <f>(AA81+Z81+X81+Y81)/4</f>
        <v>10.625</v>
      </c>
      <c r="AD81" s="2" t="s">
        <v>134</v>
      </c>
      <c r="AE81" s="2" t="s">
        <v>134</v>
      </c>
    </row>
    <row r="82" spans="1:31" x14ac:dyDescent="0.25">
      <c r="A82" s="12" t="s">
        <v>15</v>
      </c>
      <c r="B82" s="12" t="s">
        <v>163</v>
      </c>
      <c r="C82" s="3" t="s">
        <v>83</v>
      </c>
      <c r="D82" s="3">
        <v>2017</v>
      </c>
      <c r="E82" s="3">
        <v>4</v>
      </c>
      <c r="F82" s="3">
        <v>16</v>
      </c>
      <c r="G82" s="3">
        <v>1</v>
      </c>
      <c r="H82" s="3">
        <v>2</v>
      </c>
      <c r="I82" s="3">
        <v>3000</v>
      </c>
      <c r="J82" s="3">
        <v>5</v>
      </c>
      <c r="K82" s="3">
        <v>294</v>
      </c>
      <c r="L82" s="3" t="s">
        <v>85</v>
      </c>
      <c r="M82" s="3" t="s">
        <v>92</v>
      </c>
      <c r="N82" s="14">
        <v>39856</v>
      </c>
      <c r="O82" s="3" t="s">
        <v>63</v>
      </c>
      <c r="P82" s="3">
        <v>0.49</v>
      </c>
      <c r="Q82" s="3">
        <v>0</v>
      </c>
      <c r="R82" s="3">
        <v>1</v>
      </c>
      <c r="S82" s="3">
        <v>0</v>
      </c>
      <c r="T82" s="3">
        <v>0</v>
      </c>
      <c r="U82" s="3">
        <v>0</v>
      </c>
      <c r="V82" s="3">
        <v>1</v>
      </c>
      <c r="W82" s="3">
        <v>10.3</v>
      </c>
      <c r="X82" s="3">
        <v>12.5</v>
      </c>
      <c r="Y82" s="3">
        <v>9.5</v>
      </c>
      <c r="Z82" s="3">
        <v>5</v>
      </c>
      <c r="AA82" s="3">
        <v>14</v>
      </c>
      <c r="AB82" s="3">
        <v>10</v>
      </c>
      <c r="AC82" s="3">
        <f>(AA82+Z82+X82+Y82)/4</f>
        <v>10.25</v>
      </c>
      <c r="AD82" s="2" t="s">
        <v>135</v>
      </c>
      <c r="AE82" s="2" t="s">
        <v>134</v>
      </c>
    </row>
    <row r="83" spans="1:31" x14ac:dyDescent="0.25">
      <c r="A83" s="12" t="s">
        <v>37</v>
      </c>
      <c r="B83" s="12" t="s">
        <v>120</v>
      </c>
      <c r="C83" s="3" t="s">
        <v>83</v>
      </c>
      <c r="D83" s="3">
        <v>2017</v>
      </c>
      <c r="E83" s="3">
        <v>2</v>
      </c>
      <c r="F83" s="3">
        <v>16</v>
      </c>
      <c r="G83" s="3">
        <v>1</v>
      </c>
      <c r="H83" s="3">
        <v>2</v>
      </c>
      <c r="I83" s="3">
        <v>2620</v>
      </c>
      <c r="J83" s="3">
        <v>5.5</v>
      </c>
      <c r="K83" s="3">
        <v>267</v>
      </c>
      <c r="L83" s="3" t="s">
        <v>85</v>
      </c>
      <c r="M83" s="3" t="s">
        <v>130</v>
      </c>
      <c r="N83" s="14">
        <v>38664</v>
      </c>
      <c r="O83" s="3" t="s">
        <v>22</v>
      </c>
      <c r="P83" s="3">
        <v>0.69</v>
      </c>
      <c r="Q83" s="3">
        <v>1</v>
      </c>
      <c r="R83" s="3">
        <v>1</v>
      </c>
      <c r="S83" s="3">
        <v>0</v>
      </c>
      <c r="T83" s="3">
        <v>0</v>
      </c>
      <c r="U83" s="3">
        <v>1</v>
      </c>
      <c r="V83" s="3">
        <v>1</v>
      </c>
      <c r="W83" s="3">
        <v>10.42</v>
      </c>
      <c r="X83" s="3">
        <v>12.5</v>
      </c>
      <c r="Y83" s="3">
        <v>9</v>
      </c>
      <c r="Z83" s="3">
        <v>5</v>
      </c>
      <c r="AA83" s="3">
        <v>14</v>
      </c>
      <c r="AB83" s="3">
        <v>10</v>
      </c>
      <c r="AC83" s="3">
        <f>(AA83+Z83+X83+Y83)/4</f>
        <v>10.125</v>
      </c>
      <c r="AD83" s="2" t="s">
        <v>135</v>
      </c>
      <c r="AE83" s="2" t="s">
        <v>134</v>
      </c>
    </row>
    <row r="84" spans="1:31" x14ac:dyDescent="0.25">
      <c r="A84" s="12" t="s">
        <v>90</v>
      </c>
      <c r="B84" s="12" t="s">
        <v>93</v>
      </c>
      <c r="C84" s="3" t="s">
        <v>83</v>
      </c>
      <c r="D84" s="3">
        <v>2018</v>
      </c>
      <c r="E84" s="3">
        <v>2</v>
      </c>
      <c r="F84" s="3">
        <v>16</v>
      </c>
      <c r="G84" s="3">
        <v>1</v>
      </c>
      <c r="H84" s="3">
        <v>1</v>
      </c>
      <c r="I84" s="3">
        <v>2500</v>
      </c>
      <c r="J84" s="3">
        <v>5.45</v>
      </c>
      <c r="K84" s="3">
        <v>197</v>
      </c>
      <c r="L84" s="3" t="s">
        <v>85</v>
      </c>
      <c r="M84" s="3" t="s">
        <v>94</v>
      </c>
      <c r="N84" s="14">
        <v>35000</v>
      </c>
      <c r="O84" s="3" t="s">
        <v>63</v>
      </c>
      <c r="P84" s="3">
        <v>0.71</v>
      </c>
      <c r="Q84" s="3">
        <v>0</v>
      </c>
      <c r="R84" s="3">
        <v>1</v>
      </c>
      <c r="S84" s="3">
        <v>0</v>
      </c>
      <c r="T84" s="3">
        <v>0</v>
      </c>
      <c r="U84" s="3">
        <v>0</v>
      </c>
      <c r="V84" s="3">
        <v>1</v>
      </c>
      <c r="W84" s="3" t="s">
        <v>89</v>
      </c>
      <c r="X84" s="3">
        <v>14</v>
      </c>
      <c r="Y84" s="3">
        <v>9</v>
      </c>
      <c r="Z84" s="3">
        <v>5</v>
      </c>
      <c r="AA84" s="3">
        <v>12</v>
      </c>
      <c r="AB84" s="3">
        <v>10</v>
      </c>
      <c r="AC84" s="3">
        <f>(AA84+Z84+X84+Y84)/4</f>
        <v>10</v>
      </c>
      <c r="AD84" s="2" t="s">
        <v>134</v>
      </c>
      <c r="AE84" s="2" t="s">
        <v>134</v>
      </c>
    </row>
    <row r="85" spans="1:31" x14ac:dyDescent="0.25">
      <c r="A85" s="12" t="s">
        <v>68</v>
      </c>
      <c r="B85" s="12">
        <v>2</v>
      </c>
      <c r="C85" s="3" t="s">
        <v>69</v>
      </c>
      <c r="D85" s="3">
        <v>2015</v>
      </c>
      <c r="E85" s="3">
        <v>4</v>
      </c>
      <c r="F85" s="3">
        <v>32</v>
      </c>
      <c r="G85" s="3">
        <v>1</v>
      </c>
      <c r="H85" s="3">
        <v>2</v>
      </c>
      <c r="I85" s="3">
        <v>2420</v>
      </c>
      <c r="J85" s="3">
        <v>5</v>
      </c>
      <c r="K85" s="3">
        <v>446</v>
      </c>
      <c r="L85" s="3" t="s">
        <v>85</v>
      </c>
      <c r="M85" s="3" t="s">
        <v>70</v>
      </c>
      <c r="N85" s="14">
        <v>37596</v>
      </c>
      <c r="O85" s="3" t="s">
        <v>63</v>
      </c>
      <c r="P85" s="3">
        <v>0.28999999999999998</v>
      </c>
      <c r="Q85" s="3">
        <v>1</v>
      </c>
      <c r="R85" s="3">
        <v>1</v>
      </c>
      <c r="S85" s="3">
        <v>0</v>
      </c>
      <c r="T85" s="3">
        <v>0</v>
      </c>
      <c r="U85" s="3">
        <v>1</v>
      </c>
      <c r="V85" s="3">
        <v>1</v>
      </c>
      <c r="W85" s="3">
        <v>6.4</v>
      </c>
      <c r="X85" s="3">
        <v>8</v>
      </c>
      <c r="Y85" s="3">
        <v>10</v>
      </c>
      <c r="Z85" s="3">
        <v>5</v>
      </c>
      <c r="AA85" s="3">
        <v>13</v>
      </c>
      <c r="AB85" s="3">
        <v>10</v>
      </c>
      <c r="AC85" s="3">
        <f>(AA85+Z85+X85+Y85)/4</f>
        <v>9</v>
      </c>
      <c r="AD85" s="2" t="s">
        <v>135</v>
      </c>
      <c r="AE85" s="2" t="s">
        <v>134</v>
      </c>
    </row>
    <row r="86" spans="1:31" x14ac:dyDescent="0.25">
      <c r="A86" s="12" t="s">
        <v>114</v>
      </c>
      <c r="B86" s="12" t="s">
        <v>115</v>
      </c>
      <c r="C86" s="3" t="s">
        <v>83</v>
      </c>
      <c r="D86" s="3">
        <v>2018</v>
      </c>
      <c r="E86" s="3">
        <v>4</v>
      </c>
      <c r="F86" s="3">
        <v>8</v>
      </c>
      <c r="G86" s="3">
        <v>1</v>
      </c>
      <c r="H86" s="3">
        <v>1</v>
      </c>
      <c r="I86" s="3">
        <v>2000</v>
      </c>
      <c r="J86" s="3">
        <v>5</v>
      </c>
      <c r="K86" s="3">
        <v>196</v>
      </c>
      <c r="L86" s="3" t="s">
        <v>85</v>
      </c>
      <c r="M86" s="3" t="s">
        <v>127</v>
      </c>
      <c r="N86" s="14" t="s">
        <v>127</v>
      </c>
      <c r="O86" s="3" t="s">
        <v>63</v>
      </c>
      <c r="P86" s="3">
        <v>1.1000000000000001</v>
      </c>
      <c r="Q86" s="3">
        <v>0</v>
      </c>
      <c r="R86" s="3">
        <v>0</v>
      </c>
      <c r="S86" s="3">
        <v>0</v>
      </c>
      <c r="T86" s="3">
        <v>0</v>
      </c>
      <c r="U86" s="3">
        <v>1</v>
      </c>
      <c r="V86" s="3">
        <v>1</v>
      </c>
      <c r="W86" s="3" t="s">
        <v>89</v>
      </c>
      <c r="X86" s="3">
        <v>11</v>
      </c>
      <c r="Y86" s="3">
        <v>7</v>
      </c>
      <c r="Z86" s="3">
        <v>3.5</v>
      </c>
      <c r="AA86" s="3">
        <v>10</v>
      </c>
      <c r="AB86" s="3">
        <v>8</v>
      </c>
      <c r="AC86" s="3">
        <f>(AA86+Z86+X86+Y86)/4</f>
        <v>7.875</v>
      </c>
      <c r="AD86" s="2" t="s">
        <v>134</v>
      </c>
      <c r="AE86" s="2" t="s">
        <v>134</v>
      </c>
    </row>
    <row r="691" spans="1:29" x14ac:dyDescent="0.25">
      <c r="AC691" s="5"/>
    </row>
    <row r="692" spans="1:29" x14ac:dyDescent="0.25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16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4"/>
    </row>
    <row r="693" spans="1:29" x14ac:dyDescent="0.25">
      <c r="AC693" s="4"/>
    </row>
    <row r="694" spans="1:29" x14ac:dyDescent="0.25">
      <c r="AC694" s="4"/>
    </row>
    <row r="695" spans="1:29" x14ac:dyDescent="0.25">
      <c r="AC695" s="4"/>
    </row>
    <row r="696" spans="1:29" x14ac:dyDescent="0.25">
      <c r="AC696" s="4"/>
    </row>
    <row r="697" spans="1:29" x14ac:dyDescent="0.25">
      <c r="AC697" s="4"/>
    </row>
    <row r="698" spans="1:29" x14ac:dyDescent="0.25">
      <c r="AC698" s="4"/>
    </row>
    <row r="699" spans="1:29" x14ac:dyDescent="0.25">
      <c r="AC699" s="4"/>
    </row>
    <row r="700" spans="1:29" x14ac:dyDescent="0.25">
      <c r="AC700" s="4"/>
    </row>
    <row r="701" spans="1:29" x14ac:dyDescent="0.25">
      <c r="AC701" s="4"/>
    </row>
    <row r="702" spans="1:29" x14ac:dyDescent="0.25">
      <c r="AC702" s="4"/>
    </row>
    <row r="703" spans="1:29" x14ac:dyDescent="0.25">
      <c r="AC703" s="4"/>
    </row>
    <row r="704" spans="1:29" x14ac:dyDescent="0.25">
      <c r="AC704" s="4"/>
    </row>
    <row r="705" spans="29:29" x14ac:dyDescent="0.25">
      <c r="AC705" s="4"/>
    </row>
    <row r="706" spans="29:29" x14ac:dyDescent="0.25">
      <c r="AC706" s="4"/>
    </row>
    <row r="707" spans="29:29" x14ac:dyDescent="0.25">
      <c r="AC707" s="4"/>
    </row>
    <row r="708" spans="29:29" x14ac:dyDescent="0.25">
      <c r="AC708" s="4"/>
    </row>
    <row r="709" spans="29:29" x14ac:dyDescent="0.25">
      <c r="AC709" s="4"/>
    </row>
    <row r="710" spans="29:29" x14ac:dyDescent="0.25">
      <c r="AC710" s="4"/>
    </row>
    <row r="711" spans="29:29" x14ac:dyDescent="0.25">
      <c r="AC711" s="4"/>
    </row>
    <row r="712" spans="29:29" x14ac:dyDescent="0.25">
      <c r="AC712" s="4"/>
    </row>
    <row r="713" spans="29:29" x14ac:dyDescent="0.25">
      <c r="AC713" s="4"/>
    </row>
    <row r="714" spans="29:29" x14ac:dyDescent="0.25">
      <c r="AC714" s="4"/>
    </row>
    <row r="715" spans="29:29" x14ac:dyDescent="0.25">
      <c r="AC715" s="4"/>
    </row>
    <row r="716" spans="29:29" x14ac:dyDescent="0.25">
      <c r="AC716" s="4"/>
    </row>
    <row r="717" spans="29:29" x14ac:dyDescent="0.25">
      <c r="AC717" s="4"/>
    </row>
    <row r="718" spans="29:29" x14ac:dyDescent="0.25">
      <c r="AC718" s="4"/>
    </row>
    <row r="719" spans="29:29" x14ac:dyDescent="0.25">
      <c r="AC719" s="4"/>
    </row>
    <row r="720" spans="29:29" x14ac:dyDescent="0.25">
      <c r="AC720" s="4"/>
    </row>
    <row r="721" spans="29:29" x14ac:dyDescent="0.25">
      <c r="AC721" s="4"/>
    </row>
    <row r="722" spans="29:29" x14ac:dyDescent="0.25">
      <c r="AC722" s="4"/>
    </row>
    <row r="723" spans="29:29" x14ac:dyDescent="0.25">
      <c r="AC723" s="4"/>
    </row>
    <row r="724" spans="29:29" x14ac:dyDescent="0.25">
      <c r="AC724" s="4"/>
    </row>
    <row r="725" spans="29:29" x14ac:dyDescent="0.25">
      <c r="AC725" s="4"/>
    </row>
    <row r="726" spans="29:29" x14ac:dyDescent="0.25">
      <c r="AC726" s="4"/>
    </row>
    <row r="727" spans="29:29" x14ac:dyDescent="0.25">
      <c r="AC727" s="4"/>
    </row>
    <row r="728" spans="29:29" x14ac:dyDescent="0.25">
      <c r="AC728" s="4"/>
    </row>
    <row r="729" spans="29:29" x14ac:dyDescent="0.25">
      <c r="AC729" s="4"/>
    </row>
    <row r="730" spans="29:29" x14ac:dyDescent="0.25">
      <c r="AC730" s="4"/>
    </row>
    <row r="731" spans="29:29" x14ac:dyDescent="0.25">
      <c r="AC731" s="4"/>
    </row>
    <row r="732" spans="29:29" x14ac:dyDescent="0.25">
      <c r="AC732" s="4"/>
    </row>
    <row r="733" spans="29:29" x14ac:dyDescent="0.25">
      <c r="AC733" s="4"/>
    </row>
    <row r="734" spans="29:29" x14ac:dyDescent="0.25">
      <c r="AC734" s="4"/>
    </row>
    <row r="735" spans="29:29" x14ac:dyDescent="0.25">
      <c r="AC735" s="4"/>
    </row>
    <row r="736" spans="29:29" x14ac:dyDescent="0.25">
      <c r="AC736" s="4"/>
    </row>
    <row r="737" spans="29:29" x14ac:dyDescent="0.25">
      <c r="AC737" s="4"/>
    </row>
    <row r="738" spans="29:29" x14ac:dyDescent="0.25">
      <c r="AC738" s="4"/>
    </row>
    <row r="739" spans="29:29" x14ac:dyDescent="0.25">
      <c r="AC739" s="4"/>
    </row>
    <row r="740" spans="29:29" x14ac:dyDescent="0.25">
      <c r="AC740" s="4"/>
    </row>
    <row r="741" spans="29:29" x14ac:dyDescent="0.25">
      <c r="AC741" s="4"/>
    </row>
    <row r="742" spans="29:29" x14ac:dyDescent="0.25">
      <c r="AC742" s="4"/>
    </row>
    <row r="743" spans="29:29" x14ac:dyDescent="0.25">
      <c r="AC743" s="4"/>
    </row>
    <row r="744" spans="29:29" x14ac:dyDescent="0.25">
      <c r="AC744" s="4"/>
    </row>
    <row r="745" spans="29:29" x14ac:dyDescent="0.25">
      <c r="AC745" s="4"/>
    </row>
    <row r="746" spans="29:29" x14ac:dyDescent="0.25">
      <c r="AC746" s="4"/>
    </row>
    <row r="747" spans="29:29" x14ac:dyDescent="0.25">
      <c r="AC747" s="4"/>
    </row>
    <row r="748" spans="29:29" x14ac:dyDescent="0.25">
      <c r="AC748" s="4"/>
    </row>
    <row r="749" spans="29:29" x14ac:dyDescent="0.25">
      <c r="AC749" s="4"/>
    </row>
    <row r="750" spans="29:29" x14ac:dyDescent="0.25">
      <c r="AC750" s="4"/>
    </row>
    <row r="751" spans="29:29" x14ac:dyDescent="0.25">
      <c r="AC751" s="4"/>
    </row>
    <row r="752" spans="29:29" x14ac:dyDescent="0.25">
      <c r="AC752" s="4"/>
    </row>
    <row r="753" spans="29:29" x14ac:dyDescent="0.25">
      <c r="AC753" s="4"/>
    </row>
    <row r="754" spans="29:29" x14ac:dyDescent="0.25">
      <c r="AC754" s="4"/>
    </row>
    <row r="755" spans="29:29" x14ac:dyDescent="0.25">
      <c r="AC755" s="4"/>
    </row>
    <row r="756" spans="29:29" x14ac:dyDescent="0.25">
      <c r="AC756" s="4"/>
    </row>
    <row r="757" spans="29:29" x14ac:dyDescent="0.25">
      <c r="AC757" s="4"/>
    </row>
    <row r="758" spans="29:29" x14ac:dyDescent="0.25">
      <c r="AC758" s="4"/>
    </row>
    <row r="759" spans="29:29" x14ac:dyDescent="0.25">
      <c r="AC759" s="4"/>
    </row>
    <row r="760" spans="29:29" x14ac:dyDescent="0.25">
      <c r="AC760" s="4"/>
    </row>
    <row r="761" spans="29:29" x14ac:dyDescent="0.25">
      <c r="AC761" s="4"/>
    </row>
    <row r="762" spans="29:29" x14ac:dyDescent="0.25">
      <c r="AC762" s="4"/>
    </row>
    <row r="763" spans="29:29" x14ac:dyDescent="0.25">
      <c r="AC763" s="4"/>
    </row>
    <row r="764" spans="29:29" x14ac:dyDescent="0.25">
      <c r="AC764" s="4"/>
    </row>
    <row r="765" spans="29:29" x14ac:dyDescent="0.25">
      <c r="AC765" s="4"/>
    </row>
    <row r="766" spans="29:29" x14ac:dyDescent="0.25">
      <c r="AC766" s="4"/>
    </row>
    <row r="767" spans="29:29" x14ac:dyDescent="0.25">
      <c r="AC767" s="4"/>
    </row>
    <row r="768" spans="29:29" x14ac:dyDescent="0.25">
      <c r="AC768" s="4"/>
    </row>
    <row r="769" spans="29:29" x14ac:dyDescent="0.25">
      <c r="AC769" s="4"/>
    </row>
    <row r="770" spans="29:29" x14ac:dyDescent="0.25">
      <c r="AC770" s="4"/>
    </row>
    <row r="771" spans="29:29" x14ac:dyDescent="0.25">
      <c r="AC771" s="4"/>
    </row>
    <row r="772" spans="29:29" x14ac:dyDescent="0.25">
      <c r="AC772" s="4"/>
    </row>
    <row r="773" spans="29:29" x14ac:dyDescent="0.25">
      <c r="AC773" s="4"/>
    </row>
    <row r="774" spans="29:29" x14ac:dyDescent="0.25">
      <c r="AC774" s="4"/>
    </row>
    <row r="775" spans="29:29" x14ac:dyDescent="0.25">
      <c r="AC775" s="4"/>
    </row>
    <row r="776" spans="29:29" x14ac:dyDescent="0.25">
      <c r="AC776" s="4"/>
    </row>
    <row r="777" spans="29:29" x14ac:dyDescent="0.25">
      <c r="AC777" s="4"/>
    </row>
    <row r="778" spans="29:29" x14ac:dyDescent="0.25">
      <c r="AC778" s="4"/>
    </row>
    <row r="779" spans="29:29" x14ac:dyDescent="0.25">
      <c r="AC779" s="4"/>
    </row>
    <row r="780" spans="29:29" x14ac:dyDescent="0.25">
      <c r="AC780" s="4"/>
    </row>
    <row r="781" spans="29:29" x14ac:dyDescent="0.25">
      <c r="AC781" s="4"/>
    </row>
    <row r="782" spans="29:29" x14ac:dyDescent="0.25">
      <c r="AC782" s="4"/>
    </row>
    <row r="783" spans="29:29" x14ac:dyDescent="0.25">
      <c r="AC783" s="4"/>
    </row>
    <row r="784" spans="29:29" x14ac:dyDescent="0.25">
      <c r="AC784" s="4"/>
    </row>
    <row r="785" spans="29:29" x14ac:dyDescent="0.25">
      <c r="AC785" s="4"/>
    </row>
    <row r="786" spans="29:29" x14ac:dyDescent="0.25">
      <c r="AC786" s="4"/>
    </row>
    <row r="787" spans="29:29" x14ac:dyDescent="0.25">
      <c r="AC787" s="4"/>
    </row>
    <row r="788" spans="29:29" x14ac:dyDescent="0.25">
      <c r="AC788" s="4"/>
    </row>
    <row r="789" spans="29:29" x14ac:dyDescent="0.25">
      <c r="AC789" s="4"/>
    </row>
    <row r="790" spans="29:29" x14ac:dyDescent="0.25">
      <c r="AC790" s="4"/>
    </row>
    <row r="791" spans="29:29" x14ac:dyDescent="0.25">
      <c r="AC791" s="4"/>
    </row>
    <row r="792" spans="29:29" x14ac:dyDescent="0.25">
      <c r="AC792" s="4"/>
    </row>
    <row r="793" spans="29:29" x14ac:dyDescent="0.25">
      <c r="AC793" s="4"/>
    </row>
    <row r="794" spans="29:29" x14ac:dyDescent="0.25">
      <c r="AC794" s="4"/>
    </row>
    <row r="795" spans="29:29" x14ac:dyDescent="0.25">
      <c r="AC795" s="4"/>
    </row>
    <row r="796" spans="29:29" x14ac:dyDescent="0.25">
      <c r="AC796" s="4"/>
    </row>
    <row r="797" spans="29:29" x14ac:dyDescent="0.25">
      <c r="AC797" s="4"/>
    </row>
    <row r="798" spans="29:29" x14ac:dyDescent="0.25">
      <c r="AC798" s="4"/>
    </row>
    <row r="799" spans="29:29" x14ac:dyDescent="0.25">
      <c r="AC799" s="4"/>
    </row>
    <row r="800" spans="29:29" x14ac:dyDescent="0.25">
      <c r="AC800" s="4"/>
    </row>
    <row r="801" spans="29:29" x14ac:dyDescent="0.25">
      <c r="AC801" s="4"/>
    </row>
    <row r="802" spans="29:29" x14ac:dyDescent="0.25">
      <c r="AC802" s="4"/>
    </row>
    <row r="803" spans="29:29" x14ac:dyDescent="0.25">
      <c r="AC803" s="4"/>
    </row>
    <row r="804" spans="29:29" x14ac:dyDescent="0.25">
      <c r="AC804" s="4"/>
    </row>
    <row r="805" spans="29:29" x14ac:dyDescent="0.25">
      <c r="AC805" s="4"/>
    </row>
    <row r="806" spans="29:29" x14ac:dyDescent="0.25">
      <c r="AC806" s="4"/>
    </row>
    <row r="807" spans="29:29" x14ac:dyDescent="0.25">
      <c r="AC807" s="4"/>
    </row>
    <row r="808" spans="29:29" x14ac:dyDescent="0.25">
      <c r="AC808" s="4"/>
    </row>
    <row r="809" spans="29:29" x14ac:dyDescent="0.25">
      <c r="AC809" s="4"/>
    </row>
    <row r="810" spans="29:29" x14ac:dyDescent="0.25">
      <c r="AC810" s="4"/>
    </row>
    <row r="811" spans="29:29" x14ac:dyDescent="0.25">
      <c r="AC811" s="4"/>
    </row>
    <row r="812" spans="29:29" x14ac:dyDescent="0.25">
      <c r="AC812" s="4"/>
    </row>
    <row r="813" spans="29:29" x14ac:dyDescent="0.25">
      <c r="AC813" s="4"/>
    </row>
    <row r="814" spans="29:29" x14ac:dyDescent="0.25">
      <c r="AC814" s="4"/>
    </row>
    <row r="815" spans="29:29" x14ac:dyDescent="0.25">
      <c r="AC815" s="4"/>
    </row>
    <row r="816" spans="29:29" x14ac:dyDescent="0.25">
      <c r="AC816" s="4"/>
    </row>
    <row r="817" spans="29:29" x14ac:dyDescent="0.25">
      <c r="AC817" s="4"/>
    </row>
    <row r="818" spans="29:29" x14ac:dyDescent="0.25">
      <c r="AC818" s="4"/>
    </row>
    <row r="819" spans="29:29" x14ac:dyDescent="0.25">
      <c r="AC819" s="4"/>
    </row>
    <row r="820" spans="29:29" x14ac:dyDescent="0.25">
      <c r="AC820" s="4"/>
    </row>
    <row r="821" spans="29:29" x14ac:dyDescent="0.25">
      <c r="AC821" s="4"/>
    </row>
    <row r="822" spans="29:29" x14ac:dyDescent="0.25">
      <c r="AC822" s="4"/>
    </row>
    <row r="823" spans="29:29" x14ac:dyDescent="0.25">
      <c r="AC823" s="4"/>
    </row>
    <row r="824" spans="29:29" x14ac:dyDescent="0.25">
      <c r="AC824" s="4"/>
    </row>
    <row r="825" spans="29:29" x14ac:dyDescent="0.25">
      <c r="AC825" s="4"/>
    </row>
    <row r="826" spans="29:29" x14ac:dyDescent="0.25">
      <c r="AC826" s="4"/>
    </row>
    <row r="827" spans="29:29" x14ac:dyDescent="0.25">
      <c r="AC827" s="4"/>
    </row>
    <row r="828" spans="29:29" x14ac:dyDescent="0.25">
      <c r="AC828" s="4"/>
    </row>
    <row r="829" spans="29:29" x14ac:dyDescent="0.25">
      <c r="AC829" s="4"/>
    </row>
    <row r="830" spans="29:29" x14ac:dyDescent="0.25">
      <c r="AC830" s="4"/>
    </row>
    <row r="831" spans="29:29" x14ac:dyDescent="0.25">
      <c r="AC831" s="4"/>
    </row>
    <row r="832" spans="29:29" x14ac:dyDescent="0.25">
      <c r="AC832" s="4"/>
    </row>
    <row r="833" spans="29:29" x14ac:dyDescent="0.25">
      <c r="AC833" s="4"/>
    </row>
    <row r="834" spans="29:29" x14ac:dyDescent="0.25">
      <c r="AC834" s="4"/>
    </row>
    <row r="835" spans="29:29" x14ac:dyDescent="0.25">
      <c r="AC835" s="4"/>
    </row>
    <row r="836" spans="29:29" x14ac:dyDescent="0.25">
      <c r="AC836" s="4"/>
    </row>
    <row r="837" spans="29:29" x14ac:dyDescent="0.25">
      <c r="AC837" s="4"/>
    </row>
    <row r="838" spans="29:29" x14ac:dyDescent="0.25">
      <c r="AC838" s="4"/>
    </row>
    <row r="839" spans="29:29" x14ac:dyDescent="0.25">
      <c r="AC839" s="4"/>
    </row>
    <row r="840" spans="29:29" x14ac:dyDescent="0.25">
      <c r="AC840" s="4"/>
    </row>
    <row r="841" spans="29:29" x14ac:dyDescent="0.25">
      <c r="AC841" s="4"/>
    </row>
    <row r="842" spans="29:29" x14ac:dyDescent="0.25">
      <c r="AC842" s="4"/>
    </row>
    <row r="843" spans="29:29" x14ac:dyDescent="0.25">
      <c r="AC843" s="4"/>
    </row>
    <row r="844" spans="29:29" x14ac:dyDescent="0.25">
      <c r="AC844" s="4"/>
    </row>
    <row r="845" spans="29:29" x14ac:dyDescent="0.25">
      <c r="AC845" s="4"/>
    </row>
    <row r="846" spans="29:29" x14ac:dyDescent="0.25">
      <c r="AC846" s="4"/>
    </row>
    <row r="847" spans="29:29" x14ac:dyDescent="0.25">
      <c r="AC847" s="4"/>
    </row>
    <row r="848" spans="29:29" x14ac:dyDescent="0.25">
      <c r="AC848" s="4"/>
    </row>
    <row r="849" spans="29:29" x14ac:dyDescent="0.25">
      <c r="AC849" s="4"/>
    </row>
    <row r="850" spans="29:29" x14ac:dyDescent="0.25">
      <c r="AC850" s="4"/>
    </row>
    <row r="851" spans="29:29" x14ac:dyDescent="0.25">
      <c r="AC851" s="4"/>
    </row>
    <row r="852" spans="29:29" x14ac:dyDescent="0.25">
      <c r="AC852" s="4"/>
    </row>
    <row r="853" spans="29:29" x14ac:dyDescent="0.25">
      <c r="AC853" s="4"/>
    </row>
    <row r="854" spans="29:29" x14ac:dyDescent="0.25">
      <c r="AC854" s="4"/>
    </row>
    <row r="855" spans="29:29" x14ac:dyDescent="0.25">
      <c r="AC855" s="4"/>
    </row>
    <row r="856" spans="29:29" x14ac:dyDescent="0.25">
      <c r="AC856" s="4"/>
    </row>
    <row r="857" spans="29:29" x14ac:dyDescent="0.25">
      <c r="AC857" s="4"/>
    </row>
    <row r="858" spans="29:29" x14ac:dyDescent="0.25">
      <c r="AC858" s="4"/>
    </row>
    <row r="859" spans="29:29" x14ac:dyDescent="0.25">
      <c r="AC859" s="4"/>
    </row>
    <row r="860" spans="29:29" x14ac:dyDescent="0.25">
      <c r="AC860" s="4"/>
    </row>
    <row r="861" spans="29:29" x14ac:dyDescent="0.25">
      <c r="AC861" s="4"/>
    </row>
    <row r="862" spans="29:29" x14ac:dyDescent="0.25">
      <c r="AC862" s="4"/>
    </row>
    <row r="863" spans="29:29" x14ac:dyDescent="0.25">
      <c r="AC863" s="4"/>
    </row>
    <row r="864" spans="29:29" x14ac:dyDescent="0.25">
      <c r="AC864" s="4"/>
    </row>
    <row r="865" spans="29:29" x14ac:dyDescent="0.25">
      <c r="AC865" s="4"/>
    </row>
    <row r="866" spans="29:29" x14ac:dyDescent="0.25">
      <c r="AC866" s="4"/>
    </row>
    <row r="867" spans="29:29" x14ac:dyDescent="0.25">
      <c r="AC867" s="4"/>
    </row>
    <row r="868" spans="29:29" x14ac:dyDescent="0.25">
      <c r="AC868" s="4"/>
    </row>
    <row r="869" spans="29:29" x14ac:dyDescent="0.25">
      <c r="AC869" s="4"/>
    </row>
    <row r="870" spans="29:29" x14ac:dyDescent="0.25">
      <c r="AC870" s="4"/>
    </row>
    <row r="871" spans="29:29" x14ac:dyDescent="0.25">
      <c r="AC871" s="4"/>
    </row>
    <row r="872" spans="29:29" x14ac:dyDescent="0.25">
      <c r="AC872" s="4"/>
    </row>
    <row r="873" spans="29:29" x14ac:dyDescent="0.25">
      <c r="AC873" s="4"/>
    </row>
    <row r="874" spans="29:29" x14ac:dyDescent="0.25">
      <c r="AC874" s="4"/>
    </row>
    <row r="875" spans="29:29" x14ac:dyDescent="0.25">
      <c r="AC875" s="4"/>
    </row>
    <row r="876" spans="29:29" x14ac:dyDescent="0.25">
      <c r="AC876" s="4"/>
    </row>
    <row r="877" spans="29:29" x14ac:dyDescent="0.25">
      <c r="AC877" s="4"/>
    </row>
    <row r="878" spans="29:29" x14ac:dyDescent="0.25">
      <c r="AC878" s="4"/>
    </row>
    <row r="879" spans="29:29" x14ac:dyDescent="0.25">
      <c r="AC879" s="4"/>
    </row>
    <row r="880" spans="29:29" x14ac:dyDescent="0.25">
      <c r="AC880" s="4"/>
    </row>
    <row r="881" spans="29:29" x14ac:dyDescent="0.25">
      <c r="AC881" s="4"/>
    </row>
    <row r="882" spans="29:29" x14ac:dyDescent="0.25">
      <c r="AC882" s="4"/>
    </row>
    <row r="883" spans="29:29" x14ac:dyDescent="0.25">
      <c r="AC883" s="4"/>
    </row>
    <row r="884" spans="29:29" x14ac:dyDescent="0.25">
      <c r="AC884" s="4"/>
    </row>
    <row r="885" spans="29:29" x14ac:dyDescent="0.25">
      <c r="AC885" s="4"/>
    </row>
    <row r="886" spans="29:29" x14ac:dyDescent="0.25">
      <c r="AC886" s="4"/>
    </row>
    <row r="887" spans="29:29" x14ac:dyDescent="0.25">
      <c r="AC887" s="4"/>
    </row>
    <row r="888" spans="29:29" x14ac:dyDescent="0.25">
      <c r="AC888" s="4"/>
    </row>
    <row r="889" spans="29:29" x14ac:dyDescent="0.25">
      <c r="AC889" s="4"/>
    </row>
    <row r="890" spans="29:29" x14ac:dyDescent="0.25">
      <c r="AC890" s="4"/>
    </row>
    <row r="891" spans="29:29" x14ac:dyDescent="0.25">
      <c r="AC891" s="4"/>
    </row>
    <row r="892" spans="29:29" x14ac:dyDescent="0.25">
      <c r="AC892" s="4"/>
    </row>
    <row r="893" spans="29:29" x14ac:dyDescent="0.25">
      <c r="AC893" s="4"/>
    </row>
    <row r="894" spans="29:29" x14ac:dyDescent="0.25">
      <c r="AC894" s="4"/>
    </row>
    <row r="895" spans="29:29" x14ac:dyDescent="0.25">
      <c r="AC895" s="4"/>
    </row>
    <row r="896" spans="29:29" x14ac:dyDescent="0.25">
      <c r="AC896" s="4"/>
    </row>
    <row r="897" spans="29:29" x14ac:dyDescent="0.25">
      <c r="AC897" s="4"/>
    </row>
    <row r="898" spans="29:29" x14ac:dyDescent="0.25">
      <c r="AC898" s="4"/>
    </row>
    <row r="899" spans="29:29" x14ac:dyDescent="0.25">
      <c r="AC899" s="4"/>
    </row>
    <row r="900" spans="29:29" x14ac:dyDescent="0.25">
      <c r="AC900" s="4"/>
    </row>
    <row r="901" spans="29:29" x14ac:dyDescent="0.25">
      <c r="AC901" s="4"/>
    </row>
    <row r="902" spans="29:29" x14ac:dyDescent="0.25">
      <c r="AC902" s="4"/>
    </row>
    <row r="903" spans="29:29" x14ac:dyDescent="0.25">
      <c r="AC903" s="4"/>
    </row>
    <row r="904" spans="29:29" x14ac:dyDescent="0.25">
      <c r="AC904" s="4"/>
    </row>
    <row r="905" spans="29:29" x14ac:dyDescent="0.25">
      <c r="AC905" s="4"/>
    </row>
    <row r="906" spans="29:29" x14ac:dyDescent="0.25">
      <c r="AC906" s="4"/>
    </row>
    <row r="907" spans="29:29" x14ac:dyDescent="0.25">
      <c r="AC907" s="4"/>
    </row>
    <row r="908" spans="29:29" x14ac:dyDescent="0.25">
      <c r="AC908" s="4"/>
    </row>
    <row r="909" spans="29:29" x14ac:dyDescent="0.25">
      <c r="AC909" s="4"/>
    </row>
    <row r="910" spans="29:29" x14ac:dyDescent="0.25">
      <c r="AC910" s="4"/>
    </row>
    <row r="911" spans="29:29" x14ac:dyDescent="0.25">
      <c r="AC911" s="4"/>
    </row>
    <row r="912" spans="29:29" x14ac:dyDescent="0.25">
      <c r="AC912" s="4"/>
    </row>
    <row r="913" spans="29:29" x14ac:dyDescent="0.25">
      <c r="AC913" s="4"/>
    </row>
    <row r="914" spans="29:29" x14ac:dyDescent="0.25">
      <c r="AC914" s="4"/>
    </row>
    <row r="915" spans="29:29" x14ac:dyDescent="0.25">
      <c r="AC915" s="4"/>
    </row>
    <row r="916" spans="29:29" x14ac:dyDescent="0.25">
      <c r="AC916" s="4"/>
    </row>
    <row r="917" spans="29:29" x14ac:dyDescent="0.25">
      <c r="AC917" s="4"/>
    </row>
    <row r="918" spans="29:29" x14ac:dyDescent="0.25">
      <c r="AC918" s="4"/>
    </row>
    <row r="919" spans="29:29" x14ac:dyDescent="0.25">
      <c r="AC919" s="4"/>
    </row>
    <row r="920" spans="29:29" x14ac:dyDescent="0.25">
      <c r="AC920" s="4"/>
    </row>
    <row r="921" spans="29:29" x14ac:dyDescent="0.25">
      <c r="AC921" s="4"/>
    </row>
    <row r="922" spans="29:29" x14ac:dyDescent="0.25">
      <c r="AC922" s="4"/>
    </row>
    <row r="923" spans="29:29" x14ac:dyDescent="0.25">
      <c r="AC923" s="4"/>
    </row>
    <row r="924" spans="29:29" x14ac:dyDescent="0.25">
      <c r="AC924" s="4"/>
    </row>
    <row r="925" spans="29:29" x14ac:dyDescent="0.25">
      <c r="AC925" s="4"/>
    </row>
    <row r="926" spans="29:29" x14ac:dyDescent="0.25">
      <c r="AC926" s="4"/>
    </row>
    <row r="927" spans="29:29" x14ac:dyDescent="0.25">
      <c r="AC927" s="4"/>
    </row>
    <row r="928" spans="29:29" x14ac:dyDescent="0.25">
      <c r="AC928" s="4"/>
    </row>
    <row r="929" spans="29:29" x14ac:dyDescent="0.25">
      <c r="AC929" s="4"/>
    </row>
    <row r="930" spans="29:29" x14ac:dyDescent="0.25">
      <c r="AC930" s="4"/>
    </row>
    <row r="931" spans="29:29" x14ac:dyDescent="0.25">
      <c r="AC931" s="4"/>
    </row>
    <row r="932" spans="29:29" x14ac:dyDescent="0.25">
      <c r="AC932" s="4"/>
    </row>
    <row r="933" spans="29:29" x14ac:dyDescent="0.25">
      <c r="AC933" s="4"/>
    </row>
    <row r="934" spans="29:29" x14ac:dyDescent="0.25">
      <c r="AC934" s="4"/>
    </row>
    <row r="935" spans="29:29" x14ac:dyDescent="0.25">
      <c r="AC935" s="4"/>
    </row>
    <row r="936" spans="29:29" x14ac:dyDescent="0.25">
      <c r="AC936" s="4"/>
    </row>
    <row r="937" spans="29:29" x14ac:dyDescent="0.25">
      <c r="AC937" s="4"/>
    </row>
    <row r="938" spans="29:29" x14ac:dyDescent="0.25">
      <c r="AC938" s="4"/>
    </row>
    <row r="939" spans="29:29" x14ac:dyDescent="0.25">
      <c r="AC939" s="4"/>
    </row>
    <row r="940" spans="29:29" x14ac:dyDescent="0.25">
      <c r="AC940" s="4"/>
    </row>
    <row r="941" spans="29:29" x14ac:dyDescent="0.25">
      <c r="AC941" s="4"/>
    </row>
    <row r="942" spans="29:29" x14ac:dyDescent="0.25">
      <c r="AC942" s="4"/>
    </row>
    <row r="943" spans="29:29" x14ac:dyDescent="0.25">
      <c r="AC943" s="4"/>
    </row>
    <row r="944" spans="29:29" x14ac:dyDescent="0.25">
      <c r="AC944" s="4"/>
    </row>
    <row r="945" spans="29:29" x14ac:dyDescent="0.25">
      <c r="AC945" s="4"/>
    </row>
    <row r="946" spans="29:29" x14ac:dyDescent="0.25">
      <c r="AC946" s="4"/>
    </row>
    <row r="947" spans="29:29" x14ac:dyDescent="0.25">
      <c r="AC947" s="4"/>
    </row>
    <row r="948" spans="29:29" x14ac:dyDescent="0.25">
      <c r="AC948" s="4"/>
    </row>
    <row r="949" spans="29:29" x14ac:dyDescent="0.25">
      <c r="AC949" s="4"/>
    </row>
    <row r="950" spans="29:29" x14ac:dyDescent="0.25">
      <c r="AC950" s="4"/>
    </row>
    <row r="951" spans="29:29" x14ac:dyDescent="0.25">
      <c r="AC951" s="4"/>
    </row>
    <row r="952" spans="29:29" x14ac:dyDescent="0.25">
      <c r="AC952" s="4"/>
    </row>
    <row r="953" spans="29:29" x14ac:dyDescent="0.25">
      <c r="AC953" s="4"/>
    </row>
    <row r="954" spans="29:29" x14ac:dyDescent="0.25">
      <c r="AC954" s="4"/>
    </row>
    <row r="955" spans="29:29" x14ac:dyDescent="0.25">
      <c r="AC955" s="4"/>
    </row>
    <row r="956" spans="29:29" x14ac:dyDescent="0.25">
      <c r="AC956" s="4"/>
    </row>
    <row r="957" spans="29:29" x14ac:dyDescent="0.25">
      <c r="AC957" s="4"/>
    </row>
    <row r="958" spans="29:29" x14ac:dyDescent="0.25">
      <c r="AC958" s="4"/>
    </row>
    <row r="959" spans="29:29" x14ac:dyDescent="0.25">
      <c r="AC959" s="4"/>
    </row>
    <row r="960" spans="29:29" x14ac:dyDescent="0.25">
      <c r="AC960" s="4"/>
    </row>
    <row r="961" spans="29:29" x14ac:dyDescent="0.25">
      <c r="AC961" s="4"/>
    </row>
    <row r="962" spans="29:29" x14ac:dyDescent="0.25">
      <c r="AC962" s="4"/>
    </row>
    <row r="963" spans="29:29" x14ac:dyDescent="0.25">
      <c r="AC963" s="4"/>
    </row>
    <row r="964" spans="29:29" x14ac:dyDescent="0.25">
      <c r="AC964" s="4"/>
    </row>
    <row r="965" spans="29:29" x14ac:dyDescent="0.25">
      <c r="AC965" s="4"/>
    </row>
    <row r="966" spans="29:29" x14ac:dyDescent="0.25">
      <c r="AC966" s="4"/>
    </row>
    <row r="967" spans="29:29" x14ac:dyDescent="0.25">
      <c r="AC967" s="4"/>
    </row>
    <row r="968" spans="29:29" x14ac:dyDescent="0.25">
      <c r="AC968" s="4"/>
    </row>
    <row r="969" spans="29:29" x14ac:dyDescent="0.25">
      <c r="AC969" s="4"/>
    </row>
    <row r="970" spans="29:29" x14ac:dyDescent="0.25">
      <c r="AC970" s="4"/>
    </row>
    <row r="971" spans="29:29" x14ac:dyDescent="0.25">
      <c r="AC971" s="4"/>
    </row>
    <row r="972" spans="29:29" x14ac:dyDescent="0.25">
      <c r="AC972" s="4"/>
    </row>
    <row r="973" spans="29:29" x14ac:dyDescent="0.25">
      <c r="AC973" s="4"/>
    </row>
    <row r="974" spans="29:29" x14ac:dyDescent="0.25">
      <c r="AC974" s="4"/>
    </row>
    <row r="975" spans="29:29" x14ac:dyDescent="0.25">
      <c r="AC975" s="4"/>
    </row>
    <row r="976" spans="29:29" x14ac:dyDescent="0.25">
      <c r="AC976" s="4"/>
    </row>
    <row r="977" spans="29:29" x14ac:dyDescent="0.25">
      <c r="AC977" s="4"/>
    </row>
    <row r="978" spans="29:29" x14ac:dyDescent="0.25">
      <c r="AC978" s="4"/>
    </row>
    <row r="979" spans="29:29" x14ac:dyDescent="0.25">
      <c r="AC979" s="4"/>
    </row>
    <row r="980" spans="29:29" x14ac:dyDescent="0.25">
      <c r="AC980" s="4"/>
    </row>
    <row r="981" spans="29:29" x14ac:dyDescent="0.25">
      <c r="AC981" s="4"/>
    </row>
    <row r="982" spans="29:29" x14ac:dyDescent="0.25">
      <c r="AC982" s="4"/>
    </row>
    <row r="983" spans="29:29" x14ac:dyDescent="0.25">
      <c r="AC983" s="4"/>
    </row>
    <row r="984" spans="29:29" x14ac:dyDescent="0.25">
      <c r="AC984" s="4"/>
    </row>
    <row r="985" spans="29:29" x14ac:dyDescent="0.25">
      <c r="AC985" s="4"/>
    </row>
    <row r="986" spans="29:29" x14ac:dyDescent="0.25">
      <c r="AC986" s="4"/>
    </row>
    <row r="987" spans="29:29" x14ac:dyDescent="0.25">
      <c r="AC987" s="4"/>
    </row>
    <row r="988" spans="29:29" x14ac:dyDescent="0.25">
      <c r="AC988" s="4"/>
    </row>
    <row r="989" spans="29:29" x14ac:dyDescent="0.25">
      <c r="AC989" s="4"/>
    </row>
    <row r="990" spans="29:29" x14ac:dyDescent="0.25">
      <c r="AC990" s="4"/>
    </row>
    <row r="991" spans="29:29" x14ac:dyDescent="0.25">
      <c r="AC991" s="4"/>
    </row>
    <row r="992" spans="29:29" x14ac:dyDescent="0.25">
      <c r="AC992" s="4"/>
    </row>
    <row r="993" spans="29:29" x14ac:dyDescent="0.25">
      <c r="AC993" s="4"/>
    </row>
    <row r="994" spans="29:29" x14ac:dyDescent="0.25">
      <c r="AC994" s="4"/>
    </row>
    <row r="995" spans="29:29" x14ac:dyDescent="0.25">
      <c r="AC995" s="4"/>
    </row>
    <row r="996" spans="29:29" x14ac:dyDescent="0.25">
      <c r="AC996" s="4"/>
    </row>
    <row r="997" spans="29:29" x14ac:dyDescent="0.25">
      <c r="AC997" s="4"/>
    </row>
    <row r="998" spans="29:29" x14ac:dyDescent="0.25">
      <c r="AC998" s="4"/>
    </row>
    <row r="999" spans="29:29" x14ac:dyDescent="0.25">
      <c r="AC999" s="4"/>
    </row>
    <row r="1000" spans="29:29" x14ac:dyDescent="0.25">
      <c r="AC1000" s="4"/>
    </row>
    <row r="1001" spans="29:29" x14ac:dyDescent="0.25">
      <c r="AC1001" s="4"/>
    </row>
    <row r="1002" spans="29:29" x14ac:dyDescent="0.25">
      <c r="AC1002" s="4"/>
    </row>
    <row r="1003" spans="29:29" x14ac:dyDescent="0.25">
      <c r="AC1003" s="4"/>
    </row>
    <row r="1004" spans="29:29" x14ac:dyDescent="0.25">
      <c r="AC1004" s="4"/>
    </row>
    <row r="1005" spans="29:29" x14ac:dyDescent="0.25">
      <c r="AC1005" s="4"/>
    </row>
    <row r="1006" spans="29:29" x14ac:dyDescent="0.25">
      <c r="AC1006" s="4"/>
    </row>
    <row r="1007" spans="29:29" x14ac:dyDescent="0.25">
      <c r="AC1007" s="4"/>
    </row>
    <row r="1008" spans="29:29" x14ac:dyDescent="0.25">
      <c r="AC1008" s="4"/>
    </row>
    <row r="1009" spans="29:29" x14ac:dyDescent="0.25">
      <c r="AC1009" s="4"/>
    </row>
    <row r="1010" spans="29:29" x14ac:dyDescent="0.25">
      <c r="AC1010" s="4"/>
    </row>
    <row r="1011" spans="29:29" x14ac:dyDescent="0.25">
      <c r="AC1011" s="4"/>
    </row>
    <row r="1012" spans="29:29" x14ac:dyDescent="0.25">
      <c r="AC1012" s="4"/>
    </row>
    <row r="1013" spans="29:29" x14ac:dyDescent="0.25">
      <c r="AC1013" s="4"/>
    </row>
    <row r="1014" spans="29:29" x14ac:dyDescent="0.25">
      <c r="AC1014" s="4"/>
    </row>
    <row r="1015" spans="29:29" x14ac:dyDescent="0.25">
      <c r="AC1015" s="4"/>
    </row>
    <row r="1016" spans="29:29" x14ac:dyDescent="0.25">
      <c r="AC1016" s="4"/>
    </row>
    <row r="1017" spans="29:29" x14ac:dyDescent="0.25">
      <c r="AC1017" s="4"/>
    </row>
    <row r="1018" spans="29:29" x14ac:dyDescent="0.25">
      <c r="AC1018" s="4"/>
    </row>
    <row r="1019" spans="29:29" x14ac:dyDescent="0.25">
      <c r="AC1019" s="4"/>
    </row>
    <row r="1020" spans="29:29" x14ac:dyDescent="0.25">
      <c r="AC1020" s="4"/>
    </row>
    <row r="1021" spans="29:29" x14ac:dyDescent="0.25">
      <c r="AC1021" s="4"/>
    </row>
    <row r="1022" spans="29:29" x14ac:dyDescent="0.25">
      <c r="AC1022" s="4"/>
    </row>
    <row r="1023" spans="29:29" x14ac:dyDescent="0.25">
      <c r="AC1023" s="4"/>
    </row>
    <row r="1024" spans="29:29" x14ac:dyDescent="0.25">
      <c r="AC1024" s="4"/>
    </row>
    <row r="1025" spans="29:29" x14ac:dyDescent="0.25">
      <c r="AC1025" s="4"/>
    </row>
    <row r="1026" spans="29:29" x14ac:dyDescent="0.25">
      <c r="AC1026" s="4"/>
    </row>
    <row r="1027" spans="29:29" x14ac:dyDescent="0.25">
      <c r="AC1027" s="4"/>
    </row>
    <row r="1028" spans="29:29" x14ac:dyDescent="0.25">
      <c r="AC1028" s="4"/>
    </row>
    <row r="1029" spans="29:29" x14ac:dyDescent="0.25">
      <c r="AC1029" s="4"/>
    </row>
    <row r="1030" spans="29:29" x14ac:dyDescent="0.25">
      <c r="AC1030" s="4"/>
    </row>
    <row r="1031" spans="29:29" x14ac:dyDescent="0.25">
      <c r="AC1031" s="4"/>
    </row>
    <row r="1032" spans="29:29" x14ac:dyDescent="0.25">
      <c r="AC1032" s="4"/>
    </row>
    <row r="1033" spans="29:29" x14ac:dyDescent="0.25">
      <c r="AC1033" s="4"/>
    </row>
    <row r="1034" spans="29:29" x14ac:dyDescent="0.25">
      <c r="AC1034" s="4"/>
    </row>
    <row r="1035" spans="29:29" x14ac:dyDescent="0.25">
      <c r="AC1035" s="4"/>
    </row>
    <row r="1036" spans="29:29" x14ac:dyDescent="0.25">
      <c r="AC1036" s="4"/>
    </row>
    <row r="1037" spans="29:29" x14ac:dyDescent="0.25">
      <c r="AC1037" s="4"/>
    </row>
    <row r="1038" spans="29:29" x14ac:dyDescent="0.25">
      <c r="AC1038" s="4"/>
    </row>
    <row r="1039" spans="29:29" x14ac:dyDescent="0.25">
      <c r="AC1039" s="4"/>
    </row>
    <row r="1040" spans="29:29" x14ac:dyDescent="0.25">
      <c r="AC1040" s="4"/>
    </row>
    <row r="1041" spans="29:29" x14ac:dyDescent="0.25">
      <c r="AC1041" s="4"/>
    </row>
    <row r="1042" spans="29:29" x14ac:dyDescent="0.25">
      <c r="AC1042" s="4"/>
    </row>
    <row r="1043" spans="29:29" x14ac:dyDescent="0.25">
      <c r="AC1043" s="4"/>
    </row>
    <row r="1044" spans="29:29" x14ac:dyDescent="0.25">
      <c r="AC1044" s="4"/>
    </row>
    <row r="1045" spans="29:29" x14ac:dyDescent="0.25">
      <c r="AC1045" s="4"/>
    </row>
    <row r="1046" spans="29:29" x14ac:dyDescent="0.25">
      <c r="AC1046" s="4"/>
    </row>
    <row r="1047" spans="29:29" x14ac:dyDescent="0.25">
      <c r="AC1047" s="4"/>
    </row>
    <row r="1048" spans="29:29" x14ac:dyDescent="0.25">
      <c r="AC1048" s="4"/>
    </row>
    <row r="1049" spans="29:29" x14ac:dyDescent="0.25">
      <c r="AC1049" s="4"/>
    </row>
    <row r="1050" spans="29:29" x14ac:dyDescent="0.25">
      <c r="AC1050" s="4"/>
    </row>
    <row r="1051" spans="29:29" x14ac:dyDescent="0.25">
      <c r="AC1051" s="4"/>
    </row>
    <row r="1052" spans="29:29" x14ac:dyDescent="0.25">
      <c r="AC1052" s="4"/>
    </row>
    <row r="1053" spans="29:29" x14ac:dyDescent="0.25">
      <c r="AC1053" s="4"/>
    </row>
    <row r="1054" spans="29:29" x14ac:dyDescent="0.25">
      <c r="AC1054" s="4"/>
    </row>
    <row r="1055" spans="29:29" x14ac:dyDescent="0.25">
      <c r="AC1055" s="4"/>
    </row>
    <row r="1056" spans="29:29" x14ac:dyDescent="0.25">
      <c r="AC1056" s="4"/>
    </row>
    <row r="1057" spans="29:29" x14ac:dyDescent="0.25">
      <c r="AC1057" s="4"/>
    </row>
    <row r="1058" spans="29:29" x14ac:dyDescent="0.25">
      <c r="AC1058" s="4"/>
    </row>
    <row r="1059" spans="29:29" x14ac:dyDescent="0.25">
      <c r="AC1059" s="4"/>
    </row>
    <row r="1060" spans="29:29" x14ac:dyDescent="0.25">
      <c r="AC1060" s="4"/>
    </row>
    <row r="1061" spans="29:29" x14ac:dyDescent="0.25">
      <c r="AC1061" s="4"/>
    </row>
    <row r="1062" spans="29:29" x14ac:dyDescent="0.25">
      <c r="AC1062" s="4"/>
    </row>
    <row r="1063" spans="29:29" x14ac:dyDescent="0.25">
      <c r="AC1063" s="4"/>
    </row>
    <row r="1064" spans="29:29" x14ac:dyDescent="0.25">
      <c r="AC1064" s="4"/>
    </row>
    <row r="1065" spans="29:29" x14ac:dyDescent="0.25">
      <c r="AC1065" s="4"/>
    </row>
    <row r="1066" spans="29:29" x14ac:dyDescent="0.25">
      <c r="AC1066" s="4"/>
    </row>
    <row r="1067" spans="29:29" x14ac:dyDescent="0.25">
      <c r="AC1067" s="4"/>
    </row>
    <row r="1068" spans="29:29" x14ac:dyDescent="0.25">
      <c r="AC1068" s="4"/>
    </row>
    <row r="1069" spans="29:29" x14ac:dyDescent="0.25">
      <c r="AC1069" s="4"/>
    </row>
    <row r="1070" spans="29:29" x14ac:dyDescent="0.25">
      <c r="AC1070" s="4"/>
    </row>
    <row r="1071" spans="29:29" x14ac:dyDescent="0.25">
      <c r="AC1071" s="4"/>
    </row>
    <row r="1072" spans="29:29" x14ac:dyDescent="0.25">
      <c r="AC1072" s="4"/>
    </row>
    <row r="1073" spans="29:29" x14ac:dyDescent="0.25">
      <c r="AC1073" s="4"/>
    </row>
    <row r="1074" spans="29:29" x14ac:dyDescent="0.25">
      <c r="AC1074" s="4"/>
    </row>
    <row r="1075" spans="29:29" x14ac:dyDescent="0.25">
      <c r="AC1075" s="4"/>
    </row>
    <row r="1076" spans="29:29" x14ac:dyDescent="0.25">
      <c r="AC1076" s="4"/>
    </row>
    <row r="1077" spans="29:29" x14ac:dyDescent="0.25">
      <c r="AC1077" s="4"/>
    </row>
    <row r="1078" spans="29:29" x14ac:dyDescent="0.25">
      <c r="AC1078" s="4"/>
    </row>
    <row r="1079" spans="29:29" x14ac:dyDescent="0.25">
      <c r="AC1079" s="4"/>
    </row>
    <row r="1080" spans="29:29" x14ac:dyDescent="0.25">
      <c r="AC1080" s="4"/>
    </row>
    <row r="1081" spans="29:29" x14ac:dyDescent="0.25">
      <c r="AC1081" s="4"/>
    </row>
    <row r="1082" spans="29:29" x14ac:dyDescent="0.25">
      <c r="AC1082" s="4"/>
    </row>
    <row r="1083" spans="29:29" x14ac:dyDescent="0.25">
      <c r="AC1083" s="4"/>
    </row>
    <row r="1084" spans="29:29" x14ac:dyDescent="0.25">
      <c r="AC1084" s="4"/>
    </row>
    <row r="1085" spans="29:29" x14ac:dyDescent="0.25">
      <c r="AC1085" s="4"/>
    </row>
    <row r="1086" spans="29:29" x14ac:dyDescent="0.25">
      <c r="AC1086" s="4"/>
    </row>
    <row r="1087" spans="29:29" x14ac:dyDescent="0.25">
      <c r="AC1087" s="4"/>
    </row>
    <row r="1088" spans="29:29" x14ac:dyDescent="0.25">
      <c r="AC1088" s="4"/>
    </row>
    <row r="1089" spans="29:29" x14ac:dyDescent="0.25">
      <c r="AC1089" s="4"/>
    </row>
    <row r="1090" spans="29:29" x14ac:dyDescent="0.25">
      <c r="AC1090" s="4"/>
    </row>
    <row r="1091" spans="29:29" x14ac:dyDescent="0.25">
      <c r="AC1091" s="4"/>
    </row>
    <row r="1092" spans="29:29" x14ac:dyDescent="0.25">
      <c r="AC1092" s="4"/>
    </row>
    <row r="1093" spans="29:29" x14ac:dyDescent="0.25">
      <c r="AC1093" s="4"/>
    </row>
    <row r="1094" spans="29:29" x14ac:dyDescent="0.25">
      <c r="AC1094" s="4"/>
    </row>
    <row r="1095" spans="29:29" x14ac:dyDescent="0.25">
      <c r="AC1095" s="4"/>
    </row>
    <row r="1096" spans="29:29" x14ac:dyDescent="0.25">
      <c r="AC1096" s="4"/>
    </row>
    <row r="1097" spans="29:29" x14ac:dyDescent="0.25">
      <c r="AC1097" s="4"/>
    </row>
    <row r="1098" spans="29:29" x14ac:dyDescent="0.25">
      <c r="AC1098" s="4"/>
    </row>
    <row r="1099" spans="29:29" x14ac:dyDescent="0.25">
      <c r="AC1099" s="4"/>
    </row>
    <row r="1100" spans="29:29" x14ac:dyDescent="0.25">
      <c r="AC1100" s="4"/>
    </row>
    <row r="1101" spans="29:29" x14ac:dyDescent="0.25">
      <c r="AC1101" s="4"/>
    </row>
    <row r="1102" spans="29:29" x14ac:dyDescent="0.25">
      <c r="AC1102" s="4"/>
    </row>
    <row r="1103" spans="29:29" x14ac:dyDescent="0.25">
      <c r="AC1103" s="4"/>
    </row>
    <row r="1104" spans="29:29" x14ac:dyDescent="0.25">
      <c r="AC1104" s="4"/>
    </row>
    <row r="1105" spans="29:29" x14ac:dyDescent="0.25">
      <c r="AC1105" s="4"/>
    </row>
    <row r="1106" spans="29:29" x14ac:dyDescent="0.25">
      <c r="AC1106" s="4"/>
    </row>
    <row r="1107" spans="29:29" x14ac:dyDescent="0.25">
      <c r="AC1107" s="4"/>
    </row>
    <row r="1108" spans="29:29" x14ac:dyDescent="0.25">
      <c r="AC1108" s="4"/>
    </row>
    <row r="1109" spans="29:29" x14ac:dyDescent="0.25">
      <c r="AC1109" s="4"/>
    </row>
    <row r="1110" spans="29:29" x14ac:dyDescent="0.25">
      <c r="AC1110" s="4"/>
    </row>
    <row r="1111" spans="29:29" x14ac:dyDescent="0.25">
      <c r="AC1111" s="4"/>
    </row>
    <row r="1112" spans="29:29" x14ac:dyDescent="0.25">
      <c r="AC1112" s="4"/>
    </row>
    <row r="1113" spans="29:29" x14ac:dyDescent="0.25">
      <c r="AC1113" s="4"/>
    </row>
    <row r="1114" spans="29:29" x14ac:dyDescent="0.25">
      <c r="AC1114" s="4"/>
    </row>
    <row r="1115" spans="29:29" x14ac:dyDescent="0.25">
      <c r="AC1115" s="4"/>
    </row>
    <row r="1116" spans="29:29" x14ac:dyDescent="0.25">
      <c r="AC1116" s="4"/>
    </row>
    <row r="1117" spans="29:29" x14ac:dyDescent="0.25">
      <c r="AC1117" s="4"/>
    </row>
    <row r="1118" spans="29:29" x14ac:dyDescent="0.25">
      <c r="AC1118" s="4"/>
    </row>
    <row r="1119" spans="29:29" x14ac:dyDescent="0.25">
      <c r="AC1119" s="4"/>
    </row>
    <row r="1120" spans="29:29" x14ac:dyDescent="0.25">
      <c r="AC1120" s="4"/>
    </row>
    <row r="1121" spans="29:29" x14ac:dyDescent="0.25">
      <c r="AC1121" s="4"/>
    </row>
    <row r="1122" spans="29:29" x14ac:dyDescent="0.25">
      <c r="AC1122" s="4"/>
    </row>
    <row r="1123" spans="29:29" x14ac:dyDescent="0.25">
      <c r="AC1123" s="4"/>
    </row>
    <row r="1124" spans="29:29" x14ac:dyDescent="0.25">
      <c r="AC1124" s="4"/>
    </row>
    <row r="1125" spans="29:29" x14ac:dyDescent="0.25">
      <c r="AC1125" s="4"/>
    </row>
    <row r="1126" spans="29:29" x14ac:dyDescent="0.25">
      <c r="AC1126" s="4"/>
    </row>
    <row r="1127" spans="29:29" x14ac:dyDescent="0.25">
      <c r="AC1127" s="4"/>
    </row>
    <row r="1128" spans="29:29" x14ac:dyDescent="0.25">
      <c r="AC1128" s="4"/>
    </row>
    <row r="1129" spans="29:29" x14ac:dyDescent="0.25">
      <c r="AC1129" s="4"/>
    </row>
    <row r="1130" spans="29:29" x14ac:dyDescent="0.25">
      <c r="AC1130" s="4"/>
    </row>
    <row r="1131" spans="29:29" x14ac:dyDescent="0.25">
      <c r="AC1131" s="4"/>
    </row>
    <row r="1132" spans="29:29" x14ac:dyDescent="0.25">
      <c r="AC1132" s="4"/>
    </row>
    <row r="1133" spans="29:29" x14ac:dyDescent="0.25">
      <c r="AC1133" s="4"/>
    </row>
    <row r="1134" spans="29:29" x14ac:dyDescent="0.25">
      <c r="AC1134" s="4"/>
    </row>
    <row r="1135" spans="29:29" x14ac:dyDescent="0.25">
      <c r="AC1135" s="4"/>
    </row>
    <row r="1136" spans="29:29" x14ac:dyDescent="0.25">
      <c r="AC1136" s="4"/>
    </row>
    <row r="1137" spans="29:29" x14ac:dyDescent="0.25">
      <c r="AC1137" s="4"/>
    </row>
    <row r="1138" spans="29:29" x14ac:dyDescent="0.25">
      <c r="AC1138" s="4"/>
    </row>
    <row r="1139" spans="29:29" x14ac:dyDescent="0.25">
      <c r="AC1139" s="4"/>
    </row>
    <row r="1140" spans="29:29" x14ac:dyDescent="0.25">
      <c r="AC1140" s="4"/>
    </row>
    <row r="1141" spans="29:29" x14ac:dyDescent="0.25">
      <c r="AC1141" s="4"/>
    </row>
    <row r="1142" spans="29:29" x14ac:dyDescent="0.25">
      <c r="AC1142" s="4"/>
    </row>
    <row r="1143" spans="29:29" x14ac:dyDescent="0.25">
      <c r="AC1143" s="4"/>
    </row>
    <row r="1144" spans="29:29" x14ac:dyDescent="0.25">
      <c r="AC1144" s="4"/>
    </row>
    <row r="1145" spans="29:29" x14ac:dyDescent="0.25">
      <c r="AC1145" s="4"/>
    </row>
    <row r="1146" spans="29:29" x14ac:dyDescent="0.25">
      <c r="AC1146" s="4"/>
    </row>
    <row r="1147" spans="29:29" x14ac:dyDescent="0.25">
      <c r="AC1147" s="4"/>
    </row>
    <row r="1148" spans="29:29" x14ac:dyDescent="0.25">
      <c r="AC1148" s="4"/>
    </row>
    <row r="1149" spans="29:29" x14ac:dyDescent="0.25">
      <c r="AC1149" s="4"/>
    </row>
    <row r="1150" spans="29:29" x14ac:dyDescent="0.25">
      <c r="AC1150" s="4"/>
    </row>
    <row r="1151" spans="29:29" x14ac:dyDescent="0.25">
      <c r="AC1151" s="4"/>
    </row>
    <row r="1152" spans="29:29" x14ac:dyDescent="0.25">
      <c r="AC1152" s="4"/>
    </row>
    <row r="1153" spans="29:29" x14ac:dyDescent="0.25">
      <c r="AC1153" s="4"/>
    </row>
    <row r="1154" spans="29:29" x14ac:dyDescent="0.25">
      <c r="AC1154" s="4"/>
    </row>
    <row r="1155" spans="29:29" x14ac:dyDescent="0.25">
      <c r="AC1155" s="4"/>
    </row>
    <row r="1156" spans="29:29" x14ac:dyDescent="0.25">
      <c r="AC1156" s="4"/>
    </row>
    <row r="1157" spans="29:29" x14ac:dyDescent="0.25">
      <c r="AC1157" s="4"/>
    </row>
    <row r="1158" spans="29:29" x14ac:dyDescent="0.25">
      <c r="AC1158" s="4"/>
    </row>
    <row r="1159" spans="29:29" x14ac:dyDescent="0.25">
      <c r="AC1159" s="4"/>
    </row>
    <row r="1160" spans="29:29" x14ac:dyDescent="0.25">
      <c r="AC1160" s="4"/>
    </row>
    <row r="1161" spans="29:29" x14ac:dyDescent="0.25">
      <c r="AC1161" s="4"/>
    </row>
    <row r="1162" spans="29:29" x14ac:dyDescent="0.25">
      <c r="AC1162" s="4"/>
    </row>
    <row r="1163" spans="29:29" x14ac:dyDescent="0.25">
      <c r="AC1163" s="4"/>
    </row>
    <row r="1164" spans="29:29" x14ac:dyDescent="0.25">
      <c r="AC1164" s="4"/>
    </row>
    <row r="1165" spans="29:29" x14ac:dyDescent="0.25">
      <c r="AC1165" s="4"/>
    </row>
    <row r="1166" spans="29:29" x14ac:dyDescent="0.25">
      <c r="AC1166" s="4"/>
    </row>
    <row r="1167" spans="29:29" x14ac:dyDescent="0.25">
      <c r="AC1167" s="4"/>
    </row>
    <row r="1168" spans="29:29" x14ac:dyDescent="0.25">
      <c r="AC1168" s="4"/>
    </row>
    <row r="1169" spans="29:29" x14ac:dyDescent="0.25">
      <c r="AC1169" s="4"/>
    </row>
    <row r="1170" spans="29:29" x14ac:dyDescent="0.25">
      <c r="AC1170" s="4"/>
    </row>
    <row r="1171" spans="29:29" x14ac:dyDescent="0.25">
      <c r="AC1171" s="4"/>
    </row>
    <row r="1172" spans="29:29" x14ac:dyDescent="0.25">
      <c r="AC1172" s="4"/>
    </row>
    <row r="1173" spans="29:29" x14ac:dyDescent="0.25">
      <c r="AC1173" s="4"/>
    </row>
    <row r="1174" spans="29:29" x14ac:dyDescent="0.25">
      <c r="AC1174" s="4"/>
    </row>
    <row r="1175" spans="29:29" x14ac:dyDescent="0.25">
      <c r="AC1175" s="4"/>
    </row>
    <row r="1176" spans="29:29" x14ac:dyDescent="0.25">
      <c r="AC1176" s="4"/>
    </row>
    <row r="1177" spans="29:29" x14ac:dyDescent="0.25">
      <c r="AC1177" s="4"/>
    </row>
    <row r="1178" spans="29:29" x14ac:dyDescent="0.25">
      <c r="AC1178" s="4"/>
    </row>
    <row r="1179" spans="29:29" x14ac:dyDescent="0.25">
      <c r="AC1179" s="4"/>
    </row>
    <row r="1180" spans="29:29" x14ac:dyDescent="0.25">
      <c r="AC1180" s="4"/>
    </row>
    <row r="1181" spans="29:29" x14ac:dyDescent="0.25">
      <c r="AC1181" s="4"/>
    </row>
    <row r="1182" spans="29:29" x14ac:dyDescent="0.25">
      <c r="AC1182" s="4"/>
    </row>
    <row r="1183" spans="29:29" x14ac:dyDescent="0.25">
      <c r="AC1183" s="4"/>
    </row>
    <row r="1184" spans="29:29" x14ac:dyDescent="0.25">
      <c r="AC1184" s="4"/>
    </row>
    <row r="1185" spans="29:29" x14ac:dyDescent="0.25">
      <c r="AC1185" s="4"/>
    </row>
    <row r="1186" spans="29:29" x14ac:dyDescent="0.25">
      <c r="AC1186" s="4"/>
    </row>
    <row r="1187" spans="29:29" x14ac:dyDescent="0.25">
      <c r="AC1187" s="4"/>
    </row>
    <row r="1188" spans="29:29" x14ac:dyDescent="0.25">
      <c r="AC1188" s="4"/>
    </row>
    <row r="1189" spans="29:29" x14ac:dyDescent="0.25">
      <c r="AC1189" s="4"/>
    </row>
    <row r="1190" spans="29:29" x14ac:dyDescent="0.25">
      <c r="AC1190" s="4"/>
    </row>
    <row r="1191" spans="29:29" x14ac:dyDescent="0.25">
      <c r="AC1191" s="4"/>
    </row>
    <row r="1192" spans="29:29" x14ac:dyDescent="0.25">
      <c r="AC1192" s="4"/>
    </row>
    <row r="1193" spans="29:29" x14ac:dyDescent="0.25">
      <c r="AC1193" s="4"/>
    </row>
    <row r="1194" spans="29:29" x14ac:dyDescent="0.25">
      <c r="AC1194" s="4"/>
    </row>
    <row r="1195" spans="29:29" x14ac:dyDescent="0.25">
      <c r="AC1195" s="4"/>
    </row>
    <row r="1196" spans="29:29" x14ac:dyDescent="0.25">
      <c r="AC1196" s="4"/>
    </row>
    <row r="1197" spans="29:29" x14ac:dyDescent="0.25">
      <c r="AC1197" s="4"/>
    </row>
    <row r="1198" spans="29:29" x14ac:dyDescent="0.25">
      <c r="AC1198" s="4"/>
    </row>
    <row r="1199" spans="29:29" x14ac:dyDescent="0.25">
      <c r="AC1199" s="4"/>
    </row>
    <row r="1200" spans="29:29" x14ac:dyDescent="0.25">
      <c r="AC1200" s="4"/>
    </row>
    <row r="1201" spans="29:29" x14ac:dyDescent="0.25">
      <c r="AC1201" s="4"/>
    </row>
    <row r="1202" spans="29:29" x14ac:dyDescent="0.25">
      <c r="AC1202" s="4"/>
    </row>
    <row r="1203" spans="29:29" x14ac:dyDescent="0.25">
      <c r="AC1203" s="4"/>
    </row>
    <row r="1204" spans="29:29" x14ac:dyDescent="0.25">
      <c r="AC1204" s="4"/>
    </row>
    <row r="1205" spans="29:29" x14ac:dyDescent="0.25">
      <c r="AC1205" s="4"/>
    </row>
    <row r="1206" spans="29:29" x14ac:dyDescent="0.25">
      <c r="AC1206" s="4"/>
    </row>
    <row r="1207" spans="29:29" x14ac:dyDescent="0.25">
      <c r="AC1207" s="4"/>
    </row>
    <row r="1208" spans="29:29" x14ac:dyDescent="0.25">
      <c r="AC1208" s="4"/>
    </row>
    <row r="1209" spans="29:29" x14ac:dyDescent="0.25">
      <c r="AC1209" s="4"/>
    </row>
    <row r="1210" spans="29:29" x14ac:dyDescent="0.25">
      <c r="AC1210" s="4"/>
    </row>
    <row r="1211" spans="29:29" x14ac:dyDescent="0.25">
      <c r="AC1211" s="4"/>
    </row>
    <row r="1212" spans="29:29" x14ac:dyDescent="0.25">
      <c r="AC1212" s="4"/>
    </row>
    <row r="1213" spans="29:29" x14ac:dyDescent="0.25">
      <c r="AC1213" s="4"/>
    </row>
    <row r="1214" spans="29:29" x14ac:dyDescent="0.25">
      <c r="AC1214" s="4"/>
    </row>
    <row r="1215" spans="29:29" x14ac:dyDescent="0.25">
      <c r="AC1215" s="4"/>
    </row>
    <row r="1216" spans="29:29" x14ac:dyDescent="0.25">
      <c r="AC1216" s="4"/>
    </row>
    <row r="1217" spans="29:29" x14ac:dyDescent="0.25">
      <c r="AC1217" s="4"/>
    </row>
    <row r="1218" spans="29:29" x14ac:dyDescent="0.25">
      <c r="AC1218" s="4"/>
    </row>
    <row r="1219" spans="29:29" x14ac:dyDescent="0.25">
      <c r="AC1219" s="4"/>
    </row>
    <row r="1220" spans="29:29" x14ac:dyDescent="0.25">
      <c r="AC1220" s="4"/>
    </row>
    <row r="1221" spans="29:29" x14ac:dyDescent="0.25">
      <c r="AC1221" s="4"/>
    </row>
    <row r="1222" spans="29:29" x14ac:dyDescent="0.25">
      <c r="AC1222" s="4"/>
    </row>
    <row r="1223" spans="29:29" x14ac:dyDescent="0.25">
      <c r="AC1223" s="4"/>
    </row>
    <row r="1224" spans="29:29" x14ac:dyDescent="0.25">
      <c r="AC1224" s="4"/>
    </row>
    <row r="1225" spans="29:29" x14ac:dyDescent="0.25">
      <c r="AC1225" s="4"/>
    </row>
    <row r="1226" spans="29:29" x14ac:dyDescent="0.25">
      <c r="AC1226" s="4"/>
    </row>
    <row r="1227" spans="29:29" x14ac:dyDescent="0.25">
      <c r="AC1227" s="4"/>
    </row>
    <row r="1228" spans="29:29" x14ac:dyDescent="0.25">
      <c r="AC1228" s="4"/>
    </row>
    <row r="1229" spans="29:29" x14ac:dyDescent="0.25">
      <c r="AC1229" s="4"/>
    </row>
    <row r="1230" spans="29:29" x14ac:dyDescent="0.25">
      <c r="AC1230" s="4"/>
    </row>
    <row r="1231" spans="29:29" x14ac:dyDescent="0.25">
      <c r="AC1231" s="4"/>
    </row>
    <row r="1232" spans="29:29" x14ac:dyDescent="0.25">
      <c r="AC1232" s="4"/>
    </row>
    <row r="1233" spans="29:29" x14ac:dyDescent="0.25">
      <c r="AC1233" s="4"/>
    </row>
    <row r="1234" spans="29:29" x14ac:dyDescent="0.25">
      <c r="AC1234" s="4"/>
    </row>
    <row r="1235" spans="29:29" x14ac:dyDescent="0.25">
      <c r="AC1235" s="4"/>
    </row>
    <row r="1236" spans="29:29" x14ac:dyDescent="0.25">
      <c r="AC1236" s="4"/>
    </row>
    <row r="1237" spans="29:29" x14ac:dyDescent="0.25">
      <c r="AC1237" s="4"/>
    </row>
    <row r="1238" spans="29:29" x14ac:dyDescent="0.25">
      <c r="AC1238" s="4"/>
    </row>
    <row r="1239" spans="29:29" x14ac:dyDescent="0.25">
      <c r="AC1239" s="4"/>
    </row>
    <row r="1240" spans="29:29" x14ac:dyDescent="0.25">
      <c r="AC1240" s="4"/>
    </row>
    <row r="1241" spans="29:29" x14ac:dyDescent="0.25">
      <c r="AC1241" s="4"/>
    </row>
    <row r="1242" spans="29:29" x14ac:dyDescent="0.25">
      <c r="AC1242" s="4"/>
    </row>
    <row r="1243" spans="29:29" x14ac:dyDescent="0.25">
      <c r="AC1243" s="4"/>
    </row>
    <row r="1244" spans="29:29" x14ac:dyDescent="0.25">
      <c r="AC1244" s="4"/>
    </row>
    <row r="1245" spans="29:29" x14ac:dyDescent="0.25">
      <c r="AC1245" s="4"/>
    </row>
    <row r="1246" spans="29:29" x14ac:dyDescent="0.25">
      <c r="AC1246" s="4"/>
    </row>
    <row r="1247" spans="29:29" x14ac:dyDescent="0.25">
      <c r="AC1247" s="4"/>
    </row>
    <row r="1248" spans="29:29" x14ac:dyDescent="0.25">
      <c r="AC1248" s="4"/>
    </row>
    <row r="1249" spans="29:29" x14ac:dyDescent="0.25">
      <c r="AC1249" s="4"/>
    </row>
    <row r="1250" spans="29:29" x14ac:dyDescent="0.25">
      <c r="AC1250" s="4"/>
    </row>
    <row r="1251" spans="29:29" x14ac:dyDescent="0.25">
      <c r="AC1251" s="4"/>
    </row>
    <row r="1252" spans="29:29" x14ac:dyDescent="0.25">
      <c r="AC1252" s="4"/>
    </row>
    <row r="1253" spans="29:29" x14ac:dyDescent="0.25">
      <c r="AC1253" s="4"/>
    </row>
    <row r="1254" spans="29:29" x14ac:dyDescent="0.25">
      <c r="AC1254" s="4"/>
    </row>
    <row r="1255" spans="29:29" x14ac:dyDescent="0.25">
      <c r="AC1255" s="4"/>
    </row>
    <row r="1256" spans="29:29" x14ac:dyDescent="0.25">
      <c r="AC1256" s="4"/>
    </row>
    <row r="1257" spans="29:29" x14ac:dyDescent="0.25">
      <c r="AC1257" s="4"/>
    </row>
    <row r="1258" spans="29:29" x14ac:dyDescent="0.25">
      <c r="AC1258" s="4"/>
    </row>
    <row r="1259" spans="29:29" x14ac:dyDescent="0.25">
      <c r="AC1259" s="4"/>
    </row>
    <row r="1260" spans="29:29" x14ac:dyDescent="0.25">
      <c r="AC1260" s="4"/>
    </row>
    <row r="1261" spans="29:29" x14ac:dyDescent="0.25">
      <c r="AC1261" s="4"/>
    </row>
    <row r="1262" spans="29:29" x14ac:dyDescent="0.25">
      <c r="AC1262" s="4"/>
    </row>
    <row r="1263" spans="29:29" x14ac:dyDescent="0.25">
      <c r="AC1263" s="4"/>
    </row>
    <row r="1264" spans="29:29" x14ac:dyDescent="0.25">
      <c r="AC1264" s="4"/>
    </row>
    <row r="1265" spans="29:29" x14ac:dyDescent="0.25">
      <c r="AC1265" s="4"/>
    </row>
    <row r="1266" spans="29:29" x14ac:dyDescent="0.25">
      <c r="AC1266" s="4"/>
    </row>
    <row r="1267" spans="29:29" x14ac:dyDescent="0.25">
      <c r="AC1267" s="4"/>
    </row>
    <row r="1268" spans="29:29" x14ac:dyDescent="0.25">
      <c r="AC1268" s="4"/>
    </row>
    <row r="1269" spans="29:29" x14ac:dyDescent="0.25">
      <c r="AC1269" s="4"/>
    </row>
    <row r="1270" spans="29:29" x14ac:dyDescent="0.25">
      <c r="AC1270" s="4"/>
    </row>
    <row r="1271" spans="29:29" x14ac:dyDescent="0.25">
      <c r="AC1271" s="4"/>
    </row>
    <row r="1272" spans="29:29" x14ac:dyDescent="0.25">
      <c r="AC1272" s="4"/>
    </row>
    <row r="1273" spans="29:29" x14ac:dyDescent="0.25">
      <c r="AC1273" s="4"/>
    </row>
    <row r="1274" spans="29:29" x14ac:dyDescent="0.25">
      <c r="AC1274" s="4"/>
    </row>
    <row r="1275" spans="29:29" x14ac:dyDescent="0.25">
      <c r="AC1275" s="4"/>
    </row>
    <row r="1276" spans="29:29" x14ac:dyDescent="0.25">
      <c r="AC1276" s="4"/>
    </row>
    <row r="1277" spans="29:29" x14ac:dyDescent="0.25">
      <c r="AC1277" s="4"/>
    </row>
    <row r="1278" spans="29:29" x14ac:dyDescent="0.25">
      <c r="AC1278" s="4"/>
    </row>
    <row r="1279" spans="29:29" x14ac:dyDescent="0.25">
      <c r="AC1279" s="4"/>
    </row>
    <row r="1280" spans="29:29" x14ac:dyDescent="0.25">
      <c r="AC1280" s="4"/>
    </row>
    <row r="1281" spans="29:29" x14ac:dyDescent="0.25">
      <c r="AC1281" s="4"/>
    </row>
    <row r="1282" spans="29:29" x14ac:dyDescent="0.25">
      <c r="AC1282" s="4"/>
    </row>
    <row r="1283" spans="29:29" x14ac:dyDescent="0.25">
      <c r="AC1283" s="4"/>
    </row>
    <row r="1284" spans="29:29" x14ac:dyDescent="0.25">
      <c r="AC1284" s="4"/>
    </row>
    <row r="1285" spans="29:29" x14ac:dyDescent="0.25">
      <c r="AC1285" s="4"/>
    </row>
    <row r="1286" spans="29:29" x14ac:dyDescent="0.25">
      <c r="AC1286" s="4"/>
    </row>
    <row r="1287" spans="29:29" x14ac:dyDescent="0.25">
      <c r="AC1287" s="4"/>
    </row>
    <row r="1288" spans="29:29" x14ac:dyDescent="0.25">
      <c r="AC1288" s="4"/>
    </row>
    <row r="1289" spans="29:29" x14ac:dyDescent="0.25">
      <c r="AC1289" s="4"/>
    </row>
    <row r="1290" spans="29:29" x14ac:dyDescent="0.25">
      <c r="AC1290" s="4"/>
    </row>
    <row r="1291" spans="29:29" x14ac:dyDescent="0.25">
      <c r="AC1291" s="4"/>
    </row>
    <row r="1292" spans="29:29" x14ac:dyDescent="0.25">
      <c r="AC1292" s="4"/>
    </row>
    <row r="1293" spans="29:29" x14ac:dyDescent="0.25">
      <c r="AC1293" s="4"/>
    </row>
    <row r="1294" spans="29:29" x14ac:dyDescent="0.25">
      <c r="AC1294" s="4"/>
    </row>
    <row r="1295" spans="29:29" x14ac:dyDescent="0.25">
      <c r="AC1295" s="4"/>
    </row>
    <row r="1296" spans="29:29" x14ac:dyDescent="0.25">
      <c r="AC1296" s="4"/>
    </row>
    <row r="1297" spans="29:29" x14ac:dyDescent="0.25">
      <c r="AC1297" s="4"/>
    </row>
    <row r="1298" spans="29:29" x14ac:dyDescent="0.25">
      <c r="AC1298" s="4"/>
    </row>
    <row r="1299" spans="29:29" x14ac:dyDescent="0.25">
      <c r="AC1299" s="4"/>
    </row>
    <row r="1300" spans="29:29" x14ac:dyDescent="0.25">
      <c r="AC1300" s="4"/>
    </row>
    <row r="1301" spans="29:29" x14ac:dyDescent="0.25">
      <c r="AC1301" s="4"/>
    </row>
    <row r="1302" spans="29:29" x14ac:dyDescent="0.25">
      <c r="AC1302" s="4"/>
    </row>
    <row r="1303" spans="29:29" x14ac:dyDescent="0.25">
      <c r="AC1303" s="4"/>
    </row>
    <row r="1304" spans="29:29" x14ac:dyDescent="0.25">
      <c r="AC1304" s="4"/>
    </row>
    <row r="1305" spans="29:29" x14ac:dyDescent="0.25">
      <c r="AC1305" s="4"/>
    </row>
    <row r="1306" spans="29:29" x14ac:dyDescent="0.25">
      <c r="AC1306" s="4"/>
    </row>
    <row r="1307" spans="29:29" x14ac:dyDescent="0.25">
      <c r="AC1307" s="4"/>
    </row>
    <row r="1308" spans="29:29" x14ac:dyDescent="0.25">
      <c r="AC1308" s="4"/>
    </row>
    <row r="1309" spans="29:29" x14ac:dyDescent="0.25">
      <c r="AC1309" s="4"/>
    </row>
    <row r="1310" spans="29:29" x14ac:dyDescent="0.25">
      <c r="AC1310" s="4"/>
    </row>
    <row r="1311" spans="29:29" x14ac:dyDescent="0.25">
      <c r="AC1311" s="4"/>
    </row>
    <row r="1312" spans="29:29" x14ac:dyDescent="0.25">
      <c r="AC1312" s="4"/>
    </row>
    <row r="1313" spans="29:29" x14ac:dyDescent="0.25">
      <c r="AC1313" s="4"/>
    </row>
    <row r="1314" spans="29:29" x14ac:dyDescent="0.25">
      <c r="AC1314" s="4"/>
    </row>
    <row r="1315" spans="29:29" x14ac:dyDescent="0.25">
      <c r="AC1315" s="4"/>
    </row>
    <row r="1316" spans="29:29" x14ac:dyDescent="0.25">
      <c r="AC1316" s="4"/>
    </row>
    <row r="1317" spans="29:29" x14ac:dyDescent="0.25">
      <c r="AC1317" s="4"/>
    </row>
    <row r="1318" spans="29:29" x14ac:dyDescent="0.25">
      <c r="AC1318" s="4"/>
    </row>
    <row r="1319" spans="29:29" x14ac:dyDescent="0.25">
      <c r="AC1319" s="4"/>
    </row>
    <row r="1320" spans="29:29" x14ac:dyDescent="0.25">
      <c r="AC1320" s="4"/>
    </row>
    <row r="1321" spans="29:29" x14ac:dyDescent="0.25">
      <c r="AC1321" s="4"/>
    </row>
    <row r="1322" spans="29:29" x14ac:dyDescent="0.25">
      <c r="AC1322" s="4"/>
    </row>
    <row r="1323" spans="29:29" x14ac:dyDescent="0.25">
      <c r="AC1323" s="4"/>
    </row>
    <row r="1324" spans="29:29" x14ac:dyDescent="0.25">
      <c r="AC1324" s="4"/>
    </row>
    <row r="1325" spans="29:29" x14ac:dyDescent="0.25">
      <c r="AC1325" s="4"/>
    </row>
    <row r="1326" spans="29:29" x14ac:dyDescent="0.25">
      <c r="AC1326" s="4"/>
    </row>
    <row r="1327" spans="29:29" x14ac:dyDescent="0.25">
      <c r="AC1327" s="4"/>
    </row>
    <row r="1328" spans="29:29" x14ac:dyDescent="0.25">
      <c r="AC1328" s="4"/>
    </row>
    <row r="1329" spans="29:29" x14ac:dyDescent="0.25">
      <c r="AC1329" s="4"/>
    </row>
    <row r="1330" spans="29:29" x14ac:dyDescent="0.25">
      <c r="AC1330" s="4"/>
    </row>
    <row r="1331" spans="29:29" x14ac:dyDescent="0.25">
      <c r="AC1331" s="4"/>
    </row>
    <row r="1332" spans="29:29" x14ac:dyDescent="0.25">
      <c r="AC1332" s="4"/>
    </row>
    <row r="1333" spans="29:29" x14ac:dyDescent="0.25">
      <c r="AC1333" s="4"/>
    </row>
    <row r="1334" spans="29:29" x14ac:dyDescent="0.25">
      <c r="AC1334" s="4"/>
    </row>
    <row r="1335" spans="29:29" x14ac:dyDescent="0.25">
      <c r="AC1335" s="4"/>
    </row>
    <row r="1336" spans="29:29" x14ac:dyDescent="0.25">
      <c r="AC1336" s="4"/>
    </row>
    <row r="1337" spans="29:29" x14ac:dyDescent="0.25">
      <c r="AC1337" s="4"/>
    </row>
    <row r="1338" spans="29:29" x14ac:dyDescent="0.25">
      <c r="AC1338" s="4"/>
    </row>
    <row r="1339" spans="29:29" x14ac:dyDescent="0.25">
      <c r="AC1339" s="4"/>
    </row>
    <row r="1340" spans="29:29" x14ac:dyDescent="0.25">
      <c r="AC1340" s="4"/>
    </row>
    <row r="1341" spans="29:29" x14ac:dyDescent="0.25">
      <c r="AC1341" s="4"/>
    </row>
    <row r="1342" spans="29:29" x14ac:dyDescent="0.25">
      <c r="AC1342" s="4"/>
    </row>
    <row r="1343" spans="29:29" x14ac:dyDescent="0.25">
      <c r="AC1343" s="4"/>
    </row>
    <row r="1344" spans="29:29" x14ac:dyDescent="0.25">
      <c r="AC1344" s="4"/>
    </row>
    <row r="1345" spans="29:29" x14ac:dyDescent="0.25">
      <c r="AC1345" s="4"/>
    </row>
    <row r="1346" spans="29:29" x14ac:dyDescent="0.25">
      <c r="AC1346" s="4"/>
    </row>
    <row r="1347" spans="29:29" x14ac:dyDescent="0.25">
      <c r="AC1347" s="4"/>
    </row>
    <row r="1348" spans="29:29" x14ac:dyDescent="0.25">
      <c r="AC1348" s="4"/>
    </row>
    <row r="1349" spans="29:29" x14ac:dyDescent="0.25">
      <c r="AC1349" s="4"/>
    </row>
    <row r="1350" spans="29:29" x14ac:dyDescent="0.25">
      <c r="AC1350" s="4"/>
    </row>
    <row r="1351" spans="29:29" x14ac:dyDescent="0.25">
      <c r="AC1351" s="4"/>
    </row>
    <row r="1352" spans="29:29" x14ac:dyDescent="0.25">
      <c r="AC1352" s="4"/>
    </row>
    <row r="1353" spans="29:29" x14ac:dyDescent="0.25">
      <c r="AC1353" s="4"/>
    </row>
    <row r="1354" spans="29:29" x14ac:dyDescent="0.25">
      <c r="AC1354" s="4"/>
    </row>
    <row r="1355" spans="29:29" x14ac:dyDescent="0.25">
      <c r="AC1355" s="4"/>
    </row>
    <row r="1356" spans="29:29" x14ac:dyDescent="0.25">
      <c r="AC1356" s="4"/>
    </row>
    <row r="1357" spans="29:29" x14ac:dyDescent="0.25">
      <c r="AC1357" s="4"/>
    </row>
    <row r="1358" spans="29:29" x14ac:dyDescent="0.25">
      <c r="AC1358" s="4"/>
    </row>
    <row r="1359" spans="29:29" x14ac:dyDescent="0.25">
      <c r="AC1359" s="4"/>
    </row>
    <row r="1360" spans="29:29" x14ac:dyDescent="0.25">
      <c r="AC1360" s="4"/>
    </row>
    <row r="1361" spans="29:29" x14ac:dyDescent="0.25">
      <c r="AC1361" s="4"/>
    </row>
    <row r="1362" spans="29:29" x14ac:dyDescent="0.25">
      <c r="AC1362" s="4"/>
    </row>
    <row r="1363" spans="29:29" x14ac:dyDescent="0.25">
      <c r="AC1363" s="4"/>
    </row>
    <row r="1364" spans="29:29" x14ac:dyDescent="0.25">
      <c r="AC1364" s="4"/>
    </row>
    <row r="1365" spans="29:29" x14ac:dyDescent="0.25">
      <c r="AC1365" s="4"/>
    </row>
    <row r="1366" spans="29:29" x14ac:dyDescent="0.25">
      <c r="AC1366" s="4"/>
    </row>
    <row r="1367" spans="29:29" x14ac:dyDescent="0.25">
      <c r="AC1367" s="4"/>
    </row>
    <row r="1368" spans="29:29" x14ac:dyDescent="0.25">
      <c r="AC1368" s="4"/>
    </row>
    <row r="1369" spans="29:29" x14ac:dyDescent="0.25">
      <c r="AC1369" s="4"/>
    </row>
    <row r="1370" spans="29:29" x14ac:dyDescent="0.25">
      <c r="AC1370" s="4"/>
    </row>
    <row r="1371" spans="29:29" x14ac:dyDescent="0.25">
      <c r="AC1371" s="4"/>
    </row>
    <row r="1372" spans="29:29" x14ac:dyDescent="0.25">
      <c r="AC1372" s="4"/>
    </row>
    <row r="1373" spans="29:29" x14ac:dyDescent="0.25">
      <c r="AC1373" s="4"/>
    </row>
    <row r="1374" spans="29:29" x14ac:dyDescent="0.25">
      <c r="AC1374" s="4"/>
    </row>
    <row r="1375" spans="29:29" x14ac:dyDescent="0.25">
      <c r="AC1375" s="4"/>
    </row>
    <row r="1376" spans="29:29" x14ac:dyDescent="0.25">
      <c r="AC1376" s="4"/>
    </row>
    <row r="1377" spans="29:29" x14ac:dyDescent="0.25">
      <c r="AC1377" s="4"/>
    </row>
    <row r="1378" spans="29:29" x14ac:dyDescent="0.25">
      <c r="AC1378" s="4"/>
    </row>
    <row r="1379" spans="29:29" x14ac:dyDescent="0.25">
      <c r="AC1379" s="4"/>
    </row>
    <row r="1380" spans="29:29" x14ac:dyDescent="0.25">
      <c r="AC1380" s="4"/>
    </row>
    <row r="1381" spans="29:29" x14ac:dyDescent="0.25">
      <c r="AC1381" s="4"/>
    </row>
    <row r="1382" spans="29:29" x14ac:dyDescent="0.25">
      <c r="AC1382" s="4"/>
    </row>
    <row r="1383" spans="29:29" x14ac:dyDescent="0.25">
      <c r="AC1383" s="4"/>
    </row>
    <row r="1384" spans="29:29" x14ac:dyDescent="0.25">
      <c r="AC1384" s="4"/>
    </row>
    <row r="1385" spans="29:29" x14ac:dyDescent="0.25">
      <c r="AC1385" s="4"/>
    </row>
    <row r="1386" spans="29:29" x14ac:dyDescent="0.25">
      <c r="AC1386" s="4"/>
    </row>
    <row r="1387" spans="29:29" x14ac:dyDescent="0.25">
      <c r="AC1387" s="4"/>
    </row>
    <row r="1388" spans="29:29" x14ac:dyDescent="0.25">
      <c r="AC1388" s="4"/>
    </row>
    <row r="1389" spans="29:29" x14ac:dyDescent="0.25">
      <c r="AC1389" s="4"/>
    </row>
    <row r="1390" spans="29:29" x14ac:dyDescent="0.25">
      <c r="AC1390" s="4"/>
    </row>
    <row r="1391" spans="29:29" x14ac:dyDescent="0.25">
      <c r="AC1391" s="4"/>
    </row>
    <row r="1392" spans="29:29" x14ac:dyDescent="0.25">
      <c r="AC1392" s="4"/>
    </row>
    <row r="1393" spans="29:29" x14ac:dyDescent="0.25">
      <c r="AC1393" s="4"/>
    </row>
    <row r="1394" spans="29:29" x14ac:dyDescent="0.25">
      <c r="AC1394" s="4"/>
    </row>
    <row r="1395" spans="29:29" x14ac:dyDescent="0.25">
      <c r="AC1395" s="4"/>
    </row>
    <row r="1396" spans="29:29" x14ac:dyDescent="0.25">
      <c r="AC1396" s="4"/>
    </row>
    <row r="1397" spans="29:29" x14ac:dyDescent="0.25">
      <c r="AC1397" s="4"/>
    </row>
    <row r="1398" spans="29:29" x14ac:dyDescent="0.25">
      <c r="AC1398" s="4"/>
    </row>
    <row r="1399" spans="29:29" x14ac:dyDescent="0.25">
      <c r="AC1399" s="4"/>
    </row>
    <row r="1400" spans="29:29" x14ac:dyDescent="0.25">
      <c r="AC1400" s="4"/>
    </row>
    <row r="1401" spans="29:29" x14ac:dyDescent="0.25">
      <c r="AC1401" s="4"/>
    </row>
    <row r="1402" spans="29:29" x14ac:dyDescent="0.25">
      <c r="AC1402" s="4"/>
    </row>
    <row r="1403" spans="29:29" x14ac:dyDescent="0.25">
      <c r="AC1403" s="4"/>
    </row>
    <row r="1404" spans="29:29" x14ac:dyDescent="0.25">
      <c r="AC1404" s="4"/>
    </row>
    <row r="1405" spans="29:29" x14ac:dyDescent="0.25">
      <c r="AC1405" s="4"/>
    </row>
    <row r="1406" spans="29:29" x14ac:dyDescent="0.25">
      <c r="AC1406" s="4"/>
    </row>
    <row r="1407" spans="29:29" x14ac:dyDescent="0.25">
      <c r="AC1407" s="4"/>
    </row>
    <row r="1408" spans="29:29" x14ac:dyDescent="0.25">
      <c r="AC1408" s="4"/>
    </row>
    <row r="1409" spans="29:29" x14ac:dyDescent="0.25">
      <c r="AC1409" s="4"/>
    </row>
    <row r="1410" spans="29:29" x14ac:dyDescent="0.25">
      <c r="AC1410" s="4"/>
    </row>
    <row r="1411" spans="29:29" x14ac:dyDescent="0.25">
      <c r="AC1411" s="4"/>
    </row>
    <row r="1412" spans="29:29" x14ac:dyDescent="0.25">
      <c r="AC1412" s="4"/>
    </row>
    <row r="1413" spans="29:29" x14ac:dyDescent="0.25">
      <c r="AC1413" s="4"/>
    </row>
    <row r="1414" spans="29:29" x14ac:dyDescent="0.25">
      <c r="AC1414" s="4"/>
    </row>
    <row r="1415" spans="29:29" x14ac:dyDescent="0.25">
      <c r="AC1415" s="4"/>
    </row>
    <row r="1416" spans="29:29" x14ac:dyDescent="0.25">
      <c r="AC1416" s="4"/>
    </row>
    <row r="1417" spans="29:29" x14ac:dyDescent="0.25">
      <c r="AC1417" s="4"/>
    </row>
    <row r="1418" spans="29:29" x14ac:dyDescent="0.25">
      <c r="AC1418" s="4"/>
    </row>
    <row r="1419" spans="29:29" x14ac:dyDescent="0.25">
      <c r="AC1419" s="4"/>
    </row>
    <row r="1420" spans="29:29" x14ac:dyDescent="0.25">
      <c r="AC1420" s="4"/>
    </row>
    <row r="1421" spans="29:29" x14ac:dyDescent="0.25">
      <c r="AC1421" s="4"/>
    </row>
    <row r="1422" spans="29:29" x14ac:dyDescent="0.25">
      <c r="AC1422" s="4"/>
    </row>
    <row r="1423" spans="29:29" x14ac:dyDescent="0.25">
      <c r="AC1423" s="4"/>
    </row>
    <row r="1424" spans="29:29" x14ac:dyDescent="0.25">
      <c r="AC1424" s="4"/>
    </row>
    <row r="1425" spans="29:29" x14ac:dyDescent="0.25">
      <c r="AC1425" s="4"/>
    </row>
    <row r="1426" spans="29:29" x14ac:dyDescent="0.25">
      <c r="AC1426" s="4"/>
    </row>
    <row r="1427" spans="29:29" x14ac:dyDescent="0.25">
      <c r="AC1427" s="4"/>
    </row>
    <row r="1428" spans="29:29" x14ac:dyDescent="0.25">
      <c r="AC1428" s="4"/>
    </row>
    <row r="1429" spans="29:29" x14ac:dyDescent="0.25">
      <c r="AC1429" s="4"/>
    </row>
    <row r="1430" spans="29:29" x14ac:dyDescent="0.25">
      <c r="AC1430" s="4"/>
    </row>
    <row r="1431" spans="29:29" x14ac:dyDescent="0.25">
      <c r="AC1431" s="4"/>
    </row>
    <row r="1432" spans="29:29" x14ac:dyDescent="0.25">
      <c r="AC1432" s="4"/>
    </row>
    <row r="1433" spans="29:29" x14ac:dyDescent="0.25">
      <c r="AC1433" s="4"/>
    </row>
    <row r="1434" spans="29:29" x14ac:dyDescent="0.25">
      <c r="AC1434" s="4"/>
    </row>
    <row r="1435" spans="29:29" x14ac:dyDescent="0.25">
      <c r="AC1435" s="4"/>
    </row>
    <row r="1436" spans="29:29" x14ac:dyDescent="0.25">
      <c r="AC1436" s="4"/>
    </row>
    <row r="1437" spans="29:29" x14ac:dyDescent="0.25">
      <c r="AC1437" s="4"/>
    </row>
    <row r="1438" spans="29:29" x14ac:dyDescent="0.25">
      <c r="AC1438" s="4"/>
    </row>
    <row r="1439" spans="29:29" x14ac:dyDescent="0.25">
      <c r="AC1439" s="4"/>
    </row>
    <row r="1440" spans="29:29" x14ac:dyDescent="0.25">
      <c r="AC1440" s="4"/>
    </row>
    <row r="1441" spans="29:29" x14ac:dyDescent="0.25">
      <c r="AC1441" s="4"/>
    </row>
    <row r="1442" spans="29:29" x14ac:dyDescent="0.25">
      <c r="AC1442" s="4"/>
    </row>
    <row r="1443" spans="29:29" x14ac:dyDescent="0.25">
      <c r="AC1443" s="4"/>
    </row>
    <row r="1444" spans="29:29" x14ac:dyDescent="0.25">
      <c r="AC1444" s="4"/>
    </row>
    <row r="1445" spans="29:29" x14ac:dyDescent="0.25">
      <c r="AC1445" s="4"/>
    </row>
    <row r="1446" spans="29:29" x14ac:dyDescent="0.25">
      <c r="AC1446" s="4"/>
    </row>
    <row r="1447" spans="29:29" x14ac:dyDescent="0.25">
      <c r="AC1447" s="4"/>
    </row>
    <row r="1448" spans="29:29" x14ac:dyDescent="0.25">
      <c r="AC1448" s="4"/>
    </row>
    <row r="1449" spans="29:29" x14ac:dyDescent="0.25">
      <c r="AC1449" s="4"/>
    </row>
    <row r="1450" spans="29:29" x14ac:dyDescent="0.25">
      <c r="AC1450" s="4"/>
    </row>
    <row r="1451" spans="29:29" x14ac:dyDescent="0.25">
      <c r="AC1451" s="4"/>
    </row>
    <row r="1452" spans="29:29" x14ac:dyDescent="0.25">
      <c r="AC1452" s="4"/>
    </row>
    <row r="1453" spans="29:29" x14ac:dyDescent="0.25">
      <c r="AC1453" s="4"/>
    </row>
    <row r="1454" spans="29:29" x14ac:dyDescent="0.25">
      <c r="AC1454" s="4"/>
    </row>
    <row r="1455" spans="29:29" x14ac:dyDescent="0.25">
      <c r="AC1455" s="4"/>
    </row>
    <row r="1456" spans="29:29" x14ac:dyDescent="0.25">
      <c r="AC1456" s="4"/>
    </row>
    <row r="1457" spans="29:29" x14ac:dyDescent="0.25">
      <c r="AC1457" s="4"/>
    </row>
    <row r="1458" spans="29:29" x14ac:dyDescent="0.25">
      <c r="AC1458" s="4"/>
    </row>
    <row r="1459" spans="29:29" x14ac:dyDescent="0.25">
      <c r="AC1459" s="4"/>
    </row>
    <row r="1460" spans="29:29" x14ac:dyDescent="0.25">
      <c r="AC1460" s="4"/>
    </row>
    <row r="1461" spans="29:29" x14ac:dyDescent="0.25">
      <c r="AC1461" s="4"/>
    </row>
    <row r="1462" spans="29:29" x14ac:dyDescent="0.25">
      <c r="AC1462" s="4"/>
    </row>
    <row r="1463" spans="29:29" x14ac:dyDescent="0.25">
      <c r="AC1463" s="4"/>
    </row>
    <row r="1464" spans="29:29" x14ac:dyDescent="0.25">
      <c r="AC1464" s="4"/>
    </row>
    <row r="1465" spans="29:29" x14ac:dyDescent="0.25">
      <c r="AC1465" s="4"/>
    </row>
    <row r="1466" spans="29:29" x14ac:dyDescent="0.25">
      <c r="AC1466" s="4"/>
    </row>
    <row r="1467" spans="29:29" x14ac:dyDescent="0.25">
      <c r="AC1467" s="4"/>
    </row>
    <row r="1468" spans="29:29" x14ac:dyDescent="0.25">
      <c r="AC1468" s="4"/>
    </row>
    <row r="1469" spans="29:29" x14ac:dyDescent="0.25">
      <c r="AC1469" s="4"/>
    </row>
    <row r="1470" spans="29:29" x14ac:dyDescent="0.25">
      <c r="AC1470" s="4"/>
    </row>
    <row r="1471" spans="29:29" x14ac:dyDescent="0.25">
      <c r="AC1471" s="4"/>
    </row>
    <row r="1472" spans="29:29" x14ac:dyDescent="0.25">
      <c r="AC1472" s="4"/>
    </row>
    <row r="1473" spans="29:29" x14ac:dyDescent="0.25">
      <c r="AC1473" s="4"/>
    </row>
    <row r="1474" spans="29:29" x14ac:dyDescent="0.25">
      <c r="AC1474" s="4"/>
    </row>
    <row r="1475" spans="29:29" x14ac:dyDescent="0.25">
      <c r="AC1475" s="4"/>
    </row>
    <row r="1476" spans="29:29" x14ac:dyDescent="0.25">
      <c r="AC1476" s="4"/>
    </row>
    <row r="1477" spans="29:29" x14ac:dyDescent="0.25">
      <c r="AC1477" s="4"/>
    </row>
    <row r="1478" spans="29:29" x14ac:dyDescent="0.25">
      <c r="AC1478" s="4"/>
    </row>
    <row r="1479" spans="29:29" x14ac:dyDescent="0.25">
      <c r="AC1479" s="4"/>
    </row>
    <row r="1480" spans="29:29" x14ac:dyDescent="0.25">
      <c r="AC1480" s="4"/>
    </row>
    <row r="1481" spans="29:29" x14ac:dyDescent="0.25">
      <c r="AC1481" s="4"/>
    </row>
    <row r="1482" spans="29:29" x14ac:dyDescent="0.25">
      <c r="AC1482" s="4"/>
    </row>
    <row r="1483" spans="29:29" x14ac:dyDescent="0.25">
      <c r="AC1483" s="4"/>
    </row>
    <row r="1484" spans="29:29" x14ac:dyDescent="0.25">
      <c r="AC1484" s="4"/>
    </row>
    <row r="1485" spans="29:29" x14ac:dyDescent="0.25">
      <c r="AC1485" s="4"/>
    </row>
    <row r="1486" spans="29:29" x14ac:dyDescent="0.25">
      <c r="AC1486" s="4"/>
    </row>
    <row r="1487" spans="29:29" x14ac:dyDescent="0.25">
      <c r="AC1487" s="4"/>
    </row>
    <row r="1488" spans="29:29" x14ac:dyDescent="0.25">
      <c r="AC1488" s="4"/>
    </row>
    <row r="1489" spans="29:29" x14ac:dyDescent="0.25">
      <c r="AC1489" s="4"/>
    </row>
    <row r="1490" spans="29:29" x14ac:dyDescent="0.25">
      <c r="AC1490" s="4"/>
    </row>
    <row r="1491" spans="29:29" x14ac:dyDescent="0.25">
      <c r="AC1491" s="4"/>
    </row>
    <row r="1492" spans="29:29" x14ac:dyDescent="0.25">
      <c r="AC1492" s="4"/>
    </row>
    <row r="1493" spans="29:29" x14ac:dyDescent="0.25">
      <c r="AC1493" s="4"/>
    </row>
    <row r="1494" spans="29:29" x14ac:dyDescent="0.25">
      <c r="AC1494" s="4"/>
    </row>
    <row r="1495" spans="29:29" x14ac:dyDescent="0.25">
      <c r="AC1495" s="4"/>
    </row>
    <row r="1496" spans="29:29" x14ac:dyDescent="0.25">
      <c r="AC1496" s="4"/>
    </row>
    <row r="1497" spans="29:29" x14ac:dyDescent="0.25">
      <c r="AC1497" s="4"/>
    </row>
    <row r="1498" spans="29:29" x14ac:dyDescent="0.25">
      <c r="AC1498" s="4"/>
    </row>
    <row r="1499" spans="29:29" x14ac:dyDescent="0.25">
      <c r="AC1499" s="4"/>
    </row>
    <row r="1500" spans="29:29" x14ac:dyDescent="0.25">
      <c r="AC1500" s="4"/>
    </row>
    <row r="1501" spans="29:29" x14ac:dyDescent="0.25">
      <c r="AC1501" s="4"/>
    </row>
    <row r="1502" spans="29:29" x14ac:dyDescent="0.25">
      <c r="AC1502" s="4"/>
    </row>
    <row r="1503" spans="29:29" x14ac:dyDescent="0.25">
      <c r="AC1503" s="4"/>
    </row>
    <row r="1504" spans="29:29" x14ac:dyDescent="0.25">
      <c r="AC1504" s="4"/>
    </row>
    <row r="1505" spans="29:29" x14ac:dyDescent="0.25">
      <c r="AC1505" s="4"/>
    </row>
    <row r="1506" spans="29:29" x14ac:dyDescent="0.25">
      <c r="AC1506" s="4"/>
    </row>
    <row r="1507" spans="29:29" x14ac:dyDescent="0.25">
      <c r="AC1507" s="4"/>
    </row>
    <row r="1508" spans="29:29" x14ac:dyDescent="0.25">
      <c r="AC1508" s="4"/>
    </row>
    <row r="1509" spans="29:29" x14ac:dyDescent="0.25">
      <c r="AC1509" s="4"/>
    </row>
    <row r="1510" spans="29:29" x14ac:dyDescent="0.25">
      <c r="AC1510" s="4"/>
    </row>
    <row r="1511" spans="29:29" x14ac:dyDescent="0.25">
      <c r="AC1511" s="4"/>
    </row>
    <row r="1512" spans="29:29" x14ac:dyDescent="0.25">
      <c r="AC1512" s="4"/>
    </row>
    <row r="1513" spans="29:29" x14ac:dyDescent="0.25">
      <c r="AC1513" s="4"/>
    </row>
    <row r="1514" spans="29:29" x14ac:dyDescent="0.25">
      <c r="AC1514" s="4"/>
    </row>
    <row r="1515" spans="29:29" x14ac:dyDescent="0.25">
      <c r="AC1515" s="4"/>
    </row>
    <row r="1516" spans="29:29" x14ac:dyDescent="0.25">
      <c r="AC1516" s="4"/>
    </row>
    <row r="1517" spans="29:29" x14ac:dyDescent="0.25">
      <c r="AC1517" s="4"/>
    </row>
    <row r="1518" spans="29:29" x14ac:dyDescent="0.25">
      <c r="AC1518" s="4"/>
    </row>
    <row r="1519" spans="29:29" x14ac:dyDescent="0.25">
      <c r="AC1519" s="4"/>
    </row>
    <row r="1520" spans="29:29" x14ac:dyDescent="0.25">
      <c r="AC1520" s="4"/>
    </row>
    <row r="1521" spans="29:29" x14ac:dyDescent="0.25">
      <c r="AC1521" s="4"/>
    </row>
    <row r="1522" spans="29:29" x14ac:dyDescent="0.25">
      <c r="AC1522" s="4"/>
    </row>
    <row r="1523" spans="29:29" x14ac:dyDescent="0.25">
      <c r="AC1523" s="4"/>
    </row>
    <row r="1524" spans="29:29" x14ac:dyDescent="0.25">
      <c r="AC1524" s="4"/>
    </row>
    <row r="1525" spans="29:29" x14ac:dyDescent="0.25">
      <c r="AC1525" s="4"/>
    </row>
    <row r="1526" spans="29:29" x14ac:dyDescent="0.25">
      <c r="AC1526" s="4"/>
    </row>
    <row r="1527" spans="29:29" x14ac:dyDescent="0.25">
      <c r="AC1527" s="4"/>
    </row>
    <row r="1528" spans="29:29" x14ac:dyDescent="0.25">
      <c r="AC1528" s="4"/>
    </row>
    <row r="1529" spans="29:29" x14ac:dyDescent="0.25">
      <c r="AC1529" s="4"/>
    </row>
    <row r="1530" spans="29:29" x14ac:dyDescent="0.25">
      <c r="AC1530" s="4"/>
    </row>
    <row r="1531" spans="29:29" x14ac:dyDescent="0.25">
      <c r="AC1531" s="4"/>
    </row>
    <row r="1532" spans="29:29" x14ac:dyDescent="0.25">
      <c r="AC1532" s="4"/>
    </row>
    <row r="1533" spans="29:29" x14ac:dyDescent="0.25">
      <c r="AC1533" s="4"/>
    </row>
    <row r="1534" spans="29:29" x14ac:dyDescent="0.25">
      <c r="AC1534" s="4"/>
    </row>
    <row r="1535" spans="29:29" x14ac:dyDescent="0.25">
      <c r="AC1535" s="4"/>
    </row>
    <row r="1536" spans="29:29" x14ac:dyDescent="0.25">
      <c r="AC1536" s="4"/>
    </row>
    <row r="1537" spans="29:29" x14ac:dyDescent="0.25">
      <c r="AC1537" s="4"/>
    </row>
    <row r="1538" spans="29:29" x14ac:dyDescent="0.25">
      <c r="AC1538" s="4"/>
    </row>
    <row r="1539" spans="29:29" x14ac:dyDescent="0.25">
      <c r="AC1539" s="4"/>
    </row>
    <row r="1540" spans="29:29" x14ac:dyDescent="0.25">
      <c r="AC1540" s="4"/>
    </row>
    <row r="1541" spans="29:29" x14ac:dyDescent="0.25">
      <c r="AC1541" s="4"/>
    </row>
    <row r="1542" spans="29:29" x14ac:dyDescent="0.25">
      <c r="AC1542" s="4"/>
    </row>
    <row r="1543" spans="29:29" x14ac:dyDescent="0.25">
      <c r="AC1543" s="4"/>
    </row>
    <row r="1544" spans="29:29" x14ac:dyDescent="0.25">
      <c r="AC1544" s="4"/>
    </row>
    <row r="1545" spans="29:29" x14ac:dyDescent="0.25">
      <c r="AC1545" s="4"/>
    </row>
    <row r="1546" spans="29:29" x14ac:dyDescent="0.25">
      <c r="AC1546" s="4"/>
    </row>
    <row r="1547" spans="29:29" x14ac:dyDescent="0.25">
      <c r="AC1547" s="4"/>
    </row>
    <row r="1548" spans="29:29" x14ac:dyDescent="0.25">
      <c r="AC1548" s="4"/>
    </row>
    <row r="1549" spans="29:29" x14ac:dyDescent="0.25">
      <c r="AC1549" s="4"/>
    </row>
    <row r="1550" spans="29:29" x14ac:dyDescent="0.25">
      <c r="AC1550" s="4"/>
    </row>
    <row r="1551" spans="29:29" x14ac:dyDescent="0.25">
      <c r="AC1551" s="4"/>
    </row>
    <row r="1552" spans="29:29" x14ac:dyDescent="0.25">
      <c r="AC1552" s="4"/>
    </row>
    <row r="1553" spans="29:29" x14ac:dyDescent="0.25">
      <c r="AC1553" s="4"/>
    </row>
    <row r="1554" spans="29:29" x14ac:dyDescent="0.25">
      <c r="AC1554" s="4"/>
    </row>
    <row r="1555" spans="29:29" x14ac:dyDescent="0.25">
      <c r="AC1555" s="4"/>
    </row>
    <row r="1556" spans="29:29" x14ac:dyDescent="0.25">
      <c r="AC1556" s="4"/>
    </row>
    <row r="1557" spans="29:29" x14ac:dyDescent="0.25">
      <c r="AC1557" s="4"/>
    </row>
    <row r="1558" spans="29:29" x14ac:dyDescent="0.25">
      <c r="AC1558" s="4"/>
    </row>
    <row r="1559" spans="29:29" x14ac:dyDescent="0.25">
      <c r="AC1559" s="4"/>
    </row>
    <row r="1560" spans="29:29" x14ac:dyDescent="0.25">
      <c r="AC1560" s="4"/>
    </row>
    <row r="1561" spans="29:29" x14ac:dyDescent="0.25">
      <c r="AC1561" s="4"/>
    </row>
    <row r="1562" spans="29:29" x14ac:dyDescent="0.25">
      <c r="AC1562" s="4"/>
    </row>
    <row r="1563" spans="29:29" x14ac:dyDescent="0.25">
      <c r="AC1563" s="4"/>
    </row>
    <row r="1564" spans="29:29" x14ac:dyDescent="0.25">
      <c r="AC1564" s="4"/>
    </row>
    <row r="1565" spans="29:29" x14ac:dyDescent="0.25">
      <c r="AC1565" s="4"/>
    </row>
    <row r="1566" spans="29:29" x14ac:dyDescent="0.25">
      <c r="AC1566" s="4"/>
    </row>
    <row r="1567" spans="29:29" x14ac:dyDescent="0.25">
      <c r="AC1567" s="4"/>
    </row>
    <row r="1568" spans="29:29" x14ac:dyDescent="0.25">
      <c r="AC1568" s="4"/>
    </row>
    <row r="1569" spans="29:29" x14ac:dyDescent="0.25">
      <c r="AC1569" s="4"/>
    </row>
    <row r="1570" spans="29:29" x14ac:dyDescent="0.25">
      <c r="AC1570" s="4"/>
    </row>
    <row r="1571" spans="29:29" x14ac:dyDescent="0.25">
      <c r="AC1571" s="4"/>
    </row>
    <row r="1572" spans="29:29" x14ac:dyDescent="0.25">
      <c r="AC1572" s="4"/>
    </row>
    <row r="1573" spans="29:29" x14ac:dyDescent="0.25">
      <c r="AC1573" s="4"/>
    </row>
    <row r="1574" spans="29:29" x14ac:dyDescent="0.25">
      <c r="AC1574" s="4"/>
    </row>
    <row r="1575" spans="29:29" x14ac:dyDescent="0.25">
      <c r="AC1575" s="4"/>
    </row>
    <row r="1576" spans="29:29" x14ac:dyDescent="0.25">
      <c r="AC1576" s="4"/>
    </row>
    <row r="1577" spans="29:29" x14ac:dyDescent="0.25">
      <c r="AC1577" s="4"/>
    </row>
    <row r="1578" spans="29:29" x14ac:dyDescent="0.25">
      <c r="AC1578" s="4"/>
    </row>
    <row r="1579" spans="29:29" x14ac:dyDescent="0.25">
      <c r="AC1579" s="4"/>
    </row>
    <row r="1580" spans="29:29" x14ac:dyDescent="0.25">
      <c r="AC1580" s="4"/>
    </row>
    <row r="1581" spans="29:29" x14ac:dyDescent="0.25">
      <c r="AC1581" s="4"/>
    </row>
    <row r="1582" spans="29:29" x14ac:dyDescent="0.25">
      <c r="AC1582" s="4"/>
    </row>
    <row r="1583" spans="29:29" x14ac:dyDescent="0.25">
      <c r="AC1583" s="4"/>
    </row>
    <row r="1584" spans="29:29" x14ac:dyDescent="0.25">
      <c r="AC1584" s="4"/>
    </row>
    <row r="1585" spans="29:29" x14ac:dyDescent="0.25">
      <c r="AC1585" s="4"/>
    </row>
    <row r="1586" spans="29:29" x14ac:dyDescent="0.25">
      <c r="AC1586" s="4"/>
    </row>
    <row r="1587" spans="29:29" x14ac:dyDescent="0.25">
      <c r="AC1587" s="4"/>
    </row>
    <row r="1588" spans="29:29" x14ac:dyDescent="0.25">
      <c r="AC1588" s="4"/>
    </row>
    <row r="1589" spans="29:29" x14ac:dyDescent="0.25">
      <c r="AC1589" s="4"/>
    </row>
    <row r="1590" spans="29:29" x14ac:dyDescent="0.25">
      <c r="AC1590" s="4"/>
    </row>
    <row r="1591" spans="29:29" x14ac:dyDescent="0.25">
      <c r="AC1591" s="4"/>
    </row>
    <row r="1592" spans="29:29" x14ac:dyDescent="0.25">
      <c r="AC1592" s="4"/>
    </row>
    <row r="1593" spans="29:29" x14ac:dyDescent="0.25">
      <c r="AC1593" s="4"/>
    </row>
    <row r="1594" spans="29:29" x14ac:dyDescent="0.25">
      <c r="AC1594" s="4"/>
    </row>
    <row r="1595" spans="29:29" x14ac:dyDescent="0.25">
      <c r="AC1595" s="4"/>
    </row>
    <row r="1596" spans="29:29" x14ac:dyDescent="0.25">
      <c r="AC1596" s="4"/>
    </row>
    <row r="1597" spans="29:29" x14ac:dyDescent="0.25">
      <c r="AC1597" s="4"/>
    </row>
    <row r="1598" spans="29:29" x14ac:dyDescent="0.25">
      <c r="AC1598" s="4"/>
    </row>
    <row r="1599" spans="29:29" x14ac:dyDescent="0.25">
      <c r="AC1599" s="4"/>
    </row>
    <row r="1600" spans="29:29" x14ac:dyDescent="0.25">
      <c r="AC1600" s="4"/>
    </row>
    <row r="1601" spans="29:29" x14ac:dyDescent="0.25">
      <c r="AC1601" s="4"/>
    </row>
    <row r="1602" spans="29:29" x14ac:dyDescent="0.25">
      <c r="AC1602" s="4"/>
    </row>
    <row r="1603" spans="29:29" x14ac:dyDescent="0.25">
      <c r="AC1603" s="4"/>
    </row>
    <row r="1604" spans="29:29" x14ac:dyDescent="0.25">
      <c r="AC1604" s="4"/>
    </row>
    <row r="1605" spans="29:29" x14ac:dyDescent="0.25">
      <c r="AC1605" s="4"/>
    </row>
    <row r="1606" spans="29:29" x14ac:dyDescent="0.25">
      <c r="AC1606" s="4"/>
    </row>
    <row r="1607" spans="29:29" x14ac:dyDescent="0.25">
      <c r="AC1607" s="4"/>
    </row>
    <row r="1608" spans="29:29" x14ac:dyDescent="0.25">
      <c r="AC1608" s="4"/>
    </row>
    <row r="1609" spans="29:29" x14ac:dyDescent="0.25">
      <c r="AC1609" s="4"/>
    </row>
    <row r="1610" spans="29:29" x14ac:dyDescent="0.25">
      <c r="AC1610" s="4"/>
    </row>
    <row r="1611" spans="29:29" x14ac:dyDescent="0.25">
      <c r="AC1611" s="4"/>
    </row>
    <row r="1612" spans="29:29" x14ac:dyDescent="0.25">
      <c r="AC1612" s="4"/>
    </row>
    <row r="1613" spans="29:29" x14ac:dyDescent="0.25">
      <c r="AC1613" s="4"/>
    </row>
    <row r="1614" spans="29:29" x14ac:dyDescent="0.25">
      <c r="AC1614" s="4"/>
    </row>
    <row r="1615" spans="29:29" x14ac:dyDescent="0.25">
      <c r="AC1615" s="4"/>
    </row>
    <row r="1616" spans="29:29" x14ac:dyDescent="0.25">
      <c r="AC1616" s="4"/>
    </row>
    <row r="1617" spans="29:29" x14ac:dyDescent="0.25">
      <c r="AC1617" s="4"/>
    </row>
    <row r="1618" spans="29:29" x14ac:dyDescent="0.25">
      <c r="AC1618" s="4"/>
    </row>
    <row r="1619" spans="29:29" x14ac:dyDescent="0.25">
      <c r="AC1619" s="4"/>
    </row>
    <row r="1620" spans="29:29" x14ac:dyDescent="0.25">
      <c r="AC1620" s="4"/>
    </row>
    <row r="1621" spans="29:29" x14ac:dyDescent="0.25">
      <c r="AC1621" s="4"/>
    </row>
    <row r="1622" spans="29:29" x14ac:dyDescent="0.25">
      <c r="AC1622" s="4"/>
    </row>
    <row r="1623" spans="29:29" x14ac:dyDescent="0.25">
      <c r="AC1623" s="4"/>
    </row>
    <row r="1624" spans="29:29" x14ac:dyDescent="0.25">
      <c r="AC1624" s="4"/>
    </row>
    <row r="1625" spans="29:29" x14ac:dyDescent="0.25">
      <c r="AC1625" s="4"/>
    </row>
    <row r="1626" spans="29:29" x14ac:dyDescent="0.25">
      <c r="AC1626" s="4"/>
    </row>
    <row r="1627" spans="29:29" x14ac:dyDescent="0.25">
      <c r="AC1627" s="4"/>
    </row>
    <row r="1628" spans="29:29" x14ac:dyDescent="0.25">
      <c r="AC1628" s="4"/>
    </row>
    <row r="1629" spans="29:29" x14ac:dyDescent="0.25">
      <c r="AC1629" s="4"/>
    </row>
    <row r="1630" spans="29:29" x14ac:dyDescent="0.25">
      <c r="AC1630" s="4"/>
    </row>
    <row r="1631" spans="29:29" x14ac:dyDescent="0.25">
      <c r="AC1631" s="4"/>
    </row>
    <row r="1632" spans="29:29" x14ac:dyDescent="0.25">
      <c r="AC1632" s="4"/>
    </row>
    <row r="1633" spans="29:29" x14ac:dyDescent="0.25">
      <c r="AC1633" s="4"/>
    </row>
    <row r="1634" spans="29:29" x14ac:dyDescent="0.25">
      <c r="AC1634" s="4"/>
    </row>
    <row r="1635" spans="29:29" x14ac:dyDescent="0.25">
      <c r="AC1635" s="4"/>
    </row>
    <row r="1636" spans="29:29" x14ac:dyDescent="0.25">
      <c r="AC1636" s="4"/>
    </row>
    <row r="1637" spans="29:29" x14ac:dyDescent="0.25">
      <c r="AC1637" s="4"/>
    </row>
    <row r="1638" spans="29:29" x14ac:dyDescent="0.25">
      <c r="AC1638" s="4"/>
    </row>
    <row r="1639" spans="29:29" x14ac:dyDescent="0.25">
      <c r="AC1639" s="4"/>
    </row>
    <row r="1640" spans="29:29" x14ac:dyDescent="0.25">
      <c r="AC1640" s="4"/>
    </row>
    <row r="1641" spans="29:29" x14ac:dyDescent="0.25">
      <c r="AC1641" s="4"/>
    </row>
    <row r="1642" spans="29:29" x14ac:dyDescent="0.25">
      <c r="AC1642" s="4"/>
    </row>
    <row r="1643" spans="29:29" x14ac:dyDescent="0.25">
      <c r="AC1643" s="4"/>
    </row>
    <row r="1644" spans="29:29" x14ac:dyDescent="0.25">
      <c r="AC1644" s="4"/>
    </row>
    <row r="1645" spans="29:29" x14ac:dyDescent="0.25">
      <c r="AC1645" s="4"/>
    </row>
    <row r="1646" spans="29:29" x14ac:dyDescent="0.25">
      <c r="AC1646" s="4"/>
    </row>
    <row r="1647" spans="29:29" x14ac:dyDescent="0.25">
      <c r="AC1647" s="4"/>
    </row>
    <row r="1648" spans="29:29" x14ac:dyDescent="0.25">
      <c r="AC1648" s="4"/>
    </row>
    <row r="1649" spans="29:29" x14ac:dyDescent="0.25">
      <c r="AC1649" s="4"/>
    </row>
    <row r="1650" spans="29:29" x14ac:dyDescent="0.25">
      <c r="AC1650" s="4"/>
    </row>
    <row r="1651" spans="29:29" x14ac:dyDescent="0.25">
      <c r="AC1651" s="4"/>
    </row>
    <row r="1652" spans="29:29" x14ac:dyDescent="0.25">
      <c r="AC1652" s="4"/>
    </row>
    <row r="1653" spans="29:29" x14ac:dyDescent="0.25">
      <c r="AC1653" s="4"/>
    </row>
    <row r="1654" spans="29:29" x14ac:dyDescent="0.25">
      <c r="AC1654" s="4"/>
    </row>
    <row r="1655" spans="29:29" x14ac:dyDescent="0.25">
      <c r="AC1655" s="4"/>
    </row>
    <row r="1656" spans="29:29" x14ac:dyDescent="0.25">
      <c r="AC1656" s="4"/>
    </row>
    <row r="1657" spans="29:29" x14ac:dyDescent="0.25">
      <c r="AC1657" s="4"/>
    </row>
    <row r="1658" spans="29:29" x14ac:dyDescent="0.25">
      <c r="AC1658" s="4"/>
    </row>
    <row r="1659" spans="29:29" x14ac:dyDescent="0.25">
      <c r="AC1659" s="4"/>
    </row>
    <row r="1660" spans="29:29" x14ac:dyDescent="0.25">
      <c r="AC1660" s="4"/>
    </row>
    <row r="1661" spans="29:29" x14ac:dyDescent="0.25">
      <c r="AC1661" s="4"/>
    </row>
    <row r="1662" spans="29:29" x14ac:dyDescent="0.25">
      <c r="AC1662" s="4"/>
    </row>
    <row r="1663" spans="29:29" x14ac:dyDescent="0.25">
      <c r="AC1663" s="4"/>
    </row>
    <row r="1664" spans="29:29" x14ac:dyDescent="0.25">
      <c r="AC1664" s="4"/>
    </row>
    <row r="1665" spans="29:29" x14ac:dyDescent="0.25">
      <c r="AC1665" s="4"/>
    </row>
    <row r="1666" spans="29:29" x14ac:dyDescent="0.25">
      <c r="AC1666" s="4"/>
    </row>
    <row r="1667" spans="29:29" x14ac:dyDescent="0.25">
      <c r="AC1667" s="4"/>
    </row>
    <row r="1668" spans="29:29" x14ac:dyDescent="0.25">
      <c r="AC1668" s="4"/>
    </row>
    <row r="1669" spans="29:29" x14ac:dyDescent="0.25">
      <c r="AC1669" s="4"/>
    </row>
    <row r="1670" spans="29:29" x14ac:dyDescent="0.25">
      <c r="AC1670" s="4"/>
    </row>
    <row r="1671" spans="29:29" x14ac:dyDescent="0.25">
      <c r="AC1671" s="4"/>
    </row>
    <row r="1672" spans="29:29" x14ac:dyDescent="0.25">
      <c r="AC1672" s="4"/>
    </row>
    <row r="1673" spans="29:29" x14ac:dyDescent="0.25">
      <c r="AC1673" s="4"/>
    </row>
    <row r="1674" spans="29:29" x14ac:dyDescent="0.25">
      <c r="AC1674" s="4"/>
    </row>
    <row r="1675" spans="29:29" x14ac:dyDescent="0.25">
      <c r="AC1675" s="4"/>
    </row>
    <row r="1676" spans="29:29" x14ac:dyDescent="0.25">
      <c r="AC1676" s="4"/>
    </row>
    <row r="1677" spans="29:29" x14ac:dyDescent="0.25">
      <c r="AC1677" s="4"/>
    </row>
    <row r="1678" spans="29:29" x14ac:dyDescent="0.25">
      <c r="AC1678" s="4"/>
    </row>
    <row r="1679" spans="29:29" x14ac:dyDescent="0.25">
      <c r="AC1679" s="4"/>
    </row>
    <row r="1680" spans="29:29" x14ac:dyDescent="0.25">
      <c r="AC1680" s="4"/>
    </row>
    <row r="1681" spans="29:29" x14ac:dyDescent="0.25">
      <c r="AC1681" s="4"/>
    </row>
    <row r="1682" spans="29:29" x14ac:dyDescent="0.25">
      <c r="AC1682" s="4"/>
    </row>
    <row r="1683" spans="29:29" x14ac:dyDescent="0.25">
      <c r="AC1683" s="4"/>
    </row>
    <row r="1684" spans="29:29" x14ac:dyDescent="0.25">
      <c r="AC1684" s="4"/>
    </row>
    <row r="1685" spans="29:29" x14ac:dyDescent="0.25">
      <c r="AC1685" s="4"/>
    </row>
    <row r="1686" spans="29:29" x14ac:dyDescent="0.25">
      <c r="AC1686" s="4"/>
    </row>
    <row r="1687" spans="29:29" x14ac:dyDescent="0.25">
      <c r="AC1687" s="4"/>
    </row>
    <row r="1688" spans="29:29" x14ac:dyDescent="0.25">
      <c r="AC1688" s="4"/>
    </row>
    <row r="1689" spans="29:29" x14ac:dyDescent="0.25">
      <c r="AC1689" s="4"/>
    </row>
    <row r="1690" spans="29:29" x14ac:dyDescent="0.25">
      <c r="AC1690" s="4"/>
    </row>
    <row r="1691" spans="29:29" x14ac:dyDescent="0.25">
      <c r="AC1691" s="4"/>
    </row>
    <row r="1692" spans="29:29" x14ac:dyDescent="0.25">
      <c r="AC1692" s="4"/>
    </row>
    <row r="1693" spans="29:29" x14ac:dyDescent="0.25">
      <c r="AC1693" s="4"/>
    </row>
    <row r="1694" spans="29:29" x14ac:dyDescent="0.25">
      <c r="AC1694" s="4"/>
    </row>
    <row r="1695" spans="29:29" x14ac:dyDescent="0.25">
      <c r="AC1695" s="4"/>
    </row>
    <row r="1696" spans="29:29" x14ac:dyDescent="0.25">
      <c r="AC1696" s="4"/>
    </row>
    <row r="1697" spans="29:29" x14ac:dyDescent="0.25">
      <c r="AC1697" s="4"/>
    </row>
    <row r="1698" spans="29:29" x14ac:dyDescent="0.25">
      <c r="AC1698" s="4"/>
    </row>
    <row r="1699" spans="29:29" x14ac:dyDescent="0.25">
      <c r="AC1699" s="4"/>
    </row>
    <row r="1700" spans="29:29" x14ac:dyDescent="0.25">
      <c r="AC1700" s="4"/>
    </row>
    <row r="1701" spans="29:29" x14ac:dyDescent="0.25">
      <c r="AC1701" s="4"/>
    </row>
    <row r="1702" spans="29:29" x14ac:dyDescent="0.25">
      <c r="AC1702" s="4"/>
    </row>
    <row r="1703" spans="29:29" x14ac:dyDescent="0.25">
      <c r="AC1703" s="4"/>
    </row>
    <row r="1704" spans="29:29" x14ac:dyDescent="0.25">
      <c r="AC1704" s="4"/>
    </row>
    <row r="1705" spans="29:29" x14ac:dyDescent="0.25">
      <c r="AC1705" s="4"/>
    </row>
    <row r="1706" spans="29:29" x14ac:dyDescent="0.25">
      <c r="AC1706" s="4"/>
    </row>
    <row r="1707" spans="29:29" x14ac:dyDescent="0.25">
      <c r="AC1707" s="4"/>
    </row>
    <row r="1708" spans="29:29" x14ac:dyDescent="0.25">
      <c r="AC1708" s="4"/>
    </row>
    <row r="1709" spans="29:29" x14ac:dyDescent="0.25">
      <c r="AC1709" s="4"/>
    </row>
    <row r="1710" spans="29:29" x14ac:dyDescent="0.25">
      <c r="AC1710" s="4"/>
    </row>
    <row r="1711" spans="29:29" x14ac:dyDescent="0.25">
      <c r="AC1711" s="4"/>
    </row>
    <row r="1712" spans="29:29" x14ac:dyDescent="0.25">
      <c r="AC1712" s="4"/>
    </row>
    <row r="1713" spans="29:29" x14ac:dyDescent="0.25">
      <c r="AC1713" s="4"/>
    </row>
    <row r="1714" spans="29:29" x14ac:dyDescent="0.25">
      <c r="AC1714" s="4"/>
    </row>
    <row r="1715" spans="29:29" x14ac:dyDescent="0.25">
      <c r="AC1715" s="4"/>
    </row>
    <row r="1716" spans="29:29" x14ac:dyDescent="0.25">
      <c r="AC1716" s="4"/>
    </row>
    <row r="1717" spans="29:29" x14ac:dyDescent="0.25">
      <c r="AC1717" s="4"/>
    </row>
    <row r="1718" spans="29:29" x14ac:dyDescent="0.25">
      <c r="AC1718" s="4"/>
    </row>
    <row r="1719" spans="29:29" x14ac:dyDescent="0.25">
      <c r="AC1719" s="4"/>
    </row>
    <row r="1720" spans="29:29" x14ac:dyDescent="0.25">
      <c r="AC1720" s="4"/>
    </row>
    <row r="1721" spans="29:29" x14ac:dyDescent="0.25">
      <c r="AC1721" s="4"/>
    </row>
    <row r="1722" spans="29:29" x14ac:dyDescent="0.25">
      <c r="AC1722" s="4"/>
    </row>
    <row r="1723" spans="29:29" x14ac:dyDescent="0.25">
      <c r="AC1723" s="4"/>
    </row>
    <row r="1724" spans="29:29" x14ac:dyDescent="0.25">
      <c r="AC1724" s="4"/>
    </row>
    <row r="1725" spans="29:29" x14ac:dyDescent="0.25">
      <c r="AC1725" s="4"/>
    </row>
    <row r="1726" spans="29:29" x14ac:dyDescent="0.25">
      <c r="AC1726" s="4"/>
    </row>
    <row r="1727" spans="29:29" x14ac:dyDescent="0.25">
      <c r="AC1727" s="4"/>
    </row>
    <row r="1728" spans="29:29" x14ac:dyDescent="0.25">
      <c r="AC1728" s="4"/>
    </row>
    <row r="1729" spans="29:29" x14ac:dyDescent="0.25">
      <c r="AC1729" s="4"/>
    </row>
    <row r="1730" spans="29:29" x14ac:dyDescent="0.25">
      <c r="AC1730" s="4"/>
    </row>
    <row r="1731" spans="29:29" x14ac:dyDescent="0.25">
      <c r="AC1731" s="4"/>
    </row>
    <row r="1732" spans="29:29" x14ac:dyDescent="0.25">
      <c r="AC1732" s="4"/>
    </row>
    <row r="1733" spans="29:29" x14ac:dyDescent="0.25">
      <c r="AC1733" s="4"/>
    </row>
    <row r="1734" spans="29:29" x14ac:dyDescent="0.25">
      <c r="AC1734" s="4"/>
    </row>
    <row r="1735" spans="29:29" x14ac:dyDescent="0.25">
      <c r="AC1735" s="4"/>
    </row>
    <row r="1736" spans="29:29" x14ac:dyDescent="0.25">
      <c r="AC1736" s="4"/>
    </row>
    <row r="1737" spans="29:29" x14ac:dyDescent="0.25">
      <c r="AC1737" s="4"/>
    </row>
    <row r="1738" spans="29:29" x14ac:dyDescent="0.25">
      <c r="AC1738" s="4"/>
    </row>
    <row r="1739" spans="29:29" x14ac:dyDescent="0.25">
      <c r="AC1739" s="4"/>
    </row>
    <row r="1740" spans="29:29" x14ac:dyDescent="0.25">
      <c r="AC1740" s="4"/>
    </row>
    <row r="1741" spans="29:29" x14ac:dyDescent="0.25">
      <c r="AC1741" s="4"/>
    </row>
    <row r="1742" spans="29:29" x14ac:dyDescent="0.25">
      <c r="AC1742" s="4"/>
    </row>
    <row r="1743" spans="29:29" x14ac:dyDescent="0.25">
      <c r="AC1743" s="4"/>
    </row>
    <row r="1744" spans="29:29" x14ac:dyDescent="0.25">
      <c r="AC1744" s="4"/>
    </row>
    <row r="1745" spans="29:29" x14ac:dyDescent="0.25">
      <c r="AC1745" s="4"/>
    </row>
    <row r="1746" spans="29:29" x14ac:dyDescent="0.25">
      <c r="AC1746" s="4"/>
    </row>
    <row r="1747" spans="29:29" x14ac:dyDescent="0.25">
      <c r="AC1747" s="4"/>
    </row>
    <row r="1748" spans="29:29" x14ac:dyDescent="0.25">
      <c r="AC1748" s="4"/>
    </row>
    <row r="1749" spans="29:29" x14ac:dyDescent="0.25">
      <c r="AC1749" s="4"/>
    </row>
    <row r="1750" spans="29:29" x14ac:dyDescent="0.25">
      <c r="AC1750" s="4"/>
    </row>
    <row r="1751" spans="29:29" x14ac:dyDescent="0.25">
      <c r="AC1751" s="4"/>
    </row>
    <row r="1752" spans="29:29" x14ac:dyDescent="0.25">
      <c r="AC1752" s="4"/>
    </row>
    <row r="1753" spans="29:29" x14ac:dyDescent="0.25">
      <c r="AC1753" s="4"/>
    </row>
    <row r="1754" spans="29:29" x14ac:dyDescent="0.25">
      <c r="AC1754" s="4"/>
    </row>
    <row r="1755" spans="29:29" x14ac:dyDescent="0.25">
      <c r="AC1755" s="4"/>
    </row>
    <row r="1756" spans="29:29" x14ac:dyDescent="0.25">
      <c r="AC1756" s="4"/>
    </row>
    <row r="1757" spans="29:29" x14ac:dyDescent="0.25">
      <c r="AC1757" s="4"/>
    </row>
    <row r="1758" spans="29:29" x14ac:dyDescent="0.25">
      <c r="AC1758" s="4"/>
    </row>
    <row r="1759" spans="29:29" x14ac:dyDescent="0.25">
      <c r="AC1759" s="4"/>
    </row>
    <row r="1760" spans="29:29" x14ac:dyDescent="0.25">
      <c r="AC1760" s="4"/>
    </row>
    <row r="1761" spans="29:29" x14ac:dyDescent="0.25">
      <c r="AC1761" s="4"/>
    </row>
    <row r="1762" spans="29:29" x14ac:dyDescent="0.25">
      <c r="AC1762" s="4"/>
    </row>
    <row r="1763" spans="29:29" x14ac:dyDescent="0.25">
      <c r="AC1763" s="4"/>
    </row>
    <row r="1764" spans="29:29" x14ac:dyDescent="0.25">
      <c r="AC1764" s="4"/>
    </row>
    <row r="1765" spans="29:29" x14ac:dyDescent="0.25">
      <c r="AC1765" s="4"/>
    </row>
    <row r="1766" spans="29:29" x14ac:dyDescent="0.25">
      <c r="AC1766" s="4"/>
    </row>
    <row r="1767" spans="29:29" x14ac:dyDescent="0.25">
      <c r="AC1767" s="4"/>
    </row>
    <row r="1768" spans="29:29" x14ac:dyDescent="0.25">
      <c r="AC1768" s="4"/>
    </row>
    <row r="1769" spans="29:29" x14ac:dyDescent="0.25">
      <c r="AC1769" s="4"/>
    </row>
    <row r="1770" spans="29:29" x14ac:dyDescent="0.25">
      <c r="AC1770" s="4"/>
    </row>
    <row r="1771" spans="29:29" x14ac:dyDescent="0.25">
      <c r="AC1771" s="4"/>
    </row>
    <row r="1772" spans="29:29" x14ac:dyDescent="0.25">
      <c r="AC1772" s="4"/>
    </row>
    <row r="1773" spans="29:29" x14ac:dyDescent="0.25">
      <c r="AC1773" s="4"/>
    </row>
    <row r="1774" spans="29:29" x14ac:dyDescent="0.25">
      <c r="AC1774" s="4"/>
    </row>
    <row r="1775" spans="29:29" x14ac:dyDescent="0.25">
      <c r="AC1775" s="4"/>
    </row>
    <row r="1776" spans="29:29" x14ac:dyDescent="0.25">
      <c r="AC1776" s="4"/>
    </row>
    <row r="1777" spans="29:31" x14ac:dyDescent="0.25">
      <c r="AC1777" s="4"/>
    </row>
    <row r="1778" spans="29:31" x14ac:dyDescent="0.25">
      <c r="AC1778" s="4"/>
    </row>
    <row r="1779" spans="29:31" x14ac:dyDescent="0.25">
      <c r="AC1779" s="4"/>
    </row>
    <row r="1780" spans="29:31" x14ac:dyDescent="0.25">
      <c r="AC1780" s="4"/>
    </row>
    <row r="1781" spans="29:31" x14ac:dyDescent="0.25">
      <c r="AC1781" s="4"/>
    </row>
    <row r="1782" spans="29:31" x14ac:dyDescent="0.25">
      <c r="AC1782" s="4"/>
    </row>
    <row r="1783" spans="29:31" x14ac:dyDescent="0.25">
      <c r="AC1783" s="4"/>
    </row>
    <row r="1784" spans="29:31" x14ac:dyDescent="0.25">
      <c r="AC1784" s="4"/>
    </row>
    <row r="1785" spans="29:31" x14ac:dyDescent="0.25">
      <c r="AC1785" s="4"/>
    </row>
    <row r="1786" spans="29:31" x14ac:dyDescent="0.25">
      <c r="AC1786" s="4"/>
    </row>
    <row r="1787" spans="29:31" x14ac:dyDescent="0.25">
      <c r="AC1787" s="4"/>
    </row>
    <row r="1788" spans="29:31" x14ac:dyDescent="0.25">
      <c r="AC1788" s="4"/>
    </row>
    <row r="1789" spans="29:31" x14ac:dyDescent="0.25">
      <c r="AC1789" s="4"/>
    </row>
    <row r="1790" spans="29:31" x14ac:dyDescent="0.25">
      <c r="AC1790" s="4"/>
    </row>
    <row r="1791" spans="29:31" x14ac:dyDescent="0.25">
      <c r="AC1791" s="4"/>
      <c r="AE1791" s="1" t="s">
        <v>160</v>
      </c>
    </row>
  </sheetData>
  <autoFilter ref="A1:AE86">
    <sortState ref="A2:AE86">
      <sortCondition descending="1" ref="AC1:AC92"/>
    </sortState>
  </autoFilter>
  <sortState ref="A2:AE1805">
    <sortCondition descending="1" ref="AC2:AC1805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Recherche</vt:lpstr>
      <vt:lpstr>Comparateur</vt:lpstr>
      <vt:lpstr>Paramètres</vt:lpstr>
      <vt:lpstr>Créer une fiche</vt:lpstr>
      <vt:lpstr>Modèle de fiche</vt:lpstr>
      <vt:lpstr>Ne pas toucher</vt:lpstr>
      <vt:lpstr>Apple</vt:lpstr>
      <vt:lpstr>Crosscall</vt:lpstr>
      <vt:lpstr>Doro</vt:lpstr>
      <vt:lpstr>Comparateur!Extraire</vt:lpstr>
      <vt:lpstr>Fairphone</vt:lpstr>
      <vt:lpstr>Google</vt:lpstr>
      <vt:lpstr>Honor</vt:lpstr>
      <vt:lpstr>HTC</vt:lpstr>
      <vt:lpstr>Huawei</vt:lpstr>
      <vt:lpstr>ListeMarque</vt:lpstr>
      <vt:lpstr>Marque</vt:lpstr>
      <vt:lpstr>Motorola</vt:lpstr>
      <vt:lpstr>OPPO</vt:lpstr>
      <vt:lpstr>Orange</vt:lpstr>
      <vt:lpstr>Samsung</vt:lpstr>
      <vt:lpstr>Sony</vt:lpstr>
      <vt:lpstr>Wiko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2019-08-18T10:42:48Z</dcterms:modified>
</cp:coreProperties>
</file>