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120" windowWidth="11580" windowHeight="9285" tabRatio="771"/>
  </bookViews>
  <sheets>
    <sheet name="feuille 1" sheetId="13" r:id="rId1"/>
  </sheets>
  <externalReferences>
    <externalReference r:id="rId2"/>
    <externalReference r:id="rId3"/>
  </externalReferences>
  <definedNames>
    <definedName name="_xlnm.Print_Area" localSheetId="0">'feuille 1'!$A$1:$N$54</definedName>
  </definedNames>
  <calcPr calcId="145621"/>
</workbook>
</file>

<file path=xl/calcChain.xml><?xml version="1.0" encoding="utf-8"?>
<calcChain xmlns="http://schemas.openxmlformats.org/spreadsheetml/2006/main">
  <c r="L5" i="13" l="1"/>
  <c r="M16" i="13"/>
  <c r="M17" i="13"/>
  <c r="M18" i="13"/>
  <c r="M19" i="13"/>
  <c r="M20" i="13"/>
  <c r="M21" i="13"/>
  <c r="M22" i="13"/>
  <c r="M23" i="13"/>
  <c r="M24" i="13"/>
  <c r="N24" i="13"/>
  <c r="M25" i="13"/>
  <c r="M26" i="13"/>
  <c r="M27" i="13"/>
  <c r="M28" i="13"/>
  <c r="M29" i="13"/>
  <c r="M30" i="13"/>
  <c r="E16" i="13"/>
  <c r="E17" i="13"/>
  <c r="N17" i="13" s="1"/>
  <c r="E18" i="13"/>
  <c r="E19" i="13"/>
  <c r="N19" i="13" s="1"/>
  <c r="E20" i="13"/>
  <c r="N20" i="13" s="1"/>
  <c r="E21" i="13"/>
  <c r="E22" i="13"/>
  <c r="N22" i="13" s="1"/>
  <c r="E23" i="13"/>
  <c r="E24" i="13"/>
  <c r="E25" i="13"/>
  <c r="N25" i="13" s="1"/>
  <c r="E26" i="13"/>
  <c r="N26" i="13" s="1"/>
  <c r="E27" i="13"/>
  <c r="N27" i="13" s="1"/>
  <c r="E28" i="13"/>
  <c r="N28" i="13" s="1"/>
  <c r="E29" i="13"/>
  <c r="N29" i="13" s="1"/>
  <c r="E30" i="13"/>
  <c r="N30" i="13" s="1"/>
  <c r="M11" i="13"/>
  <c r="E12" i="13"/>
  <c r="E13" i="13"/>
  <c r="E14" i="13"/>
  <c r="E15" i="13"/>
  <c r="E31" i="13"/>
  <c r="E32" i="13"/>
  <c r="E33" i="13"/>
  <c r="E34" i="13"/>
  <c r="E35" i="13"/>
  <c r="E36" i="13"/>
  <c r="E37" i="13"/>
  <c r="N37" i="13" s="1"/>
  <c r="E38" i="13"/>
  <c r="E39" i="13"/>
  <c r="E40" i="13"/>
  <c r="E11" i="13"/>
  <c r="M35" i="13"/>
  <c r="M36" i="13"/>
  <c r="M37" i="13"/>
  <c r="M38" i="13"/>
  <c r="M39" i="13"/>
  <c r="M40" i="13"/>
  <c r="M34" i="13"/>
  <c r="M15" i="13"/>
  <c r="M33" i="13"/>
  <c r="M14" i="13"/>
  <c r="M13" i="13"/>
  <c r="M32" i="13"/>
  <c r="M12" i="13"/>
  <c r="M31" i="13"/>
  <c r="N31" i="13" s="1"/>
  <c r="N39" i="13" l="1"/>
  <c r="N35" i="13"/>
  <c r="N23" i="13"/>
  <c r="N18" i="13"/>
  <c r="N16" i="13"/>
  <c r="N40" i="13"/>
  <c r="N36" i="13"/>
  <c r="N21" i="13"/>
  <c r="N33" i="13"/>
  <c r="N38" i="13"/>
  <c r="N34" i="13"/>
  <c r="N32" i="13"/>
  <c r="N14" i="13"/>
  <c r="N15" i="13"/>
  <c r="N13" i="13"/>
  <c r="M41" i="13"/>
  <c r="N12" i="13"/>
  <c r="N11" i="13"/>
  <c r="N41" i="13" l="1"/>
  <c r="N42" i="13" s="1"/>
  <c r="I45" i="13" l="1"/>
  <c r="I46" i="13" s="1"/>
  <c r="D45" i="13"/>
</calcChain>
</file>

<file path=xl/sharedStrings.xml><?xml version="1.0" encoding="utf-8"?>
<sst xmlns="http://schemas.openxmlformats.org/spreadsheetml/2006/main" count="37" uniqueCount="34">
  <si>
    <t>Postes fonctionnels</t>
  </si>
  <si>
    <t>Horaires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</si>
  <si>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</si>
  <si>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</si>
  <si>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</si>
  <si>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</si>
  <si>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</si>
  <si>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</si>
  <si>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</si>
  <si>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</si>
  <si>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durée</t>
  </si>
  <si>
    <t xml:space="preserve">Nb de postes X </t>
  </si>
  <si>
    <t xml:space="preserve">TOTAL  </t>
  </si>
  <si>
    <t>ETP</t>
  </si>
  <si>
    <t>en postes</t>
  </si>
  <si>
    <t>Commentaires :</t>
  </si>
  <si>
    <t>semaines.</t>
  </si>
  <si>
    <t>Total en h.</t>
  </si>
  <si>
    <t>Période</t>
  </si>
  <si>
    <t>Pôle:</t>
  </si>
  <si>
    <t>Date:</t>
  </si>
  <si>
    <t>Service:</t>
  </si>
  <si>
    <t>Grade:</t>
  </si>
  <si>
    <t>Début</t>
  </si>
  <si>
    <t>Fin</t>
  </si>
  <si>
    <t>Pause</t>
  </si>
  <si>
    <t>Temps Travail</t>
  </si>
  <si>
    <t xml:space="preserve"> Effectif</t>
  </si>
  <si>
    <t>Obligation Annuelle de Travail:</t>
  </si>
  <si>
    <t>EFFECTIF NECESSAIRE</t>
  </si>
  <si>
    <t>Heures</t>
  </si>
  <si>
    <t>ETP Bugétés</t>
  </si>
  <si>
    <t xml:space="preserve">soit </t>
  </si>
  <si>
    <t>écart ETP budgétés- ETP nécessaire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</si>
</sst>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]:mm;@"/>
  </numFmts>
  <fonts count="17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Times New Roman"/>
      <family val="1"/>
    </font>
    <font>
      <b/>
      <sz val="10"/>
      <name val="Times New Roman"/>
      <family val="1"/>
    </font>
    <font>
      <b/>
      <sz val="12"/>
      <name val="Times New Roman"/>
      <family val="1"/>
    </font>
    <font>
      <sz val="8"/>
      <name val="Times New Roman"/>
      <family val="1"/>
    </font>
    <font>
      <b/>
      <sz val="8"/>
      <color indexed="16"/>
      <name val="Times New Roman"/>
      <family val="1"/>
    </font>
    <font>
      <b/>
      <sz val="10"/>
      <name val="Arial"/>
      <family val="2"/>
    </font>
    <font>
      <b/>
      <sz val="8"/>
      <name val="Arial"/>
      <family val="2"/>
    </font>
    <font>
      <b/>
      <sz val="8"/>
      <name val="Times New Roman"/>
      <family val="1"/>
    </font>
    <font>
      <sz val="10"/>
      <name val="Arial"/>
      <family val="2"/>
    </font>
    <font>
      <sz val="10"/>
      <name val="Arial"/>
      <family val="2"/>
    </font>
    <font>
      <sz val="11"/>
      <name val="Times New Roman"/>
      <family val="1"/>
    </font>
    <font>
      <b/>
      <sz val="11"/>
      <name val="Times New Roman"/>
      <family val="1"/>
    </font>
    <font>
      <b/>
      <sz val="11"/>
      <color theme="4"/>
      <name val="Times New Roman"/>
      <family val="1"/>
    </font>
    <font>
      <sz val="10"/>
      <color theme="0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0" borderId="3" xfId="0" applyFont="1" applyBorder="1"/>
    <xf numFmtId="0" fontId="3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/>
    <xf numFmtId="0" fontId="4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4" fillId="0" borderId="8" xfId="0" applyFont="1" applyBorder="1"/>
    <xf numFmtId="0" fontId="4" fillId="2" borderId="8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9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10" fillId="0" borderId="15" xfId="0" applyFont="1" applyBorder="1"/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2" borderId="8" xfId="0" applyFont="1" applyFill="1" applyBorder="1" applyAlignment="1">
      <alignment horizontal="center"/>
    </xf>
    <xf numFmtId="0" fontId="6" fillId="0" borderId="0" xfId="0" applyFont="1" applyBorder="1"/>
    <xf numFmtId="2" fontId="0" fillId="0" borderId="0" xfId="0" applyNumberFormat="1"/>
    <xf numFmtId="0" fontId="12" fillId="0" borderId="0" xfId="0" applyFont="1"/>
    <xf numFmtId="2" fontId="4" fillId="2" borderId="18" xfId="0" applyNumberFormat="1" applyFont="1" applyFill="1" applyBorder="1" applyAlignment="1">
      <alignment horizontal="center"/>
    </xf>
    <xf numFmtId="2" fontId="12" fillId="0" borderId="0" xfId="0" applyNumberFormat="1" applyFont="1"/>
    <xf numFmtId="0" fontId="11" fillId="0" borderId="0" xfId="0" applyFont="1" applyAlignment="1">
      <alignment horizontal="right"/>
    </xf>
    <xf numFmtId="164" fontId="6" fillId="0" borderId="3" xfId="0" applyNumberFormat="1" applyFont="1" applyBorder="1" applyAlignment="1">
      <alignment horizontal="center"/>
    </xf>
    <xf numFmtId="165" fontId="3" fillId="0" borderId="3" xfId="0" applyNumberFormat="1" applyFont="1" applyBorder="1" applyAlignment="1">
      <alignment horizontal="center"/>
    </xf>
    <xf numFmtId="165" fontId="3" fillId="0" borderId="2" xfId="0" applyNumberFormat="1" applyFont="1" applyBorder="1" applyAlignment="1">
      <alignment horizontal="center"/>
    </xf>
    <xf numFmtId="165" fontId="4" fillId="3" borderId="8" xfId="0" applyNumberFormat="1" applyFont="1" applyFill="1" applyBorder="1" applyAlignment="1">
      <alignment horizontal="center"/>
    </xf>
    <xf numFmtId="165" fontId="4" fillId="0" borderId="0" xfId="0" applyNumberFormat="1" applyFont="1" applyFill="1" applyBorder="1" applyAlignment="1">
      <alignment horizontal="center"/>
    </xf>
    <xf numFmtId="0" fontId="11" fillId="0" borderId="0" xfId="0" applyFont="1"/>
    <xf numFmtId="165" fontId="6" fillId="0" borderId="22" xfId="0" applyNumberFormat="1" applyFont="1" applyBorder="1"/>
    <xf numFmtId="0" fontId="6" fillId="0" borderId="24" xfId="0" applyNumberFormat="1" applyFont="1" applyBorder="1"/>
    <xf numFmtId="0" fontId="6" fillId="0" borderId="22" xfId="0" applyFont="1" applyBorder="1" applyAlignment="1">
      <alignment horizontal="center" vertical="center"/>
    </xf>
    <xf numFmtId="1" fontId="8" fillId="4" borderId="0" xfId="0" applyNumberFormat="1" applyFont="1" applyFill="1"/>
    <xf numFmtId="0" fontId="8" fillId="4" borderId="0" xfId="0" applyFont="1" applyFill="1"/>
    <xf numFmtId="0" fontId="3" fillId="5" borderId="9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164" fontId="6" fillId="5" borderId="3" xfId="0" applyNumberFormat="1" applyFont="1" applyFill="1" applyBorder="1" applyAlignment="1">
      <alignment horizontal="center"/>
    </xf>
    <xf numFmtId="0" fontId="13" fillId="0" borderId="20" xfId="0" applyFont="1" applyBorder="1" applyAlignment="1">
      <alignment horizontal="center"/>
    </xf>
    <xf numFmtId="0" fontId="13" fillId="0" borderId="20" xfId="0" applyFont="1" applyBorder="1"/>
    <xf numFmtId="0" fontId="13" fillId="0" borderId="21" xfId="0" applyFont="1" applyBorder="1"/>
    <xf numFmtId="0" fontId="13" fillId="0" borderId="23" xfId="0" applyFont="1" applyBorder="1" applyAlignment="1">
      <alignment horizontal="center" vertical="center"/>
    </xf>
    <xf numFmtId="2" fontId="14" fillId="0" borderId="23" xfId="0" applyNumberFormat="1" applyFont="1" applyBorder="1"/>
    <xf numFmtId="2" fontId="13" fillId="0" borderId="26" xfId="0" applyNumberFormat="1" applyFont="1" applyBorder="1"/>
    <xf numFmtId="0" fontId="15" fillId="0" borderId="19" xfId="0" applyFont="1" applyBorder="1"/>
    <xf numFmtId="0" fontId="10" fillId="4" borderId="8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16" fillId="0" borderId="0" xfId="1" applyFo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semaine</c:v>
          </c:tx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1"/>
          <c:order val="1"/>
          <c:tx>
            <c:v>week-end</c:v>
          </c:tx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743680"/>
        <c:axId val="40745216"/>
      </c:barChart>
      <c:catAx>
        <c:axId val="40743680"/>
        <c:scaling>
          <c:orientation val="minMax"/>
        </c:scaling>
        <c:delete val="0"/>
        <c:axPos val="b"/>
        <c:numFmt formatCode="h:mm" sourceLinked="0"/>
        <c:majorTickMark val="out"/>
        <c:minorTickMark val="none"/>
        <c:tickLblPos val="nextTo"/>
        <c:crossAx val="40745216"/>
        <c:crosses val="autoZero"/>
        <c:auto val="1"/>
        <c:lblAlgn val="ctr"/>
        <c:lblOffset val="100"/>
        <c:noMultiLvlLbl val="0"/>
      </c:catAx>
      <c:valAx>
        <c:axId val="407452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7436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 sz="1400" b="1" i="0" u="none" strike="noStrike" baseline="0">
                <a:solidFill>
                  <a:srgbClr val="000000"/>
                </a:solidFill>
                <a:latin typeface="Calibri"/>
              </a:rPr>
              <a:t>Période </a:t>
            </a:r>
          </a:p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 sz="1400" b="1" i="0" u="none" strike="noStrike" baseline="0">
                <a:solidFill>
                  <a:srgbClr val="000000"/>
                </a:solidFill>
                <a:latin typeface="Calibri"/>
              </a:rPr>
              <a:t>normale</a:t>
            </a:r>
          </a:p>
        </c:rich>
      </c:tx>
      <c:layout>
        <c:manualLayout>
          <c:xMode val="edge"/>
          <c:yMode val="edge"/>
          <c:x val="0.91297767926068063"/>
          <c:y val="0.19977611772887363"/>
        </c:manualLayout>
      </c:layout>
      <c:overlay val="1"/>
      <c:spPr>
        <a:noFill/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  <c:spPr>
        <a:ln>
          <a:noFill/>
        </a:ln>
      </c:spPr>
    </c:sideWall>
    <c:backWall>
      <c:thickness val="0"/>
    </c:backWall>
    <c:plotArea>
      <c:layout>
        <c:manualLayout>
          <c:layoutTarget val="inner"/>
          <c:xMode val="edge"/>
          <c:yMode val="edge"/>
          <c:x val="4.7973064129608688E-2"/>
          <c:y val="5.8396254201973384E-2"/>
          <c:w val="0.86134777758878378"/>
          <c:h val="0.76134334258104064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'[2]charges heures'!$B$39</c:f>
              <c:strCache>
                <c:ptCount val="1"/>
                <c:pt idx="0">
                  <c:v>semaine</c:v>
                </c:pt>
              </c:strCache>
            </c:strRef>
          </c:tx>
          <c:spPr>
            <a:solidFill>
              <a:srgbClr val="3366FF"/>
            </a:solidFill>
            <a:ln w="25400">
              <a:noFill/>
            </a:ln>
          </c:spPr>
          <c:invertIfNegative val="0"/>
          <c:cat>
            <c:numRef>
              <c:f>'[2]charges heures'!$C$26:$AX$26</c:f>
              <c:numCache>
                <c:formatCode>h:mm</c:formatCode>
                <c:ptCount val="48"/>
                <c:pt idx="0">
                  <c:v>0.97916656666666735</c:v>
                </c:pt>
                <c:pt idx="1">
                  <c:v>0</c:v>
                </c:pt>
                <c:pt idx="2">
                  <c:v>2.0833233333333333E-2</c:v>
                </c:pt>
                <c:pt idx="3">
                  <c:v>4.1666566666666668E-2</c:v>
                </c:pt>
                <c:pt idx="4">
                  <c:v>6.2499899999999997E-2</c:v>
                </c:pt>
                <c:pt idx="5">
                  <c:v>8.3333233333333326E-2</c:v>
                </c:pt>
                <c:pt idx="6">
                  <c:v>0.10416656666666665</c:v>
                </c:pt>
                <c:pt idx="7">
                  <c:v>0.12499989999999998</c:v>
                </c:pt>
                <c:pt idx="8">
                  <c:v>0.14583323333333331</c:v>
                </c:pt>
                <c:pt idx="9">
                  <c:v>0.16666656666666665</c:v>
                </c:pt>
                <c:pt idx="10">
                  <c:v>0.1874999</c:v>
                </c:pt>
                <c:pt idx="11">
                  <c:v>0.20833323333333334</c:v>
                </c:pt>
                <c:pt idx="12">
                  <c:v>0.22916656666666668</c:v>
                </c:pt>
                <c:pt idx="13">
                  <c:v>0.24999990000000002</c:v>
                </c:pt>
                <c:pt idx="14">
                  <c:v>0.27083323333333337</c:v>
                </c:pt>
                <c:pt idx="15">
                  <c:v>0.29166656666666668</c:v>
                </c:pt>
                <c:pt idx="16">
                  <c:v>0.3124999</c:v>
                </c:pt>
                <c:pt idx="17">
                  <c:v>0.33333323333333331</c:v>
                </c:pt>
                <c:pt idx="18">
                  <c:v>0.35416656666666663</c:v>
                </c:pt>
                <c:pt idx="19">
                  <c:v>0.37499989999999994</c:v>
                </c:pt>
                <c:pt idx="20">
                  <c:v>0.39583323333333326</c:v>
                </c:pt>
                <c:pt idx="21">
                  <c:v>0.41666656666666657</c:v>
                </c:pt>
                <c:pt idx="22">
                  <c:v>0.43749989999999989</c:v>
                </c:pt>
                <c:pt idx="23">
                  <c:v>0.4583332333333332</c:v>
                </c:pt>
                <c:pt idx="24">
                  <c:v>0.47916656666666652</c:v>
                </c:pt>
                <c:pt idx="25">
                  <c:v>0.49999989999999983</c:v>
                </c:pt>
                <c:pt idx="26">
                  <c:v>0.5208332333333332</c:v>
                </c:pt>
                <c:pt idx="27">
                  <c:v>0.54166656666666657</c:v>
                </c:pt>
                <c:pt idx="28">
                  <c:v>0.56249989999999994</c:v>
                </c:pt>
                <c:pt idx="29">
                  <c:v>0.58333323333333331</c:v>
                </c:pt>
                <c:pt idx="30">
                  <c:v>0.60416656666666668</c:v>
                </c:pt>
                <c:pt idx="31">
                  <c:v>0.62499990000000005</c:v>
                </c:pt>
                <c:pt idx="32">
                  <c:v>0.64583323333333342</c:v>
                </c:pt>
                <c:pt idx="33">
                  <c:v>0.66666656666666679</c:v>
                </c:pt>
                <c:pt idx="34">
                  <c:v>0.68749990000000016</c:v>
                </c:pt>
                <c:pt idx="35">
                  <c:v>0.70833323333333353</c:v>
                </c:pt>
                <c:pt idx="36">
                  <c:v>0.7291665666666669</c:v>
                </c:pt>
                <c:pt idx="37">
                  <c:v>0.74999990000000027</c:v>
                </c:pt>
                <c:pt idx="38">
                  <c:v>0.77083323333333365</c:v>
                </c:pt>
                <c:pt idx="39">
                  <c:v>0.79166656666666702</c:v>
                </c:pt>
                <c:pt idx="40">
                  <c:v>0.81249990000000039</c:v>
                </c:pt>
                <c:pt idx="41">
                  <c:v>0.83333323333333376</c:v>
                </c:pt>
                <c:pt idx="42">
                  <c:v>0.85416656666666713</c:v>
                </c:pt>
                <c:pt idx="43">
                  <c:v>0.8749999000000005</c:v>
                </c:pt>
                <c:pt idx="44">
                  <c:v>0.89583323333333387</c:v>
                </c:pt>
                <c:pt idx="45">
                  <c:v>0.91666656666666724</c:v>
                </c:pt>
                <c:pt idx="46">
                  <c:v>0.93749990000000061</c:v>
                </c:pt>
                <c:pt idx="47">
                  <c:v>0.95833323333333398</c:v>
                </c:pt>
              </c:numCache>
            </c:numRef>
          </c:cat>
          <c:val>
            <c:numRef>
              <c:f>'[2]charges heures'!$C$39:$AX$39</c:f>
              <c:numCache>
                <c:formatCode>0.00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6.6000000000000005</c:v>
                </c:pt>
                <c:pt idx="18">
                  <c:v>6.6000000000000005</c:v>
                </c:pt>
                <c:pt idx="19">
                  <c:v>6.6000000000000005</c:v>
                </c:pt>
                <c:pt idx="20">
                  <c:v>6.6000000000000005</c:v>
                </c:pt>
                <c:pt idx="21">
                  <c:v>6.6000000000000005</c:v>
                </c:pt>
                <c:pt idx="22">
                  <c:v>6.6000000000000005</c:v>
                </c:pt>
                <c:pt idx="23">
                  <c:v>6.6000000000000005</c:v>
                </c:pt>
                <c:pt idx="24">
                  <c:v>6.6000000000000005</c:v>
                </c:pt>
                <c:pt idx="25">
                  <c:v>4.4000000000000004</c:v>
                </c:pt>
                <c:pt idx="26">
                  <c:v>4.4000000000000004</c:v>
                </c:pt>
                <c:pt idx="27">
                  <c:v>4.4000000000000004</c:v>
                </c:pt>
                <c:pt idx="28">
                  <c:v>4.4000000000000004</c:v>
                </c:pt>
                <c:pt idx="29">
                  <c:v>4.4000000000000004</c:v>
                </c:pt>
                <c:pt idx="30">
                  <c:v>4.4000000000000004</c:v>
                </c:pt>
                <c:pt idx="31">
                  <c:v>4.4000000000000004</c:v>
                </c:pt>
                <c:pt idx="32">
                  <c:v>4.4000000000000004</c:v>
                </c:pt>
                <c:pt idx="33">
                  <c:v>4.4000000000000004</c:v>
                </c:pt>
                <c:pt idx="34">
                  <c:v>4.4000000000000004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val>
        </c:ser>
        <c:ser>
          <c:idx val="1"/>
          <c:order val="1"/>
          <c:tx>
            <c:strRef>
              <c:f>'[2]charges heures'!$B$51</c:f>
              <c:strCache>
                <c:ptCount val="1"/>
                <c:pt idx="0">
                  <c:v>week end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numRef>
              <c:f>'[2]charges heures'!$C$26:$AX$26</c:f>
              <c:numCache>
                <c:formatCode>h:mm</c:formatCode>
                <c:ptCount val="48"/>
                <c:pt idx="0">
                  <c:v>0.97916656666666735</c:v>
                </c:pt>
                <c:pt idx="1">
                  <c:v>0</c:v>
                </c:pt>
                <c:pt idx="2">
                  <c:v>2.0833233333333333E-2</c:v>
                </c:pt>
                <c:pt idx="3">
                  <c:v>4.1666566666666668E-2</c:v>
                </c:pt>
                <c:pt idx="4">
                  <c:v>6.2499899999999997E-2</c:v>
                </c:pt>
                <c:pt idx="5">
                  <c:v>8.3333233333333326E-2</c:v>
                </c:pt>
                <c:pt idx="6">
                  <c:v>0.10416656666666665</c:v>
                </c:pt>
                <c:pt idx="7">
                  <c:v>0.12499989999999998</c:v>
                </c:pt>
                <c:pt idx="8">
                  <c:v>0.14583323333333331</c:v>
                </c:pt>
                <c:pt idx="9">
                  <c:v>0.16666656666666665</c:v>
                </c:pt>
                <c:pt idx="10">
                  <c:v>0.1874999</c:v>
                </c:pt>
                <c:pt idx="11">
                  <c:v>0.20833323333333334</c:v>
                </c:pt>
                <c:pt idx="12">
                  <c:v>0.22916656666666668</c:v>
                </c:pt>
                <c:pt idx="13">
                  <c:v>0.24999990000000002</c:v>
                </c:pt>
                <c:pt idx="14">
                  <c:v>0.27083323333333337</c:v>
                </c:pt>
                <c:pt idx="15">
                  <c:v>0.29166656666666668</c:v>
                </c:pt>
                <c:pt idx="16">
                  <c:v>0.3124999</c:v>
                </c:pt>
                <c:pt idx="17">
                  <c:v>0.33333323333333331</c:v>
                </c:pt>
                <c:pt idx="18">
                  <c:v>0.35416656666666663</c:v>
                </c:pt>
                <c:pt idx="19">
                  <c:v>0.37499989999999994</c:v>
                </c:pt>
                <c:pt idx="20">
                  <c:v>0.39583323333333326</c:v>
                </c:pt>
                <c:pt idx="21">
                  <c:v>0.41666656666666657</c:v>
                </c:pt>
                <c:pt idx="22">
                  <c:v>0.43749989999999989</c:v>
                </c:pt>
                <c:pt idx="23">
                  <c:v>0.4583332333333332</c:v>
                </c:pt>
                <c:pt idx="24">
                  <c:v>0.47916656666666652</c:v>
                </c:pt>
                <c:pt idx="25">
                  <c:v>0.49999989999999983</c:v>
                </c:pt>
                <c:pt idx="26">
                  <c:v>0.5208332333333332</c:v>
                </c:pt>
                <c:pt idx="27">
                  <c:v>0.54166656666666657</c:v>
                </c:pt>
                <c:pt idx="28">
                  <c:v>0.56249989999999994</c:v>
                </c:pt>
                <c:pt idx="29">
                  <c:v>0.58333323333333331</c:v>
                </c:pt>
                <c:pt idx="30">
                  <c:v>0.60416656666666668</c:v>
                </c:pt>
                <c:pt idx="31">
                  <c:v>0.62499990000000005</c:v>
                </c:pt>
                <c:pt idx="32">
                  <c:v>0.64583323333333342</c:v>
                </c:pt>
                <c:pt idx="33">
                  <c:v>0.66666656666666679</c:v>
                </c:pt>
                <c:pt idx="34">
                  <c:v>0.68749990000000016</c:v>
                </c:pt>
                <c:pt idx="35">
                  <c:v>0.70833323333333353</c:v>
                </c:pt>
                <c:pt idx="36">
                  <c:v>0.7291665666666669</c:v>
                </c:pt>
                <c:pt idx="37">
                  <c:v>0.74999990000000027</c:v>
                </c:pt>
                <c:pt idx="38">
                  <c:v>0.77083323333333365</c:v>
                </c:pt>
                <c:pt idx="39">
                  <c:v>0.79166656666666702</c:v>
                </c:pt>
                <c:pt idx="40">
                  <c:v>0.81249990000000039</c:v>
                </c:pt>
                <c:pt idx="41">
                  <c:v>0.83333323333333376</c:v>
                </c:pt>
                <c:pt idx="42">
                  <c:v>0.85416656666666713</c:v>
                </c:pt>
                <c:pt idx="43">
                  <c:v>0.8749999000000005</c:v>
                </c:pt>
                <c:pt idx="44">
                  <c:v>0.89583323333333387</c:v>
                </c:pt>
                <c:pt idx="45">
                  <c:v>0.91666656666666724</c:v>
                </c:pt>
                <c:pt idx="46">
                  <c:v>0.93749990000000061</c:v>
                </c:pt>
                <c:pt idx="47">
                  <c:v>0.95833323333333398</c:v>
                </c:pt>
              </c:numCache>
            </c:numRef>
          </c:cat>
          <c:val>
            <c:numRef>
              <c:f>'[2]charges heures'!$C$51:$AY$51</c:f>
              <c:numCache>
                <c:formatCode>0.00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2.5</c:v>
                </c:pt>
                <c:pt idx="18">
                  <c:v>2.5</c:v>
                </c:pt>
                <c:pt idx="19">
                  <c:v>2.5</c:v>
                </c:pt>
                <c:pt idx="20">
                  <c:v>2.5</c:v>
                </c:pt>
                <c:pt idx="21">
                  <c:v>2.5</c:v>
                </c:pt>
                <c:pt idx="22">
                  <c:v>2.5</c:v>
                </c:pt>
                <c:pt idx="23">
                  <c:v>2.5</c:v>
                </c:pt>
                <c:pt idx="24">
                  <c:v>2.5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7"/>
        <c:gapDepth val="0"/>
        <c:shape val="cylinder"/>
        <c:axId val="103897728"/>
        <c:axId val="103978112"/>
        <c:axId val="0"/>
      </c:bar3DChart>
      <c:catAx>
        <c:axId val="103897728"/>
        <c:scaling>
          <c:orientation val="minMax"/>
        </c:scaling>
        <c:delete val="0"/>
        <c:axPos val="b"/>
        <c:numFmt formatCode="h:mm" sourceLinked="1"/>
        <c:majorTickMark val="out"/>
        <c:minorTickMark val="none"/>
        <c:tickLblPos val="low"/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3978112"/>
        <c:crosses val="autoZero"/>
        <c:auto val="1"/>
        <c:lblAlgn val="ctr"/>
        <c:lblOffset val="100"/>
        <c:tickLblSkip val="1"/>
        <c:noMultiLvlLbl val="0"/>
      </c:catAx>
      <c:valAx>
        <c:axId val="103978112"/>
        <c:scaling>
          <c:orientation val="minMax"/>
        </c:scaling>
        <c:delete val="0"/>
        <c:axPos val="l"/>
        <c:majorGridlines>
          <c:spPr>
            <a:effectLst>
              <a:outerShdw dist="50800" sx="1000" sy="1000" algn="ctr" rotWithShape="0">
                <a:srgbClr val="000000"/>
              </a:outerShdw>
            </a:effectLst>
          </c:spPr>
        </c:majorGridlines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389772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9115100685943669"/>
          <c:y val="0.57818561141395786"/>
          <c:w val="8.1772204944970062E-2"/>
          <c:h val="0.17724117818606011"/>
        </c:manualLayout>
      </c:layout>
      <c:overlay val="1"/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984251969" l="0.78740157499999996" r="0.78740157499999996" t="0.984251969" header="0.4921259845" footer="0.4921259845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95249</xdr:colOff>
      <xdr:row>50</xdr:row>
      <xdr:rowOff>28574</xdr:rowOff>
    </xdr:from>
    <xdr:to>
      <xdr:col>13</xdr:col>
      <xdr:colOff>752474</xdr:colOff>
      <xdr:row>74</xdr:row>
      <xdr:rowOff>38099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76</xdr:row>
      <xdr:rowOff>0</xdr:rowOff>
    </xdr:from>
    <xdr:to>
      <xdr:col>10</xdr:col>
      <xdr:colOff>651164</xdr:colOff>
      <xdr:row>90</xdr:row>
      <xdr:rowOff>129021</xdr:rowOff>
    </xdr:to>
    <xdr:graphicFrame macro="">
      <xdr:nvGraphicFramePr>
        <xdr:cNvPr id="8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Cadre%20de%20sant&#233;\Ressources%20Humaines\Maquette%20h%20Janvier%20202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Cadre%20de%20sant&#233;\Ressources%20Humaines\Maquette%20test%203%207h14h%20av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ide"/>
      <sheetName val="Tech-hem new "/>
      <sheetName val="tech-bioch new"/>
      <sheetName val="tech-bact new"/>
      <sheetName val="charges heures"/>
      <sheetName val="sec-actuel"/>
      <sheetName val="sec-automate+prescription"/>
      <sheetName val="tech-bioch avec chaine de bioch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6">
          <cell r="C26">
            <v>0.97916656666666735</v>
          </cell>
          <cell r="D26">
            <v>0</v>
          </cell>
          <cell r="E26">
            <v>2.0833233333333333E-2</v>
          </cell>
          <cell r="F26">
            <v>4.1666566666666668E-2</v>
          </cell>
          <cell r="G26">
            <v>6.2499899999999997E-2</v>
          </cell>
          <cell r="H26">
            <v>8.3333233333333326E-2</v>
          </cell>
          <cell r="I26">
            <v>0.10416656666666665</v>
          </cell>
          <cell r="J26">
            <v>0.12499989999999998</v>
          </cell>
          <cell r="K26">
            <v>0.14583323333333331</v>
          </cell>
          <cell r="L26">
            <v>0.16666656666666665</v>
          </cell>
          <cell r="M26">
            <v>0.1874999</v>
          </cell>
          <cell r="N26">
            <v>0.20833323333333334</v>
          </cell>
          <cell r="O26">
            <v>0.22916656666666668</v>
          </cell>
          <cell r="P26">
            <v>0.24999990000000002</v>
          </cell>
          <cell r="Q26">
            <v>0.27083323333333337</v>
          </cell>
          <cell r="R26">
            <v>0.29166656666666668</v>
          </cell>
          <cell r="S26">
            <v>0.3124999</v>
          </cell>
          <cell r="T26">
            <v>0.33333323333333331</v>
          </cell>
          <cell r="U26">
            <v>0.35416656666666663</v>
          </cell>
          <cell r="V26">
            <v>0.37499989999999994</v>
          </cell>
          <cell r="W26">
            <v>0.39583323333333326</v>
          </cell>
          <cell r="X26">
            <v>0.41666656666666657</v>
          </cell>
          <cell r="Y26">
            <v>0.43749989999999989</v>
          </cell>
          <cell r="Z26">
            <v>0.4583332333333332</v>
          </cell>
          <cell r="AA26">
            <v>0.47916656666666652</v>
          </cell>
          <cell r="AB26">
            <v>0.49999989999999983</v>
          </cell>
          <cell r="AC26">
            <v>0.5208332333333332</v>
          </cell>
          <cell r="AD26">
            <v>0.54166656666666657</v>
          </cell>
          <cell r="AE26">
            <v>0.56249989999999994</v>
          </cell>
          <cell r="AF26">
            <v>0.58333323333333331</v>
          </cell>
          <cell r="AG26">
            <v>0.60416656666666668</v>
          </cell>
          <cell r="AH26">
            <v>0.62499990000000005</v>
          </cell>
          <cell r="AI26">
            <v>0.64583323333333342</v>
          </cell>
          <cell r="AJ26">
            <v>0.66666656666666679</v>
          </cell>
          <cell r="AK26">
            <v>0.68749990000000016</v>
          </cell>
          <cell r="AL26">
            <v>0.70833323333333353</v>
          </cell>
          <cell r="AM26">
            <v>0.7291665666666669</v>
          </cell>
          <cell r="AN26">
            <v>0.74999990000000027</v>
          </cell>
          <cell r="AO26">
            <v>0.77083323333333365</v>
          </cell>
          <cell r="AP26">
            <v>0.79166656666666702</v>
          </cell>
          <cell r="AQ26">
            <v>0.81249990000000039</v>
          </cell>
          <cell r="AR26">
            <v>0.83333323333333376</v>
          </cell>
          <cell r="AS26">
            <v>0.85416656666666713</v>
          </cell>
          <cell r="AT26">
            <v>0.8749999000000005</v>
          </cell>
          <cell r="AU26">
            <v>0.89583323333333387</v>
          </cell>
          <cell r="AV26">
            <v>0.91666656666666724</v>
          </cell>
          <cell r="AW26">
            <v>0.93749990000000061</v>
          </cell>
          <cell r="AX26">
            <v>0.95833323333333398</v>
          </cell>
        </row>
        <row r="39">
          <cell r="B39" t="str">
            <v>semaine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1</v>
          </cell>
          <cell r="S39">
            <v>1</v>
          </cell>
          <cell r="T39">
            <v>6.6000000000000005</v>
          </cell>
          <cell r="U39">
            <v>6.6000000000000005</v>
          </cell>
          <cell r="V39">
            <v>6.6000000000000005</v>
          </cell>
          <cell r="W39">
            <v>6.6000000000000005</v>
          </cell>
          <cell r="X39">
            <v>6.6000000000000005</v>
          </cell>
          <cell r="Y39">
            <v>6.6000000000000005</v>
          </cell>
          <cell r="Z39">
            <v>6.6000000000000005</v>
          </cell>
          <cell r="AA39">
            <v>6.6000000000000005</v>
          </cell>
          <cell r="AB39">
            <v>4.4000000000000004</v>
          </cell>
          <cell r="AC39">
            <v>4.4000000000000004</v>
          </cell>
          <cell r="AD39">
            <v>4.4000000000000004</v>
          </cell>
          <cell r="AE39">
            <v>4.4000000000000004</v>
          </cell>
          <cell r="AF39">
            <v>4.4000000000000004</v>
          </cell>
          <cell r="AG39">
            <v>4.4000000000000004</v>
          </cell>
          <cell r="AH39">
            <v>4.4000000000000004</v>
          </cell>
          <cell r="AI39">
            <v>4.4000000000000004</v>
          </cell>
          <cell r="AJ39">
            <v>4.4000000000000004</v>
          </cell>
          <cell r="AK39">
            <v>4.4000000000000004</v>
          </cell>
          <cell r="AL39">
            <v>1</v>
          </cell>
          <cell r="AM39">
            <v>1</v>
          </cell>
          <cell r="AN39">
            <v>1</v>
          </cell>
          <cell r="AO39">
            <v>1</v>
          </cell>
          <cell r="AP39">
            <v>1</v>
          </cell>
          <cell r="AQ39">
            <v>1</v>
          </cell>
          <cell r="AR39">
            <v>1</v>
          </cell>
          <cell r="AS39">
            <v>1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</row>
        <row r="51">
          <cell r="B51" t="str">
            <v>week end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1</v>
          </cell>
          <cell r="S51">
            <v>1</v>
          </cell>
          <cell r="T51">
            <v>2.5</v>
          </cell>
          <cell r="U51">
            <v>2.5</v>
          </cell>
          <cell r="V51">
            <v>2.5</v>
          </cell>
          <cell r="W51">
            <v>2.5</v>
          </cell>
          <cell r="X51">
            <v>2.5</v>
          </cell>
          <cell r="Y51">
            <v>2.5</v>
          </cell>
          <cell r="Z51">
            <v>2.5</v>
          </cell>
          <cell r="AA51">
            <v>2.5</v>
          </cell>
          <cell r="AB51">
            <v>1</v>
          </cell>
          <cell r="AC51">
            <v>1</v>
          </cell>
          <cell r="AD51">
            <v>1</v>
          </cell>
          <cell r="AE51">
            <v>1</v>
          </cell>
          <cell r="AF51">
            <v>1</v>
          </cell>
          <cell r="AG51">
            <v>1</v>
          </cell>
          <cell r="AH51">
            <v>1</v>
          </cell>
          <cell r="AI51">
            <v>1</v>
          </cell>
          <cell r="AJ51">
            <v>1</v>
          </cell>
          <cell r="AK51">
            <v>1</v>
          </cell>
          <cell r="AL51">
            <v>1</v>
          </cell>
          <cell r="AM51">
            <v>1</v>
          </cell>
          <cell r="AN51">
            <v>1</v>
          </cell>
          <cell r="AO51">
            <v>1</v>
          </cell>
          <cell r="AP51">
            <v>1</v>
          </cell>
          <cell r="AQ51">
            <v>1</v>
          </cell>
          <cell r="AR51">
            <v>1</v>
          </cell>
          <cell r="AS51">
            <v>1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</row>
      </sheetData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ide"/>
      <sheetName val="Tech-hem new "/>
      <sheetName val="tech-bioch new"/>
      <sheetName val="tech-bact new"/>
      <sheetName val="charges heures"/>
      <sheetName val="sec-actuel"/>
      <sheetName val="sec-automate+prescription"/>
      <sheetName val="tech-bioch avec chaine de bioch"/>
    </sheetNames>
    <sheetDataSet>
      <sheetData sheetId="0"/>
      <sheetData sheetId="1"/>
      <sheetData sheetId="2"/>
      <sheetData sheetId="3"/>
      <sheetData sheetId="4"/>
      <sheetData sheetId="5">
        <row r="26">
          <cell r="C26">
            <v>0.97916656666666735</v>
          </cell>
          <cell r="D26">
            <v>0</v>
          </cell>
          <cell r="E26">
            <v>2.0833233333333333E-2</v>
          </cell>
          <cell r="F26">
            <v>4.1666566666666668E-2</v>
          </cell>
          <cell r="G26">
            <v>6.2499899999999997E-2</v>
          </cell>
          <cell r="H26">
            <v>8.3333233333333326E-2</v>
          </cell>
          <cell r="I26">
            <v>0.10416656666666665</v>
          </cell>
          <cell r="J26">
            <v>0.12499989999999998</v>
          </cell>
          <cell r="K26">
            <v>0.14583323333333331</v>
          </cell>
          <cell r="L26">
            <v>0.16666656666666665</v>
          </cell>
          <cell r="M26">
            <v>0.1874999</v>
          </cell>
          <cell r="N26">
            <v>0.20833323333333334</v>
          </cell>
          <cell r="O26">
            <v>0.22916656666666668</v>
          </cell>
          <cell r="P26">
            <v>0.24999990000000002</v>
          </cell>
          <cell r="Q26">
            <v>0.27083323333333337</v>
          </cell>
          <cell r="R26">
            <v>0.29166656666666668</v>
          </cell>
          <cell r="S26">
            <v>0.3124999</v>
          </cell>
          <cell r="T26">
            <v>0.33333323333333331</v>
          </cell>
          <cell r="U26">
            <v>0.35416656666666663</v>
          </cell>
          <cell r="V26">
            <v>0.37499989999999994</v>
          </cell>
          <cell r="W26">
            <v>0.39583323333333326</v>
          </cell>
          <cell r="X26">
            <v>0.41666656666666657</v>
          </cell>
          <cell r="Y26">
            <v>0.43749989999999989</v>
          </cell>
          <cell r="Z26">
            <v>0.4583332333333332</v>
          </cell>
          <cell r="AA26">
            <v>0.47916656666666652</v>
          </cell>
          <cell r="AB26">
            <v>0.49999989999999983</v>
          </cell>
          <cell r="AC26">
            <v>0.5208332333333332</v>
          </cell>
          <cell r="AD26">
            <v>0.54166656666666657</v>
          </cell>
          <cell r="AE26">
            <v>0.56249989999999994</v>
          </cell>
          <cell r="AF26">
            <v>0.58333323333333331</v>
          </cell>
          <cell r="AG26">
            <v>0.60416656666666668</v>
          </cell>
          <cell r="AH26">
            <v>0.62499990000000005</v>
          </cell>
          <cell r="AI26">
            <v>0.64583323333333342</v>
          </cell>
          <cell r="AJ26">
            <v>0.66666656666666679</v>
          </cell>
          <cell r="AK26">
            <v>0.68749990000000016</v>
          </cell>
          <cell r="AL26">
            <v>0.70833323333333353</v>
          </cell>
          <cell r="AM26">
            <v>0.7291665666666669</v>
          </cell>
          <cell r="AN26">
            <v>0.74999990000000027</v>
          </cell>
          <cell r="AO26">
            <v>0.77083323333333365</v>
          </cell>
          <cell r="AP26">
            <v>0.79166656666666702</v>
          </cell>
          <cell r="AQ26">
            <v>0.81249990000000039</v>
          </cell>
          <cell r="AR26">
            <v>0.83333323333333376</v>
          </cell>
          <cell r="AS26">
            <v>0.85416656666666713</v>
          </cell>
          <cell r="AT26">
            <v>0.8749999000000005</v>
          </cell>
          <cell r="AU26">
            <v>0.89583323333333387</v>
          </cell>
          <cell r="AV26">
            <v>0.91666656666666724</v>
          </cell>
          <cell r="AW26">
            <v>0.93749990000000061</v>
          </cell>
          <cell r="AX26">
            <v>0.95833323333333398</v>
          </cell>
        </row>
        <row r="39">
          <cell r="B39" t="str">
            <v>semaine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1</v>
          </cell>
          <cell r="S39">
            <v>1</v>
          </cell>
          <cell r="T39">
            <v>6.6000000000000005</v>
          </cell>
          <cell r="U39">
            <v>6.6000000000000005</v>
          </cell>
          <cell r="V39">
            <v>6.6000000000000005</v>
          </cell>
          <cell r="W39">
            <v>6.6000000000000005</v>
          </cell>
          <cell r="X39">
            <v>6.6000000000000005</v>
          </cell>
          <cell r="Y39">
            <v>6.6000000000000005</v>
          </cell>
          <cell r="Z39">
            <v>6.6000000000000005</v>
          </cell>
          <cell r="AA39">
            <v>6.6000000000000005</v>
          </cell>
          <cell r="AB39">
            <v>4.4000000000000004</v>
          </cell>
          <cell r="AC39">
            <v>4.4000000000000004</v>
          </cell>
          <cell r="AD39">
            <v>4.4000000000000004</v>
          </cell>
          <cell r="AE39">
            <v>4.4000000000000004</v>
          </cell>
          <cell r="AF39">
            <v>4.4000000000000004</v>
          </cell>
          <cell r="AG39">
            <v>4.4000000000000004</v>
          </cell>
          <cell r="AH39">
            <v>4.4000000000000004</v>
          </cell>
          <cell r="AI39">
            <v>4.4000000000000004</v>
          </cell>
          <cell r="AJ39">
            <v>4.4000000000000004</v>
          </cell>
          <cell r="AK39">
            <v>4.4000000000000004</v>
          </cell>
          <cell r="AL39">
            <v>1</v>
          </cell>
          <cell r="AM39">
            <v>1</v>
          </cell>
          <cell r="AN39">
            <v>1</v>
          </cell>
          <cell r="AO39">
            <v>1</v>
          </cell>
          <cell r="AP39">
            <v>1</v>
          </cell>
          <cell r="AQ39">
            <v>1</v>
          </cell>
          <cell r="AR39">
            <v>1</v>
          </cell>
          <cell r="AS39">
            <v>1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</row>
        <row r="51">
          <cell r="B51" t="str">
            <v>week end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1</v>
          </cell>
          <cell r="S51">
            <v>1</v>
          </cell>
          <cell r="T51">
            <v>2.5</v>
          </cell>
          <cell r="U51">
            <v>2.5</v>
          </cell>
          <cell r="V51">
            <v>2.5</v>
          </cell>
          <cell r="W51">
            <v>2.5</v>
          </cell>
          <cell r="X51">
            <v>2.5</v>
          </cell>
          <cell r="Y51">
            <v>2.5</v>
          </cell>
          <cell r="Z51">
            <v>2.5</v>
          </cell>
          <cell r="AA51">
            <v>2.5</v>
          </cell>
          <cell r="AB51">
            <v>1</v>
          </cell>
          <cell r="AC51">
            <v>1</v>
          </cell>
          <cell r="AD51">
            <v>1</v>
          </cell>
          <cell r="AE51">
            <v>1</v>
          </cell>
          <cell r="AF51">
            <v>1</v>
          </cell>
          <cell r="AG51">
            <v>1</v>
          </cell>
          <cell r="AH51">
            <v>1</v>
          </cell>
          <cell r="AI51">
            <v>1</v>
          </cell>
          <cell r="AJ51">
            <v>1</v>
          </cell>
          <cell r="AK51">
            <v>1</v>
          </cell>
          <cell r="AL51">
            <v>1</v>
          </cell>
          <cell r="AM51">
            <v>1</v>
          </cell>
          <cell r="AN51">
            <v>1</v>
          </cell>
          <cell r="AO51">
            <v>1</v>
          </cell>
          <cell r="AP51">
            <v>1</v>
          </cell>
          <cell r="AQ51">
            <v>1</v>
          </cell>
          <cell r="AR51">
            <v>1</v>
          </cell>
          <cell r="AS51">
            <v>1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74"/>
  <sheetViews>
    <sheetView showGridLines="0" tabSelected="1" topLeftCell="A43" workbookViewId="0">
      <selection activeCell="R60" sqref="R60"/>
    </sheetView>
  </sheetViews>
  <sheetFormatPr baseColWidth="10" defaultRowHeight="12" customHeight="1" x14ac:dyDescent="0.2"/>
  <cols>
    <col min="1" max="1" width="28.7109375" customWidth="1"/>
    <col min="5" max="5" width="12.5703125" bestFit="1" customWidth="1"/>
    <col min="6" max="6" width="10.42578125" customWidth="1"/>
    <col min="7" max="7" width="9.5703125" customWidth="1"/>
    <col min="8" max="8" width="10.42578125" customWidth="1"/>
    <col min="9" max="9" width="9.85546875" customWidth="1"/>
    <col min="10" max="10" width="10.42578125" customWidth="1"/>
    <col min="11" max="11" width="10" customWidth="1"/>
    <col min="12" max="12" width="10.28515625" customWidth="1"/>
  </cols>
  <sheetData>
    <row r="1" spans="1:14" ht="12" customHeight="1" x14ac:dyDescent="0.2">
      <c r="C1" s="32"/>
      <c r="D1" s="32"/>
      <c r="E1" s="32" t="s">
        <v>20</v>
      </c>
      <c r="F1" s="59"/>
      <c r="G1" s="59"/>
      <c r="H1" s="59"/>
      <c r="I1" s="59"/>
      <c r="J1" s="59"/>
    </row>
    <row r="2" spans="1:14" ht="12" customHeight="1" x14ac:dyDescent="0.2">
      <c r="C2" s="32"/>
      <c r="D2" s="32"/>
      <c r="E2" s="32" t="s">
        <v>19</v>
      </c>
      <c r="F2" s="60"/>
      <c r="G2" s="60"/>
      <c r="H2" s="60"/>
      <c r="I2" s="60"/>
      <c r="J2" s="60"/>
    </row>
    <row r="3" spans="1:14" ht="12" customHeight="1" x14ac:dyDescent="0.2">
      <c r="C3" s="32"/>
      <c r="D3" s="32"/>
      <c r="E3" s="32" t="s">
        <v>21</v>
      </c>
      <c r="F3" s="60"/>
      <c r="G3" s="60"/>
      <c r="H3" s="60"/>
      <c r="I3" s="60"/>
      <c r="J3" s="60"/>
    </row>
    <row r="4" spans="1:14" ht="12" customHeight="1" x14ac:dyDescent="0.2">
      <c r="C4" s="32"/>
      <c r="D4" s="32"/>
      <c r="E4" s="32" t="s">
        <v>22</v>
      </c>
      <c r="F4" s="60"/>
      <c r="G4" s="60"/>
      <c r="H4" s="60"/>
      <c r="I4" s="60"/>
      <c r="J4" s="60"/>
    </row>
    <row r="5" spans="1:14" ht="12" customHeight="1" x14ac:dyDescent="0.2">
      <c r="C5" s="32"/>
      <c r="D5" s="32"/>
      <c r="E5" s="32" t="s">
        <v>28</v>
      </c>
      <c r="F5" s="42">
        <v>1568</v>
      </c>
      <c r="I5" s="32" t="s">
        <v>31</v>
      </c>
      <c r="J5" s="43">
        <v>4</v>
      </c>
      <c r="K5" s="38" t="s">
        <v>32</v>
      </c>
      <c r="L5" s="28">
        <f>J5*F5</f>
        <v>6272</v>
      </c>
    </row>
    <row r="6" spans="1:14" ht="15.75" x14ac:dyDescent="0.25">
      <c r="A6" s="21" t="s">
        <v>18</v>
      </c>
      <c r="B6" s="55">
        <v>52</v>
      </c>
      <c r="C6" s="22" t="s">
        <v>16</v>
      </c>
      <c r="D6" s="22"/>
      <c r="E6" s="22"/>
      <c r="F6" s="21"/>
      <c r="G6" s="21"/>
      <c r="H6" s="21"/>
      <c r="I6" s="21"/>
      <c r="J6" s="21"/>
      <c r="K6" s="21"/>
      <c r="L6" s="21"/>
      <c r="M6" s="21"/>
      <c r="N6" s="21"/>
    </row>
    <row r="7" spans="1:14" ht="12" customHeight="1" x14ac:dyDescent="0.2">
      <c r="A7" s="3"/>
      <c r="B7" s="23"/>
      <c r="C7" s="23"/>
      <c r="D7" s="23"/>
      <c r="E7" s="4"/>
      <c r="F7" s="11"/>
      <c r="G7" s="3"/>
      <c r="H7" s="3"/>
      <c r="I7" s="3"/>
      <c r="J7" s="3"/>
      <c r="K7" s="3"/>
      <c r="L7" s="3"/>
      <c r="M7" s="3"/>
      <c r="N7" s="4" t="s">
        <v>17</v>
      </c>
    </row>
    <row r="8" spans="1:14" ht="12" customHeight="1" x14ac:dyDescent="0.2">
      <c r="A8" s="5" t="s">
        <v>0</v>
      </c>
      <c r="B8" s="24" t="s">
        <v>1</v>
      </c>
      <c r="C8" s="24" t="s">
        <v>1</v>
      </c>
      <c r="D8" s="24" t="s">
        <v>1</v>
      </c>
      <c r="E8" s="5" t="s">
        <v>26</v>
      </c>
      <c r="F8" s="10" t="s">
        <v>2</v>
      </c>
      <c r="G8" s="5" t="s">
        <v>3</v>
      </c>
      <c r="H8" s="5" t="s">
        <v>4</v>
      </c>
      <c r="I8" s="5" t="s">
        <v>5</v>
      </c>
      <c r="J8" s="5" t="s">
        <v>6</v>
      </c>
      <c r="K8" s="5" t="s">
        <v>7</v>
      </c>
      <c r="L8" s="5" t="s">
        <v>8</v>
      </c>
      <c r="M8" s="5" t="s">
        <v>9</v>
      </c>
      <c r="N8" s="9" t="s">
        <v>11</v>
      </c>
    </row>
    <row r="9" spans="1:14" ht="12" customHeight="1" x14ac:dyDescent="0.2">
      <c r="A9" s="5"/>
      <c r="B9" s="24" t="s">
        <v>23</v>
      </c>
      <c r="C9" s="24" t="s">
        <v>24</v>
      </c>
      <c r="D9" s="24" t="s">
        <v>25</v>
      </c>
      <c r="E9" s="5" t="s">
        <v>27</v>
      </c>
      <c r="F9" s="10"/>
      <c r="G9" s="5"/>
      <c r="H9" s="5"/>
      <c r="I9" s="5"/>
      <c r="J9" s="5"/>
      <c r="K9" s="5"/>
      <c r="L9" s="5"/>
      <c r="M9" s="5" t="s">
        <v>14</v>
      </c>
      <c r="N9" s="9" t="s">
        <v>10</v>
      </c>
    </row>
    <row r="10" spans="1:14" ht="12" customHeight="1" x14ac:dyDescent="0.2">
      <c r="A10" s="8"/>
      <c r="B10" s="25"/>
      <c r="C10" s="25"/>
      <c r="D10" s="25"/>
      <c r="E10" s="13"/>
      <c r="F10" s="12"/>
      <c r="G10" s="8"/>
      <c r="H10" s="8"/>
      <c r="I10" s="8"/>
      <c r="J10" s="8"/>
      <c r="K10" s="8"/>
      <c r="L10" s="8"/>
      <c r="M10" s="13"/>
      <c r="N10" s="13"/>
    </row>
    <row r="11" spans="1:14" ht="12" customHeight="1" x14ac:dyDescent="0.2">
      <c r="A11" s="6"/>
      <c r="B11" s="47">
        <v>0.30208333333333331</v>
      </c>
      <c r="C11" s="47">
        <v>0.65625</v>
      </c>
      <c r="D11" s="47">
        <v>4.1666666666666664E-2</v>
      </c>
      <c r="E11" s="33">
        <f>C11-B11+IF(B11&gt;C11,1)-D11</f>
        <v>0.3125</v>
      </c>
      <c r="F11" s="44">
        <v>1</v>
      </c>
      <c r="G11" s="44">
        <v>1</v>
      </c>
      <c r="H11" s="44">
        <v>1</v>
      </c>
      <c r="I11" s="44">
        <v>1</v>
      </c>
      <c r="J11" s="44">
        <v>1</v>
      </c>
      <c r="K11" s="44"/>
      <c r="L11" s="45"/>
      <c r="M11" s="7">
        <f t="shared" ref="M11" si="0">SUM(F11:L11)</f>
        <v>5</v>
      </c>
      <c r="N11" s="34">
        <f t="shared" ref="N11:N40" si="1">E11*M11</f>
        <v>1.5625</v>
      </c>
    </row>
    <row r="12" spans="1:14" ht="12" customHeight="1" x14ac:dyDescent="0.2">
      <c r="A12" s="6"/>
      <c r="B12" s="47">
        <v>0.40625</v>
      </c>
      <c r="C12" s="47">
        <v>0.76041666666666663</v>
      </c>
      <c r="D12" s="47">
        <v>4.1666666666666664E-2</v>
      </c>
      <c r="E12" s="33">
        <f t="shared" ref="E12:E40" si="2">C12-B12+IF(B12&gt;C12,1)-D12</f>
        <v>0.31249999999999994</v>
      </c>
      <c r="F12" s="46">
        <v>1</v>
      </c>
      <c r="G12" s="46">
        <v>1</v>
      </c>
      <c r="H12" s="46">
        <v>1</v>
      </c>
      <c r="I12" s="46">
        <v>1</v>
      </c>
      <c r="J12" s="46">
        <v>1</v>
      </c>
      <c r="K12" s="46"/>
      <c r="L12" s="46"/>
      <c r="M12" s="7">
        <f t="shared" ref="M12:M34" si="3">SUM(F12:L12)</f>
        <v>5</v>
      </c>
      <c r="N12" s="34">
        <f t="shared" si="1"/>
        <v>1.5624999999999998</v>
      </c>
    </row>
    <row r="13" spans="1:14" ht="12" customHeight="1" x14ac:dyDescent="0.2">
      <c r="A13" s="6"/>
      <c r="B13" s="47">
        <v>0.32291666666666669</v>
      </c>
      <c r="C13" s="47">
        <v>0.67708333333333337</v>
      </c>
      <c r="D13" s="47">
        <v>4.1666666666666664E-2</v>
      </c>
      <c r="E13" s="33">
        <f t="shared" si="2"/>
        <v>0.3125</v>
      </c>
      <c r="F13" s="46">
        <v>1</v>
      </c>
      <c r="G13" s="46">
        <v>1</v>
      </c>
      <c r="H13" s="46"/>
      <c r="I13" s="46">
        <v>1</v>
      </c>
      <c r="J13" s="46"/>
      <c r="K13" s="46"/>
      <c r="L13" s="46"/>
      <c r="M13" s="7">
        <f t="shared" si="3"/>
        <v>3</v>
      </c>
      <c r="N13" s="34">
        <f t="shared" si="1"/>
        <v>0.9375</v>
      </c>
    </row>
    <row r="14" spans="1:14" ht="12" customHeight="1" x14ac:dyDescent="0.2">
      <c r="A14" s="6"/>
      <c r="B14" s="47">
        <v>0.36458333333333331</v>
      </c>
      <c r="C14" s="47">
        <v>0.51041666666666663</v>
      </c>
      <c r="D14" s="47">
        <v>0</v>
      </c>
      <c r="E14" s="33">
        <f t="shared" si="2"/>
        <v>0.14583333333333331</v>
      </c>
      <c r="F14" s="46"/>
      <c r="G14" s="46"/>
      <c r="H14" s="46"/>
      <c r="I14" s="46"/>
      <c r="J14" s="46"/>
      <c r="K14" s="46">
        <v>1</v>
      </c>
      <c r="L14" s="46"/>
      <c r="M14" s="7">
        <f t="shared" si="3"/>
        <v>1</v>
      </c>
      <c r="N14" s="34">
        <f t="shared" si="1"/>
        <v>0.14583333333333331</v>
      </c>
    </row>
    <row r="15" spans="1:14" ht="12" customHeight="1" x14ac:dyDescent="0.2">
      <c r="A15" s="6"/>
      <c r="B15" s="47">
        <v>0.32291666666666669</v>
      </c>
      <c r="C15" s="47">
        <v>0.46875</v>
      </c>
      <c r="D15" s="47">
        <v>0</v>
      </c>
      <c r="E15" s="33">
        <f t="shared" si="2"/>
        <v>0.14583333333333331</v>
      </c>
      <c r="F15" s="46"/>
      <c r="G15" s="46"/>
      <c r="H15" s="46">
        <v>1</v>
      </c>
      <c r="I15" s="46"/>
      <c r="J15" s="46">
        <v>1</v>
      </c>
      <c r="K15" s="46">
        <v>1</v>
      </c>
      <c r="L15" s="46"/>
      <c r="M15" s="7">
        <f t="shared" si="3"/>
        <v>3</v>
      </c>
      <c r="N15" s="34">
        <f t="shared" si="1"/>
        <v>0.43749999999999994</v>
      </c>
    </row>
    <row r="16" spans="1:14" ht="12" customHeight="1" x14ac:dyDescent="0.2">
      <c r="A16" s="6"/>
      <c r="B16" s="47">
        <v>0</v>
      </c>
      <c r="C16" s="47">
        <v>0</v>
      </c>
      <c r="D16" s="47">
        <v>0</v>
      </c>
      <c r="E16" s="33">
        <f t="shared" ref="E16:E30" si="4">C16-B16+IF(B16&gt;C16,1)-D16</f>
        <v>0</v>
      </c>
      <c r="F16" s="46"/>
      <c r="G16" s="46"/>
      <c r="H16" s="46"/>
      <c r="I16" s="46"/>
      <c r="J16" s="46"/>
      <c r="K16" s="46"/>
      <c r="L16" s="46"/>
      <c r="M16" s="7">
        <f t="shared" ref="M16:M30" si="5">SUM(F16:L16)</f>
        <v>0</v>
      </c>
      <c r="N16" s="34">
        <f t="shared" ref="N16:N30" si="6">E16*M16</f>
        <v>0</v>
      </c>
    </row>
    <row r="17" spans="1:14" ht="12" customHeight="1" x14ac:dyDescent="0.2">
      <c r="A17" s="6"/>
      <c r="B17" s="47">
        <v>0</v>
      </c>
      <c r="C17" s="47">
        <v>0</v>
      </c>
      <c r="D17" s="47">
        <v>0</v>
      </c>
      <c r="E17" s="33">
        <f t="shared" si="4"/>
        <v>0</v>
      </c>
      <c r="F17" s="46"/>
      <c r="G17" s="46"/>
      <c r="H17" s="46"/>
      <c r="I17" s="46"/>
      <c r="J17" s="46"/>
      <c r="K17" s="46"/>
      <c r="L17" s="46"/>
      <c r="M17" s="7">
        <f t="shared" si="5"/>
        <v>0</v>
      </c>
      <c r="N17" s="34">
        <f t="shared" si="6"/>
        <v>0</v>
      </c>
    </row>
    <row r="18" spans="1:14" ht="12" customHeight="1" x14ac:dyDescent="0.2">
      <c r="A18" s="6"/>
      <c r="B18" s="47">
        <v>0</v>
      </c>
      <c r="C18" s="47">
        <v>0</v>
      </c>
      <c r="D18" s="47">
        <v>0</v>
      </c>
      <c r="E18" s="33">
        <f t="shared" si="4"/>
        <v>0</v>
      </c>
      <c r="F18" s="46"/>
      <c r="G18" s="46"/>
      <c r="H18" s="46"/>
      <c r="I18" s="46"/>
      <c r="J18" s="46"/>
      <c r="K18" s="46"/>
      <c r="L18" s="46"/>
      <c r="M18" s="7">
        <f t="shared" si="5"/>
        <v>0</v>
      </c>
      <c r="N18" s="34">
        <f t="shared" si="6"/>
        <v>0</v>
      </c>
    </row>
    <row r="19" spans="1:14" ht="12" customHeight="1" x14ac:dyDescent="0.2">
      <c r="A19" s="6"/>
      <c r="B19" s="47">
        <v>0</v>
      </c>
      <c r="C19" s="47">
        <v>0</v>
      </c>
      <c r="D19" s="47">
        <v>0</v>
      </c>
      <c r="E19" s="33">
        <f t="shared" si="4"/>
        <v>0</v>
      </c>
      <c r="F19" s="46"/>
      <c r="G19" s="46"/>
      <c r="H19" s="46"/>
      <c r="I19" s="46"/>
      <c r="J19" s="46"/>
      <c r="K19" s="46"/>
      <c r="L19" s="46"/>
      <c r="M19" s="7">
        <f t="shared" si="5"/>
        <v>0</v>
      </c>
      <c r="N19" s="34">
        <f t="shared" si="6"/>
        <v>0</v>
      </c>
    </row>
    <row r="20" spans="1:14" ht="12" customHeight="1" x14ac:dyDescent="0.2">
      <c r="A20" s="6"/>
      <c r="B20" s="47">
        <v>0</v>
      </c>
      <c r="C20" s="47">
        <v>0</v>
      </c>
      <c r="D20" s="47">
        <v>0</v>
      </c>
      <c r="E20" s="33">
        <f t="shared" si="4"/>
        <v>0</v>
      </c>
      <c r="F20" s="46"/>
      <c r="G20" s="46"/>
      <c r="H20" s="46"/>
      <c r="I20" s="46"/>
      <c r="J20" s="46"/>
      <c r="K20" s="46"/>
      <c r="L20" s="46"/>
      <c r="M20" s="7">
        <f t="shared" si="5"/>
        <v>0</v>
      </c>
      <c r="N20" s="34">
        <f t="shared" si="6"/>
        <v>0</v>
      </c>
    </row>
    <row r="21" spans="1:14" ht="12" customHeight="1" x14ac:dyDescent="0.2">
      <c r="A21" s="6"/>
      <c r="B21" s="47">
        <v>0</v>
      </c>
      <c r="C21" s="47">
        <v>0</v>
      </c>
      <c r="D21" s="47">
        <v>0</v>
      </c>
      <c r="E21" s="33">
        <f t="shared" si="4"/>
        <v>0</v>
      </c>
      <c r="F21" s="46"/>
      <c r="G21" s="46"/>
      <c r="H21" s="46"/>
      <c r="I21" s="46"/>
      <c r="J21" s="46"/>
      <c r="K21" s="46"/>
      <c r="L21" s="46"/>
      <c r="M21" s="7">
        <f t="shared" si="5"/>
        <v>0</v>
      </c>
      <c r="N21" s="34">
        <f t="shared" si="6"/>
        <v>0</v>
      </c>
    </row>
    <row r="22" spans="1:14" ht="12" customHeight="1" x14ac:dyDescent="0.2">
      <c r="A22" s="6"/>
      <c r="B22" s="47">
        <v>0</v>
      </c>
      <c r="C22" s="47">
        <v>0</v>
      </c>
      <c r="D22" s="47">
        <v>0</v>
      </c>
      <c r="E22" s="33">
        <f t="shared" si="4"/>
        <v>0</v>
      </c>
      <c r="F22" s="46"/>
      <c r="G22" s="46"/>
      <c r="H22" s="46"/>
      <c r="I22" s="46"/>
      <c r="J22" s="46"/>
      <c r="K22" s="46"/>
      <c r="L22" s="46"/>
      <c r="M22" s="7">
        <f t="shared" si="5"/>
        <v>0</v>
      </c>
      <c r="N22" s="34">
        <f t="shared" si="6"/>
        <v>0</v>
      </c>
    </row>
    <row r="23" spans="1:14" ht="12" customHeight="1" x14ac:dyDescent="0.2">
      <c r="A23" s="6"/>
      <c r="B23" s="47">
        <v>0</v>
      </c>
      <c r="C23" s="47">
        <v>0</v>
      </c>
      <c r="D23" s="47">
        <v>0</v>
      </c>
      <c r="E23" s="33">
        <f t="shared" si="4"/>
        <v>0</v>
      </c>
      <c r="F23" s="46"/>
      <c r="G23" s="46"/>
      <c r="H23" s="46"/>
      <c r="I23" s="46"/>
      <c r="J23" s="46"/>
      <c r="K23" s="46"/>
      <c r="L23" s="46"/>
      <c r="M23" s="7">
        <f t="shared" si="5"/>
        <v>0</v>
      </c>
      <c r="N23" s="34">
        <f t="shared" si="6"/>
        <v>0</v>
      </c>
    </row>
    <row r="24" spans="1:14" ht="12" customHeight="1" x14ac:dyDescent="0.2">
      <c r="A24" s="6"/>
      <c r="B24" s="47">
        <v>0</v>
      </c>
      <c r="C24" s="47">
        <v>0</v>
      </c>
      <c r="D24" s="47">
        <v>0</v>
      </c>
      <c r="E24" s="33">
        <f t="shared" si="4"/>
        <v>0</v>
      </c>
      <c r="F24" s="46"/>
      <c r="G24" s="46"/>
      <c r="H24" s="46"/>
      <c r="I24" s="46"/>
      <c r="J24" s="46"/>
      <c r="K24" s="46"/>
      <c r="L24" s="46"/>
      <c r="M24" s="7">
        <f t="shared" si="5"/>
        <v>0</v>
      </c>
      <c r="N24" s="34">
        <f t="shared" si="6"/>
        <v>0</v>
      </c>
    </row>
    <row r="25" spans="1:14" ht="12" customHeight="1" x14ac:dyDescent="0.2">
      <c r="A25" s="6"/>
      <c r="B25" s="47">
        <v>0</v>
      </c>
      <c r="C25" s="47">
        <v>0</v>
      </c>
      <c r="D25" s="47">
        <v>0</v>
      </c>
      <c r="E25" s="33">
        <f t="shared" si="4"/>
        <v>0</v>
      </c>
      <c r="F25" s="46"/>
      <c r="G25" s="46"/>
      <c r="H25" s="46"/>
      <c r="I25" s="46"/>
      <c r="J25" s="46"/>
      <c r="K25" s="46"/>
      <c r="L25" s="46"/>
      <c r="M25" s="7">
        <f t="shared" si="5"/>
        <v>0</v>
      </c>
      <c r="N25" s="34">
        <f t="shared" si="6"/>
        <v>0</v>
      </c>
    </row>
    <row r="26" spans="1:14" ht="12" customHeight="1" x14ac:dyDescent="0.2">
      <c r="A26" s="6"/>
      <c r="B26" s="47">
        <v>0</v>
      </c>
      <c r="C26" s="47">
        <v>0</v>
      </c>
      <c r="D26" s="47">
        <v>0</v>
      </c>
      <c r="E26" s="33">
        <f t="shared" si="4"/>
        <v>0</v>
      </c>
      <c r="F26" s="46"/>
      <c r="G26" s="46"/>
      <c r="H26" s="46"/>
      <c r="I26" s="46"/>
      <c r="J26" s="46"/>
      <c r="K26" s="46"/>
      <c r="L26" s="46"/>
      <c r="M26" s="7">
        <f t="shared" si="5"/>
        <v>0</v>
      </c>
      <c r="N26" s="34">
        <f t="shared" si="6"/>
        <v>0</v>
      </c>
    </row>
    <row r="27" spans="1:14" ht="12" customHeight="1" x14ac:dyDescent="0.2">
      <c r="A27" s="6"/>
      <c r="B27" s="47">
        <v>0</v>
      </c>
      <c r="C27" s="47">
        <v>0</v>
      </c>
      <c r="D27" s="47">
        <v>0</v>
      </c>
      <c r="E27" s="33">
        <f t="shared" si="4"/>
        <v>0</v>
      </c>
      <c r="F27" s="46"/>
      <c r="G27" s="46"/>
      <c r="H27" s="46"/>
      <c r="I27" s="46"/>
      <c r="J27" s="46"/>
      <c r="K27" s="46"/>
      <c r="L27" s="46"/>
      <c r="M27" s="7">
        <f t="shared" si="5"/>
        <v>0</v>
      </c>
      <c r="N27" s="34">
        <f t="shared" si="6"/>
        <v>0</v>
      </c>
    </row>
    <row r="28" spans="1:14" ht="12" customHeight="1" x14ac:dyDescent="0.2">
      <c r="A28" s="6"/>
      <c r="B28" s="47">
        <v>0</v>
      </c>
      <c r="C28" s="47">
        <v>0</v>
      </c>
      <c r="D28" s="47">
        <v>0</v>
      </c>
      <c r="E28" s="33">
        <f t="shared" si="4"/>
        <v>0</v>
      </c>
      <c r="F28" s="46"/>
      <c r="G28" s="46"/>
      <c r="H28" s="46"/>
      <c r="I28" s="46"/>
      <c r="J28" s="46"/>
      <c r="K28" s="46"/>
      <c r="L28" s="46"/>
      <c r="M28" s="7">
        <f t="shared" si="5"/>
        <v>0</v>
      </c>
      <c r="N28" s="34">
        <f t="shared" si="6"/>
        <v>0</v>
      </c>
    </row>
    <row r="29" spans="1:14" ht="12" customHeight="1" x14ac:dyDescent="0.2">
      <c r="A29" s="6"/>
      <c r="B29" s="47">
        <v>0</v>
      </c>
      <c r="C29" s="47">
        <v>0</v>
      </c>
      <c r="D29" s="47">
        <v>0</v>
      </c>
      <c r="E29" s="33">
        <f t="shared" si="4"/>
        <v>0</v>
      </c>
      <c r="F29" s="46"/>
      <c r="G29" s="46"/>
      <c r="H29" s="46"/>
      <c r="I29" s="46"/>
      <c r="J29" s="46"/>
      <c r="K29" s="46"/>
      <c r="L29" s="46"/>
      <c r="M29" s="7">
        <f t="shared" si="5"/>
        <v>0</v>
      </c>
      <c r="N29" s="34">
        <f t="shared" si="6"/>
        <v>0</v>
      </c>
    </row>
    <row r="30" spans="1:14" ht="12" customHeight="1" x14ac:dyDescent="0.2">
      <c r="A30" s="6"/>
      <c r="B30" s="47">
        <v>0</v>
      </c>
      <c r="C30" s="47">
        <v>0</v>
      </c>
      <c r="D30" s="47">
        <v>0</v>
      </c>
      <c r="E30" s="33">
        <f t="shared" si="4"/>
        <v>0</v>
      </c>
      <c r="F30" s="46"/>
      <c r="G30" s="46"/>
      <c r="H30" s="46"/>
      <c r="I30" s="46"/>
      <c r="J30" s="46"/>
      <c r="K30" s="46"/>
      <c r="L30" s="46"/>
      <c r="M30" s="7">
        <f t="shared" si="5"/>
        <v>0</v>
      </c>
      <c r="N30" s="34">
        <f t="shared" si="6"/>
        <v>0</v>
      </c>
    </row>
    <row r="31" spans="1:14" ht="12" customHeight="1" x14ac:dyDescent="0.2">
      <c r="A31" s="6"/>
      <c r="B31" s="47">
        <v>0</v>
      </c>
      <c r="C31" s="47">
        <v>0</v>
      </c>
      <c r="D31" s="47">
        <v>0</v>
      </c>
      <c r="E31" s="33">
        <f t="shared" si="2"/>
        <v>0</v>
      </c>
      <c r="F31" s="46"/>
      <c r="G31" s="46"/>
      <c r="H31" s="46"/>
      <c r="I31" s="46"/>
      <c r="J31" s="46"/>
      <c r="K31" s="46"/>
      <c r="L31" s="46"/>
      <c r="M31" s="7">
        <f t="shared" si="3"/>
        <v>0</v>
      </c>
      <c r="N31" s="34">
        <f t="shared" si="1"/>
        <v>0</v>
      </c>
    </row>
    <row r="32" spans="1:14" ht="12" customHeight="1" x14ac:dyDescent="0.2">
      <c r="A32" s="6"/>
      <c r="B32" s="47">
        <v>0</v>
      </c>
      <c r="C32" s="47">
        <v>0</v>
      </c>
      <c r="D32" s="47">
        <v>0</v>
      </c>
      <c r="E32" s="33">
        <f t="shared" si="2"/>
        <v>0</v>
      </c>
      <c r="F32" s="46"/>
      <c r="G32" s="46"/>
      <c r="H32" s="46"/>
      <c r="I32" s="46"/>
      <c r="J32" s="46"/>
      <c r="K32" s="46"/>
      <c r="L32" s="46"/>
      <c r="M32" s="7">
        <f t="shared" si="3"/>
        <v>0</v>
      </c>
      <c r="N32" s="34">
        <f t="shared" si="1"/>
        <v>0</v>
      </c>
    </row>
    <row r="33" spans="1:16" ht="12" customHeight="1" x14ac:dyDescent="0.2">
      <c r="A33" s="6"/>
      <c r="B33" s="47">
        <v>0</v>
      </c>
      <c r="C33" s="47">
        <v>0</v>
      </c>
      <c r="D33" s="47">
        <v>0</v>
      </c>
      <c r="E33" s="33">
        <f t="shared" si="2"/>
        <v>0</v>
      </c>
      <c r="F33" s="46"/>
      <c r="G33" s="46"/>
      <c r="H33" s="46"/>
      <c r="I33" s="46"/>
      <c r="J33" s="46"/>
      <c r="K33" s="46"/>
      <c r="L33" s="46"/>
      <c r="M33" s="7">
        <f t="shared" si="3"/>
        <v>0</v>
      </c>
      <c r="N33" s="34">
        <f t="shared" si="1"/>
        <v>0</v>
      </c>
    </row>
    <row r="34" spans="1:16" ht="12" customHeight="1" x14ac:dyDescent="0.2">
      <c r="A34" s="6"/>
      <c r="B34" s="47">
        <v>0</v>
      </c>
      <c r="C34" s="47">
        <v>0</v>
      </c>
      <c r="D34" s="47">
        <v>0</v>
      </c>
      <c r="E34" s="33">
        <f t="shared" si="2"/>
        <v>0</v>
      </c>
      <c r="F34" s="46"/>
      <c r="G34" s="46"/>
      <c r="H34" s="46"/>
      <c r="I34" s="46"/>
      <c r="J34" s="46"/>
      <c r="K34" s="46"/>
      <c r="L34" s="46"/>
      <c r="M34" s="7">
        <f t="shared" si="3"/>
        <v>0</v>
      </c>
      <c r="N34" s="34">
        <f t="shared" si="1"/>
        <v>0</v>
      </c>
    </row>
    <row r="35" spans="1:16" ht="12" customHeight="1" x14ac:dyDescent="0.2">
      <c r="A35" s="6"/>
      <c r="B35" s="47">
        <v>0</v>
      </c>
      <c r="C35" s="47">
        <v>0</v>
      </c>
      <c r="D35" s="47">
        <v>0</v>
      </c>
      <c r="E35" s="33">
        <f t="shared" si="2"/>
        <v>0</v>
      </c>
      <c r="F35" s="46"/>
      <c r="G35" s="46"/>
      <c r="H35" s="46"/>
      <c r="I35" s="46"/>
      <c r="J35" s="46"/>
      <c r="K35" s="46"/>
      <c r="L35" s="46"/>
      <c r="M35" s="7">
        <f t="shared" ref="M35:M40" si="7">SUM(F35:L35)</f>
        <v>0</v>
      </c>
      <c r="N35" s="34">
        <f t="shared" si="1"/>
        <v>0</v>
      </c>
    </row>
    <row r="36" spans="1:16" ht="12" customHeight="1" x14ac:dyDescent="0.2">
      <c r="A36" s="6"/>
      <c r="B36" s="47">
        <v>0</v>
      </c>
      <c r="C36" s="47">
        <v>0</v>
      </c>
      <c r="D36" s="47">
        <v>0</v>
      </c>
      <c r="E36" s="33">
        <f t="shared" si="2"/>
        <v>0</v>
      </c>
      <c r="F36" s="46"/>
      <c r="G36" s="46"/>
      <c r="H36" s="46"/>
      <c r="I36" s="46"/>
      <c r="J36" s="46"/>
      <c r="K36" s="46"/>
      <c r="L36" s="46"/>
      <c r="M36" s="7">
        <f t="shared" si="7"/>
        <v>0</v>
      </c>
      <c r="N36" s="34">
        <f t="shared" si="1"/>
        <v>0</v>
      </c>
    </row>
    <row r="37" spans="1:16" ht="12" customHeight="1" x14ac:dyDescent="0.2">
      <c r="A37" s="6"/>
      <c r="B37" s="47">
        <v>0</v>
      </c>
      <c r="C37" s="47">
        <v>0</v>
      </c>
      <c r="D37" s="47">
        <v>0</v>
      </c>
      <c r="E37" s="33">
        <f t="shared" si="2"/>
        <v>0</v>
      </c>
      <c r="F37" s="46"/>
      <c r="G37" s="46"/>
      <c r="H37" s="46"/>
      <c r="I37" s="46"/>
      <c r="J37" s="46"/>
      <c r="K37" s="46"/>
      <c r="L37" s="46"/>
      <c r="M37" s="7">
        <f t="shared" si="7"/>
        <v>0</v>
      </c>
      <c r="N37" s="34">
        <f t="shared" si="1"/>
        <v>0</v>
      </c>
    </row>
    <row r="38" spans="1:16" ht="12" customHeight="1" x14ac:dyDescent="0.2">
      <c r="A38" s="6"/>
      <c r="B38" s="47">
        <v>0</v>
      </c>
      <c r="C38" s="47">
        <v>0</v>
      </c>
      <c r="D38" s="47">
        <v>0</v>
      </c>
      <c r="E38" s="33">
        <f t="shared" si="2"/>
        <v>0</v>
      </c>
      <c r="F38" s="46"/>
      <c r="G38" s="46"/>
      <c r="H38" s="46"/>
      <c r="I38" s="46"/>
      <c r="J38" s="46"/>
      <c r="K38" s="46"/>
      <c r="L38" s="46"/>
      <c r="M38" s="7">
        <f t="shared" si="7"/>
        <v>0</v>
      </c>
      <c r="N38" s="34">
        <f t="shared" si="1"/>
        <v>0</v>
      </c>
    </row>
    <row r="39" spans="1:16" ht="12" customHeight="1" x14ac:dyDescent="0.2">
      <c r="A39" s="6"/>
      <c r="B39" s="47">
        <v>0</v>
      </c>
      <c r="C39" s="47">
        <v>0</v>
      </c>
      <c r="D39" s="47">
        <v>0</v>
      </c>
      <c r="E39" s="33">
        <f t="shared" si="2"/>
        <v>0</v>
      </c>
      <c r="F39" s="46"/>
      <c r="G39" s="46"/>
      <c r="H39" s="46"/>
      <c r="I39" s="46"/>
      <c r="J39" s="46"/>
      <c r="K39" s="46"/>
      <c r="L39" s="46"/>
      <c r="M39" s="7">
        <f t="shared" si="7"/>
        <v>0</v>
      </c>
      <c r="N39" s="34">
        <f t="shared" si="1"/>
        <v>0</v>
      </c>
    </row>
    <row r="40" spans="1:16" ht="12" customHeight="1" x14ac:dyDescent="0.2">
      <c r="A40" s="6"/>
      <c r="B40" s="47">
        <v>0</v>
      </c>
      <c r="C40" s="47">
        <v>0</v>
      </c>
      <c r="D40" s="47">
        <v>0</v>
      </c>
      <c r="E40" s="33">
        <f t="shared" si="2"/>
        <v>0</v>
      </c>
      <c r="F40" s="46"/>
      <c r="G40" s="46"/>
      <c r="H40" s="46"/>
      <c r="I40" s="46"/>
      <c r="J40" s="46"/>
      <c r="K40" s="46"/>
      <c r="L40" s="46"/>
      <c r="M40" s="7">
        <f t="shared" si="7"/>
        <v>0</v>
      </c>
      <c r="N40" s="35">
        <f t="shared" si="1"/>
        <v>0</v>
      </c>
      <c r="P40" s="29"/>
    </row>
    <row r="41" spans="1:16" ht="12" customHeight="1" x14ac:dyDescent="0.2">
      <c r="A41" s="14" t="s">
        <v>12</v>
      </c>
      <c r="B41" s="26"/>
      <c r="C41" s="26"/>
      <c r="D41" s="26"/>
      <c r="E41" s="15"/>
      <c r="F41" s="16"/>
      <c r="G41" s="17"/>
      <c r="H41" s="17"/>
      <c r="I41" s="17"/>
      <c r="J41" s="17"/>
      <c r="K41" s="17"/>
      <c r="L41" s="18"/>
      <c r="M41" s="30">
        <f>SUM(M11:M40)</f>
        <v>17</v>
      </c>
      <c r="N41" s="36">
        <f>SUM(N11:N40)</f>
        <v>4.645833333333333</v>
      </c>
    </row>
    <row r="42" spans="1:16" ht="12" customHeight="1" thickBot="1" x14ac:dyDescent="0.25">
      <c r="A42" s="1"/>
      <c r="B42" s="27"/>
      <c r="C42" s="27"/>
      <c r="D42" s="27"/>
      <c r="E42" s="2"/>
      <c r="F42" s="1"/>
      <c r="G42" s="1"/>
      <c r="H42" s="1"/>
      <c r="I42" s="1"/>
      <c r="J42" s="1"/>
      <c r="K42" s="19"/>
      <c r="L42" s="1"/>
      <c r="M42" s="1"/>
      <c r="N42" s="36">
        <f>(N41*B6)</f>
        <v>241.58333333333331</v>
      </c>
    </row>
    <row r="43" spans="1:16" ht="17.25" customHeight="1" x14ac:dyDescent="0.25">
      <c r="A43" s="1"/>
      <c r="B43" s="27"/>
      <c r="C43" s="27"/>
      <c r="D43" s="54" t="s">
        <v>29</v>
      </c>
      <c r="E43" s="48"/>
      <c r="F43" s="49"/>
      <c r="G43" s="49"/>
      <c r="H43" s="49"/>
      <c r="I43" s="50"/>
      <c r="J43" s="1"/>
      <c r="K43" s="19"/>
      <c r="L43" s="1"/>
      <c r="M43" s="1"/>
      <c r="N43" s="37"/>
    </row>
    <row r="44" spans="1:16" ht="12" customHeight="1" x14ac:dyDescent="0.25">
      <c r="A44" s="1"/>
      <c r="B44" s="27"/>
      <c r="C44" s="27"/>
      <c r="D44" s="41" t="s">
        <v>30</v>
      </c>
      <c r="E44" s="56"/>
      <c r="F44" s="56"/>
      <c r="G44" s="56"/>
      <c r="H44" s="56"/>
      <c r="I44" s="51" t="s">
        <v>13</v>
      </c>
      <c r="J44" s="1"/>
      <c r="K44" s="19"/>
      <c r="L44" s="1"/>
      <c r="M44" s="1"/>
      <c r="N44" s="37"/>
    </row>
    <row r="45" spans="1:16" ht="12" customHeight="1" x14ac:dyDescent="0.2">
      <c r="A45" s="1"/>
      <c r="B45" s="27"/>
      <c r="C45" s="27"/>
      <c r="D45" s="39">
        <f>N42</f>
        <v>241.58333333333331</v>
      </c>
      <c r="E45" s="57" t="s">
        <v>29</v>
      </c>
      <c r="F45" s="57"/>
      <c r="G45" s="57"/>
      <c r="H45" s="57"/>
      <c r="I45" s="52">
        <f>(N42/F5)*24</f>
        <v>3.697704081632653</v>
      </c>
      <c r="J45" s="1"/>
      <c r="K45" s="19"/>
      <c r="L45" s="1"/>
      <c r="M45" s="1"/>
      <c r="N45" s="37"/>
    </row>
    <row r="46" spans="1:16" ht="12" customHeight="1" thickBot="1" x14ac:dyDescent="0.3">
      <c r="A46" s="1"/>
      <c r="B46" s="27"/>
      <c r="C46" s="27"/>
      <c r="D46" s="40"/>
      <c r="E46" s="58" t="s">
        <v>33</v>
      </c>
      <c r="F46" s="58"/>
      <c r="G46" s="58"/>
      <c r="H46" s="58"/>
      <c r="I46" s="53">
        <f>J5-I45</f>
        <v>0.30229591836734704</v>
      </c>
      <c r="J46" s="1"/>
      <c r="K46" s="19"/>
      <c r="L46" s="1"/>
      <c r="M46" s="1"/>
      <c r="N46" s="37"/>
    </row>
    <row r="47" spans="1:16" ht="12" customHeight="1" thickBot="1" x14ac:dyDescent="0.25">
      <c r="A47" s="1"/>
      <c r="B47" s="27"/>
      <c r="C47" s="27"/>
      <c r="D47" s="27"/>
      <c r="E47" s="2"/>
      <c r="F47" s="1"/>
      <c r="G47" s="1"/>
      <c r="H47" s="1"/>
      <c r="I47" s="1"/>
      <c r="J47" s="1"/>
      <c r="K47" s="19"/>
      <c r="L47" s="1"/>
      <c r="M47" s="1"/>
      <c r="N47" s="37"/>
    </row>
    <row r="48" spans="1:16" ht="12" customHeight="1" x14ac:dyDescent="0.2">
      <c r="A48" s="20" t="s">
        <v>15</v>
      </c>
      <c r="B48" s="61"/>
      <c r="C48" s="62"/>
      <c r="D48" s="62"/>
      <c r="E48" s="62"/>
      <c r="F48" s="62"/>
      <c r="G48" s="62"/>
      <c r="H48" s="62"/>
      <c r="I48" s="62"/>
      <c r="J48" s="62"/>
      <c r="K48" s="62"/>
      <c r="L48" s="62"/>
      <c r="M48" s="62"/>
      <c r="N48" s="63"/>
    </row>
    <row r="49" spans="1:16" ht="12" customHeight="1" thickBot="1" x14ac:dyDescent="0.25">
      <c r="A49" s="1"/>
      <c r="B49" s="64"/>
      <c r="C49" s="65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6"/>
    </row>
    <row r="50" spans="1:16" ht="12" customHeight="1" x14ac:dyDescent="0.2">
      <c r="A50" s="1"/>
      <c r="B50" s="27"/>
      <c r="C50" s="27"/>
      <c r="D50" s="27"/>
      <c r="E50" s="2"/>
      <c r="F50" s="1"/>
      <c r="G50" s="1"/>
      <c r="H50" s="1"/>
      <c r="I50" s="1"/>
      <c r="J50" s="1"/>
      <c r="K50" s="19"/>
      <c r="L50" s="1"/>
      <c r="M50" s="1"/>
      <c r="N50" s="37"/>
    </row>
    <row r="51" spans="1:16" ht="12" customHeight="1" x14ac:dyDescent="0.2">
      <c r="A51" s="1"/>
      <c r="B51" s="27"/>
      <c r="C51" s="27"/>
      <c r="D51" s="27"/>
      <c r="E51" s="2"/>
      <c r="F51" s="1"/>
      <c r="G51" s="1"/>
      <c r="H51" s="1"/>
      <c r="I51" s="1"/>
      <c r="J51" s="1"/>
      <c r="K51" s="19"/>
      <c r="L51" s="1"/>
      <c r="M51" s="1"/>
      <c r="N51" s="37"/>
      <c r="O51" s="67"/>
      <c r="P51" s="67"/>
    </row>
    <row r="52" spans="1:16" ht="12" customHeight="1" x14ac:dyDescent="0.2">
      <c r="A52" s="1"/>
      <c r="B52" s="27"/>
      <c r="C52" s="27"/>
      <c r="D52" s="27"/>
      <c r="E52" s="2"/>
      <c r="F52" s="1"/>
      <c r="G52" s="1"/>
      <c r="H52" s="1"/>
      <c r="I52" s="1"/>
      <c r="J52" s="1"/>
      <c r="K52" s="19"/>
      <c r="L52" s="1"/>
      <c r="M52" s="1"/>
      <c r="N52" s="37"/>
      <c r="O52" s="67"/>
      <c r="P52" s="67"/>
    </row>
    <row r="53" spans="1:16" ht="12" customHeight="1" x14ac:dyDescent="0.2">
      <c r="A53" s="1"/>
      <c r="B53" s="27"/>
      <c r="C53" s="27"/>
      <c r="D53" s="27"/>
      <c r="E53" s="2"/>
      <c r="F53" s="1"/>
      <c r="G53" s="1"/>
      <c r="H53" s="1"/>
      <c r="I53" s="1"/>
      <c r="J53" s="1"/>
      <c r="K53" s="19"/>
      <c r="L53" s="1"/>
      <c r="M53" s="1"/>
      <c r="N53" s="37"/>
      <c r="O53" s="67"/>
      <c r="P53" s="67"/>
    </row>
    <row r="54" spans="1:16" ht="12" customHeight="1" x14ac:dyDescent="0.2">
      <c r="A54" s="1"/>
      <c r="B54" s="27"/>
      <c r="C54" s="27"/>
      <c r="D54" s="27"/>
      <c r="E54" s="2"/>
      <c r="F54" s="1"/>
      <c r="G54" s="1"/>
      <c r="H54" s="1"/>
      <c r="I54" s="1"/>
      <c r="J54" s="1"/>
      <c r="K54" s="19"/>
      <c r="L54" s="1"/>
      <c r="M54" s="1"/>
      <c r="N54" s="37"/>
      <c r="O54" s="67"/>
      <c r="P54" s="67"/>
    </row>
    <row r="55" spans="1:16" ht="12" customHeight="1" x14ac:dyDescent="0.2">
      <c r="F55" s="28"/>
      <c r="O55" s="67"/>
      <c r="P55" s="67"/>
    </row>
    <row r="56" spans="1:16" ht="12" customHeight="1" x14ac:dyDescent="0.2">
      <c r="B56" s="29"/>
      <c r="C56" s="29"/>
      <c r="D56" s="29"/>
      <c r="F56" s="31"/>
      <c r="O56" s="67"/>
      <c r="P56" s="67"/>
    </row>
    <row r="57" spans="1:16" ht="12" customHeight="1" x14ac:dyDescent="0.2">
      <c r="F57" s="28"/>
      <c r="O57" s="67"/>
      <c r="P57" s="67"/>
    </row>
    <row r="58" spans="1:16" ht="12" customHeight="1" x14ac:dyDescent="0.2">
      <c r="F58" s="28"/>
      <c r="O58" s="67"/>
      <c r="P58" s="67"/>
    </row>
    <row r="59" spans="1:16" ht="12" customHeight="1" x14ac:dyDescent="0.2">
      <c r="O59" s="67"/>
      <c r="P59" s="67"/>
    </row>
    <row r="60" spans="1:16" ht="12" customHeight="1" x14ac:dyDescent="0.2">
      <c r="O60" s="67"/>
      <c r="P60" s="67"/>
    </row>
    <row r="61" spans="1:16" ht="12" customHeight="1" x14ac:dyDescent="0.2">
      <c r="O61" s="67"/>
      <c r="P61" s="67"/>
    </row>
    <row r="62" spans="1:16" ht="12" customHeight="1" x14ac:dyDescent="0.2">
      <c r="O62" s="67"/>
      <c r="P62" s="67"/>
    </row>
    <row r="63" spans="1:16" ht="12" customHeight="1" x14ac:dyDescent="0.2">
      <c r="O63" s="67"/>
      <c r="P63" s="67"/>
    </row>
    <row r="64" spans="1:16" ht="12" customHeight="1" x14ac:dyDescent="0.2">
      <c r="O64" s="67"/>
      <c r="P64" s="67"/>
    </row>
    <row r="65" spans="15:16" ht="12" customHeight="1" x14ac:dyDescent="0.2">
      <c r="O65" s="67"/>
      <c r="P65" s="67"/>
    </row>
    <row r="66" spans="15:16" ht="12" customHeight="1" x14ac:dyDescent="0.2">
      <c r="O66" s="67"/>
      <c r="P66" s="67"/>
    </row>
    <row r="67" spans="15:16" ht="12" customHeight="1" x14ac:dyDescent="0.2">
      <c r="O67" s="67"/>
      <c r="P67" s="67"/>
    </row>
    <row r="68" spans="15:16" ht="12" customHeight="1" x14ac:dyDescent="0.2">
      <c r="O68" s="67"/>
      <c r="P68" s="67"/>
    </row>
    <row r="69" spans="15:16" ht="12" customHeight="1" x14ac:dyDescent="0.2">
      <c r="O69" s="67"/>
      <c r="P69" s="67"/>
    </row>
    <row r="70" spans="15:16" ht="12" customHeight="1" x14ac:dyDescent="0.2">
      <c r="O70" s="67"/>
      <c r="P70" s="67"/>
    </row>
    <row r="71" spans="15:16" ht="12" customHeight="1" x14ac:dyDescent="0.2">
      <c r="O71" s="67"/>
      <c r="P71" s="67"/>
    </row>
    <row r="72" spans="15:16" ht="12" customHeight="1" x14ac:dyDescent="0.2">
      <c r="O72" s="67"/>
      <c r="P72" s="67"/>
    </row>
    <row r="73" spans="15:16" ht="12" customHeight="1" x14ac:dyDescent="0.2">
      <c r="O73" s="67"/>
      <c r="P73" s="67"/>
    </row>
    <row r="74" spans="15:16" ht="12" customHeight="1" x14ac:dyDescent="0.2">
      <c r="O74" s="67"/>
      <c r="P74" s="67"/>
    </row>
  </sheetData>
  <mergeCells count="8">
    <mergeCell ref="B48:N49"/>
    <mergeCell ref="E44:H44"/>
    <mergeCell ref="E45:H45"/>
    <mergeCell ref="E46:H46"/>
    <mergeCell ref="F1:J1"/>
    <mergeCell ref="F2:J2"/>
    <mergeCell ref="F3:J3"/>
    <mergeCell ref="F4:J4"/>
  </mergeCells>
  <phoneticPr fontId="2" type="noConversion"/>
  <printOptions horizontalCentered="1" verticalCentered="1"/>
  <pageMargins left="0.7" right="0.7" top="0.75" bottom="0.75" header="0.3" footer="0.3"/>
  <pageSetup paperSize="9" scale="91" orientation="landscape" horizontalDpi="4294967293" verticalDpi="4294967293" r:id="rId1"/>
  <headerFooter alignWithMargins="0">
    <oddFooter>&amp;R&amp;"Arial,Gras"&amp;8&amp;D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 1</vt:lpstr>
      <vt:lpstr>'feuille 1'!Zone_d_impression</vt:lpstr>
    </vt:vector>
  </TitlesOfParts>
  <Company>Perspective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Cohidon</dc:creator>
  <cp:lastModifiedBy>Matthieu Caby</cp:lastModifiedBy>
  <cp:lastPrinted>2020-10-02T13:01:56Z</cp:lastPrinted>
  <dcterms:created xsi:type="dcterms:W3CDTF">2001-11-08T10:55:12Z</dcterms:created>
  <dcterms:modified xsi:type="dcterms:W3CDTF">2020-10-09T08:59:59Z</dcterms:modified>
</cp:coreProperties>
</file>