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velyne.thomas\Documents\Perso\Formations\Excel-Formation\HTML\"/>
    </mc:Choice>
  </mc:AlternateContent>
  <bookViews>
    <workbookView xWindow="480" yWindow="90" windowWidth="8385" windowHeight="4245" activeTab="4"/>
  </bookViews>
  <sheets>
    <sheet name="CPK process " sheetId="22" r:id="rId1"/>
    <sheet name="Sigma-Level Table" sheetId="12" r:id="rId2"/>
    <sheet name="Résultats" sheetId="13" r:id="rId3"/>
    <sheet name="Feuil8" sheetId="11" r:id="rId4"/>
    <sheet name="Interface" sheetId="23" r:id="rId5"/>
  </sheets>
  <definedNames>
    <definedName name="_xlnm.Print_Area" localSheetId="1">'Sigma-Level Table'!$E$2:$H$24</definedName>
  </definedNames>
  <calcPr calcId="162913"/>
</workbook>
</file>

<file path=xl/calcChain.xml><?xml version="1.0" encoding="utf-8"?>
<calcChain xmlns="http://schemas.openxmlformats.org/spreadsheetml/2006/main">
  <c r="K14" i="23" l="1"/>
  <c r="J13" i="23"/>
  <c r="K13" i="23" s="1"/>
  <c r="J38" i="23"/>
  <c r="K12" i="23"/>
  <c r="K38" i="23" l="1"/>
  <c r="I7" i="13"/>
  <c r="J7" i="13"/>
  <c r="J6" i="13"/>
  <c r="I6" i="13"/>
  <c r="N16" i="23" l="1"/>
  <c r="O38" i="23"/>
  <c r="L12" i="23" s="1"/>
  <c r="N38" i="23"/>
  <c r="K7" i="13"/>
  <c r="M7" i="13"/>
  <c r="N7" i="13" l="1"/>
  <c r="L7" i="13"/>
  <c r="N6" i="13"/>
  <c r="B6" i="22" s="1"/>
  <c r="M6" i="13" l="1"/>
  <c r="L6" i="13" l="1"/>
  <c r="K6" i="13"/>
  <c r="C7" i="22"/>
  <c r="C5" i="22"/>
  <c r="J53" i="12" l="1"/>
  <c r="I53" i="12"/>
  <c r="J52" i="12"/>
  <c r="I52" i="12"/>
  <c r="J51" i="12"/>
  <c r="I51" i="12"/>
  <c r="J50" i="12"/>
  <c r="I50" i="12"/>
  <c r="J49" i="12"/>
  <c r="I49" i="12"/>
  <c r="J48" i="12"/>
  <c r="I48" i="12"/>
  <c r="J47" i="12"/>
  <c r="I47" i="12"/>
  <c r="J46" i="12"/>
  <c r="I46" i="12"/>
  <c r="J45" i="12"/>
  <c r="I45" i="12"/>
  <c r="J44" i="12"/>
  <c r="I44" i="12"/>
  <c r="J43" i="12"/>
  <c r="I43" i="12"/>
  <c r="J42" i="12"/>
  <c r="I42" i="12"/>
  <c r="J41" i="12"/>
  <c r="I41" i="12"/>
  <c r="J40" i="12"/>
  <c r="I40" i="12"/>
  <c r="J39" i="12"/>
  <c r="I39" i="12"/>
  <c r="J38" i="12"/>
  <c r="I38" i="12"/>
  <c r="J37" i="12"/>
  <c r="I37" i="12"/>
  <c r="J36" i="12"/>
  <c r="I36" i="12"/>
  <c r="J35" i="12"/>
  <c r="I35" i="12"/>
  <c r="J34" i="12"/>
  <c r="I34" i="12"/>
  <c r="J33" i="12"/>
  <c r="I33" i="12"/>
  <c r="J32" i="12"/>
  <c r="I32" i="12"/>
  <c r="J31" i="12"/>
  <c r="I31" i="12"/>
  <c r="J30" i="12"/>
  <c r="I30" i="12"/>
  <c r="J29" i="12"/>
  <c r="I29" i="12"/>
  <c r="J28" i="12"/>
  <c r="I28" i="12"/>
  <c r="J27" i="12"/>
  <c r="I27" i="12"/>
  <c r="J26" i="12"/>
  <c r="I26" i="12"/>
  <c r="J25" i="12"/>
  <c r="I25" i="12"/>
  <c r="J24" i="12"/>
  <c r="I24" i="12"/>
  <c r="J23" i="12"/>
  <c r="I23" i="12"/>
  <c r="J22" i="12"/>
  <c r="I22" i="12"/>
  <c r="J21" i="12"/>
  <c r="I21" i="12"/>
  <c r="J20" i="12"/>
  <c r="I20" i="12"/>
  <c r="J19" i="12"/>
  <c r="I19" i="12"/>
  <c r="J18" i="12"/>
  <c r="I18" i="12"/>
  <c r="J17" i="12"/>
  <c r="I17" i="12"/>
  <c r="J16" i="12"/>
  <c r="I16" i="12"/>
  <c r="J15" i="12"/>
  <c r="I15" i="12"/>
  <c r="J14" i="12"/>
  <c r="I14" i="12"/>
  <c r="J13" i="12"/>
  <c r="I13" i="12"/>
  <c r="J12" i="12"/>
  <c r="I12" i="12"/>
  <c r="J11" i="12"/>
  <c r="I11" i="12"/>
  <c r="J10" i="12"/>
  <c r="I10" i="12"/>
  <c r="J9" i="12"/>
  <c r="I9" i="12"/>
  <c r="J8" i="12"/>
  <c r="I8" i="12"/>
  <c r="J7" i="12"/>
  <c r="I7" i="12"/>
  <c r="M6" i="12"/>
  <c r="J6" i="12"/>
  <c r="I6" i="12"/>
  <c r="O5" i="12"/>
  <c r="J5" i="12"/>
  <c r="I5" i="12"/>
  <c r="C6" i="22" l="1"/>
  <c r="N5" i="12"/>
  <c r="M7" i="12"/>
  <c r="N6" i="12"/>
  <c r="O6" i="12"/>
  <c r="J5" i="22" l="1"/>
  <c r="O7" i="12"/>
  <c r="M8" i="12"/>
  <c r="N7" i="12"/>
  <c r="I5" i="22" l="1"/>
  <c r="L5" i="22" s="1"/>
  <c r="E9" i="22" s="1"/>
  <c r="O8" i="12"/>
  <c r="M9" i="12"/>
  <c r="N8" i="12"/>
  <c r="M5" i="22" l="1"/>
  <c r="D5" i="22" s="1"/>
  <c r="O9" i="12"/>
  <c r="N9" i="12"/>
  <c r="M10" i="12"/>
  <c r="M11" i="12" l="1"/>
  <c r="N10" i="12"/>
  <c r="O10" i="12"/>
  <c r="O11" i="12" l="1"/>
  <c r="M12" i="12"/>
  <c r="N11" i="12"/>
  <c r="O12" i="12" l="1"/>
  <c r="M13" i="12"/>
  <c r="N12" i="12"/>
  <c r="O13" i="12" l="1"/>
  <c r="M14" i="12"/>
  <c r="N13" i="12"/>
  <c r="M15" i="12" l="1"/>
  <c r="N14" i="12"/>
  <c r="O14" i="12"/>
  <c r="O15" i="12" l="1"/>
  <c r="M16" i="12"/>
  <c r="N15" i="12"/>
  <c r="O16" i="12" l="1"/>
  <c r="N16" i="12"/>
  <c r="M17" i="12"/>
  <c r="O17" i="12" l="1"/>
  <c r="M18" i="12"/>
  <c r="N17" i="12"/>
  <c r="M19" i="12" l="1"/>
  <c r="N18" i="12"/>
  <c r="O18" i="12"/>
  <c r="O19" i="12" l="1"/>
  <c r="M20" i="12"/>
  <c r="N19" i="12"/>
  <c r="O20" i="12" l="1"/>
  <c r="N20" i="12"/>
  <c r="M21" i="12"/>
  <c r="O21" i="12" l="1"/>
  <c r="M22" i="12"/>
  <c r="N21" i="12"/>
  <c r="M23" i="12" l="1"/>
  <c r="N22" i="12"/>
  <c r="O22" i="12"/>
  <c r="O23" i="12" l="1"/>
  <c r="M24" i="12"/>
  <c r="N23" i="12"/>
  <c r="O24" i="12" l="1"/>
  <c r="N24" i="12"/>
  <c r="M25" i="12"/>
  <c r="O25" i="12" l="1"/>
  <c r="M26" i="12"/>
  <c r="N25" i="12"/>
  <c r="M27" i="12" l="1"/>
  <c r="N26" i="12"/>
  <c r="O26" i="12"/>
  <c r="O27" i="12" l="1"/>
  <c r="M28" i="12"/>
  <c r="N27" i="12"/>
  <c r="O28" i="12" l="1"/>
  <c r="N28" i="12"/>
  <c r="M29" i="12"/>
  <c r="O29" i="12" l="1"/>
  <c r="M30" i="12"/>
  <c r="N29" i="12"/>
  <c r="M31" i="12" l="1"/>
  <c r="N30" i="12"/>
  <c r="O30" i="12"/>
  <c r="O31" i="12" l="1"/>
  <c r="M32" i="12"/>
  <c r="N31" i="12"/>
  <c r="O32" i="12" l="1"/>
  <c r="N32" i="12"/>
  <c r="M33" i="12"/>
  <c r="O33" i="12" l="1"/>
  <c r="M34" i="12"/>
  <c r="N33" i="12"/>
  <c r="M35" i="12" l="1"/>
  <c r="N34" i="12"/>
  <c r="O34" i="12"/>
  <c r="O35" i="12" l="1"/>
  <c r="M36" i="12"/>
  <c r="N35" i="12"/>
  <c r="O36" i="12" l="1"/>
  <c r="N36" i="12"/>
  <c r="M37" i="12"/>
  <c r="O37" i="12" l="1"/>
  <c r="M38" i="12"/>
  <c r="N37" i="12"/>
  <c r="M39" i="12" l="1"/>
  <c r="N38" i="12"/>
  <c r="O38" i="12"/>
  <c r="M40" i="12" l="1"/>
  <c r="O39" i="12"/>
  <c r="M41" i="12" l="1"/>
  <c r="O40" i="12"/>
  <c r="M42" i="12" l="1"/>
  <c r="O41" i="12"/>
  <c r="M43" i="12" l="1"/>
  <c r="O42" i="12"/>
  <c r="M44" i="12" l="1"/>
  <c r="O43" i="12"/>
  <c r="M45" i="12" l="1"/>
  <c r="O44" i="12"/>
  <c r="O45" i="12" l="1"/>
  <c r="M46" i="12"/>
  <c r="O46" i="12" l="1"/>
  <c r="M47" i="12"/>
  <c r="O47" i="12" l="1"/>
  <c r="M48" i="12"/>
  <c r="O48" i="12" l="1"/>
  <c r="M49" i="12"/>
  <c r="O49" i="12" l="1"/>
  <c r="M50" i="12"/>
  <c r="O50" i="12" l="1"/>
  <c r="M51" i="12"/>
  <c r="O51" i="12" l="1"/>
  <c r="M52" i="12"/>
  <c r="O52" i="12" l="1"/>
  <c r="M53" i="12"/>
  <c r="O53" i="12" l="1"/>
  <c r="M54" i="12"/>
  <c r="M55" i="12" l="1"/>
  <c r="O54" i="12"/>
  <c r="O55" i="12" l="1"/>
  <c r="M56" i="12"/>
  <c r="M57" i="12" l="1"/>
  <c r="O56" i="12"/>
  <c r="O57" i="12" l="1"/>
  <c r="M58" i="12"/>
  <c r="O58" i="12" l="1"/>
  <c r="M59" i="12"/>
  <c r="O59" i="12" l="1"/>
  <c r="M60" i="12"/>
  <c r="M61" i="12" l="1"/>
  <c r="O60" i="12"/>
  <c r="O61" i="12" l="1"/>
  <c r="M62" i="12"/>
  <c r="M63" i="12" l="1"/>
  <c r="O62" i="12"/>
  <c r="O63" i="12" l="1"/>
  <c r="M64" i="12"/>
  <c r="M65" i="12" l="1"/>
  <c r="O64" i="12"/>
  <c r="O65" i="12" l="1"/>
  <c r="M66" i="12"/>
  <c r="O66" i="12" l="1"/>
  <c r="M67" i="12"/>
  <c r="O67" i="12" l="1"/>
  <c r="M68" i="12"/>
  <c r="M69" i="12" l="1"/>
  <c r="O68" i="12"/>
  <c r="O69" i="12" l="1"/>
  <c r="M70" i="12"/>
  <c r="M71" i="12" l="1"/>
  <c r="O70" i="12"/>
  <c r="O71" i="12" l="1"/>
  <c r="M72" i="12"/>
  <c r="M73" i="12" l="1"/>
  <c r="O72" i="12"/>
  <c r="O73" i="12" l="1"/>
  <c r="M74" i="12"/>
  <c r="O74" i="12" l="1"/>
  <c r="M75" i="12"/>
  <c r="O75" i="12" l="1"/>
  <c r="M76" i="12"/>
  <c r="M77" i="12" l="1"/>
  <c r="O76" i="12"/>
  <c r="O77" i="12" l="1"/>
  <c r="M78" i="12"/>
  <c r="M79" i="12" l="1"/>
  <c r="O78" i="12"/>
  <c r="O79" i="12" l="1"/>
  <c r="M80" i="12"/>
  <c r="M81" i="12" l="1"/>
  <c r="O80" i="12"/>
  <c r="O81" i="12" l="1"/>
  <c r="M82" i="12"/>
  <c r="O82" i="12" l="1"/>
  <c r="M83" i="12"/>
  <c r="O83" i="12" l="1"/>
  <c r="M84" i="12"/>
  <c r="M85" i="12" l="1"/>
  <c r="O84" i="12"/>
  <c r="O85" i="12" l="1"/>
  <c r="M86" i="12"/>
  <c r="M87" i="12" l="1"/>
  <c r="O86" i="12"/>
  <c r="O87" i="12" l="1"/>
  <c r="M88" i="12"/>
  <c r="M89" i="12" l="1"/>
  <c r="O88" i="12"/>
  <c r="O89" i="12" l="1"/>
  <c r="M90" i="12"/>
  <c r="O90" i="12" l="1"/>
  <c r="M91" i="12"/>
  <c r="O91" i="12" l="1"/>
  <c r="M92" i="12"/>
  <c r="M93" i="12" l="1"/>
  <c r="O92" i="12"/>
  <c r="O93" i="12" l="1"/>
  <c r="M94" i="12"/>
  <c r="M95" i="12" l="1"/>
  <c r="O94" i="12"/>
  <c r="O95" i="12" l="1"/>
  <c r="M96" i="12"/>
  <c r="M97" i="12" l="1"/>
  <c r="O96" i="12"/>
  <c r="O97" i="12" l="1"/>
  <c r="M98" i="12"/>
  <c r="O98" i="12" l="1"/>
  <c r="M99" i="12"/>
  <c r="O99" i="12" l="1"/>
  <c r="M100" i="12"/>
  <c r="M101" i="12" l="1"/>
  <c r="O100" i="12"/>
  <c r="O101" i="12" l="1"/>
  <c r="M102" i="12"/>
  <c r="M103" i="12" l="1"/>
  <c r="O102" i="12"/>
  <c r="O103" i="12" l="1"/>
  <c r="M104" i="12"/>
  <c r="M105" i="12" l="1"/>
  <c r="O104" i="12"/>
  <c r="O105" i="12" l="1"/>
  <c r="M106" i="12"/>
  <c r="O106" i="12" l="1"/>
  <c r="M107" i="12"/>
  <c r="O107" i="12" l="1"/>
  <c r="M108" i="12"/>
  <c r="M109" i="12" l="1"/>
  <c r="O108" i="12"/>
  <c r="O109" i="12" l="1"/>
  <c r="M110" i="12"/>
  <c r="M111" i="12" l="1"/>
  <c r="O110" i="12"/>
  <c r="O111" i="12" l="1"/>
  <c r="M112" i="12"/>
  <c r="M113" i="12" l="1"/>
  <c r="O112" i="12"/>
  <c r="O113" i="12" l="1"/>
  <c r="M114" i="12"/>
  <c r="O114" i="12" l="1"/>
  <c r="M115" i="12"/>
  <c r="O115" i="12" l="1"/>
  <c r="M116" i="12"/>
  <c r="M117" i="12" l="1"/>
  <c r="O116" i="12"/>
  <c r="O117" i="12" l="1"/>
  <c r="M118" i="12"/>
  <c r="M119" i="12" l="1"/>
  <c r="O118" i="12"/>
  <c r="O119" i="12" l="1"/>
  <c r="M120" i="12"/>
  <c r="M121" i="12" l="1"/>
  <c r="O120" i="12"/>
  <c r="O121" i="12" l="1"/>
  <c r="M122" i="12"/>
  <c r="O122" i="12" l="1"/>
  <c r="M123" i="12"/>
  <c r="O123" i="12" l="1"/>
  <c r="M124" i="12"/>
  <c r="M125" i="12" l="1"/>
  <c r="O124" i="12"/>
  <c r="O125" i="12" l="1"/>
  <c r="M126" i="12"/>
  <c r="M127" i="12" l="1"/>
  <c r="O126" i="12"/>
  <c r="O127" i="12" l="1"/>
  <c r="M128" i="12"/>
  <c r="M129" i="12" l="1"/>
  <c r="O128" i="12"/>
  <c r="O129" i="12" l="1"/>
  <c r="M130" i="12"/>
  <c r="O130" i="12" l="1"/>
  <c r="M131" i="12"/>
  <c r="O131" i="12" l="1"/>
  <c r="M132" i="12"/>
  <c r="M133" i="12" l="1"/>
  <c r="O132" i="12"/>
  <c r="O133" i="12" l="1"/>
  <c r="M134" i="12"/>
  <c r="M135" i="12" l="1"/>
  <c r="O134" i="12"/>
  <c r="O135" i="12" l="1"/>
  <c r="M136" i="12"/>
  <c r="M137" i="12" l="1"/>
  <c r="O136" i="12"/>
  <c r="O137" i="12" l="1"/>
  <c r="M138" i="12"/>
  <c r="O138" i="12" l="1"/>
  <c r="M139" i="12"/>
  <c r="O139" i="12" l="1"/>
  <c r="M140" i="12"/>
  <c r="M141" i="12" l="1"/>
  <c r="O140" i="12"/>
  <c r="O141" i="12" l="1"/>
  <c r="M142" i="12"/>
  <c r="M143" i="12" l="1"/>
  <c r="O142" i="12"/>
  <c r="O143" i="12" l="1"/>
  <c r="M144" i="12"/>
  <c r="M145" i="12" l="1"/>
  <c r="O144" i="12"/>
  <c r="O145" i="12" l="1"/>
  <c r="M146" i="12"/>
  <c r="O146" i="12" l="1"/>
  <c r="M147" i="12"/>
  <c r="O147" i="12" l="1"/>
  <c r="M148" i="12"/>
  <c r="M149" i="12" l="1"/>
  <c r="O148" i="12"/>
  <c r="O149" i="12" l="1"/>
  <c r="M150" i="12"/>
  <c r="M151" i="12" l="1"/>
  <c r="O150" i="12"/>
  <c r="O151" i="12" l="1"/>
  <c r="M152" i="12"/>
  <c r="M153" i="12" l="1"/>
  <c r="O152" i="12"/>
  <c r="O153" i="12" l="1"/>
  <c r="M154" i="12"/>
  <c r="O154" i="12" l="1"/>
  <c r="M155" i="12"/>
  <c r="O155" i="12" l="1"/>
  <c r="M156" i="12"/>
  <c r="M157" i="12" l="1"/>
  <c r="O156" i="12"/>
  <c r="O157" i="12" l="1"/>
  <c r="M158" i="12"/>
  <c r="M159" i="12" l="1"/>
  <c r="O158" i="12"/>
  <c r="O159" i="12" l="1"/>
  <c r="M160" i="12"/>
  <c r="M161" i="12" l="1"/>
  <c r="O160" i="12"/>
  <c r="O161" i="12" l="1"/>
  <c r="M162" i="12"/>
  <c r="O162" i="12" l="1"/>
  <c r="M163" i="12"/>
  <c r="O163" i="12" l="1"/>
  <c r="M164" i="12"/>
  <c r="M165" i="12" l="1"/>
  <c r="O164" i="12"/>
  <c r="O165" i="12" l="1"/>
  <c r="M166" i="12"/>
  <c r="M167" i="12" l="1"/>
  <c r="O166" i="12"/>
  <c r="O167" i="12" l="1"/>
  <c r="M168" i="12"/>
  <c r="M169" i="12" l="1"/>
  <c r="O168" i="12"/>
  <c r="O169" i="12" l="1"/>
  <c r="M170" i="12"/>
  <c r="O170" i="12" l="1"/>
  <c r="M171" i="12"/>
  <c r="O171" i="12" l="1"/>
  <c r="M172" i="12"/>
  <c r="M173" i="12" l="1"/>
  <c r="O172" i="12"/>
  <c r="O173" i="12" l="1"/>
  <c r="M174" i="12"/>
  <c r="M175" i="12" l="1"/>
  <c r="O174" i="12"/>
  <c r="O175" i="12" l="1"/>
  <c r="M176" i="12"/>
  <c r="M177" i="12" l="1"/>
  <c r="O176" i="12"/>
  <c r="O177" i="12" l="1"/>
  <c r="M178" i="12"/>
  <c r="O178" i="12" l="1"/>
  <c r="M179" i="12"/>
  <c r="O179" i="12" l="1"/>
  <c r="M180" i="12"/>
  <c r="M181" i="12" l="1"/>
  <c r="O180" i="12"/>
  <c r="O181" i="12" l="1"/>
  <c r="M182" i="12"/>
  <c r="M183" i="12" l="1"/>
  <c r="O182" i="12"/>
  <c r="O183" i="12" l="1"/>
  <c r="M184" i="12"/>
  <c r="M185" i="12" l="1"/>
  <c r="O184" i="12"/>
  <c r="O185" i="12" l="1"/>
  <c r="M186" i="12"/>
  <c r="O186" i="12" l="1"/>
  <c r="M187" i="12"/>
  <c r="O187" i="12" l="1"/>
  <c r="M188" i="12"/>
  <c r="M189" i="12" l="1"/>
  <c r="O188" i="12"/>
  <c r="O189" i="12" l="1"/>
  <c r="M190" i="12"/>
  <c r="M191" i="12" l="1"/>
  <c r="O190" i="12"/>
  <c r="O191" i="12" l="1"/>
  <c r="M192" i="12"/>
  <c r="M193" i="12" l="1"/>
  <c r="O192" i="12"/>
  <c r="O193" i="12" l="1"/>
  <c r="M194" i="12"/>
  <c r="O194" i="12" l="1"/>
  <c r="M195" i="12"/>
  <c r="O195" i="12" l="1"/>
  <c r="M196" i="12"/>
  <c r="M197" i="12" l="1"/>
  <c r="O196" i="12"/>
  <c r="O197" i="12" l="1"/>
  <c r="M198" i="12"/>
  <c r="M199" i="12" l="1"/>
  <c r="O198" i="12"/>
  <c r="O199" i="12" l="1"/>
  <c r="M200" i="12"/>
  <c r="M201" i="12" l="1"/>
  <c r="O200" i="12"/>
  <c r="O201" i="12" l="1"/>
  <c r="M202" i="12"/>
  <c r="O202" i="12" l="1"/>
  <c r="M203" i="12"/>
  <c r="O203" i="12" l="1"/>
  <c r="M204" i="12"/>
  <c r="M205" i="12" l="1"/>
  <c r="O205" i="12" s="1"/>
  <c r="O204" i="12"/>
</calcChain>
</file>

<file path=xl/sharedStrings.xml><?xml version="1.0" encoding="utf-8"?>
<sst xmlns="http://schemas.openxmlformats.org/spreadsheetml/2006/main" count="64" uniqueCount="33">
  <si>
    <t>Long Term (1,5 sigma shift)</t>
  </si>
  <si>
    <t>Long Term taking into account the 1,5 sigma shift</t>
  </si>
  <si>
    <t>Cpk</t>
  </si>
  <si>
    <t>DPMO</t>
  </si>
  <si>
    <t>Sigma-Level</t>
  </si>
  <si>
    <t>CTQ</t>
  </si>
  <si>
    <t>Equipment DPMO</t>
  </si>
  <si>
    <t>Equipment Sigma</t>
  </si>
  <si>
    <t>Equipment Opportunities for Defects</t>
  </si>
  <si>
    <t>CLIENT</t>
  </si>
  <si>
    <t>PRODUCTION</t>
  </si>
  <si>
    <t>LSL</t>
  </si>
  <si>
    <t>USL</t>
  </si>
  <si>
    <t>Std Dev</t>
  </si>
  <si>
    <t>Average</t>
  </si>
  <si>
    <t>UCL</t>
  </si>
  <si>
    <t>LCL</t>
  </si>
  <si>
    <t>Cp</t>
  </si>
  <si>
    <t># of Units</t>
  </si>
  <si>
    <t>Opportunity For Defects / Unit</t>
  </si>
  <si>
    <t>PPM</t>
  </si>
  <si>
    <t>Sigma Shift</t>
  </si>
  <si>
    <t>DPMO Factor</t>
  </si>
  <si>
    <t>Date</t>
  </si>
  <si>
    <t>Niveau sigma</t>
  </si>
  <si>
    <t>Données</t>
  </si>
  <si>
    <t>M3</t>
  </si>
  <si>
    <t>M1/M2</t>
  </si>
  <si>
    <t>M4/M5/M6/M7</t>
  </si>
  <si>
    <t>TARGET</t>
  </si>
  <si>
    <t>M4</t>
  </si>
  <si>
    <t>Suppliers</t>
  </si>
  <si>
    <t>Machine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</si>
</sst>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(* #,##0.00_);_(* \(#,##0.00\);_(* &quot;-&quot;??_);_(@_)"/>
    <numFmt numFmtId="165" formatCode="0.000"/>
    <numFmt numFmtId="166" formatCode="#,##0.0"/>
    <numFmt numFmtId="167" formatCode="_-* #,##0_-;\-* #,##0_-;_-* &quot;-&quot;??_-;_-@_-"/>
    <numFmt numFmtId="168" formatCode="0.0"/>
    <numFmt numFmtId="169" formatCode="[$-40C]mmm\-yy;@"/>
    <numFmt numFmtId="170" formatCode="0.0&quot; σ&quot;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20"/>
      <color theme="1"/>
      <name val="Calibri"/>
      <family val="2"/>
      <scheme val="minor"/>
    </font>
    <font>
      <b/>
      <i/>
      <sz val="25"/>
      <color theme="1"/>
      <name val="Calibri"/>
      <family val="2"/>
      <scheme val="minor"/>
    </font>
    <font>
      <i/>
      <sz val="28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30"/>
      <color theme="5"/>
      <name val="Calibri"/>
      <family val="2"/>
      <scheme val="minor"/>
    </font>
    <font>
      <sz val="11"/>
      <color theme="2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0"/>
      <name val="Arial"/>
      <family val="2"/>
    </font>
    <font>
      <sz val="14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0"/>
      <name val="Arial"/>
      <family val="2"/>
    </font>
    <font>
      <sz val="4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13"/>
        <bgColor indexed="64"/>
      </patternFill>
    </fill>
    <fill>
      <patternFill patternType="lightUp"/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theme="0" tint="-0.34998626667073579"/>
      </left>
      <right style="medium">
        <color theme="0" tint="-0.34998626667073579"/>
      </right>
      <top/>
      <bottom/>
      <diagonal/>
    </border>
    <border>
      <left style="medium">
        <color theme="0" tint="-0.34998626667073579"/>
      </left>
      <right/>
      <top/>
      <bottom/>
      <diagonal/>
    </border>
    <border>
      <left/>
      <right style="medium">
        <color theme="0" tint="-0.34998626667073579"/>
      </right>
      <top/>
      <bottom/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0" fontId="4" fillId="0" borderId="0"/>
    <xf numFmtId="0" fontId="4" fillId="0" borderId="0"/>
  </cellStyleXfs>
  <cellXfs count="18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166" fontId="0" fillId="0" borderId="15" xfId="0" applyNumberFormat="1" applyBorder="1" applyAlignment="1">
      <alignment horizontal="center" vertical="center"/>
    </xf>
    <xf numFmtId="2" fontId="0" fillId="0" borderId="16" xfId="0" applyNumberFormat="1" applyBorder="1" applyAlignment="1">
      <alignment horizontal="center" vertical="center"/>
    </xf>
    <xf numFmtId="167" fontId="0" fillId="0" borderId="0" xfId="1" applyNumberFormat="1" applyFont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166" fontId="0" fillId="0" borderId="17" xfId="0" applyNumberFormat="1" applyBorder="1" applyAlignment="1">
      <alignment horizontal="center" vertical="center"/>
    </xf>
    <xf numFmtId="2" fontId="0" fillId="0" borderId="18" xfId="0" applyNumberFormat="1" applyBorder="1" applyAlignment="1">
      <alignment horizontal="center" vertical="center"/>
    </xf>
    <xf numFmtId="2" fontId="0" fillId="3" borderId="19" xfId="0" applyNumberFormat="1" applyFill="1" applyBorder="1" applyAlignment="1">
      <alignment horizontal="center" vertical="center"/>
    </xf>
    <xf numFmtId="3" fontId="0" fillId="3" borderId="1" xfId="0" applyNumberForma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2" fontId="0" fillId="0" borderId="19" xfId="0" applyNumberForma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3" fontId="0" fillId="0" borderId="17" xfId="0" applyNumberFormat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3" fontId="0" fillId="0" borderId="1" xfId="0" applyNumberForma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2" fontId="0" fillId="0" borderId="19" xfId="0" applyNumberForma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168" fontId="0" fillId="3" borderId="0" xfId="0" applyNumberFormat="1" applyFill="1" applyAlignment="1">
      <alignment horizontal="center" vertical="center"/>
    </xf>
    <xf numFmtId="2" fontId="0" fillId="0" borderId="5" xfId="0" applyNumberFormat="1" applyFill="1" applyBorder="1" applyAlignment="1">
      <alignment horizontal="center" vertical="center"/>
    </xf>
    <xf numFmtId="3" fontId="0" fillId="0" borderId="20" xfId="0" applyNumberForma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2" fontId="0" fillId="0" borderId="9" xfId="0" applyNumberForma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166" fontId="0" fillId="0" borderId="20" xfId="0" applyNumberForma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166" fontId="0" fillId="3" borderId="22" xfId="0" applyNumberForma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3" fontId="0" fillId="0" borderId="23" xfId="0" applyNumberFormat="1" applyBorder="1" applyAlignment="1">
      <alignment horizontal="center" vertical="center"/>
    </xf>
    <xf numFmtId="2" fontId="0" fillId="0" borderId="24" xfId="0" applyNumberForma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2" fontId="12" fillId="0" borderId="0" xfId="0" applyNumberFormat="1" applyFont="1" applyFill="1" applyBorder="1" applyAlignment="1">
      <alignment horizontal="center" vertical="center"/>
    </xf>
    <xf numFmtId="3" fontId="0" fillId="0" borderId="0" xfId="0" applyNumberFormat="1" applyFill="1" applyBorder="1" applyAlignment="1">
      <alignment horizontal="center" vertical="center"/>
    </xf>
    <xf numFmtId="0" fontId="0" fillId="0" borderId="0" xfId="0" applyFill="1" applyBorder="1"/>
    <xf numFmtId="2" fontId="0" fillId="0" borderId="0" xfId="0" applyNumberForma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13" fillId="0" borderId="0" xfId="0" applyFont="1"/>
    <xf numFmtId="0" fontId="0" fillId="0" borderId="0" xfId="0" applyBorder="1"/>
    <xf numFmtId="0" fontId="14" fillId="5" borderId="28" xfId="0" applyFont="1" applyFill="1" applyBorder="1" applyAlignment="1">
      <alignment horizontal="center" vertical="center" wrapText="1"/>
    </xf>
    <xf numFmtId="0" fontId="14" fillId="5" borderId="28" xfId="0" applyFont="1" applyFill="1" applyBorder="1" applyAlignment="1">
      <alignment horizontal="center" vertical="center"/>
    </xf>
    <xf numFmtId="0" fontId="0" fillId="0" borderId="28" xfId="0" applyBorder="1" applyAlignment="1">
      <alignment horizontal="center" vertical="center" wrapText="1"/>
    </xf>
    <xf numFmtId="1" fontId="0" fillId="0" borderId="29" xfId="0" applyNumberFormat="1" applyFill="1" applyBorder="1" applyAlignment="1">
      <alignment horizontal="center"/>
    </xf>
    <xf numFmtId="167" fontId="0" fillId="0" borderId="29" xfId="1" applyNumberFormat="1" applyFont="1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0" fillId="5" borderId="29" xfId="0" applyFill="1" applyBorder="1"/>
    <xf numFmtId="0" fontId="15" fillId="4" borderId="8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169" fontId="0" fillId="0" borderId="1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11" fillId="0" borderId="0" xfId="0" applyFont="1" applyBorder="1" applyAlignment="1">
      <alignment horizontal="left" vertical="top"/>
    </xf>
    <xf numFmtId="2" fontId="8" fillId="0" borderId="0" xfId="0" applyNumberFormat="1" applyFont="1" applyFill="1" applyBorder="1" applyAlignment="1">
      <alignment horizontal="center" vertical="center"/>
    </xf>
    <xf numFmtId="3" fontId="0" fillId="0" borderId="0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1" fillId="0" borderId="0" xfId="0" applyFont="1" applyBorder="1" applyAlignment="1">
      <alignment vertical="top"/>
    </xf>
    <xf numFmtId="0" fontId="1" fillId="0" borderId="30" xfId="0" applyFont="1" applyBorder="1" applyAlignment="1">
      <alignment horizontal="center" vertical="center"/>
    </xf>
    <xf numFmtId="2" fontId="0" fillId="6" borderId="1" xfId="0" applyNumberFormat="1" applyFill="1" applyBorder="1" applyAlignment="1">
      <alignment horizontal="center" vertical="center"/>
    </xf>
    <xf numFmtId="0" fontId="1" fillId="6" borderId="1" xfId="0" applyFont="1" applyFill="1" applyBorder="1" applyAlignment="1">
      <alignment vertical="center"/>
    </xf>
    <xf numFmtId="0" fontId="0" fillId="0" borderId="0" xfId="0" applyBorder="1" applyAlignment="1">
      <alignment horizontal="center"/>
    </xf>
    <xf numFmtId="0" fontId="14" fillId="5" borderId="32" xfId="0" applyFont="1" applyFill="1" applyBorder="1" applyAlignment="1">
      <alignment horizontal="center" vertical="center"/>
    </xf>
    <xf numFmtId="167" fontId="0" fillId="0" borderId="33" xfId="1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168" fontId="10" fillId="0" borderId="0" xfId="0" applyNumberFormat="1" applyFont="1" applyFill="1" applyBorder="1" applyAlignment="1">
      <alignment vertical="center"/>
    </xf>
    <xf numFmtId="0" fontId="11" fillId="0" borderId="31" xfId="0" applyFont="1" applyBorder="1" applyAlignment="1">
      <alignment vertical="top"/>
    </xf>
    <xf numFmtId="0" fontId="11" fillId="0" borderId="31" xfId="0" applyFont="1" applyBorder="1" applyAlignment="1">
      <alignment horizontal="left" vertical="top"/>
    </xf>
    <xf numFmtId="0" fontId="0" fillId="0" borderId="30" xfId="0" applyBorder="1"/>
    <xf numFmtId="0" fontId="0" fillId="0" borderId="31" xfId="0" applyBorder="1"/>
    <xf numFmtId="0" fontId="0" fillId="0" borderId="6" xfId="0" applyBorder="1"/>
    <xf numFmtId="0" fontId="0" fillId="0" borderId="2" xfId="0" applyBorder="1"/>
    <xf numFmtId="0" fontId="0" fillId="0" borderId="7" xfId="0" applyBorder="1"/>
    <xf numFmtId="0" fontId="13" fillId="0" borderId="34" xfId="0" applyFont="1" applyBorder="1" applyAlignment="1">
      <alignment horizontal="center" vertical="center"/>
    </xf>
    <xf numFmtId="2" fontId="13" fillId="0" borderId="34" xfId="0" applyNumberFormat="1" applyFont="1" applyBorder="1" applyAlignment="1">
      <alignment vertical="center"/>
    </xf>
    <xf numFmtId="0" fontId="0" fillId="0" borderId="34" xfId="0" applyBorder="1" applyAlignment="1">
      <alignment vertical="center"/>
    </xf>
    <xf numFmtId="2" fontId="13" fillId="0" borderId="35" xfId="0" applyNumberFormat="1" applyFont="1" applyBorder="1"/>
    <xf numFmtId="0" fontId="1" fillId="0" borderId="8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167" fontId="20" fillId="0" borderId="0" xfId="1" applyNumberFormat="1" applyFont="1" applyFill="1" applyBorder="1" applyAlignment="1">
      <alignment horizontal="center" vertical="center"/>
    </xf>
    <xf numFmtId="1" fontId="20" fillId="0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center" vertical="center"/>
    </xf>
    <xf numFmtId="0" fontId="20" fillId="0" borderId="0" xfId="0" applyFont="1" applyFill="1" applyBorder="1"/>
    <xf numFmtId="0" fontId="0" fillId="0" borderId="30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31" xfId="0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/>
    </xf>
    <xf numFmtId="0" fontId="17" fillId="0" borderId="5" xfId="0" applyFont="1" applyBorder="1" applyAlignment="1">
      <alignment horizontal="center"/>
    </xf>
    <xf numFmtId="0" fontId="17" fillId="0" borderId="4" xfId="0" applyFont="1" applyBorder="1" applyAlignment="1">
      <alignment horizontal="center"/>
    </xf>
    <xf numFmtId="0" fontId="17" fillId="0" borderId="6" xfId="0" applyFont="1" applyBorder="1" applyAlignment="1">
      <alignment horizontal="center"/>
    </xf>
    <xf numFmtId="0" fontId="17" fillId="0" borderId="2" xfId="0" applyFont="1" applyBorder="1" applyAlignment="1">
      <alignment horizontal="center"/>
    </xf>
    <xf numFmtId="0" fontId="17" fillId="0" borderId="7" xfId="0" applyFont="1" applyBorder="1" applyAlignment="1">
      <alignment horizont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168" fontId="10" fillId="0" borderId="3" xfId="0" applyNumberFormat="1" applyFont="1" applyBorder="1" applyAlignment="1">
      <alignment horizontal="center" vertical="center"/>
    </xf>
    <xf numFmtId="168" fontId="10" fillId="0" borderId="4" xfId="0" applyNumberFormat="1" applyFont="1" applyBorder="1" applyAlignment="1">
      <alignment horizontal="center" vertical="center"/>
    </xf>
    <xf numFmtId="168" fontId="10" fillId="0" borderId="30" xfId="0" applyNumberFormat="1" applyFont="1" applyBorder="1" applyAlignment="1">
      <alignment horizontal="center" vertical="center"/>
    </xf>
    <xf numFmtId="168" fontId="10" fillId="0" borderId="31" xfId="0" applyNumberFormat="1" applyFont="1" applyBorder="1" applyAlignment="1">
      <alignment horizontal="center" vertical="center"/>
    </xf>
    <xf numFmtId="168" fontId="10" fillId="0" borderId="6" xfId="0" applyNumberFormat="1" applyFont="1" applyBorder="1" applyAlignment="1">
      <alignment horizontal="center" vertical="center"/>
    </xf>
    <xf numFmtId="168" fontId="10" fillId="0" borderId="7" xfId="0" applyNumberFormat="1" applyFont="1" applyBorder="1" applyAlignment="1">
      <alignment horizontal="center" vertical="center"/>
    </xf>
    <xf numFmtId="3" fontId="7" fillId="0" borderId="20" xfId="0" applyNumberFormat="1" applyFont="1" applyFill="1" applyBorder="1" applyAlignment="1">
      <alignment horizontal="center" vertical="center" wrapText="1"/>
    </xf>
    <xf numFmtId="3" fontId="7" fillId="0" borderId="27" xfId="0" applyNumberFormat="1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9" fillId="2" borderId="26" xfId="0" applyFont="1" applyFill="1" applyBorder="1" applyAlignment="1">
      <alignment horizontal="center" vertical="center" wrapText="1"/>
    </xf>
    <xf numFmtId="1" fontId="10" fillId="0" borderId="20" xfId="0" applyNumberFormat="1" applyFont="1" applyBorder="1" applyAlignment="1">
      <alignment horizontal="center" vertical="center"/>
    </xf>
    <xf numFmtId="1" fontId="10" fillId="0" borderId="26" xfId="0" applyNumberFormat="1" applyFont="1" applyBorder="1" applyAlignment="1">
      <alignment horizontal="center" vertical="center"/>
    </xf>
    <xf numFmtId="1" fontId="10" fillId="0" borderId="27" xfId="0" applyNumberFormat="1" applyFont="1" applyBorder="1" applyAlignment="1">
      <alignment horizontal="center" vertical="center"/>
    </xf>
    <xf numFmtId="165" fontId="0" fillId="2" borderId="3" xfId="0" applyNumberFormat="1" applyFill="1" applyBorder="1" applyAlignment="1">
      <alignment horizontal="center" vertical="center" wrapText="1"/>
    </xf>
    <xf numFmtId="165" fontId="0" fillId="2" borderId="4" xfId="0" applyNumberFormat="1" applyFill="1" applyBorder="1" applyAlignment="1">
      <alignment horizontal="center" vertical="center" wrapText="1"/>
    </xf>
    <xf numFmtId="165" fontId="0" fillId="2" borderId="6" xfId="0" applyNumberFormat="1" applyFill="1" applyBorder="1" applyAlignment="1">
      <alignment horizontal="center" vertical="center" wrapText="1"/>
    </xf>
    <xf numFmtId="165" fontId="0" fillId="2" borderId="7" xfId="0" applyNumberForma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3" fillId="0" borderId="35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9" fillId="2" borderId="9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 wrapText="1"/>
    </xf>
    <xf numFmtId="170" fontId="22" fillId="0" borderId="1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3" fontId="7" fillId="0" borderId="1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1" fontId="22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4">
    <cellStyle name="Milliers 2" xfId="1"/>
    <cellStyle name="Normal" xfId="0" builtinId="0"/>
    <cellStyle name="Normal 2" xfId="2"/>
    <cellStyle name="Normal 2 2" xfId="3"/>
  </cellStyles>
  <dxfs count="20"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color rgb="FFFF0000"/>
      </font>
    </dxf>
    <dxf>
      <font>
        <color rgb="FFFFC000"/>
      </font>
    </dxf>
    <dxf>
      <font>
        <color rgb="FF00B050"/>
      </font>
    </dxf>
    <dxf>
      <font>
        <color theme="2"/>
      </font>
    </dxf>
    <dxf>
      <font>
        <color rgb="FFFF0000"/>
      </font>
    </dxf>
    <dxf>
      <font>
        <color rgb="FFFFC000"/>
      </font>
    </dxf>
    <dxf>
      <font>
        <color rgb="FF00B05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color rgb="FFFF0000"/>
      </font>
    </dxf>
    <dxf>
      <font>
        <color rgb="FFFFC000"/>
      </font>
    </dxf>
    <dxf>
      <font>
        <color rgb="FF00B050"/>
      </font>
    </dxf>
    <dxf>
      <font>
        <color theme="2"/>
      </font>
    </dxf>
    <dxf>
      <font>
        <color rgb="FFFF0000"/>
      </font>
    </dxf>
    <dxf>
      <font>
        <color rgb="FFFFC000"/>
      </font>
    </dxf>
    <dxf>
      <font>
        <color rgb="FF00B050"/>
      </font>
    </dxf>
  </dxfs>
  <tableStyles count="0" defaultTableStyle="TableStyleMedium2" defaultPivotStyle="PivotStyleLight16"/>
  <colors>
    <mruColors>
      <color rgb="FFE64B00"/>
      <color rgb="FFA5A5A5"/>
      <color rgb="FF00338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Equipment Sigma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Feuil8!$C$5</c:f>
              <c:strCache>
                <c:ptCount val="1"/>
                <c:pt idx="0">
                  <c:v>Niveau sigma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circle"/>
            <c:size val="7"/>
            <c:spPr>
              <a:solidFill>
                <a:srgbClr val="00B0F0"/>
              </a:solidFill>
              <a:ln>
                <a:noFill/>
              </a:ln>
            </c:spPr>
          </c:marker>
          <c:cat>
            <c:numRef>
              <c:f>Feuil8!$B$6:$B$22</c:f>
              <c:numCache>
                <c:formatCode>[$-40C]mmm\-\y\y;@</c:formatCode>
                <c:ptCount val="17"/>
                <c:pt idx="0">
                  <c:v>42948</c:v>
                </c:pt>
                <c:pt idx="1">
                  <c:v>42979</c:v>
                </c:pt>
                <c:pt idx="2">
                  <c:v>43009</c:v>
                </c:pt>
                <c:pt idx="3">
                  <c:v>43040</c:v>
                </c:pt>
                <c:pt idx="4">
                  <c:v>43070</c:v>
                </c:pt>
                <c:pt idx="5">
                  <c:v>43101</c:v>
                </c:pt>
                <c:pt idx="6">
                  <c:v>43132</c:v>
                </c:pt>
                <c:pt idx="7">
                  <c:v>43160</c:v>
                </c:pt>
                <c:pt idx="8">
                  <c:v>43191</c:v>
                </c:pt>
                <c:pt idx="9">
                  <c:v>43221</c:v>
                </c:pt>
                <c:pt idx="10">
                  <c:v>43252</c:v>
                </c:pt>
                <c:pt idx="11">
                  <c:v>43282</c:v>
                </c:pt>
                <c:pt idx="12">
                  <c:v>43313</c:v>
                </c:pt>
                <c:pt idx="13">
                  <c:v>43344</c:v>
                </c:pt>
                <c:pt idx="14">
                  <c:v>43374</c:v>
                </c:pt>
                <c:pt idx="15">
                  <c:v>43405</c:v>
                </c:pt>
                <c:pt idx="16">
                  <c:v>43435</c:v>
                </c:pt>
              </c:numCache>
            </c:numRef>
          </c:cat>
          <c:val>
            <c:numRef>
              <c:f>Feuil8!$C$6:$C$22</c:f>
              <c:numCache>
                <c:formatCode>General</c:formatCode>
                <c:ptCount val="17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721-4CDD-A10D-8CF3B1FBB141}"/>
            </c:ext>
          </c:extLst>
        </c:ser>
        <c:ser>
          <c:idx val="1"/>
          <c:order val="1"/>
          <c:tx>
            <c:strRef>
              <c:f>Feuil8!$D$5</c:f>
              <c:strCache>
                <c:ptCount val="1"/>
                <c:pt idx="0">
                  <c:v>TARGET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Feuil8!$B$6:$B$22</c:f>
              <c:numCache>
                <c:formatCode>[$-40C]mmm\-\y\y;@</c:formatCode>
                <c:ptCount val="17"/>
                <c:pt idx="0">
                  <c:v>42948</c:v>
                </c:pt>
                <c:pt idx="1">
                  <c:v>42979</c:v>
                </c:pt>
                <c:pt idx="2">
                  <c:v>43009</c:v>
                </c:pt>
                <c:pt idx="3">
                  <c:v>43040</c:v>
                </c:pt>
                <c:pt idx="4">
                  <c:v>43070</c:v>
                </c:pt>
                <c:pt idx="5">
                  <c:v>43101</c:v>
                </c:pt>
                <c:pt idx="6">
                  <c:v>43132</c:v>
                </c:pt>
                <c:pt idx="7">
                  <c:v>43160</c:v>
                </c:pt>
                <c:pt idx="8">
                  <c:v>43191</c:v>
                </c:pt>
                <c:pt idx="9">
                  <c:v>43221</c:v>
                </c:pt>
                <c:pt idx="10">
                  <c:v>43252</c:v>
                </c:pt>
                <c:pt idx="11">
                  <c:v>43282</c:v>
                </c:pt>
                <c:pt idx="12">
                  <c:v>43313</c:v>
                </c:pt>
                <c:pt idx="13">
                  <c:v>43344</c:v>
                </c:pt>
                <c:pt idx="14">
                  <c:v>43374</c:v>
                </c:pt>
                <c:pt idx="15">
                  <c:v>43405</c:v>
                </c:pt>
                <c:pt idx="16">
                  <c:v>43435</c:v>
                </c:pt>
              </c:numCache>
            </c:numRef>
          </c:cat>
          <c:val>
            <c:numRef>
              <c:f>Feuil8!$D$6:$D$22</c:f>
              <c:numCache>
                <c:formatCode>General</c:formatCode>
                <c:ptCount val="17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721-4CDD-A10D-8CF3B1FBB1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1100288"/>
        <c:axId val="111102976"/>
      </c:lineChart>
      <c:dateAx>
        <c:axId val="111100288"/>
        <c:scaling>
          <c:orientation val="minMax"/>
        </c:scaling>
        <c:delete val="0"/>
        <c:axPos val="b"/>
        <c:numFmt formatCode="[$-40C]mmm\-\y\y;@" sourceLinked="1"/>
        <c:majorTickMark val="out"/>
        <c:minorTickMark val="none"/>
        <c:tickLblPos val="nextTo"/>
        <c:crossAx val="111102976"/>
        <c:crosses val="autoZero"/>
        <c:auto val="1"/>
        <c:lblOffset val="100"/>
        <c:baseTimeUnit val="months"/>
      </c:dateAx>
      <c:valAx>
        <c:axId val="1111029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1100288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Feuil8!$C$5</c:f>
              <c:strCache>
                <c:ptCount val="1"/>
                <c:pt idx="0">
                  <c:v>Niveau sigma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circle"/>
            <c:size val="7"/>
            <c:spPr>
              <a:solidFill>
                <a:srgbClr val="00B0F0"/>
              </a:solidFill>
              <a:ln>
                <a:noFill/>
              </a:ln>
            </c:spPr>
          </c:marker>
          <c:cat>
            <c:numRef>
              <c:f>Feuil8!$B$6:$B$22</c:f>
              <c:numCache>
                <c:formatCode>[$-40C]mmm\-\y\y;@</c:formatCode>
                <c:ptCount val="17"/>
                <c:pt idx="0">
                  <c:v>42948</c:v>
                </c:pt>
                <c:pt idx="1">
                  <c:v>42979</c:v>
                </c:pt>
                <c:pt idx="2">
                  <c:v>43009</c:v>
                </c:pt>
                <c:pt idx="3">
                  <c:v>43040</c:v>
                </c:pt>
                <c:pt idx="4">
                  <c:v>43070</c:v>
                </c:pt>
                <c:pt idx="5">
                  <c:v>43101</c:v>
                </c:pt>
                <c:pt idx="6">
                  <c:v>43132</c:v>
                </c:pt>
                <c:pt idx="7">
                  <c:v>43160</c:v>
                </c:pt>
                <c:pt idx="8">
                  <c:v>43191</c:v>
                </c:pt>
                <c:pt idx="9">
                  <c:v>43221</c:v>
                </c:pt>
                <c:pt idx="10">
                  <c:v>43252</c:v>
                </c:pt>
                <c:pt idx="11">
                  <c:v>43282</c:v>
                </c:pt>
                <c:pt idx="12">
                  <c:v>43313</c:v>
                </c:pt>
                <c:pt idx="13">
                  <c:v>43344</c:v>
                </c:pt>
                <c:pt idx="14">
                  <c:v>43374</c:v>
                </c:pt>
                <c:pt idx="15">
                  <c:v>43405</c:v>
                </c:pt>
                <c:pt idx="16">
                  <c:v>43435</c:v>
                </c:pt>
              </c:numCache>
            </c:numRef>
          </c:cat>
          <c:val>
            <c:numRef>
              <c:f>Feuil8!$C$6:$C$22</c:f>
              <c:numCache>
                <c:formatCode>General</c:formatCode>
                <c:ptCount val="17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414-490E-B066-C70DF24EFE93}"/>
            </c:ext>
          </c:extLst>
        </c:ser>
        <c:ser>
          <c:idx val="1"/>
          <c:order val="1"/>
          <c:tx>
            <c:strRef>
              <c:f>Feuil8!$D$5</c:f>
              <c:strCache>
                <c:ptCount val="1"/>
                <c:pt idx="0">
                  <c:v>TARGET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Feuil8!$B$6:$B$22</c:f>
              <c:numCache>
                <c:formatCode>[$-40C]mmm\-\y\y;@</c:formatCode>
                <c:ptCount val="17"/>
                <c:pt idx="0">
                  <c:v>42948</c:v>
                </c:pt>
                <c:pt idx="1">
                  <c:v>42979</c:v>
                </c:pt>
                <c:pt idx="2">
                  <c:v>43009</c:v>
                </c:pt>
                <c:pt idx="3">
                  <c:v>43040</c:v>
                </c:pt>
                <c:pt idx="4">
                  <c:v>43070</c:v>
                </c:pt>
                <c:pt idx="5">
                  <c:v>43101</c:v>
                </c:pt>
                <c:pt idx="6">
                  <c:v>43132</c:v>
                </c:pt>
                <c:pt idx="7">
                  <c:v>43160</c:v>
                </c:pt>
                <c:pt idx="8">
                  <c:v>43191</c:v>
                </c:pt>
                <c:pt idx="9">
                  <c:v>43221</c:v>
                </c:pt>
                <c:pt idx="10">
                  <c:v>43252</c:v>
                </c:pt>
                <c:pt idx="11">
                  <c:v>43282</c:v>
                </c:pt>
                <c:pt idx="12">
                  <c:v>43313</c:v>
                </c:pt>
                <c:pt idx="13">
                  <c:v>43344</c:v>
                </c:pt>
                <c:pt idx="14">
                  <c:v>43374</c:v>
                </c:pt>
                <c:pt idx="15">
                  <c:v>43405</c:v>
                </c:pt>
                <c:pt idx="16">
                  <c:v>43435</c:v>
                </c:pt>
              </c:numCache>
            </c:numRef>
          </c:cat>
          <c:val>
            <c:numRef>
              <c:f>Feuil8!$D$6:$D$22</c:f>
              <c:numCache>
                <c:formatCode>General</c:formatCode>
                <c:ptCount val="17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414-490E-B066-C70DF24EFE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1100288"/>
        <c:axId val="111102976"/>
      </c:lineChart>
      <c:dateAx>
        <c:axId val="111100288"/>
        <c:scaling>
          <c:orientation val="minMax"/>
        </c:scaling>
        <c:delete val="0"/>
        <c:axPos val="b"/>
        <c:numFmt formatCode="[$-40C]mmm\-\y\y;@" sourceLinked="1"/>
        <c:majorTickMark val="out"/>
        <c:minorTickMark val="none"/>
        <c:tickLblPos val="nextTo"/>
        <c:crossAx val="111102976"/>
        <c:crosses val="autoZero"/>
        <c:auto val="1"/>
        <c:lblOffset val="100"/>
        <c:baseTimeUnit val="months"/>
      </c:dateAx>
      <c:valAx>
        <c:axId val="1111029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1100288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../Home_version_exp&#233;rimentale_corporate_v2_CVI.mht" TargetMode="External"/><Relationship Id="rId2" Type="http://schemas.openxmlformats.org/officeDocument/2006/relationships/image" Target="../media/image3.png"/><Relationship Id="rId1" Type="http://schemas.openxmlformats.org/officeDocument/2006/relationships/chart" Target="../charts/chart2.xml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1571000</xdr:colOff>
      <xdr:row>8</xdr:row>
      <xdr:rowOff>203200</xdr:rowOff>
    </xdr:from>
    <xdr:to>
      <xdr:col>5</xdr:col>
      <xdr:colOff>2560</xdr:colOff>
      <xdr:row>9</xdr:row>
      <xdr:rowOff>238992</xdr:rowOff>
    </xdr:to>
    <xdr:pic>
      <xdr:nvPicPr>
        <xdr:cNvPr id="2" name="il_fi" descr="Afficher l'image d'origine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5177" t="24559"/>
        <a:stretch/>
      </xdr:blipFill>
      <xdr:spPr bwMode="auto">
        <a:xfrm>
          <a:off x="7011680" y="2192020"/>
          <a:ext cx="1280" cy="3177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7620</xdr:colOff>
      <xdr:row>12</xdr:row>
      <xdr:rowOff>22860</xdr:rowOff>
    </xdr:from>
    <xdr:to>
      <xdr:col>5</xdr:col>
      <xdr:colOff>822960</xdr:colOff>
      <xdr:row>24</xdr:row>
      <xdr:rowOff>121023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323850</xdr:colOff>
      <xdr:row>2</xdr:row>
      <xdr:rowOff>133350</xdr:rowOff>
    </xdr:from>
    <xdr:to>
      <xdr:col>22</xdr:col>
      <xdr:colOff>95250</xdr:colOff>
      <xdr:row>93</xdr:row>
      <xdr:rowOff>22860</xdr:rowOff>
    </xdr:to>
    <xdr:pic>
      <xdr:nvPicPr>
        <xdr:cNvPr id="2" name="Picture 3" descr="Six Sigma Conversion Values Tabl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5830" y="453390"/>
          <a:ext cx="8846820" cy="16630650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41237</xdr:colOff>
      <xdr:row>21</xdr:row>
      <xdr:rowOff>145677</xdr:rowOff>
    </xdr:from>
    <xdr:to>
      <xdr:col>15</xdr:col>
      <xdr:colOff>713237</xdr:colOff>
      <xdr:row>34</xdr:row>
      <xdr:rowOff>56030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0</xdr:col>
      <xdr:colOff>39454</xdr:colOff>
      <xdr:row>0</xdr:row>
      <xdr:rowOff>65555</xdr:rowOff>
    </xdr:from>
    <xdr:to>
      <xdr:col>21</xdr:col>
      <xdr:colOff>484874</xdr:colOff>
      <xdr:row>45</xdr:row>
      <xdr:rowOff>159423</xdr:rowOff>
    </xdr:to>
    <xdr:grpSp>
      <xdr:nvGrpSpPr>
        <xdr:cNvPr id="6" name="Groupe 5"/>
        <xdr:cNvGrpSpPr/>
      </xdr:nvGrpSpPr>
      <xdr:grpSpPr>
        <a:xfrm>
          <a:off x="39454" y="65555"/>
          <a:ext cx="16447420" cy="8666368"/>
          <a:chOff x="28575" y="56030"/>
          <a:chExt cx="15703366" cy="8666368"/>
        </a:xfrm>
      </xdr:grpSpPr>
      <xdr:grpSp>
        <xdr:nvGrpSpPr>
          <xdr:cNvPr id="7" name="Groupe 6"/>
          <xdr:cNvGrpSpPr/>
        </xdr:nvGrpSpPr>
        <xdr:grpSpPr>
          <a:xfrm>
            <a:off x="28575" y="56030"/>
            <a:ext cx="15703366" cy="8666368"/>
            <a:chOff x="28575" y="56030"/>
            <a:chExt cx="15703366" cy="8666368"/>
          </a:xfrm>
        </xdr:grpSpPr>
        <xdr:grpSp>
          <xdr:nvGrpSpPr>
            <xdr:cNvPr id="11" name="Groupe 10"/>
            <xdr:cNvGrpSpPr/>
          </xdr:nvGrpSpPr>
          <xdr:grpSpPr>
            <a:xfrm>
              <a:off x="101413" y="2150852"/>
              <a:ext cx="2924175" cy="6437721"/>
              <a:chOff x="123825" y="2160344"/>
              <a:chExt cx="2924175" cy="6466131"/>
            </a:xfrm>
          </xdr:grpSpPr>
          <xdr:grpSp>
            <xdr:nvGrpSpPr>
              <xdr:cNvPr id="73" name="Groupe 72"/>
              <xdr:cNvGrpSpPr/>
            </xdr:nvGrpSpPr>
            <xdr:grpSpPr>
              <a:xfrm>
                <a:off x="1390650" y="4600929"/>
                <a:ext cx="302895" cy="3326308"/>
                <a:chOff x="1009650" y="3352800"/>
                <a:chExt cx="302895" cy="3484245"/>
              </a:xfrm>
            </xdr:grpSpPr>
            <xdr:sp macro="" textlink="">
              <xdr:nvSpPr>
                <xdr:cNvPr id="74" name="Rectangle 73"/>
                <xdr:cNvSpPr/>
              </xdr:nvSpPr>
              <xdr:spPr>
                <a:xfrm>
                  <a:off x="1028700" y="3352800"/>
                  <a:ext cx="283845" cy="377825"/>
                </a:xfrm>
                <a:prstGeom prst="rect">
                  <a:avLst/>
                </a:prstGeom>
                <a:blipFill rotWithShape="1">
                  <a:blip xmlns:r="http://schemas.openxmlformats.org/officeDocument/2006/relationships" r:embed="rId2">
                    <a:duotone>
                      <a:schemeClr val="accent2">
                        <a:hueOff val="-45717"/>
                        <a:satOff val="0"/>
                        <a:lumOff val="3420"/>
                        <a:alphaOff val="0"/>
                        <a:shade val="20000"/>
                        <a:satMod val="200000"/>
                      </a:schemeClr>
                      <a:schemeClr val="accent2">
                        <a:hueOff val="-45717"/>
                        <a:satOff val="0"/>
                        <a:lumOff val="3420"/>
                        <a:alphaOff val="0"/>
                        <a:tint val="12000"/>
                        <a:satMod val="190000"/>
                      </a:schemeClr>
                    </a:duotone>
                  </a:blip>
                  <a:stretch>
                    <a:fillRect/>
                  </a:stretch>
                </a:blipFill>
                <a:effectLst/>
              </xdr:spPr>
              <xdr:style>
                <a:lnRef idx="0">
                  <a:schemeClr val="lt1">
                    <a:hueOff val="0"/>
                    <a:satOff val="0"/>
                    <a:lumOff val="0"/>
                    <a:alphaOff val="0"/>
                  </a:schemeClr>
                </a:lnRef>
                <a:fillRef idx="1">
                  <a:scrgbClr r="0" g="0" b="0"/>
                </a:fillRef>
                <a:effectRef idx="2">
                  <a:schemeClr val="accent2">
                    <a:tint val="50000"/>
                    <a:hueOff val="-45717"/>
                    <a:satOff val="0"/>
                    <a:lumOff val="3420"/>
                    <a:alphaOff val="0"/>
                  </a:schemeClr>
                </a:effectRef>
                <a:fontRef idx="minor">
                  <a:schemeClr val="lt1">
                    <a:hueOff val="0"/>
                    <a:satOff val="0"/>
                    <a:lumOff val="0"/>
                    <a:alphaOff val="0"/>
                  </a:schemeClr>
                </a:fontRef>
              </xdr:style>
              <xdr:txBody>
                <a:bodyPr/>
                <a:lstStyle/>
                <a:p>
                  <a:endParaRPr lang="fr-FR"/>
                </a:p>
              </xdr:txBody>
            </xdr:sp>
            <xdr:grpSp>
              <xdr:nvGrpSpPr>
                <xdr:cNvPr id="75" name="Group 25">
                  <a:extLst>
                    <a:ext uri="{FF2B5EF4-FFF2-40B4-BE49-F238E27FC236}">
                      <a16:creationId xmlns:a16="http://schemas.microsoft.com/office/drawing/2014/main" id="{E7625290-B558-4DB8-8FE6-1F32D3E56822}"/>
                    </a:ext>
                  </a:extLst>
                </xdr:cNvPr>
                <xdr:cNvGrpSpPr/>
              </xdr:nvGrpSpPr>
              <xdr:grpSpPr>
                <a:xfrm>
                  <a:off x="1009650" y="6553200"/>
                  <a:ext cx="276860" cy="283845"/>
                  <a:chOff x="0" y="0"/>
                  <a:chExt cx="352426" cy="360364"/>
                </a:xfrm>
                <a:solidFill>
                  <a:schemeClr val="bg1"/>
                </a:solidFill>
              </xdr:grpSpPr>
              <xdr:sp macro="" textlink="">
                <xdr:nvSpPr>
                  <xdr:cNvPr id="76" name="Freeform 334">
                    <a:extLst>
                      <a:ext uri="{FF2B5EF4-FFF2-40B4-BE49-F238E27FC236}">
                        <a16:creationId xmlns:a16="http://schemas.microsoft.com/office/drawing/2014/main" id="{DF2C89BA-7A8F-4B78-84FD-5306349C69D6}"/>
                      </a:ext>
                    </a:extLst>
                  </xdr:cNvPr>
                  <xdr:cNvSpPr>
                    <a:spLocks noEditPoints="1"/>
                  </xdr:cNvSpPr>
                </xdr:nvSpPr>
                <xdr:spPr bwMode="auto">
                  <a:xfrm>
                    <a:off x="30163" y="0"/>
                    <a:ext cx="120650" cy="119063"/>
                  </a:xfrm>
                  <a:custGeom>
                    <a:avLst/>
                    <a:gdLst>
                      <a:gd name="T0" fmla="*/ 204 w 454"/>
                      <a:gd name="T1" fmla="*/ 452 h 453"/>
                      <a:gd name="T2" fmla="*/ 140 w 454"/>
                      <a:gd name="T3" fmla="*/ 435 h 453"/>
                      <a:gd name="T4" fmla="*/ 83 w 454"/>
                      <a:gd name="T5" fmla="*/ 402 h 453"/>
                      <a:gd name="T6" fmla="*/ 40 w 454"/>
                      <a:gd name="T7" fmla="*/ 353 h 453"/>
                      <a:gd name="T8" fmla="*/ 10 w 454"/>
                      <a:gd name="T9" fmla="*/ 294 h 453"/>
                      <a:gd name="T10" fmla="*/ 0 w 454"/>
                      <a:gd name="T11" fmla="*/ 227 h 453"/>
                      <a:gd name="T12" fmla="*/ 5 w 454"/>
                      <a:gd name="T13" fmla="*/ 181 h 453"/>
                      <a:gd name="T14" fmla="*/ 28 w 454"/>
                      <a:gd name="T15" fmla="*/ 119 h 453"/>
                      <a:gd name="T16" fmla="*/ 67 w 454"/>
                      <a:gd name="T17" fmla="*/ 67 h 453"/>
                      <a:gd name="T18" fmla="*/ 119 w 454"/>
                      <a:gd name="T19" fmla="*/ 27 h 453"/>
                      <a:gd name="T20" fmla="*/ 182 w 454"/>
                      <a:gd name="T21" fmla="*/ 5 h 453"/>
                      <a:gd name="T22" fmla="*/ 227 w 454"/>
                      <a:gd name="T23" fmla="*/ 0 h 453"/>
                      <a:gd name="T24" fmla="*/ 294 w 454"/>
                      <a:gd name="T25" fmla="*/ 10 h 453"/>
                      <a:gd name="T26" fmla="*/ 354 w 454"/>
                      <a:gd name="T27" fmla="*/ 38 h 453"/>
                      <a:gd name="T28" fmla="*/ 402 w 454"/>
                      <a:gd name="T29" fmla="*/ 83 h 453"/>
                      <a:gd name="T30" fmla="*/ 437 w 454"/>
                      <a:gd name="T31" fmla="*/ 138 h 453"/>
                      <a:gd name="T32" fmla="*/ 453 w 454"/>
                      <a:gd name="T33" fmla="*/ 204 h 453"/>
                      <a:gd name="T34" fmla="*/ 453 w 454"/>
                      <a:gd name="T35" fmla="*/ 249 h 453"/>
                      <a:gd name="T36" fmla="*/ 437 w 454"/>
                      <a:gd name="T37" fmla="*/ 315 h 453"/>
                      <a:gd name="T38" fmla="*/ 402 w 454"/>
                      <a:gd name="T39" fmla="*/ 371 h 453"/>
                      <a:gd name="T40" fmla="*/ 354 w 454"/>
                      <a:gd name="T41" fmla="*/ 415 h 453"/>
                      <a:gd name="T42" fmla="*/ 294 w 454"/>
                      <a:gd name="T43" fmla="*/ 443 h 453"/>
                      <a:gd name="T44" fmla="*/ 227 w 454"/>
                      <a:gd name="T45" fmla="*/ 453 h 453"/>
                      <a:gd name="T46" fmla="*/ 227 w 454"/>
                      <a:gd name="T47" fmla="*/ 56 h 453"/>
                      <a:gd name="T48" fmla="*/ 177 w 454"/>
                      <a:gd name="T49" fmla="*/ 65 h 453"/>
                      <a:gd name="T50" fmla="*/ 133 w 454"/>
                      <a:gd name="T51" fmla="*/ 86 h 453"/>
                      <a:gd name="T52" fmla="*/ 96 w 454"/>
                      <a:gd name="T53" fmla="*/ 119 h 453"/>
                      <a:gd name="T54" fmla="*/ 71 w 454"/>
                      <a:gd name="T55" fmla="*/ 160 h 453"/>
                      <a:gd name="T56" fmla="*/ 58 w 454"/>
                      <a:gd name="T57" fmla="*/ 209 h 453"/>
                      <a:gd name="T58" fmla="*/ 58 w 454"/>
                      <a:gd name="T59" fmla="*/ 244 h 453"/>
                      <a:gd name="T60" fmla="*/ 71 w 454"/>
                      <a:gd name="T61" fmla="*/ 293 h 453"/>
                      <a:gd name="T62" fmla="*/ 96 w 454"/>
                      <a:gd name="T63" fmla="*/ 335 h 453"/>
                      <a:gd name="T64" fmla="*/ 133 w 454"/>
                      <a:gd name="T65" fmla="*/ 368 h 453"/>
                      <a:gd name="T66" fmla="*/ 177 w 454"/>
                      <a:gd name="T67" fmla="*/ 389 h 453"/>
                      <a:gd name="T68" fmla="*/ 227 w 454"/>
                      <a:gd name="T69" fmla="*/ 397 h 453"/>
                      <a:gd name="T70" fmla="*/ 262 w 454"/>
                      <a:gd name="T71" fmla="*/ 394 h 453"/>
                      <a:gd name="T72" fmla="*/ 308 w 454"/>
                      <a:gd name="T73" fmla="*/ 377 h 453"/>
                      <a:gd name="T74" fmla="*/ 348 w 454"/>
                      <a:gd name="T75" fmla="*/ 347 h 453"/>
                      <a:gd name="T76" fmla="*/ 377 w 454"/>
                      <a:gd name="T77" fmla="*/ 308 h 453"/>
                      <a:gd name="T78" fmla="*/ 394 w 454"/>
                      <a:gd name="T79" fmla="*/ 260 h 453"/>
                      <a:gd name="T80" fmla="*/ 397 w 454"/>
                      <a:gd name="T81" fmla="*/ 227 h 453"/>
                      <a:gd name="T82" fmla="*/ 390 w 454"/>
                      <a:gd name="T83" fmla="*/ 177 h 453"/>
                      <a:gd name="T84" fmla="*/ 368 w 454"/>
                      <a:gd name="T85" fmla="*/ 131 h 453"/>
                      <a:gd name="T86" fmla="*/ 336 w 454"/>
                      <a:gd name="T87" fmla="*/ 96 h 453"/>
                      <a:gd name="T88" fmla="*/ 293 w 454"/>
                      <a:gd name="T89" fmla="*/ 70 h 453"/>
                      <a:gd name="T90" fmla="*/ 245 w 454"/>
                      <a:gd name="T91" fmla="*/ 57 h 453"/>
                    </a:gdLst>
                    <a:ahLst/>
                    <a:cxnLst>
                      <a:cxn ang="0">
                        <a:pos x="T0" y="T1"/>
                      </a:cxn>
                      <a:cxn ang="0">
                        <a:pos x="T2" y="T3"/>
                      </a:cxn>
                      <a:cxn ang="0">
                        <a:pos x="T4" y="T5"/>
                      </a:cxn>
                      <a:cxn ang="0">
                        <a:pos x="T6" y="T7"/>
                      </a:cxn>
                      <a:cxn ang="0">
                        <a:pos x="T8" y="T9"/>
                      </a:cxn>
                      <a:cxn ang="0">
                        <a:pos x="T10" y="T11"/>
                      </a:cxn>
                      <a:cxn ang="0">
                        <a:pos x="T12" y="T13"/>
                      </a:cxn>
                      <a:cxn ang="0">
                        <a:pos x="T14" y="T15"/>
                      </a:cxn>
                      <a:cxn ang="0">
                        <a:pos x="T16" y="T17"/>
                      </a:cxn>
                      <a:cxn ang="0">
                        <a:pos x="T18" y="T19"/>
                      </a:cxn>
                      <a:cxn ang="0">
                        <a:pos x="T20" y="T21"/>
                      </a:cxn>
                      <a:cxn ang="0">
                        <a:pos x="T22" y="T23"/>
                      </a:cxn>
                      <a:cxn ang="0">
                        <a:pos x="T24" y="T25"/>
                      </a:cxn>
                      <a:cxn ang="0">
                        <a:pos x="T26" y="T27"/>
                      </a:cxn>
                      <a:cxn ang="0">
                        <a:pos x="T28" y="T29"/>
                      </a:cxn>
                      <a:cxn ang="0">
                        <a:pos x="T30" y="T31"/>
                      </a:cxn>
                      <a:cxn ang="0">
                        <a:pos x="T32" y="T33"/>
                      </a:cxn>
                      <a:cxn ang="0">
                        <a:pos x="T34" y="T35"/>
                      </a:cxn>
                      <a:cxn ang="0">
                        <a:pos x="T36" y="T37"/>
                      </a:cxn>
                      <a:cxn ang="0">
                        <a:pos x="T38" y="T39"/>
                      </a:cxn>
                      <a:cxn ang="0">
                        <a:pos x="T40" y="T41"/>
                      </a:cxn>
                      <a:cxn ang="0">
                        <a:pos x="T42" y="T43"/>
                      </a:cxn>
                      <a:cxn ang="0">
                        <a:pos x="T44" y="T45"/>
                      </a:cxn>
                      <a:cxn ang="0">
                        <a:pos x="T46" y="T47"/>
                      </a:cxn>
                      <a:cxn ang="0">
                        <a:pos x="T48" y="T49"/>
                      </a:cxn>
                      <a:cxn ang="0">
                        <a:pos x="T50" y="T51"/>
                      </a:cxn>
                      <a:cxn ang="0">
                        <a:pos x="T52" y="T53"/>
                      </a:cxn>
                      <a:cxn ang="0">
                        <a:pos x="T54" y="T55"/>
                      </a:cxn>
                      <a:cxn ang="0">
                        <a:pos x="T56" y="T57"/>
                      </a:cxn>
                      <a:cxn ang="0">
                        <a:pos x="T58" y="T59"/>
                      </a:cxn>
                      <a:cxn ang="0">
                        <a:pos x="T60" y="T61"/>
                      </a:cxn>
                      <a:cxn ang="0">
                        <a:pos x="T62" y="T63"/>
                      </a:cxn>
                      <a:cxn ang="0">
                        <a:pos x="T64" y="T65"/>
                      </a:cxn>
                      <a:cxn ang="0">
                        <a:pos x="T66" y="T67"/>
                      </a:cxn>
                      <a:cxn ang="0">
                        <a:pos x="T68" y="T69"/>
                      </a:cxn>
                      <a:cxn ang="0">
                        <a:pos x="T70" y="T71"/>
                      </a:cxn>
                      <a:cxn ang="0">
                        <a:pos x="T72" y="T73"/>
                      </a:cxn>
                      <a:cxn ang="0">
                        <a:pos x="T74" y="T75"/>
                      </a:cxn>
                      <a:cxn ang="0">
                        <a:pos x="T76" y="T77"/>
                      </a:cxn>
                      <a:cxn ang="0">
                        <a:pos x="T78" y="T79"/>
                      </a:cxn>
                      <a:cxn ang="0">
                        <a:pos x="T80" y="T81"/>
                      </a:cxn>
                      <a:cxn ang="0">
                        <a:pos x="T82" y="T83"/>
                      </a:cxn>
                      <a:cxn ang="0">
                        <a:pos x="T84" y="T85"/>
                      </a:cxn>
                      <a:cxn ang="0">
                        <a:pos x="T86" y="T87"/>
                      </a:cxn>
                      <a:cxn ang="0">
                        <a:pos x="T88" y="T89"/>
                      </a:cxn>
                      <a:cxn ang="0">
                        <a:pos x="T90" y="T91"/>
                      </a:cxn>
                    </a:cxnLst>
                    <a:rect l="0" t="0" r="r" b="b"/>
                    <a:pathLst>
                      <a:path w="454" h="453">
                        <a:moveTo>
                          <a:pt x="227" y="453"/>
                        </a:moveTo>
                        <a:lnTo>
                          <a:pt x="227" y="453"/>
                        </a:lnTo>
                        <a:lnTo>
                          <a:pt x="204" y="452"/>
                        </a:lnTo>
                        <a:lnTo>
                          <a:pt x="182" y="448"/>
                        </a:lnTo>
                        <a:lnTo>
                          <a:pt x="160" y="443"/>
                        </a:lnTo>
                        <a:lnTo>
                          <a:pt x="140" y="435"/>
                        </a:lnTo>
                        <a:lnTo>
                          <a:pt x="119" y="426"/>
                        </a:lnTo>
                        <a:lnTo>
                          <a:pt x="100" y="415"/>
                        </a:lnTo>
                        <a:lnTo>
                          <a:pt x="83" y="402"/>
                        </a:lnTo>
                        <a:lnTo>
                          <a:pt x="67" y="387"/>
                        </a:lnTo>
                        <a:lnTo>
                          <a:pt x="53" y="371"/>
                        </a:lnTo>
                        <a:lnTo>
                          <a:pt x="40" y="353"/>
                        </a:lnTo>
                        <a:lnTo>
                          <a:pt x="28" y="334"/>
                        </a:lnTo>
                        <a:lnTo>
                          <a:pt x="18" y="315"/>
                        </a:lnTo>
                        <a:lnTo>
                          <a:pt x="10" y="294"/>
                        </a:lnTo>
                        <a:lnTo>
                          <a:pt x="5" y="273"/>
                        </a:lnTo>
                        <a:lnTo>
                          <a:pt x="1" y="249"/>
                        </a:lnTo>
                        <a:lnTo>
                          <a:pt x="0" y="227"/>
                        </a:lnTo>
                        <a:lnTo>
                          <a:pt x="0" y="227"/>
                        </a:lnTo>
                        <a:lnTo>
                          <a:pt x="1" y="204"/>
                        </a:lnTo>
                        <a:lnTo>
                          <a:pt x="5" y="181"/>
                        </a:lnTo>
                        <a:lnTo>
                          <a:pt x="10" y="159"/>
                        </a:lnTo>
                        <a:lnTo>
                          <a:pt x="18" y="138"/>
                        </a:lnTo>
                        <a:lnTo>
                          <a:pt x="28" y="119"/>
                        </a:lnTo>
                        <a:lnTo>
                          <a:pt x="40" y="100"/>
                        </a:lnTo>
                        <a:lnTo>
                          <a:pt x="53" y="83"/>
                        </a:lnTo>
                        <a:lnTo>
                          <a:pt x="67" y="67"/>
                        </a:lnTo>
                        <a:lnTo>
                          <a:pt x="83" y="51"/>
                        </a:lnTo>
                        <a:lnTo>
                          <a:pt x="100" y="38"/>
                        </a:lnTo>
                        <a:lnTo>
                          <a:pt x="119" y="27"/>
                        </a:lnTo>
                        <a:lnTo>
                          <a:pt x="140" y="18"/>
                        </a:lnTo>
                        <a:lnTo>
                          <a:pt x="160" y="10"/>
                        </a:lnTo>
                        <a:lnTo>
                          <a:pt x="182" y="5"/>
                        </a:lnTo>
                        <a:lnTo>
                          <a:pt x="204" y="1"/>
                        </a:lnTo>
                        <a:lnTo>
                          <a:pt x="227" y="0"/>
                        </a:lnTo>
                        <a:lnTo>
                          <a:pt x="227" y="0"/>
                        </a:lnTo>
                        <a:lnTo>
                          <a:pt x="251" y="1"/>
                        </a:lnTo>
                        <a:lnTo>
                          <a:pt x="273" y="5"/>
                        </a:lnTo>
                        <a:lnTo>
                          <a:pt x="294" y="10"/>
                        </a:lnTo>
                        <a:lnTo>
                          <a:pt x="315" y="18"/>
                        </a:lnTo>
                        <a:lnTo>
                          <a:pt x="336" y="27"/>
                        </a:lnTo>
                        <a:lnTo>
                          <a:pt x="354" y="38"/>
                        </a:lnTo>
                        <a:lnTo>
                          <a:pt x="372" y="51"/>
                        </a:lnTo>
                        <a:lnTo>
                          <a:pt x="387" y="67"/>
                        </a:lnTo>
                        <a:lnTo>
                          <a:pt x="402" y="83"/>
                        </a:lnTo>
                        <a:lnTo>
                          <a:pt x="415" y="100"/>
                        </a:lnTo>
                        <a:lnTo>
                          <a:pt x="426" y="119"/>
                        </a:lnTo>
                        <a:lnTo>
                          <a:pt x="437" y="138"/>
                        </a:lnTo>
                        <a:lnTo>
                          <a:pt x="444" y="159"/>
                        </a:lnTo>
                        <a:lnTo>
                          <a:pt x="450" y="181"/>
                        </a:lnTo>
                        <a:lnTo>
                          <a:pt x="453" y="204"/>
                        </a:lnTo>
                        <a:lnTo>
                          <a:pt x="454" y="227"/>
                        </a:lnTo>
                        <a:lnTo>
                          <a:pt x="454" y="227"/>
                        </a:lnTo>
                        <a:lnTo>
                          <a:pt x="453" y="249"/>
                        </a:lnTo>
                        <a:lnTo>
                          <a:pt x="450" y="273"/>
                        </a:lnTo>
                        <a:lnTo>
                          <a:pt x="444" y="294"/>
                        </a:lnTo>
                        <a:lnTo>
                          <a:pt x="437" y="315"/>
                        </a:lnTo>
                        <a:lnTo>
                          <a:pt x="426" y="334"/>
                        </a:lnTo>
                        <a:lnTo>
                          <a:pt x="415" y="353"/>
                        </a:lnTo>
                        <a:lnTo>
                          <a:pt x="402" y="371"/>
                        </a:lnTo>
                        <a:lnTo>
                          <a:pt x="387" y="387"/>
                        </a:lnTo>
                        <a:lnTo>
                          <a:pt x="372" y="402"/>
                        </a:lnTo>
                        <a:lnTo>
                          <a:pt x="354" y="415"/>
                        </a:lnTo>
                        <a:lnTo>
                          <a:pt x="336" y="426"/>
                        </a:lnTo>
                        <a:lnTo>
                          <a:pt x="315" y="435"/>
                        </a:lnTo>
                        <a:lnTo>
                          <a:pt x="294" y="443"/>
                        </a:lnTo>
                        <a:lnTo>
                          <a:pt x="273" y="448"/>
                        </a:lnTo>
                        <a:lnTo>
                          <a:pt x="251" y="452"/>
                        </a:lnTo>
                        <a:lnTo>
                          <a:pt x="227" y="453"/>
                        </a:lnTo>
                        <a:lnTo>
                          <a:pt x="227" y="453"/>
                        </a:lnTo>
                        <a:close/>
                        <a:moveTo>
                          <a:pt x="227" y="56"/>
                        </a:moveTo>
                        <a:lnTo>
                          <a:pt x="227" y="56"/>
                        </a:lnTo>
                        <a:lnTo>
                          <a:pt x="210" y="57"/>
                        </a:lnTo>
                        <a:lnTo>
                          <a:pt x="193" y="61"/>
                        </a:lnTo>
                        <a:lnTo>
                          <a:pt x="177" y="65"/>
                        </a:lnTo>
                        <a:lnTo>
                          <a:pt x="161" y="70"/>
                        </a:lnTo>
                        <a:lnTo>
                          <a:pt x="147" y="78"/>
                        </a:lnTo>
                        <a:lnTo>
                          <a:pt x="133" y="86"/>
                        </a:lnTo>
                        <a:lnTo>
                          <a:pt x="119" y="96"/>
                        </a:lnTo>
                        <a:lnTo>
                          <a:pt x="107" y="107"/>
                        </a:lnTo>
                        <a:lnTo>
                          <a:pt x="96" y="119"/>
                        </a:lnTo>
                        <a:lnTo>
                          <a:pt x="86" y="131"/>
                        </a:lnTo>
                        <a:lnTo>
                          <a:pt x="78" y="145"/>
                        </a:lnTo>
                        <a:lnTo>
                          <a:pt x="71" y="160"/>
                        </a:lnTo>
                        <a:lnTo>
                          <a:pt x="65" y="177"/>
                        </a:lnTo>
                        <a:lnTo>
                          <a:pt x="61" y="193"/>
                        </a:lnTo>
                        <a:lnTo>
                          <a:pt x="58" y="209"/>
                        </a:lnTo>
                        <a:lnTo>
                          <a:pt x="57" y="227"/>
                        </a:lnTo>
                        <a:lnTo>
                          <a:pt x="57" y="227"/>
                        </a:lnTo>
                        <a:lnTo>
                          <a:pt x="58" y="244"/>
                        </a:lnTo>
                        <a:lnTo>
                          <a:pt x="61" y="260"/>
                        </a:lnTo>
                        <a:lnTo>
                          <a:pt x="65" y="278"/>
                        </a:lnTo>
                        <a:lnTo>
                          <a:pt x="71" y="293"/>
                        </a:lnTo>
                        <a:lnTo>
                          <a:pt x="78" y="308"/>
                        </a:lnTo>
                        <a:lnTo>
                          <a:pt x="86" y="322"/>
                        </a:lnTo>
                        <a:lnTo>
                          <a:pt x="96" y="335"/>
                        </a:lnTo>
                        <a:lnTo>
                          <a:pt x="107" y="347"/>
                        </a:lnTo>
                        <a:lnTo>
                          <a:pt x="119" y="357"/>
                        </a:lnTo>
                        <a:lnTo>
                          <a:pt x="133" y="368"/>
                        </a:lnTo>
                        <a:lnTo>
                          <a:pt x="147" y="377"/>
                        </a:lnTo>
                        <a:lnTo>
                          <a:pt x="161" y="384"/>
                        </a:lnTo>
                        <a:lnTo>
                          <a:pt x="177" y="389"/>
                        </a:lnTo>
                        <a:lnTo>
                          <a:pt x="193" y="394"/>
                        </a:lnTo>
                        <a:lnTo>
                          <a:pt x="210" y="396"/>
                        </a:lnTo>
                        <a:lnTo>
                          <a:pt x="227" y="397"/>
                        </a:lnTo>
                        <a:lnTo>
                          <a:pt x="227" y="397"/>
                        </a:lnTo>
                        <a:lnTo>
                          <a:pt x="245" y="396"/>
                        </a:lnTo>
                        <a:lnTo>
                          <a:pt x="262" y="394"/>
                        </a:lnTo>
                        <a:lnTo>
                          <a:pt x="278" y="389"/>
                        </a:lnTo>
                        <a:lnTo>
                          <a:pt x="293" y="384"/>
                        </a:lnTo>
                        <a:lnTo>
                          <a:pt x="308" y="377"/>
                        </a:lnTo>
                        <a:lnTo>
                          <a:pt x="322" y="368"/>
                        </a:lnTo>
                        <a:lnTo>
                          <a:pt x="336" y="357"/>
                        </a:lnTo>
                        <a:lnTo>
                          <a:pt x="348" y="347"/>
                        </a:lnTo>
                        <a:lnTo>
                          <a:pt x="359" y="335"/>
                        </a:lnTo>
                        <a:lnTo>
                          <a:pt x="368" y="322"/>
                        </a:lnTo>
                        <a:lnTo>
                          <a:pt x="377" y="308"/>
                        </a:lnTo>
                        <a:lnTo>
                          <a:pt x="384" y="293"/>
                        </a:lnTo>
                        <a:lnTo>
                          <a:pt x="390" y="278"/>
                        </a:lnTo>
                        <a:lnTo>
                          <a:pt x="394" y="260"/>
                        </a:lnTo>
                        <a:lnTo>
                          <a:pt x="396" y="244"/>
                        </a:lnTo>
                        <a:lnTo>
                          <a:pt x="397" y="227"/>
                        </a:lnTo>
                        <a:lnTo>
                          <a:pt x="397" y="227"/>
                        </a:lnTo>
                        <a:lnTo>
                          <a:pt x="396" y="209"/>
                        </a:lnTo>
                        <a:lnTo>
                          <a:pt x="394" y="193"/>
                        </a:lnTo>
                        <a:lnTo>
                          <a:pt x="390" y="177"/>
                        </a:lnTo>
                        <a:lnTo>
                          <a:pt x="384" y="160"/>
                        </a:lnTo>
                        <a:lnTo>
                          <a:pt x="377" y="145"/>
                        </a:lnTo>
                        <a:lnTo>
                          <a:pt x="368" y="131"/>
                        </a:lnTo>
                        <a:lnTo>
                          <a:pt x="359" y="119"/>
                        </a:lnTo>
                        <a:lnTo>
                          <a:pt x="348" y="107"/>
                        </a:lnTo>
                        <a:lnTo>
                          <a:pt x="336" y="96"/>
                        </a:lnTo>
                        <a:lnTo>
                          <a:pt x="322" y="86"/>
                        </a:lnTo>
                        <a:lnTo>
                          <a:pt x="308" y="78"/>
                        </a:lnTo>
                        <a:lnTo>
                          <a:pt x="293" y="70"/>
                        </a:lnTo>
                        <a:lnTo>
                          <a:pt x="278" y="65"/>
                        </a:lnTo>
                        <a:lnTo>
                          <a:pt x="262" y="61"/>
                        </a:lnTo>
                        <a:lnTo>
                          <a:pt x="245" y="57"/>
                        </a:lnTo>
                        <a:lnTo>
                          <a:pt x="227" y="56"/>
                        </a:lnTo>
                        <a:lnTo>
                          <a:pt x="227" y="56"/>
                        </a:lnTo>
                        <a:close/>
                      </a:path>
                    </a:pathLst>
                  </a:custGeom>
                  <a:grpFill/>
                  <a:ln>
                    <a:noFill/>
                  </a:ln>
                  <a:effectLst/>
                  <a:extLst>
                    <a:ext uri="{91240B29-F687-4f45-9708-019B960494DF}">
                      <a14:hiddenLine xmlns:wpc="http://schemas.microsoft.com/office/word/2010/wordprocessingCanvas" xmlns:cx="http://schemas.microsoft.com/office/drawing/2014/chartex" xmlns:cx1="http://schemas.microsoft.com/office/drawing/2015/9/8/chartex" xmlns:mc="http://schemas.openxmlformats.org/markup-compatibility/2006" xmlns:r="http://schemas.openxmlformats.org/officeDocument/2006/relationships" xmlns:m="http://schemas.openxmlformats.org/officeDocument/2006/math" xmlns:wp14="http://schemas.microsoft.com/office/word/2010/wordprocessingDrawing" xmlns:wp="http://schemas.openxmlformats.org/drawingml/2006/wordprocessingDrawing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o="urn:schemas-microsoft-com:office:office" xmlns:v="urn:schemas-microsoft-com:vml" xmlns:w10="urn:schemas-microsoft-com:office:word" xmlns:w="http://schemas.openxmlformats.org/wordprocessingml/2006/main" xmlns:p="http://schemas.openxmlformats.org/presentationml/2006/main" xmlns="" xmlns:a14="http://schemas.microsoft.com/office/drawing/2010/main" xmlns:lc="http://schemas.openxmlformats.org/drawingml/2006/lockedCanvas" w="9525">
                        <a:solidFill>
                          <a:srgbClr val="000000"/>
                        </a:solidFill>
                        <a:round/>
                        <a:headEnd/>
                        <a:tailEnd/>
                      </a14:hiddenLine>
                    </a:ext>
                  </a:extLst>
                </xdr:spPr>
                <xdr:txBody>
                  <a:bodyPr vert="horz" wrap="square" lIns="91440" tIns="45720" rIns="91440" bIns="45720" numCol="1" anchor="t" anchorCtr="0" compatLnSpc="1">
                    <a:prstTxWarp prst="textNoShape">
                      <a:avLst/>
                    </a:prstTxWarp>
                  </a:bodyPr>
                  <a:lstStyle/>
                  <a:p>
                    <a:endParaRPr lang="fr-FR"/>
                  </a:p>
                </xdr:txBody>
              </xdr:sp>
              <xdr:sp macro="" textlink="">
                <xdr:nvSpPr>
                  <xdr:cNvPr id="77" name="Freeform 335">
                    <a:extLst>
                      <a:ext uri="{FF2B5EF4-FFF2-40B4-BE49-F238E27FC236}">
                        <a16:creationId xmlns:a16="http://schemas.microsoft.com/office/drawing/2014/main" id="{B102AB58-984B-498F-82D6-291833CEB4C6}"/>
                      </a:ext>
                    </a:extLst>
                  </xdr:cNvPr>
                  <xdr:cNvSpPr>
                    <a:spLocks noEditPoints="1"/>
                  </xdr:cNvSpPr>
                </xdr:nvSpPr>
                <xdr:spPr bwMode="auto">
                  <a:xfrm>
                    <a:off x="0" y="134939"/>
                    <a:ext cx="180975" cy="225425"/>
                  </a:xfrm>
                  <a:custGeom>
                    <a:avLst/>
                    <a:gdLst>
                      <a:gd name="T0" fmla="*/ 227 w 681"/>
                      <a:gd name="T1" fmla="*/ 850 h 850"/>
                      <a:gd name="T2" fmla="*/ 221 w 681"/>
                      <a:gd name="T3" fmla="*/ 849 h 850"/>
                      <a:gd name="T4" fmla="*/ 211 w 681"/>
                      <a:gd name="T5" fmla="*/ 845 h 850"/>
                      <a:gd name="T6" fmla="*/ 203 w 681"/>
                      <a:gd name="T7" fmla="*/ 838 h 850"/>
                      <a:gd name="T8" fmla="*/ 199 w 681"/>
                      <a:gd name="T9" fmla="*/ 828 h 850"/>
                      <a:gd name="T10" fmla="*/ 198 w 681"/>
                      <a:gd name="T11" fmla="*/ 470 h 850"/>
                      <a:gd name="T12" fmla="*/ 176 w 681"/>
                      <a:gd name="T13" fmla="*/ 453 h 850"/>
                      <a:gd name="T14" fmla="*/ 133 w 681"/>
                      <a:gd name="T15" fmla="*/ 416 h 850"/>
                      <a:gd name="T16" fmla="*/ 97 w 681"/>
                      <a:gd name="T17" fmla="*/ 373 h 850"/>
                      <a:gd name="T18" fmla="*/ 66 w 681"/>
                      <a:gd name="T19" fmla="*/ 322 h 850"/>
                      <a:gd name="T20" fmla="*/ 41 w 681"/>
                      <a:gd name="T21" fmla="*/ 266 h 850"/>
                      <a:gd name="T22" fmla="*/ 20 w 681"/>
                      <a:gd name="T23" fmla="*/ 204 h 850"/>
                      <a:gd name="T24" fmla="*/ 7 w 681"/>
                      <a:gd name="T25" fmla="*/ 137 h 850"/>
                      <a:gd name="T26" fmla="*/ 1 w 681"/>
                      <a:gd name="T27" fmla="*/ 66 h 850"/>
                      <a:gd name="T28" fmla="*/ 0 w 681"/>
                      <a:gd name="T29" fmla="*/ 28 h 850"/>
                      <a:gd name="T30" fmla="*/ 2 w 681"/>
                      <a:gd name="T31" fmla="*/ 17 h 850"/>
                      <a:gd name="T32" fmla="*/ 8 w 681"/>
                      <a:gd name="T33" fmla="*/ 8 h 850"/>
                      <a:gd name="T34" fmla="*/ 17 w 681"/>
                      <a:gd name="T35" fmla="*/ 2 h 850"/>
                      <a:gd name="T36" fmla="*/ 28 w 681"/>
                      <a:gd name="T37" fmla="*/ 0 h 850"/>
                      <a:gd name="T38" fmla="*/ 652 w 681"/>
                      <a:gd name="T39" fmla="*/ 0 h 850"/>
                      <a:gd name="T40" fmla="*/ 663 w 681"/>
                      <a:gd name="T41" fmla="*/ 2 h 850"/>
                      <a:gd name="T42" fmla="*/ 672 w 681"/>
                      <a:gd name="T43" fmla="*/ 8 h 850"/>
                      <a:gd name="T44" fmla="*/ 678 w 681"/>
                      <a:gd name="T45" fmla="*/ 17 h 850"/>
                      <a:gd name="T46" fmla="*/ 681 w 681"/>
                      <a:gd name="T47" fmla="*/ 28 h 850"/>
                      <a:gd name="T48" fmla="*/ 680 w 681"/>
                      <a:gd name="T49" fmla="*/ 66 h 850"/>
                      <a:gd name="T50" fmla="*/ 673 w 681"/>
                      <a:gd name="T51" fmla="*/ 137 h 850"/>
                      <a:gd name="T52" fmla="*/ 660 w 681"/>
                      <a:gd name="T53" fmla="*/ 204 h 850"/>
                      <a:gd name="T54" fmla="*/ 640 w 681"/>
                      <a:gd name="T55" fmla="*/ 266 h 850"/>
                      <a:gd name="T56" fmla="*/ 615 w 681"/>
                      <a:gd name="T57" fmla="*/ 322 h 850"/>
                      <a:gd name="T58" fmla="*/ 584 w 681"/>
                      <a:gd name="T59" fmla="*/ 373 h 850"/>
                      <a:gd name="T60" fmla="*/ 548 w 681"/>
                      <a:gd name="T61" fmla="*/ 416 h 850"/>
                      <a:gd name="T62" fmla="*/ 505 w 681"/>
                      <a:gd name="T63" fmla="*/ 453 h 850"/>
                      <a:gd name="T64" fmla="*/ 482 w 681"/>
                      <a:gd name="T65" fmla="*/ 822 h 850"/>
                      <a:gd name="T66" fmla="*/ 482 w 681"/>
                      <a:gd name="T67" fmla="*/ 828 h 850"/>
                      <a:gd name="T68" fmla="*/ 477 w 681"/>
                      <a:gd name="T69" fmla="*/ 838 h 850"/>
                      <a:gd name="T70" fmla="*/ 470 w 681"/>
                      <a:gd name="T71" fmla="*/ 845 h 850"/>
                      <a:gd name="T72" fmla="*/ 460 w 681"/>
                      <a:gd name="T73" fmla="*/ 849 h 850"/>
                      <a:gd name="T74" fmla="*/ 454 w 681"/>
                      <a:gd name="T75" fmla="*/ 850 h 850"/>
                      <a:gd name="T76" fmla="*/ 425 w 681"/>
                      <a:gd name="T77" fmla="*/ 794 h 850"/>
                      <a:gd name="T78" fmla="*/ 425 w 681"/>
                      <a:gd name="T79" fmla="*/ 453 h 850"/>
                      <a:gd name="T80" fmla="*/ 429 w 681"/>
                      <a:gd name="T81" fmla="*/ 439 h 850"/>
                      <a:gd name="T82" fmla="*/ 439 w 681"/>
                      <a:gd name="T83" fmla="*/ 429 h 850"/>
                      <a:gd name="T84" fmla="*/ 460 w 681"/>
                      <a:gd name="T85" fmla="*/ 416 h 850"/>
                      <a:gd name="T86" fmla="*/ 497 w 681"/>
                      <a:gd name="T87" fmla="*/ 386 h 850"/>
                      <a:gd name="T88" fmla="*/ 530 w 681"/>
                      <a:gd name="T89" fmla="*/ 349 h 850"/>
                      <a:gd name="T90" fmla="*/ 559 w 681"/>
                      <a:gd name="T91" fmla="*/ 308 h 850"/>
                      <a:gd name="T92" fmla="*/ 582 w 681"/>
                      <a:gd name="T93" fmla="*/ 260 h 850"/>
                      <a:gd name="T94" fmla="*/ 600 w 681"/>
                      <a:gd name="T95" fmla="*/ 208 h 850"/>
                      <a:gd name="T96" fmla="*/ 613 w 681"/>
                      <a:gd name="T97" fmla="*/ 150 h 850"/>
                      <a:gd name="T98" fmla="*/ 621 w 681"/>
                      <a:gd name="T99" fmla="*/ 89 h 850"/>
                      <a:gd name="T100" fmla="*/ 58 w 681"/>
                      <a:gd name="T101" fmla="*/ 56 h 850"/>
                      <a:gd name="T102" fmla="*/ 60 w 681"/>
                      <a:gd name="T103" fmla="*/ 89 h 850"/>
                      <a:gd name="T104" fmla="*/ 67 w 681"/>
                      <a:gd name="T105" fmla="*/ 150 h 850"/>
                      <a:gd name="T106" fmla="*/ 81 w 681"/>
                      <a:gd name="T107" fmla="*/ 208 h 850"/>
                      <a:gd name="T108" fmla="*/ 99 w 681"/>
                      <a:gd name="T109" fmla="*/ 260 h 850"/>
                      <a:gd name="T110" fmla="*/ 122 w 681"/>
                      <a:gd name="T111" fmla="*/ 308 h 850"/>
                      <a:gd name="T112" fmla="*/ 151 w 681"/>
                      <a:gd name="T113" fmla="*/ 349 h 850"/>
                      <a:gd name="T114" fmla="*/ 183 w 681"/>
                      <a:gd name="T115" fmla="*/ 386 h 850"/>
                      <a:gd name="T116" fmla="*/ 220 w 681"/>
                      <a:gd name="T117" fmla="*/ 416 h 850"/>
                      <a:gd name="T118" fmla="*/ 241 w 681"/>
                      <a:gd name="T119" fmla="*/ 429 h 850"/>
                      <a:gd name="T120" fmla="*/ 252 w 681"/>
                      <a:gd name="T121" fmla="*/ 439 h 850"/>
                      <a:gd name="T122" fmla="*/ 256 w 681"/>
                      <a:gd name="T123" fmla="*/ 453 h 850"/>
                    </a:gdLst>
                    <a:ahLst/>
                    <a:cxnLst>
                      <a:cxn ang="0">
                        <a:pos x="T0" y="T1"/>
                      </a:cxn>
                      <a:cxn ang="0">
                        <a:pos x="T2" y="T3"/>
                      </a:cxn>
                      <a:cxn ang="0">
                        <a:pos x="T4" y="T5"/>
                      </a:cxn>
                      <a:cxn ang="0">
                        <a:pos x="T6" y="T7"/>
                      </a:cxn>
                      <a:cxn ang="0">
                        <a:pos x="T8" y="T9"/>
                      </a:cxn>
                      <a:cxn ang="0">
                        <a:pos x="T10" y="T11"/>
                      </a:cxn>
                      <a:cxn ang="0">
                        <a:pos x="T12" y="T13"/>
                      </a:cxn>
                      <a:cxn ang="0">
                        <a:pos x="T14" y="T15"/>
                      </a:cxn>
                      <a:cxn ang="0">
                        <a:pos x="T16" y="T17"/>
                      </a:cxn>
                      <a:cxn ang="0">
                        <a:pos x="T18" y="T19"/>
                      </a:cxn>
                      <a:cxn ang="0">
                        <a:pos x="T20" y="T21"/>
                      </a:cxn>
                      <a:cxn ang="0">
                        <a:pos x="T22" y="T23"/>
                      </a:cxn>
                      <a:cxn ang="0">
                        <a:pos x="T24" y="T25"/>
                      </a:cxn>
                      <a:cxn ang="0">
                        <a:pos x="T26" y="T27"/>
                      </a:cxn>
                      <a:cxn ang="0">
                        <a:pos x="T28" y="T29"/>
                      </a:cxn>
                      <a:cxn ang="0">
                        <a:pos x="T30" y="T31"/>
                      </a:cxn>
                      <a:cxn ang="0">
                        <a:pos x="T32" y="T33"/>
                      </a:cxn>
                      <a:cxn ang="0">
                        <a:pos x="T34" y="T35"/>
                      </a:cxn>
                      <a:cxn ang="0">
                        <a:pos x="T36" y="T37"/>
                      </a:cxn>
                      <a:cxn ang="0">
                        <a:pos x="T38" y="T39"/>
                      </a:cxn>
                      <a:cxn ang="0">
                        <a:pos x="T40" y="T41"/>
                      </a:cxn>
                      <a:cxn ang="0">
                        <a:pos x="T42" y="T43"/>
                      </a:cxn>
                      <a:cxn ang="0">
                        <a:pos x="T44" y="T45"/>
                      </a:cxn>
                      <a:cxn ang="0">
                        <a:pos x="T46" y="T47"/>
                      </a:cxn>
                      <a:cxn ang="0">
                        <a:pos x="T48" y="T49"/>
                      </a:cxn>
                      <a:cxn ang="0">
                        <a:pos x="T50" y="T51"/>
                      </a:cxn>
                      <a:cxn ang="0">
                        <a:pos x="T52" y="T53"/>
                      </a:cxn>
                      <a:cxn ang="0">
                        <a:pos x="T54" y="T55"/>
                      </a:cxn>
                      <a:cxn ang="0">
                        <a:pos x="T56" y="T57"/>
                      </a:cxn>
                      <a:cxn ang="0">
                        <a:pos x="T58" y="T59"/>
                      </a:cxn>
                      <a:cxn ang="0">
                        <a:pos x="T60" y="T61"/>
                      </a:cxn>
                      <a:cxn ang="0">
                        <a:pos x="T62" y="T63"/>
                      </a:cxn>
                      <a:cxn ang="0">
                        <a:pos x="T64" y="T65"/>
                      </a:cxn>
                      <a:cxn ang="0">
                        <a:pos x="T66" y="T67"/>
                      </a:cxn>
                      <a:cxn ang="0">
                        <a:pos x="T68" y="T69"/>
                      </a:cxn>
                      <a:cxn ang="0">
                        <a:pos x="T70" y="T71"/>
                      </a:cxn>
                      <a:cxn ang="0">
                        <a:pos x="T72" y="T73"/>
                      </a:cxn>
                      <a:cxn ang="0">
                        <a:pos x="T74" y="T75"/>
                      </a:cxn>
                      <a:cxn ang="0">
                        <a:pos x="T76" y="T77"/>
                      </a:cxn>
                      <a:cxn ang="0">
                        <a:pos x="T78" y="T79"/>
                      </a:cxn>
                      <a:cxn ang="0">
                        <a:pos x="T80" y="T81"/>
                      </a:cxn>
                      <a:cxn ang="0">
                        <a:pos x="T82" y="T83"/>
                      </a:cxn>
                      <a:cxn ang="0">
                        <a:pos x="T84" y="T85"/>
                      </a:cxn>
                      <a:cxn ang="0">
                        <a:pos x="T86" y="T87"/>
                      </a:cxn>
                      <a:cxn ang="0">
                        <a:pos x="T88" y="T89"/>
                      </a:cxn>
                      <a:cxn ang="0">
                        <a:pos x="T90" y="T91"/>
                      </a:cxn>
                      <a:cxn ang="0">
                        <a:pos x="T92" y="T93"/>
                      </a:cxn>
                      <a:cxn ang="0">
                        <a:pos x="T94" y="T95"/>
                      </a:cxn>
                      <a:cxn ang="0">
                        <a:pos x="T96" y="T97"/>
                      </a:cxn>
                      <a:cxn ang="0">
                        <a:pos x="T98" y="T99"/>
                      </a:cxn>
                      <a:cxn ang="0">
                        <a:pos x="T100" y="T101"/>
                      </a:cxn>
                      <a:cxn ang="0">
                        <a:pos x="T102" y="T103"/>
                      </a:cxn>
                      <a:cxn ang="0">
                        <a:pos x="T104" y="T105"/>
                      </a:cxn>
                      <a:cxn ang="0">
                        <a:pos x="T106" y="T107"/>
                      </a:cxn>
                      <a:cxn ang="0">
                        <a:pos x="T108" y="T109"/>
                      </a:cxn>
                      <a:cxn ang="0">
                        <a:pos x="T110" y="T111"/>
                      </a:cxn>
                      <a:cxn ang="0">
                        <a:pos x="T112" y="T113"/>
                      </a:cxn>
                      <a:cxn ang="0">
                        <a:pos x="T114" y="T115"/>
                      </a:cxn>
                      <a:cxn ang="0">
                        <a:pos x="T116" y="T117"/>
                      </a:cxn>
                      <a:cxn ang="0">
                        <a:pos x="T118" y="T119"/>
                      </a:cxn>
                      <a:cxn ang="0">
                        <a:pos x="T120" y="T121"/>
                      </a:cxn>
                      <a:cxn ang="0">
                        <a:pos x="T122" y="T123"/>
                      </a:cxn>
                    </a:cxnLst>
                    <a:rect l="0" t="0" r="r" b="b"/>
                    <a:pathLst>
                      <a:path w="681" h="850">
                        <a:moveTo>
                          <a:pt x="454" y="850"/>
                        </a:moveTo>
                        <a:lnTo>
                          <a:pt x="227" y="850"/>
                        </a:lnTo>
                        <a:lnTo>
                          <a:pt x="227" y="850"/>
                        </a:lnTo>
                        <a:lnTo>
                          <a:pt x="221" y="849"/>
                        </a:lnTo>
                        <a:lnTo>
                          <a:pt x="216" y="848"/>
                        </a:lnTo>
                        <a:lnTo>
                          <a:pt x="211" y="845"/>
                        </a:lnTo>
                        <a:lnTo>
                          <a:pt x="207" y="842"/>
                        </a:lnTo>
                        <a:lnTo>
                          <a:pt x="203" y="838"/>
                        </a:lnTo>
                        <a:lnTo>
                          <a:pt x="201" y="833"/>
                        </a:lnTo>
                        <a:lnTo>
                          <a:pt x="199" y="828"/>
                        </a:lnTo>
                        <a:lnTo>
                          <a:pt x="198" y="822"/>
                        </a:lnTo>
                        <a:lnTo>
                          <a:pt x="198" y="470"/>
                        </a:lnTo>
                        <a:lnTo>
                          <a:pt x="198" y="470"/>
                        </a:lnTo>
                        <a:lnTo>
                          <a:pt x="176" y="453"/>
                        </a:lnTo>
                        <a:lnTo>
                          <a:pt x="154" y="436"/>
                        </a:lnTo>
                        <a:lnTo>
                          <a:pt x="133" y="416"/>
                        </a:lnTo>
                        <a:lnTo>
                          <a:pt x="114" y="395"/>
                        </a:lnTo>
                        <a:lnTo>
                          <a:pt x="97" y="373"/>
                        </a:lnTo>
                        <a:lnTo>
                          <a:pt x="80" y="348"/>
                        </a:lnTo>
                        <a:lnTo>
                          <a:pt x="66" y="322"/>
                        </a:lnTo>
                        <a:lnTo>
                          <a:pt x="52" y="295"/>
                        </a:lnTo>
                        <a:lnTo>
                          <a:pt x="41" y="266"/>
                        </a:lnTo>
                        <a:lnTo>
                          <a:pt x="29" y="235"/>
                        </a:lnTo>
                        <a:lnTo>
                          <a:pt x="20" y="204"/>
                        </a:lnTo>
                        <a:lnTo>
                          <a:pt x="13" y="171"/>
                        </a:lnTo>
                        <a:lnTo>
                          <a:pt x="7" y="137"/>
                        </a:lnTo>
                        <a:lnTo>
                          <a:pt x="3" y="102"/>
                        </a:lnTo>
                        <a:lnTo>
                          <a:pt x="1" y="66"/>
                        </a:lnTo>
                        <a:lnTo>
                          <a:pt x="0" y="28"/>
                        </a:lnTo>
                        <a:lnTo>
                          <a:pt x="0" y="28"/>
                        </a:lnTo>
                        <a:lnTo>
                          <a:pt x="1" y="23"/>
                        </a:lnTo>
                        <a:lnTo>
                          <a:pt x="2" y="17"/>
                        </a:lnTo>
                        <a:lnTo>
                          <a:pt x="5" y="13"/>
                        </a:lnTo>
                        <a:lnTo>
                          <a:pt x="8" y="8"/>
                        </a:lnTo>
                        <a:lnTo>
                          <a:pt x="12" y="5"/>
                        </a:lnTo>
                        <a:lnTo>
                          <a:pt x="17" y="2"/>
                        </a:lnTo>
                        <a:lnTo>
                          <a:pt x="22" y="1"/>
                        </a:lnTo>
                        <a:lnTo>
                          <a:pt x="28" y="0"/>
                        </a:lnTo>
                        <a:lnTo>
                          <a:pt x="652" y="0"/>
                        </a:lnTo>
                        <a:lnTo>
                          <a:pt x="652" y="0"/>
                        </a:lnTo>
                        <a:lnTo>
                          <a:pt x="658" y="1"/>
                        </a:lnTo>
                        <a:lnTo>
                          <a:pt x="663" y="2"/>
                        </a:lnTo>
                        <a:lnTo>
                          <a:pt x="668" y="5"/>
                        </a:lnTo>
                        <a:lnTo>
                          <a:pt x="672" y="8"/>
                        </a:lnTo>
                        <a:lnTo>
                          <a:pt x="676" y="13"/>
                        </a:lnTo>
                        <a:lnTo>
                          <a:pt x="678" y="17"/>
                        </a:lnTo>
                        <a:lnTo>
                          <a:pt x="680" y="23"/>
                        </a:lnTo>
                        <a:lnTo>
                          <a:pt x="681" y="28"/>
                        </a:lnTo>
                        <a:lnTo>
                          <a:pt x="681" y="28"/>
                        </a:lnTo>
                        <a:lnTo>
                          <a:pt x="680" y="66"/>
                        </a:lnTo>
                        <a:lnTo>
                          <a:pt x="677" y="102"/>
                        </a:lnTo>
                        <a:lnTo>
                          <a:pt x="673" y="137"/>
                        </a:lnTo>
                        <a:lnTo>
                          <a:pt x="667" y="171"/>
                        </a:lnTo>
                        <a:lnTo>
                          <a:pt x="660" y="204"/>
                        </a:lnTo>
                        <a:lnTo>
                          <a:pt x="651" y="235"/>
                        </a:lnTo>
                        <a:lnTo>
                          <a:pt x="640" y="266"/>
                        </a:lnTo>
                        <a:lnTo>
                          <a:pt x="628" y="295"/>
                        </a:lnTo>
                        <a:lnTo>
                          <a:pt x="615" y="322"/>
                        </a:lnTo>
                        <a:lnTo>
                          <a:pt x="600" y="348"/>
                        </a:lnTo>
                        <a:lnTo>
                          <a:pt x="584" y="373"/>
                        </a:lnTo>
                        <a:lnTo>
                          <a:pt x="567" y="395"/>
                        </a:lnTo>
                        <a:lnTo>
                          <a:pt x="548" y="416"/>
                        </a:lnTo>
                        <a:lnTo>
                          <a:pt x="526" y="436"/>
                        </a:lnTo>
                        <a:lnTo>
                          <a:pt x="505" y="453"/>
                        </a:lnTo>
                        <a:lnTo>
                          <a:pt x="482" y="470"/>
                        </a:lnTo>
                        <a:lnTo>
                          <a:pt x="482" y="822"/>
                        </a:lnTo>
                        <a:lnTo>
                          <a:pt x="482" y="822"/>
                        </a:lnTo>
                        <a:lnTo>
                          <a:pt x="482" y="828"/>
                        </a:lnTo>
                        <a:lnTo>
                          <a:pt x="480" y="833"/>
                        </a:lnTo>
                        <a:lnTo>
                          <a:pt x="477" y="838"/>
                        </a:lnTo>
                        <a:lnTo>
                          <a:pt x="474" y="842"/>
                        </a:lnTo>
                        <a:lnTo>
                          <a:pt x="470" y="845"/>
                        </a:lnTo>
                        <a:lnTo>
                          <a:pt x="465" y="848"/>
                        </a:lnTo>
                        <a:lnTo>
                          <a:pt x="460" y="849"/>
                        </a:lnTo>
                        <a:lnTo>
                          <a:pt x="454" y="850"/>
                        </a:lnTo>
                        <a:lnTo>
                          <a:pt x="454" y="850"/>
                        </a:lnTo>
                        <a:close/>
                        <a:moveTo>
                          <a:pt x="256" y="794"/>
                        </a:moveTo>
                        <a:lnTo>
                          <a:pt x="425" y="794"/>
                        </a:lnTo>
                        <a:lnTo>
                          <a:pt x="425" y="453"/>
                        </a:lnTo>
                        <a:lnTo>
                          <a:pt x="425" y="453"/>
                        </a:lnTo>
                        <a:lnTo>
                          <a:pt x="426" y="446"/>
                        </a:lnTo>
                        <a:lnTo>
                          <a:pt x="429" y="439"/>
                        </a:lnTo>
                        <a:lnTo>
                          <a:pt x="433" y="433"/>
                        </a:lnTo>
                        <a:lnTo>
                          <a:pt x="439" y="429"/>
                        </a:lnTo>
                        <a:lnTo>
                          <a:pt x="439" y="429"/>
                        </a:lnTo>
                        <a:lnTo>
                          <a:pt x="460" y="416"/>
                        </a:lnTo>
                        <a:lnTo>
                          <a:pt x="479" y="402"/>
                        </a:lnTo>
                        <a:lnTo>
                          <a:pt x="497" y="386"/>
                        </a:lnTo>
                        <a:lnTo>
                          <a:pt x="514" y="369"/>
                        </a:lnTo>
                        <a:lnTo>
                          <a:pt x="530" y="349"/>
                        </a:lnTo>
                        <a:lnTo>
                          <a:pt x="545" y="329"/>
                        </a:lnTo>
                        <a:lnTo>
                          <a:pt x="559" y="308"/>
                        </a:lnTo>
                        <a:lnTo>
                          <a:pt x="571" y="285"/>
                        </a:lnTo>
                        <a:lnTo>
                          <a:pt x="582" y="260"/>
                        </a:lnTo>
                        <a:lnTo>
                          <a:pt x="592" y="234"/>
                        </a:lnTo>
                        <a:lnTo>
                          <a:pt x="600" y="208"/>
                        </a:lnTo>
                        <a:lnTo>
                          <a:pt x="607" y="180"/>
                        </a:lnTo>
                        <a:lnTo>
                          <a:pt x="613" y="150"/>
                        </a:lnTo>
                        <a:lnTo>
                          <a:pt x="618" y="120"/>
                        </a:lnTo>
                        <a:lnTo>
                          <a:pt x="621" y="89"/>
                        </a:lnTo>
                        <a:lnTo>
                          <a:pt x="623" y="56"/>
                        </a:lnTo>
                        <a:lnTo>
                          <a:pt x="58" y="56"/>
                        </a:lnTo>
                        <a:lnTo>
                          <a:pt x="58" y="56"/>
                        </a:lnTo>
                        <a:lnTo>
                          <a:pt x="60" y="89"/>
                        </a:lnTo>
                        <a:lnTo>
                          <a:pt x="63" y="120"/>
                        </a:lnTo>
                        <a:lnTo>
                          <a:pt x="67" y="150"/>
                        </a:lnTo>
                        <a:lnTo>
                          <a:pt x="73" y="180"/>
                        </a:lnTo>
                        <a:lnTo>
                          <a:pt x="81" y="208"/>
                        </a:lnTo>
                        <a:lnTo>
                          <a:pt x="89" y="234"/>
                        </a:lnTo>
                        <a:lnTo>
                          <a:pt x="99" y="260"/>
                        </a:lnTo>
                        <a:lnTo>
                          <a:pt x="110" y="285"/>
                        </a:lnTo>
                        <a:lnTo>
                          <a:pt x="122" y="308"/>
                        </a:lnTo>
                        <a:lnTo>
                          <a:pt x="135" y="329"/>
                        </a:lnTo>
                        <a:lnTo>
                          <a:pt x="151" y="349"/>
                        </a:lnTo>
                        <a:lnTo>
                          <a:pt x="167" y="369"/>
                        </a:lnTo>
                        <a:lnTo>
                          <a:pt x="183" y="386"/>
                        </a:lnTo>
                        <a:lnTo>
                          <a:pt x="201" y="402"/>
                        </a:lnTo>
                        <a:lnTo>
                          <a:pt x="220" y="416"/>
                        </a:lnTo>
                        <a:lnTo>
                          <a:pt x="241" y="429"/>
                        </a:lnTo>
                        <a:lnTo>
                          <a:pt x="241" y="429"/>
                        </a:lnTo>
                        <a:lnTo>
                          <a:pt x="247" y="433"/>
                        </a:lnTo>
                        <a:lnTo>
                          <a:pt x="252" y="439"/>
                        </a:lnTo>
                        <a:lnTo>
                          <a:pt x="255" y="446"/>
                        </a:lnTo>
                        <a:lnTo>
                          <a:pt x="256" y="453"/>
                        </a:lnTo>
                        <a:lnTo>
                          <a:pt x="256" y="794"/>
                        </a:lnTo>
                        <a:close/>
                      </a:path>
                    </a:pathLst>
                  </a:custGeom>
                  <a:grpFill/>
                  <a:ln>
                    <a:noFill/>
                  </a:ln>
                  <a:effectLst/>
                  <a:extLst>
                    <a:ext uri="{91240B29-F687-4f45-9708-019B960494DF}">
                      <a14:hiddenLine xmlns:wpc="http://schemas.microsoft.com/office/word/2010/wordprocessingCanvas" xmlns:cx="http://schemas.microsoft.com/office/drawing/2014/chartex" xmlns:cx1="http://schemas.microsoft.com/office/drawing/2015/9/8/chartex" xmlns:mc="http://schemas.openxmlformats.org/markup-compatibility/2006" xmlns:r="http://schemas.openxmlformats.org/officeDocument/2006/relationships" xmlns:m="http://schemas.openxmlformats.org/officeDocument/2006/math" xmlns:wp14="http://schemas.microsoft.com/office/word/2010/wordprocessingDrawing" xmlns:wp="http://schemas.openxmlformats.org/drawingml/2006/wordprocessingDrawing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o="urn:schemas-microsoft-com:office:office" xmlns:v="urn:schemas-microsoft-com:vml" xmlns:w10="urn:schemas-microsoft-com:office:word" xmlns:w="http://schemas.openxmlformats.org/wordprocessingml/2006/main" xmlns:p="http://schemas.openxmlformats.org/presentationml/2006/main" xmlns="" xmlns:a14="http://schemas.microsoft.com/office/drawing/2010/main" xmlns:lc="http://schemas.openxmlformats.org/drawingml/2006/lockedCanvas" w="9525">
                        <a:solidFill>
                          <a:srgbClr val="000000"/>
                        </a:solidFill>
                        <a:round/>
                        <a:headEnd/>
                        <a:tailEnd/>
                      </a14:hiddenLine>
                    </a:ext>
                  </a:extLst>
                </xdr:spPr>
                <xdr:txBody>
                  <a:bodyPr vert="horz" wrap="square" lIns="91440" tIns="45720" rIns="91440" bIns="45720" numCol="1" anchor="t" anchorCtr="0" compatLnSpc="1">
                    <a:prstTxWarp prst="textNoShape">
                      <a:avLst/>
                    </a:prstTxWarp>
                  </a:bodyPr>
                  <a:lstStyle/>
                  <a:p>
                    <a:endParaRPr lang="fr-FR"/>
                  </a:p>
                </xdr:txBody>
              </xdr:sp>
              <xdr:sp macro="" textlink="">
                <xdr:nvSpPr>
                  <xdr:cNvPr id="78" name="Freeform 336">
                    <a:extLst>
                      <a:ext uri="{FF2B5EF4-FFF2-40B4-BE49-F238E27FC236}">
                        <a16:creationId xmlns:a16="http://schemas.microsoft.com/office/drawing/2014/main" id="{D371810F-6C7E-4440-8A63-0CBD018AB4A4}"/>
                      </a:ext>
                    </a:extLst>
                  </xdr:cNvPr>
                  <xdr:cNvSpPr>
                    <a:spLocks noEditPoints="1"/>
                  </xdr:cNvSpPr>
                </xdr:nvSpPr>
                <xdr:spPr bwMode="auto">
                  <a:xfrm>
                    <a:off x="68263" y="134939"/>
                    <a:ext cx="44450" cy="119063"/>
                  </a:xfrm>
                  <a:custGeom>
                    <a:avLst/>
                    <a:gdLst>
                      <a:gd name="T0" fmla="*/ 84 w 169"/>
                      <a:gd name="T1" fmla="*/ 453 h 453"/>
                      <a:gd name="T2" fmla="*/ 84 w 169"/>
                      <a:gd name="T3" fmla="*/ 453 h 453"/>
                      <a:gd name="T4" fmla="*/ 78 w 169"/>
                      <a:gd name="T5" fmla="*/ 453 h 453"/>
                      <a:gd name="T6" fmla="*/ 73 w 169"/>
                      <a:gd name="T7" fmla="*/ 451 h 453"/>
                      <a:gd name="T8" fmla="*/ 68 w 169"/>
                      <a:gd name="T9" fmla="*/ 449 h 453"/>
                      <a:gd name="T10" fmla="*/ 64 w 169"/>
                      <a:gd name="T11" fmla="*/ 445 h 453"/>
                      <a:gd name="T12" fmla="*/ 8 w 169"/>
                      <a:gd name="T13" fmla="*/ 389 h 453"/>
                      <a:gd name="T14" fmla="*/ 8 w 169"/>
                      <a:gd name="T15" fmla="*/ 389 h 453"/>
                      <a:gd name="T16" fmla="*/ 4 w 169"/>
                      <a:gd name="T17" fmla="*/ 384 h 453"/>
                      <a:gd name="T18" fmla="*/ 1 w 169"/>
                      <a:gd name="T19" fmla="*/ 379 h 453"/>
                      <a:gd name="T20" fmla="*/ 0 w 169"/>
                      <a:gd name="T21" fmla="*/ 373 h 453"/>
                      <a:gd name="T22" fmla="*/ 0 w 169"/>
                      <a:gd name="T23" fmla="*/ 367 h 453"/>
                      <a:gd name="T24" fmla="*/ 28 w 169"/>
                      <a:gd name="T25" fmla="*/ 26 h 453"/>
                      <a:gd name="T26" fmla="*/ 28 w 169"/>
                      <a:gd name="T27" fmla="*/ 26 h 453"/>
                      <a:gd name="T28" fmla="*/ 29 w 169"/>
                      <a:gd name="T29" fmla="*/ 21 h 453"/>
                      <a:gd name="T30" fmla="*/ 31 w 169"/>
                      <a:gd name="T31" fmla="*/ 16 h 453"/>
                      <a:gd name="T32" fmla="*/ 33 w 169"/>
                      <a:gd name="T33" fmla="*/ 11 h 453"/>
                      <a:gd name="T34" fmla="*/ 37 w 169"/>
                      <a:gd name="T35" fmla="*/ 8 h 453"/>
                      <a:gd name="T36" fmla="*/ 41 w 169"/>
                      <a:gd name="T37" fmla="*/ 4 h 453"/>
                      <a:gd name="T38" fmla="*/ 45 w 169"/>
                      <a:gd name="T39" fmla="*/ 2 h 453"/>
                      <a:gd name="T40" fmla="*/ 50 w 169"/>
                      <a:gd name="T41" fmla="*/ 1 h 453"/>
                      <a:gd name="T42" fmla="*/ 56 w 169"/>
                      <a:gd name="T43" fmla="*/ 0 h 453"/>
                      <a:gd name="T44" fmla="*/ 113 w 169"/>
                      <a:gd name="T45" fmla="*/ 0 h 453"/>
                      <a:gd name="T46" fmla="*/ 113 w 169"/>
                      <a:gd name="T47" fmla="*/ 0 h 453"/>
                      <a:gd name="T48" fmla="*/ 118 w 169"/>
                      <a:gd name="T49" fmla="*/ 1 h 453"/>
                      <a:gd name="T50" fmla="*/ 123 w 169"/>
                      <a:gd name="T51" fmla="*/ 2 h 453"/>
                      <a:gd name="T52" fmla="*/ 128 w 169"/>
                      <a:gd name="T53" fmla="*/ 4 h 453"/>
                      <a:gd name="T54" fmla="*/ 132 w 169"/>
                      <a:gd name="T55" fmla="*/ 8 h 453"/>
                      <a:gd name="T56" fmla="*/ 135 w 169"/>
                      <a:gd name="T57" fmla="*/ 11 h 453"/>
                      <a:gd name="T58" fmla="*/ 138 w 169"/>
                      <a:gd name="T59" fmla="*/ 16 h 453"/>
                      <a:gd name="T60" fmla="*/ 140 w 169"/>
                      <a:gd name="T61" fmla="*/ 21 h 453"/>
                      <a:gd name="T62" fmla="*/ 141 w 169"/>
                      <a:gd name="T63" fmla="*/ 26 h 453"/>
                      <a:gd name="T64" fmla="*/ 169 w 169"/>
                      <a:gd name="T65" fmla="*/ 367 h 453"/>
                      <a:gd name="T66" fmla="*/ 169 w 169"/>
                      <a:gd name="T67" fmla="*/ 367 h 453"/>
                      <a:gd name="T68" fmla="*/ 169 w 169"/>
                      <a:gd name="T69" fmla="*/ 373 h 453"/>
                      <a:gd name="T70" fmla="*/ 167 w 169"/>
                      <a:gd name="T71" fmla="*/ 379 h 453"/>
                      <a:gd name="T72" fmla="*/ 165 w 169"/>
                      <a:gd name="T73" fmla="*/ 384 h 453"/>
                      <a:gd name="T74" fmla="*/ 161 w 169"/>
                      <a:gd name="T75" fmla="*/ 389 h 453"/>
                      <a:gd name="T76" fmla="*/ 105 w 169"/>
                      <a:gd name="T77" fmla="*/ 445 h 453"/>
                      <a:gd name="T78" fmla="*/ 105 w 169"/>
                      <a:gd name="T79" fmla="*/ 445 h 453"/>
                      <a:gd name="T80" fmla="*/ 100 w 169"/>
                      <a:gd name="T81" fmla="*/ 449 h 453"/>
                      <a:gd name="T82" fmla="*/ 95 w 169"/>
                      <a:gd name="T83" fmla="*/ 451 h 453"/>
                      <a:gd name="T84" fmla="*/ 90 w 169"/>
                      <a:gd name="T85" fmla="*/ 453 h 453"/>
                      <a:gd name="T86" fmla="*/ 84 w 169"/>
                      <a:gd name="T87" fmla="*/ 453 h 453"/>
                      <a:gd name="T88" fmla="*/ 84 w 169"/>
                      <a:gd name="T89" fmla="*/ 453 h 453"/>
                      <a:gd name="T90" fmla="*/ 57 w 169"/>
                      <a:gd name="T91" fmla="*/ 357 h 453"/>
                      <a:gd name="T92" fmla="*/ 84 w 169"/>
                      <a:gd name="T93" fmla="*/ 385 h 453"/>
                      <a:gd name="T94" fmla="*/ 112 w 169"/>
                      <a:gd name="T95" fmla="*/ 357 h 453"/>
                      <a:gd name="T96" fmla="*/ 87 w 169"/>
                      <a:gd name="T97" fmla="*/ 56 h 453"/>
                      <a:gd name="T98" fmla="*/ 82 w 169"/>
                      <a:gd name="T99" fmla="*/ 56 h 453"/>
                      <a:gd name="T100" fmla="*/ 57 w 169"/>
                      <a:gd name="T101" fmla="*/ 357 h 453"/>
                    </a:gdLst>
                    <a:ahLst/>
                    <a:cxnLst>
                      <a:cxn ang="0">
                        <a:pos x="T0" y="T1"/>
                      </a:cxn>
                      <a:cxn ang="0">
                        <a:pos x="T2" y="T3"/>
                      </a:cxn>
                      <a:cxn ang="0">
                        <a:pos x="T4" y="T5"/>
                      </a:cxn>
                      <a:cxn ang="0">
                        <a:pos x="T6" y="T7"/>
                      </a:cxn>
                      <a:cxn ang="0">
                        <a:pos x="T8" y="T9"/>
                      </a:cxn>
                      <a:cxn ang="0">
                        <a:pos x="T10" y="T11"/>
                      </a:cxn>
                      <a:cxn ang="0">
                        <a:pos x="T12" y="T13"/>
                      </a:cxn>
                      <a:cxn ang="0">
                        <a:pos x="T14" y="T15"/>
                      </a:cxn>
                      <a:cxn ang="0">
                        <a:pos x="T16" y="T17"/>
                      </a:cxn>
                      <a:cxn ang="0">
                        <a:pos x="T18" y="T19"/>
                      </a:cxn>
                      <a:cxn ang="0">
                        <a:pos x="T20" y="T21"/>
                      </a:cxn>
                      <a:cxn ang="0">
                        <a:pos x="T22" y="T23"/>
                      </a:cxn>
                      <a:cxn ang="0">
                        <a:pos x="T24" y="T25"/>
                      </a:cxn>
                      <a:cxn ang="0">
                        <a:pos x="T26" y="T27"/>
                      </a:cxn>
                      <a:cxn ang="0">
                        <a:pos x="T28" y="T29"/>
                      </a:cxn>
                      <a:cxn ang="0">
                        <a:pos x="T30" y="T31"/>
                      </a:cxn>
                      <a:cxn ang="0">
                        <a:pos x="T32" y="T33"/>
                      </a:cxn>
                      <a:cxn ang="0">
                        <a:pos x="T34" y="T35"/>
                      </a:cxn>
                      <a:cxn ang="0">
                        <a:pos x="T36" y="T37"/>
                      </a:cxn>
                      <a:cxn ang="0">
                        <a:pos x="T38" y="T39"/>
                      </a:cxn>
                      <a:cxn ang="0">
                        <a:pos x="T40" y="T41"/>
                      </a:cxn>
                      <a:cxn ang="0">
                        <a:pos x="T42" y="T43"/>
                      </a:cxn>
                      <a:cxn ang="0">
                        <a:pos x="T44" y="T45"/>
                      </a:cxn>
                      <a:cxn ang="0">
                        <a:pos x="T46" y="T47"/>
                      </a:cxn>
                      <a:cxn ang="0">
                        <a:pos x="T48" y="T49"/>
                      </a:cxn>
                      <a:cxn ang="0">
                        <a:pos x="T50" y="T51"/>
                      </a:cxn>
                      <a:cxn ang="0">
                        <a:pos x="T52" y="T53"/>
                      </a:cxn>
                      <a:cxn ang="0">
                        <a:pos x="T54" y="T55"/>
                      </a:cxn>
                      <a:cxn ang="0">
                        <a:pos x="T56" y="T57"/>
                      </a:cxn>
                      <a:cxn ang="0">
                        <a:pos x="T58" y="T59"/>
                      </a:cxn>
                      <a:cxn ang="0">
                        <a:pos x="T60" y="T61"/>
                      </a:cxn>
                      <a:cxn ang="0">
                        <a:pos x="T62" y="T63"/>
                      </a:cxn>
                      <a:cxn ang="0">
                        <a:pos x="T64" y="T65"/>
                      </a:cxn>
                      <a:cxn ang="0">
                        <a:pos x="T66" y="T67"/>
                      </a:cxn>
                      <a:cxn ang="0">
                        <a:pos x="T68" y="T69"/>
                      </a:cxn>
                      <a:cxn ang="0">
                        <a:pos x="T70" y="T71"/>
                      </a:cxn>
                      <a:cxn ang="0">
                        <a:pos x="T72" y="T73"/>
                      </a:cxn>
                      <a:cxn ang="0">
                        <a:pos x="T74" y="T75"/>
                      </a:cxn>
                      <a:cxn ang="0">
                        <a:pos x="T76" y="T77"/>
                      </a:cxn>
                      <a:cxn ang="0">
                        <a:pos x="T78" y="T79"/>
                      </a:cxn>
                      <a:cxn ang="0">
                        <a:pos x="T80" y="T81"/>
                      </a:cxn>
                      <a:cxn ang="0">
                        <a:pos x="T82" y="T83"/>
                      </a:cxn>
                      <a:cxn ang="0">
                        <a:pos x="T84" y="T85"/>
                      </a:cxn>
                      <a:cxn ang="0">
                        <a:pos x="T86" y="T87"/>
                      </a:cxn>
                      <a:cxn ang="0">
                        <a:pos x="T88" y="T89"/>
                      </a:cxn>
                      <a:cxn ang="0">
                        <a:pos x="T90" y="T91"/>
                      </a:cxn>
                      <a:cxn ang="0">
                        <a:pos x="T92" y="T93"/>
                      </a:cxn>
                      <a:cxn ang="0">
                        <a:pos x="T94" y="T95"/>
                      </a:cxn>
                      <a:cxn ang="0">
                        <a:pos x="T96" y="T97"/>
                      </a:cxn>
                      <a:cxn ang="0">
                        <a:pos x="T98" y="T99"/>
                      </a:cxn>
                      <a:cxn ang="0">
                        <a:pos x="T100" y="T101"/>
                      </a:cxn>
                    </a:cxnLst>
                    <a:rect l="0" t="0" r="r" b="b"/>
                    <a:pathLst>
                      <a:path w="169" h="453">
                        <a:moveTo>
                          <a:pt x="84" y="453"/>
                        </a:moveTo>
                        <a:lnTo>
                          <a:pt x="84" y="453"/>
                        </a:lnTo>
                        <a:lnTo>
                          <a:pt x="78" y="453"/>
                        </a:lnTo>
                        <a:lnTo>
                          <a:pt x="73" y="451"/>
                        </a:lnTo>
                        <a:lnTo>
                          <a:pt x="68" y="449"/>
                        </a:lnTo>
                        <a:lnTo>
                          <a:pt x="64" y="445"/>
                        </a:lnTo>
                        <a:lnTo>
                          <a:pt x="8" y="389"/>
                        </a:lnTo>
                        <a:lnTo>
                          <a:pt x="8" y="389"/>
                        </a:lnTo>
                        <a:lnTo>
                          <a:pt x="4" y="384"/>
                        </a:lnTo>
                        <a:lnTo>
                          <a:pt x="1" y="379"/>
                        </a:lnTo>
                        <a:lnTo>
                          <a:pt x="0" y="373"/>
                        </a:lnTo>
                        <a:lnTo>
                          <a:pt x="0" y="367"/>
                        </a:lnTo>
                        <a:lnTo>
                          <a:pt x="28" y="26"/>
                        </a:lnTo>
                        <a:lnTo>
                          <a:pt x="28" y="26"/>
                        </a:lnTo>
                        <a:lnTo>
                          <a:pt x="29" y="21"/>
                        </a:lnTo>
                        <a:lnTo>
                          <a:pt x="31" y="16"/>
                        </a:lnTo>
                        <a:lnTo>
                          <a:pt x="33" y="11"/>
                        </a:lnTo>
                        <a:lnTo>
                          <a:pt x="37" y="8"/>
                        </a:lnTo>
                        <a:lnTo>
                          <a:pt x="41" y="4"/>
                        </a:lnTo>
                        <a:lnTo>
                          <a:pt x="45" y="2"/>
                        </a:lnTo>
                        <a:lnTo>
                          <a:pt x="50" y="1"/>
                        </a:lnTo>
                        <a:lnTo>
                          <a:pt x="56" y="0"/>
                        </a:lnTo>
                        <a:lnTo>
                          <a:pt x="113" y="0"/>
                        </a:lnTo>
                        <a:lnTo>
                          <a:pt x="113" y="0"/>
                        </a:lnTo>
                        <a:lnTo>
                          <a:pt x="118" y="1"/>
                        </a:lnTo>
                        <a:lnTo>
                          <a:pt x="123" y="2"/>
                        </a:lnTo>
                        <a:lnTo>
                          <a:pt x="128" y="4"/>
                        </a:lnTo>
                        <a:lnTo>
                          <a:pt x="132" y="8"/>
                        </a:lnTo>
                        <a:lnTo>
                          <a:pt x="135" y="11"/>
                        </a:lnTo>
                        <a:lnTo>
                          <a:pt x="138" y="16"/>
                        </a:lnTo>
                        <a:lnTo>
                          <a:pt x="140" y="21"/>
                        </a:lnTo>
                        <a:lnTo>
                          <a:pt x="141" y="26"/>
                        </a:lnTo>
                        <a:lnTo>
                          <a:pt x="169" y="367"/>
                        </a:lnTo>
                        <a:lnTo>
                          <a:pt x="169" y="367"/>
                        </a:lnTo>
                        <a:lnTo>
                          <a:pt x="169" y="373"/>
                        </a:lnTo>
                        <a:lnTo>
                          <a:pt x="167" y="379"/>
                        </a:lnTo>
                        <a:lnTo>
                          <a:pt x="165" y="384"/>
                        </a:lnTo>
                        <a:lnTo>
                          <a:pt x="161" y="389"/>
                        </a:lnTo>
                        <a:lnTo>
                          <a:pt x="105" y="445"/>
                        </a:lnTo>
                        <a:lnTo>
                          <a:pt x="105" y="445"/>
                        </a:lnTo>
                        <a:lnTo>
                          <a:pt x="100" y="449"/>
                        </a:lnTo>
                        <a:lnTo>
                          <a:pt x="95" y="451"/>
                        </a:lnTo>
                        <a:lnTo>
                          <a:pt x="90" y="453"/>
                        </a:lnTo>
                        <a:lnTo>
                          <a:pt x="84" y="453"/>
                        </a:lnTo>
                        <a:lnTo>
                          <a:pt x="84" y="453"/>
                        </a:lnTo>
                        <a:close/>
                        <a:moveTo>
                          <a:pt x="57" y="357"/>
                        </a:moveTo>
                        <a:lnTo>
                          <a:pt x="84" y="385"/>
                        </a:lnTo>
                        <a:lnTo>
                          <a:pt x="112" y="357"/>
                        </a:lnTo>
                        <a:lnTo>
                          <a:pt x="87" y="56"/>
                        </a:lnTo>
                        <a:lnTo>
                          <a:pt x="82" y="56"/>
                        </a:lnTo>
                        <a:lnTo>
                          <a:pt x="57" y="357"/>
                        </a:lnTo>
                        <a:close/>
                      </a:path>
                    </a:pathLst>
                  </a:custGeom>
                  <a:grpFill/>
                  <a:ln>
                    <a:noFill/>
                  </a:ln>
                  <a:effectLst/>
                  <a:extLst>
                    <a:ext uri="{91240B29-F687-4f45-9708-019B960494DF}">
                      <a14:hiddenLine xmlns:wpc="http://schemas.microsoft.com/office/word/2010/wordprocessingCanvas" xmlns:cx="http://schemas.microsoft.com/office/drawing/2014/chartex" xmlns:cx1="http://schemas.microsoft.com/office/drawing/2015/9/8/chartex" xmlns:mc="http://schemas.openxmlformats.org/markup-compatibility/2006" xmlns:r="http://schemas.openxmlformats.org/officeDocument/2006/relationships" xmlns:m="http://schemas.openxmlformats.org/officeDocument/2006/math" xmlns:wp14="http://schemas.microsoft.com/office/word/2010/wordprocessingDrawing" xmlns:wp="http://schemas.openxmlformats.org/drawingml/2006/wordprocessingDrawing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o="urn:schemas-microsoft-com:office:office" xmlns:v="urn:schemas-microsoft-com:vml" xmlns:w10="urn:schemas-microsoft-com:office:word" xmlns:w="http://schemas.openxmlformats.org/wordprocessingml/2006/main" xmlns:p="http://schemas.openxmlformats.org/presentationml/2006/main" xmlns="" xmlns:a14="http://schemas.microsoft.com/office/drawing/2010/main" xmlns:lc="http://schemas.openxmlformats.org/drawingml/2006/lockedCanvas" w="9525">
                        <a:solidFill>
                          <a:srgbClr val="000000"/>
                        </a:solidFill>
                        <a:round/>
                        <a:headEnd/>
                        <a:tailEnd/>
                      </a14:hiddenLine>
                    </a:ext>
                  </a:extLst>
                </xdr:spPr>
                <xdr:txBody>
                  <a:bodyPr vert="horz" wrap="square" lIns="91440" tIns="45720" rIns="91440" bIns="45720" numCol="1" anchor="t" anchorCtr="0" compatLnSpc="1">
                    <a:prstTxWarp prst="textNoShape">
                      <a:avLst/>
                    </a:prstTxWarp>
                  </a:bodyPr>
                  <a:lstStyle/>
                  <a:p>
                    <a:endParaRPr lang="fr-FR"/>
                  </a:p>
                </xdr:txBody>
              </xdr:sp>
              <xdr:sp macro="" textlink="">
                <xdr:nvSpPr>
                  <xdr:cNvPr id="79" name="Freeform 337">
                    <a:extLst>
                      <a:ext uri="{FF2B5EF4-FFF2-40B4-BE49-F238E27FC236}">
                        <a16:creationId xmlns:a16="http://schemas.microsoft.com/office/drawing/2014/main" id="{C684922E-56E7-489D-A812-B72D3359161D}"/>
                      </a:ext>
                    </a:extLst>
                  </xdr:cNvPr>
                  <xdr:cNvSpPr>
                    <a:spLocks/>
                  </xdr:cNvSpPr>
                </xdr:nvSpPr>
                <xdr:spPr bwMode="auto">
                  <a:xfrm>
                    <a:off x="174625" y="14289"/>
                    <a:ext cx="163513" cy="195263"/>
                  </a:xfrm>
                  <a:custGeom>
                    <a:avLst/>
                    <a:gdLst>
                      <a:gd name="T0" fmla="*/ 212 w 618"/>
                      <a:gd name="T1" fmla="*/ 736 h 738"/>
                      <a:gd name="T2" fmla="*/ 139 w 618"/>
                      <a:gd name="T3" fmla="*/ 721 h 738"/>
                      <a:gd name="T4" fmla="*/ 100 w 618"/>
                      <a:gd name="T5" fmla="*/ 705 h 738"/>
                      <a:gd name="T6" fmla="*/ 87 w 618"/>
                      <a:gd name="T7" fmla="*/ 687 h 738"/>
                      <a:gd name="T8" fmla="*/ 90 w 618"/>
                      <a:gd name="T9" fmla="*/ 671 h 738"/>
                      <a:gd name="T10" fmla="*/ 106 w 618"/>
                      <a:gd name="T11" fmla="*/ 656 h 738"/>
                      <a:gd name="T12" fmla="*/ 127 w 618"/>
                      <a:gd name="T13" fmla="*/ 656 h 738"/>
                      <a:gd name="T14" fmla="*/ 171 w 618"/>
                      <a:gd name="T15" fmla="*/ 671 h 738"/>
                      <a:gd name="T16" fmla="*/ 233 w 618"/>
                      <a:gd name="T17" fmla="*/ 680 h 738"/>
                      <a:gd name="T18" fmla="*/ 281 w 618"/>
                      <a:gd name="T19" fmla="*/ 679 h 738"/>
                      <a:gd name="T20" fmla="*/ 342 w 618"/>
                      <a:gd name="T21" fmla="*/ 667 h 738"/>
                      <a:gd name="T22" fmla="*/ 398 w 618"/>
                      <a:gd name="T23" fmla="*/ 643 h 738"/>
                      <a:gd name="T24" fmla="*/ 447 w 618"/>
                      <a:gd name="T25" fmla="*/ 609 h 738"/>
                      <a:gd name="T26" fmla="*/ 489 w 618"/>
                      <a:gd name="T27" fmla="*/ 567 h 738"/>
                      <a:gd name="T28" fmla="*/ 523 w 618"/>
                      <a:gd name="T29" fmla="*/ 518 h 738"/>
                      <a:gd name="T30" fmla="*/ 547 w 618"/>
                      <a:gd name="T31" fmla="*/ 462 h 738"/>
                      <a:gd name="T32" fmla="*/ 559 w 618"/>
                      <a:gd name="T33" fmla="*/ 401 h 738"/>
                      <a:gd name="T34" fmla="*/ 560 w 618"/>
                      <a:gd name="T35" fmla="*/ 353 h 738"/>
                      <a:gd name="T36" fmla="*/ 551 w 618"/>
                      <a:gd name="T37" fmla="*/ 291 h 738"/>
                      <a:gd name="T38" fmla="*/ 530 w 618"/>
                      <a:gd name="T39" fmla="*/ 234 h 738"/>
                      <a:gd name="T40" fmla="*/ 499 w 618"/>
                      <a:gd name="T41" fmla="*/ 182 h 738"/>
                      <a:gd name="T42" fmla="*/ 458 w 618"/>
                      <a:gd name="T43" fmla="*/ 139 h 738"/>
                      <a:gd name="T44" fmla="*/ 411 w 618"/>
                      <a:gd name="T45" fmla="*/ 102 h 738"/>
                      <a:gd name="T46" fmla="*/ 356 w 618"/>
                      <a:gd name="T47" fmla="*/ 76 h 738"/>
                      <a:gd name="T48" fmla="*/ 297 w 618"/>
                      <a:gd name="T49" fmla="*/ 61 h 738"/>
                      <a:gd name="T50" fmla="*/ 249 w 618"/>
                      <a:gd name="T51" fmla="*/ 57 h 738"/>
                      <a:gd name="T52" fmla="*/ 195 w 618"/>
                      <a:gd name="T53" fmla="*/ 62 h 738"/>
                      <a:gd name="T54" fmla="*/ 92 w 618"/>
                      <a:gd name="T55" fmla="*/ 100 h 738"/>
                      <a:gd name="T56" fmla="*/ 46 w 618"/>
                      <a:gd name="T57" fmla="*/ 132 h 738"/>
                      <a:gd name="T58" fmla="*/ 31 w 618"/>
                      <a:gd name="T59" fmla="*/ 139 h 738"/>
                      <a:gd name="T60" fmla="*/ 11 w 618"/>
                      <a:gd name="T61" fmla="*/ 133 h 738"/>
                      <a:gd name="T62" fmla="*/ 2 w 618"/>
                      <a:gd name="T63" fmla="*/ 119 h 738"/>
                      <a:gd name="T64" fmla="*/ 3 w 618"/>
                      <a:gd name="T65" fmla="*/ 97 h 738"/>
                      <a:gd name="T66" fmla="*/ 23 w 618"/>
                      <a:gd name="T67" fmla="*/ 78 h 738"/>
                      <a:gd name="T68" fmla="*/ 77 w 618"/>
                      <a:gd name="T69" fmla="*/ 43 h 738"/>
                      <a:gd name="T70" fmla="*/ 137 w 618"/>
                      <a:gd name="T71" fmla="*/ 19 h 738"/>
                      <a:gd name="T72" fmla="*/ 201 w 618"/>
                      <a:gd name="T73" fmla="*/ 3 h 738"/>
                      <a:gd name="T74" fmla="*/ 249 w 618"/>
                      <a:gd name="T75" fmla="*/ 0 h 738"/>
                      <a:gd name="T76" fmla="*/ 323 w 618"/>
                      <a:gd name="T77" fmla="*/ 9 h 738"/>
                      <a:gd name="T78" fmla="*/ 393 w 618"/>
                      <a:gd name="T79" fmla="*/ 30 h 738"/>
                      <a:gd name="T80" fmla="*/ 455 w 618"/>
                      <a:gd name="T81" fmla="*/ 64 h 738"/>
                      <a:gd name="T82" fmla="*/ 510 w 618"/>
                      <a:gd name="T83" fmla="*/ 109 h 738"/>
                      <a:gd name="T84" fmla="*/ 554 w 618"/>
                      <a:gd name="T85" fmla="*/ 163 h 738"/>
                      <a:gd name="T86" fmla="*/ 588 w 618"/>
                      <a:gd name="T87" fmla="*/ 226 h 738"/>
                      <a:gd name="T88" fmla="*/ 610 w 618"/>
                      <a:gd name="T89" fmla="*/ 295 h 738"/>
                      <a:gd name="T90" fmla="*/ 618 w 618"/>
                      <a:gd name="T91" fmla="*/ 369 h 738"/>
                      <a:gd name="T92" fmla="*/ 614 w 618"/>
                      <a:gd name="T93" fmla="*/ 425 h 738"/>
                      <a:gd name="T94" fmla="*/ 596 w 618"/>
                      <a:gd name="T95" fmla="*/ 495 h 738"/>
                      <a:gd name="T96" fmla="*/ 564 w 618"/>
                      <a:gd name="T97" fmla="*/ 560 h 738"/>
                      <a:gd name="T98" fmla="*/ 522 w 618"/>
                      <a:gd name="T99" fmla="*/ 617 h 738"/>
                      <a:gd name="T100" fmla="*/ 469 w 618"/>
                      <a:gd name="T101" fmla="*/ 664 h 738"/>
                      <a:gd name="T102" fmla="*/ 409 w 618"/>
                      <a:gd name="T103" fmla="*/ 701 h 738"/>
                      <a:gd name="T104" fmla="*/ 341 w 618"/>
                      <a:gd name="T105" fmla="*/ 726 h 738"/>
                      <a:gd name="T106" fmla="*/ 268 w 618"/>
                      <a:gd name="T107" fmla="*/ 737 h 738"/>
                    </a:gdLst>
                    <a:ahLst/>
                    <a:cxnLst>
                      <a:cxn ang="0">
                        <a:pos x="T0" y="T1"/>
                      </a:cxn>
                      <a:cxn ang="0">
                        <a:pos x="T2" y="T3"/>
                      </a:cxn>
                      <a:cxn ang="0">
                        <a:pos x="T4" y="T5"/>
                      </a:cxn>
                      <a:cxn ang="0">
                        <a:pos x="T6" y="T7"/>
                      </a:cxn>
                      <a:cxn ang="0">
                        <a:pos x="T8" y="T9"/>
                      </a:cxn>
                      <a:cxn ang="0">
                        <a:pos x="T10" y="T11"/>
                      </a:cxn>
                      <a:cxn ang="0">
                        <a:pos x="T12" y="T13"/>
                      </a:cxn>
                      <a:cxn ang="0">
                        <a:pos x="T14" y="T15"/>
                      </a:cxn>
                      <a:cxn ang="0">
                        <a:pos x="T16" y="T17"/>
                      </a:cxn>
                      <a:cxn ang="0">
                        <a:pos x="T18" y="T19"/>
                      </a:cxn>
                      <a:cxn ang="0">
                        <a:pos x="T20" y="T21"/>
                      </a:cxn>
                      <a:cxn ang="0">
                        <a:pos x="T22" y="T23"/>
                      </a:cxn>
                      <a:cxn ang="0">
                        <a:pos x="T24" y="T25"/>
                      </a:cxn>
                      <a:cxn ang="0">
                        <a:pos x="T26" y="T27"/>
                      </a:cxn>
                      <a:cxn ang="0">
                        <a:pos x="T28" y="T29"/>
                      </a:cxn>
                      <a:cxn ang="0">
                        <a:pos x="T30" y="T31"/>
                      </a:cxn>
                      <a:cxn ang="0">
                        <a:pos x="T32" y="T33"/>
                      </a:cxn>
                      <a:cxn ang="0">
                        <a:pos x="T34" y="T35"/>
                      </a:cxn>
                      <a:cxn ang="0">
                        <a:pos x="T36" y="T37"/>
                      </a:cxn>
                      <a:cxn ang="0">
                        <a:pos x="T38" y="T39"/>
                      </a:cxn>
                      <a:cxn ang="0">
                        <a:pos x="T40" y="T41"/>
                      </a:cxn>
                      <a:cxn ang="0">
                        <a:pos x="T42" y="T43"/>
                      </a:cxn>
                      <a:cxn ang="0">
                        <a:pos x="T44" y="T45"/>
                      </a:cxn>
                      <a:cxn ang="0">
                        <a:pos x="T46" y="T47"/>
                      </a:cxn>
                      <a:cxn ang="0">
                        <a:pos x="T48" y="T49"/>
                      </a:cxn>
                      <a:cxn ang="0">
                        <a:pos x="T50" y="T51"/>
                      </a:cxn>
                      <a:cxn ang="0">
                        <a:pos x="T52" y="T53"/>
                      </a:cxn>
                      <a:cxn ang="0">
                        <a:pos x="T54" y="T55"/>
                      </a:cxn>
                      <a:cxn ang="0">
                        <a:pos x="T56" y="T57"/>
                      </a:cxn>
                      <a:cxn ang="0">
                        <a:pos x="T58" y="T59"/>
                      </a:cxn>
                      <a:cxn ang="0">
                        <a:pos x="T60" y="T61"/>
                      </a:cxn>
                      <a:cxn ang="0">
                        <a:pos x="T62" y="T63"/>
                      </a:cxn>
                      <a:cxn ang="0">
                        <a:pos x="T64" y="T65"/>
                      </a:cxn>
                      <a:cxn ang="0">
                        <a:pos x="T66" y="T67"/>
                      </a:cxn>
                      <a:cxn ang="0">
                        <a:pos x="T68" y="T69"/>
                      </a:cxn>
                      <a:cxn ang="0">
                        <a:pos x="T70" y="T71"/>
                      </a:cxn>
                      <a:cxn ang="0">
                        <a:pos x="T72" y="T73"/>
                      </a:cxn>
                      <a:cxn ang="0">
                        <a:pos x="T74" y="T75"/>
                      </a:cxn>
                      <a:cxn ang="0">
                        <a:pos x="T76" y="T77"/>
                      </a:cxn>
                      <a:cxn ang="0">
                        <a:pos x="T78" y="T79"/>
                      </a:cxn>
                      <a:cxn ang="0">
                        <a:pos x="T80" y="T81"/>
                      </a:cxn>
                      <a:cxn ang="0">
                        <a:pos x="T82" y="T83"/>
                      </a:cxn>
                      <a:cxn ang="0">
                        <a:pos x="T84" y="T85"/>
                      </a:cxn>
                      <a:cxn ang="0">
                        <a:pos x="T86" y="T87"/>
                      </a:cxn>
                      <a:cxn ang="0">
                        <a:pos x="T88" y="T89"/>
                      </a:cxn>
                      <a:cxn ang="0">
                        <a:pos x="T90" y="T91"/>
                      </a:cxn>
                      <a:cxn ang="0">
                        <a:pos x="T92" y="T93"/>
                      </a:cxn>
                      <a:cxn ang="0">
                        <a:pos x="T94" y="T95"/>
                      </a:cxn>
                      <a:cxn ang="0">
                        <a:pos x="T96" y="T97"/>
                      </a:cxn>
                      <a:cxn ang="0">
                        <a:pos x="T98" y="T99"/>
                      </a:cxn>
                      <a:cxn ang="0">
                        <a:pos x="T100" y="T101"/>
                      </a:cxn>
                      <a:cxn ang="0">
                        <a:pos x="T102" y="T103"/>
                      </a:cxn>
                      <a:cxn ang="0">
                        <a:pos x="T104" y="T105"/>
                      </a:cxn>
                      <a:cxn ang="0">
                        <a:pos x="T106" y="T107"/>
                      </a:cxn>
                    </a:cxnLst>
                    <a:rect l="0" t="0" r="r" b="b"/>
                    <a:pathLst>
                      <a:path w="618" h="738">
                        <a:moveTo>
                          <a:pt x="249" y="738"/>
                        </a:moveTo>
                        <a:lnTo>
                          <a:pt x="249" y="738"/>
                        </a:lnTo>
                        <a:lnTo>
                          <a:pt x="231" y="737"/>
                        </a:lnTo>
                        <a:lnTo>
                          <a:pt x="212" y="736"/>
                        </a:lnTo>
                        <a:lnTo>
                          <a:pt x="194" y="734"/>
                        </a:lnTo>
                        <a:lnTo>
                          <a:pt x="175" y="730"/>
                        </a:lnTo>
                        <a:lnTo>
                          <a:pt x="157" y="726"/>
                        </a:lnTo>
                        <a:lnTo>
                          <a:pt x="139" y="721"/>
                        </a:lnTo>
                        <a:lnTo>
                          <a:pt x="122" y="714"/>
                        </a:lnTo>
                        <a:lnTo>
                          <a:pt x="105" y="708"/>
                        </a:lnTo>
                        <a:lnTo>
                          <a:pt x="105" y="708"/>
                        </a:lnTo>
                        <a:lnTo>
                          <a:pt x="100" y="705"/>
                        </a:lnTo>
                        <a:lnTo>
                          <a:pt x="96" y="701"/>
                        </a:lnTo>
                        <a:lnTo>
                          <a:pt x="92" y="697"/>
                        </a:lnTo>
                        <a:lnTo>
                          <a:pt x="90" y="692"/>
                        </a:lnTo>
                        <a:lnTo>
                          <a:pt x="87" y="687"/>
                        </a:lnTo>
                        <a:lnTo>
                          <a:pt x="87" y="682"/>
                        </a:lnTo>
                        <a:lnTo>
                          <a:pt x="87" y="676"/>
                        </a:lnTo>
                        <a:lnTo>
                          <a:pt x="90" y="671"/>
                        </a:lnTo>
                        <a:lnTo>
                          <a:pt x="90" y="671"/>
                        </a:lnTo>
                        <a:lnTo>
                          <a:pt x="93" y="666"/>
                        </a:lnTo>
                        <a:lnTo>
                          <a:pt x="96" y="662"/>
                        </a:lnTo>
                        <a:lnTo>
                          <a:pt x="101" y="658"/>
                        </a:lnTo>
                        <a:lnTo>
                          <a:pt x="106" y="656"/>
                        </a:lnTo>
                        <a:lnTo>
                          <a:pt x="111" y="654"/>
                        </a:lnTo>
                        <a:lnTo>
                          <a:pt x="116" y="654"/>
                        </a:lnTo>
                        <a:lnTo>
                          <a:pt x="122" y="654"/>
                        </a:lnTo>
                        <a:lnTo>
                          <a:pt x="127" y="656"/>
                        </a:lnTo>
                        <a:lnTo>
                          <a:pt x="127" y="656"/>
                        </a:lnTo>
                        <a:lnTo>
                          <a:pt x="141" y="662"/>
                        </a:lnTo>
                        <a:lnTo>
                          <a:pt x="156" y="667"/>
                        </a:lnTo>
                        <a:lnTo>
                          <a:pt x="171" y="671"/>
                        </a:lnTo>
                        <a:lnTo>
                          <a:pt x="186" y="674"/>
                        </a:lnTo>
                        <a:lnTo>
                          <a:pt x="202" y="677"/>
                        </a:lnTo>
                        <a:lnTo>
                          <a:pt x="218" y="679"/>
                        </a:lnTo>
                        <a:lnTo>
                          <a:pt x="233" y="680"/>
                        </a:lnTo>
                        <a:lnTo>
                          <a:pt x="249" y="681"/>
                        </a:lnTo>
                        <a:lnTo>
                          <a:pt x="249" y="681"/>
                        </a:lnTo>
                        <a:lnTo>
                          <a:pt x="265" y="680"/>
                        </a:lnTo>
                        <a:lnTo>
                          <a:pt x="281" y="679"/>
                        </a:lnTo>
                        <a:lnTo>
                          <a:pt x="297" y="677"/>
                        </a:lnTo>
                        <a:lnTo>
                          <a:pt x="312" y="674"/>
                        </a:lnTo>
                        <a:lnTo>
                          <a:pt x="327" y="671"/>
                        </a:lnTo>
                        <a:lnTo>
                          <a:pt x="342" y="667"/>
                        </a:lnTo>
                        <a:lnTo>
                          <a:pt x="356" y="662"/>
                        </a:lnTo>
                        <a:lnTo>
                          <a:pt x="370" y="656"/>
                        </a:lnTo>
                        <a:lnTo>
                          <a:pt x="384" y="650"/>
                        </a:lnTo>
                        <a:lnTo>
                          <a:pt x="398" y="643"/>
                        </a:lnTo>
                        <a:lnTo>
                          <a:pt x="411" y="636"/>
                        </a:lnTo>
                        <a:lnTo>
                          <a:pt x="424" y="628"/>
                        </a:lnTo>
                        <a:lnTo>
                          <a:pt x="436" y="619"/>
                        </a:lnTo>
                        <a:lnTo>
                          <a:pt x="447" y="609"/>
                        </a:lnTo>
                        <a:lnTo>
                          <a:pt x="458" y="599"/>
                        </a:lnTo>
                        <a:lnTo>
                          <a:pt x="469" y="589"/>
                        </a:lnTo>
                        <a:lnTo>
                          <a:pt x="479" y="578"/>
                        </a:lnTo>
                        <a:lnTo>
                          <a:pt x="489" y="567"/>
                        </a:lnTo>
                        <a:lnTo>
                          <a:pt x="499" y="556"/>
                        </a:lnTo>
                        <a:lnTo>
                          <a:pt x="508" y="543"/>
                        </a:lnTo>
                        <a:lnTo>
                          <a:pt x="516" y="531"/>
                        </a:lnTo>
                        <a:lnTo>
                          <a:pt x="523" y="518"/>
                        </a:lnTo>
                        <a:lnTo>
                          <a:pt x="530" y="504"/>
                        </a:lnTo>
                        <a:lnTo>
                          <a:pt x="536" y="490"/>
                        </a:lnTo>
                        <a:lnTo>
                          <a:pt x="542" y="476"/>
                        </a:lnTo>
                        <a:lnTo>
                          <a:pt x="547" y="462"/>
                        </a:lnTo>
                        <a:lnTo>
                          <a:pt x="551" y="447"/>
                        </a:lnTo>
                        <a:lnTo>
                          <a:pt x="554" y="432"/>
                        </a:lnTo>
                        <a:lnTo>
                          <a:pt x="557" y="417"/>
                        </a:lnTo>
                        <a:lnTo>
                          <a:pt x="559" y="401"/>
                        </a:lnTo>
                        <a:lnTo>
                          <a:pt x="560" y="385"/>
                        </a:lnTo>
                        <a:lnTo>
                          <a:pt x="561" y="369"/>
                        </a:lnTo>
                        <a:lnTo>
                          <a:pt x="561" y="369"/>
                        </a:lnTo>
                        <a:lnTo>
                          <a:pt x="560" y="353"/>
                        </a:lnTo>
                        <a:lnTo>
                          <a:pt x="559" y="337"/>
                        </a:lnTo>
                        <a:lnTo>
                          <a:pt x="557" y="322"/>
                        </a:lnTo>
                        <a:lnTo>
                          <a:pt x="554" y="306"/>
                        </a:lnTo>
                        <a:lnTo>
                          <a:pt x="551" y="291"/>
                        </a:lnTo>
                        <a:lnTo>
                          <a:pt x="547" y="276"/>
                        </a:lnTo>
                        <a:lnTo>
                          <a:pt x="542" y="262"/>
                        </a:lnTo>
                        <a:lnTo>
                          <a:pt x="536" y="248"/>
                        </a:lnTo>
                        <a:lnTo>
                          <a:pt x="530" y="234"/>
                        </a:lnTo>
                        <a:lnTo>
                          <a:pt x="523" y="221"/>
                        </a:lnTo>
                        <a:lnTo>
                          <a:pt x="516" y="207"/>
                        </a:lnTo>
                        <a:lnTo>
                          <a:pt x="508" y="195"/>
                        </a:lnTo>
                        <a:lnTo>
                          <a:pt x="499" y="182"/>
                        </a:lnTo>
                        <a:lnTo>
                          <a:pt x="489" y="171"/>
                        </a:lnTo>
                        <a:lnTo>
                          <a:pt x="479" y="160"/>
                        </a:lnTo>
                        <a:lnTo>
                          <a:pt x="469" y="149"/>
                        </a:lnTo>
                        <a:lnTo>
                          <a:pt x="458" y="139"/>
                        </a:lnTo>
                        <a:lnTo>
                          <a:pt x="447" y="129"/>
                        </a:lnTo>
                        <a:lnTo>
                          <a:pt x="436" y="120"/>
                        </a:lnTo>
                        <a:lnTo>
                          <a:pt x="424" y="111"/>
                        </a:lnTo>
                        <a:lnTo>
                          <a:pt x="411" y="102"/>
                        </a:lnTo>
                        <a:lnTo>
                          <a:pt x="398" y="95"/>
                        </a:lnTo>
                        <a:lnTo>
                          <a:pt x="384" y="88"/>
                        </a:lnTo>
                        <a:lnTo>
                          <a:pt x="370" y="82"/>
                        </a:lnTo>
                        <a:lnTo>
                          <a:pt x="356" y="76"/>
                        </a:lnTo>
                        <a:lnTo>
                          <a:pt x="342" y="71"/>
                        </a:lnTo>
                        <a:lnTo>
                          <a:pt x="327" y="67"/>
                        </a:lnTo>
                        <a:lnTo>
                          <a:pt x="312" y="64"/>
                        </a:lnTo>
                        <a:lnTo>
                          <a:pt x="297" y="61"/>
                        </a:lnTo>
                        <a:lnTo>
                          <a:pt x="281" y="59"/>
                        </a:lnTo>
                        <a:lnTo>
                          <a:pt x="265" y="58"/>
                        </a:lnTo>
                        <a:lnTo>
                          <a:pt x="249" y="57"/>
                        </a:lnTo>
                        <a:lnTo>
                          <a:pt x="249" y="57"/>
                        </a:lnTo>
                        <a:lnTo>
                          <a:pt x="235" y="58"/>
                        </a:lnTo>
                        <a:lnTo>
                          <a:pt x="222" y="59"/>
                        </a:lnTo>
                        <a:lnTo>
                          <a:pt x="208" y="60"/>
                        </a:lnTo>
                        <a:lnTo>
                          <a:pt x="195" y="62"/>
                        </a:lnTo>
                        <a:lnTo>
                          <a:pt x="167" y="68"/>
                        </a:lnTo>
                        <a:lnTo>
                          <a:pt x="141" y="76"/>
                        </a:lnTo>
                        <a:lnTo>
                          <a:pt x="116" y="87"/>
                        </a:lnTo>
                        <a:lnTo>
                          <a:pt x="92" y="100"/>
                        </a:lnTo>
                        <a:lnTo>
                          <a:pt x="79" y="108"/>
                        </a:lnTo>
                        <a:lnTo>
                          <a:pt x="68" y="115"/>
                        </a:lnTo>
                        <a:lnTo>
                          <a:pt x="57" y="124"/>
                        </a:lnTo>
                        <a:lnTo>
                          <a:pt x="46" y="132"/>
                        </a:lnTo>
                        <a:lnTo>
                          <a:pt x="46" y="132"/>
                        </a:lnTo>
                        <a:lnTo>
                          <a:pt x="42" y="136"/>
                        </a:lnTo>
                        <a:lnTo>
                          <a:pt x="37" y="138"/>
                        </a:lnTo>
                        <a:lnTo>
                          <a:pt x="31" y="139"/>
                        </a:lnTo>
                        <a:lnTo>
                          <a:pt x="26" y="139"/>
                        </a:lnTo>
                        <a:lnTo>
                          <a:pt x="21" y="138"/>
                        </a:lnTo>
                        <a:lnTo>
                          <a:pt x="16" y="136"/>
                        </a:lnTo>
                        <a:lnTo>
                          <a:pt x="11" y="133"/>
                        </a:lnTo>
                        <a:lnTo>
                          <a:pt x="7" y="129"/>
                        </a:lnTo>
                        <a:lnTo>
                          <a:pt x="7" y="129"/>
                        </a:lnTo>
                        <a:lnTo>
                          <a:pt x="4" y="125"/>
                        </a:lnTo>
                        <a:lnTo>
                          <a:pt x="2" y="119"/>
                        </a:lnTo>
                        <a:lnTo>
                          <a:pt x="0" y="114"/>
                        </a:lnTo>
                        <a:lnTo>
                          <a:pt x="0" y="109"/>
                        </a:lnTo>
                        <a:lnTo>
                          <a:pt x="1" y="102"/>
                        </a:lnTo>
                        <a:lnTo>
                          <a:pt x="3" y="97"/>
                        </a:lnTo>
                        <a:lnTo>
                          <a:pt x="6" y="93"/>
                        </a:lnTo>
                        <a:lnTo>
                          <a:pt x="10" y="89"/>
                        </a:lnTo>
                        <a:lnTo>
                          <a:pt x="10" y="89"/>
                        </a:lnTo>
                        <a:lnTo>
                          <a:pt x="23" y="78"/>
                        </a:lnTo>
                        <a:lnTo>
                          <a:pt x="36" y="69"/>
                        </a:lnTo>
                        <a:lnTo>
                          <a:pt x="49" y="60"/>
                        </a:lnTo>
                        <a:lnTo>
                          <a:pt x="63" y="51"/>
                        </a:lnTo>
                        <a:lnTo>
                          <a:pt x="77" y="43"/>
                        </a:lnTo>
                        <a:lnTo>
                          <a:pt x="92" y="36"/>
                        </a:lnTo>
                        <a:lnTo>
                          <a:pt x="107" y="30"/>
                        </a:lnTo>
                        <a:lnTo>
                          <a:pt x="122" y="24"/>
                        </a:lnTo>
                        <a:lnTo>
                          <a:pt x="137" y="19"/>
                        </a:lnTo>
                        <a:lnTo>
                          <a:pt x="152" y="14"/>
                        </a:lnTo>
                        <a:lnTo>
                          <a:pt x="168" y="10"/>
                        </a:lnTo>
                        <a:lnTo>
                          <a:pt x="184" y="7"/>
                        </a:lnTo>
                        <a:lnTo>
                          <a:pt x="201" y="3"/>
                        </a:lnTo>
                        <a:lnTo>
                          <a:pt x="217" y="2"/>
                        </a:lnTo>
                        <a:lnTo>
                          <a:pt x="233" y="1"/>
                        </a:lnTo>
                        <a:lnTo>
                          <a:pt x="249" y="0"/>
                        </a:lnTo>
                        <a:lnTo>
                          <a:pt x="249" y="0"/>
                        </a:lnTo>
                        <a:lnTo>
                          <a:pt x="268" y="1"/>
                        </a:lnTo>
                        <a:lnTo>
                          <a:pt x="286" y="2"/>
                        </a:lnTo>
                        <a:lnTo>
                          <a:pt x="306" y="5"/>
                        </a:lnTo>
                        <a:lnTo>
                          <a:pt x="323" y="9"/>
                        </a:lnTo>
                        <a:lnTo>
                          <a:pt x="341" y="13"/>
                        </a:lnTo>
                        <a:lnTo>
                          <a:pt x="358" y="18"/>
                        </a:lnTo>
                        <a:lnTo>
                          <a:pt x="375" y="23"/>
                        </a:lnTo>
                        <a:lnTo>
                          <a:pt x="393" y="30"/>
                        </a:lnTo>
                        <a:lnTo>
                          <a:pt x="409" y="37"/>
                        </a:lnTo>
                        <a:lnTo>
                          <a:pt x="425" y="45"/>
                        </a:lnTo>
                        <a:lnTo>
                          <a:pt x="440" y="54"/>
                        </a:lnTo>
                        <a:lnTo>
                          <a:pt x="455" y="64"/>
                        </a:lnTo>
                        <a:lnTo>
                          <a:pt x="469" y="74"/>
                        </a:lnTo>
                        <a:lnTo>
                          <a:pt x="483" y="85"/>
                        </a:lnTo>
                        <a:lnTo>
                          <a:pt x="497" y="96"/>
                        </a:lnTo>
                        <a:lnTo>
                          <a:pt x="510" y="109"/>
                        </a:lnTo>
                        <a:lnTo>
                          <a:pt x="522" y="122"/>
                        </a:lnTo>
                        <a:lnTo>
                          <a:pt x="533" y="135"/>
                        </a:lnTo>
                        <a:lnTo>
                          <a:pt x="544" y="149"/>
                        </a:lnTo>
                        <a:lnTo>
                          <a:pt x="554" y="163"/>
                        </a:lnTo>
                        <a:lnTo>
                          <a:pt x="564" y="178"/>
                        </a:lnTo>
                        <a:lnTo>
                          <a:pt x="573" y="193"/>
                        </a:lnTo>
                        <a:lnTo>
                          <a:pt x="581" y="210"/>
                        </a:lnTo>
                        <a:lnTo>
                          <a:pt x="588" y="226"/>
                        </a:lnTo>
                        <a:lnTo>
                          <a:pt x="596" y="243"/>
                        </a:lnTo>
                        <a:lnTo>
                          <a:pt x="601" y="260"/>
                        </a:lnTo>
                        <a:lnTo>
                          <a:pt x="606" y="277"/>
                        </a:lnTo>
                        <a:lnTo>
                          <a:pt x="610" y="295"/>
                        </a:lnTo>
                        <a:lnTo>
                          <a:pt x="614" y="314"/>
                        </a:lnTo>
                        <a:lnTo>
                          <a:pt x="616" y="332"/>
                        </a:lnTo>
                        <a:lnTo>
                          <a:pt x="617" y="350"/>
                        </a:lnTo>
                        <a:lnTo>
                          <a:pt x="618" y="369"/>
                        </a:lnTo>
                        <a:lnTo>
                          <a:pt x="618" y="369"/>
                        </a:lnTo>
                        <a:lnTo>
                          <a:pt x="617" y="388"/>
                        </a:lnTo>
                        <a:lnTo>
                          <a:pt x="616" y="406"/>
                        </a:lnTo>
                        <a:lnTo>
                          <a:pt x="614" y="425"/>
                        </a:lnTo>
                        <a:lnTo>
                          <a:pt x="610" y="443"/>
                        </a:lnTo>
                        <a:lnTo>
                          <a:pt x="606" y="461"/>
                        </a:lnTo>
                        <a:lnTo>
                          <a:pt x="601" y="478"/>
                        </a:lnTo>
                        <a:lnTo>
                          <a:pt x="596" y="495"/>
                        </a:lnTo>
                        <a:lnTo>
                          <a:pt x="588" y="512"/>
                        </a:lnTo>
                        <a:lnTo>
                          <a:pt x="581" y="529"/>
                        </a:lnTo>
                        <a:lnTo>
                          <a:pt x="573" y="545"/>
                        </a:lnTo>
                        <a:lnTo>
                          <a:pt x="564" y="560"/>
                        </a:lnTo>
                        <a:lnTo>
                          <a:pt x="554" y="575"/>
                        </a:lnTo>
                        <a:lnTo>
                          <a:pt x="544" y="589"/>
                        </a:lnTo>
                        <a:lnTo>
                          <a:pt x="533" y="603"/>
                        </a:lnTo>
                        <a:lnTo>
                          <a:pt x="522" y="617"/>
                        </a:lnTo>
                        <a:lnTo>
                          <a:pt x="510" y="630"/>
                        </a:lnTo>
                        <a:lnTo>
                          <a:pt x="497" y="642"/>
                        </a:lnTo>
                        <a:lnTo>
                          <a:pt x="483" y="653"/>
                        </a:lnTo>
                        <a:lnTo>
                          <a:pt x="469" y="664"/>
                        </a:lnTo>
                        <a:lnTo>
                          <a:pt x="455" y="674"/>
                        </a:lnTo>
                        <a:lnTo>
                          <a:pt x="440" y="684"/>
                        </a:lnTo>
                        <a:lnTo>
                          <a:pt x="425" y="693"/>
                        </a:lnTo>
                        <a:lnTo>
                          <a:pt x="409" y="701"/>
                        </a:lnTo>
                        <a:lnTo>
                          <a:pt x="393" y="708"/>
                        </a:lnTo>
                        <a:lnTo>
                          <a:pt x="375" y="715"/>
                        </a:lnTo>
                        <a:lnTo>
                          <a:pt x="358" y="721"/>
                        </a:lnTo>
                        <a:lnTo>
                          <a:pt x="341" y="726"/>
                        </a:lnTo>
                        <a:lnTo>
                          <a:pt x="323" y="730"/>
                        </a:lnTo>
                        <a:lnTo>
                          <a:pt x="306" y="734"/>
                        </a:lnTo>
                        <a:lnTo>
                          <a:pt x="286" y="736"/>
                        </a:lnTo>
                        <a:lnTo>
                          <a:pt x="268" y="737"/>
                        </a:lnTo>
                        <a:lnTo>
                          <a:pt x="249" y="738"/>
                        </a:lnTo>
                        <a:lnTo>
                          <a:pt x="249" y="738"/>
                        </a:lnTo>
                        <a:close/>
                      </a:path>
                    </a:pathLst>
                  </a:custGeom>
                  <a:grpFill/>
                  <a:ln>
                    <a:noFill/>
                  </a:ln>
                  <a:effectLst/>
                  <a:extLst>
                    <a:ext uri="{91240B29-F687-4f45-9708-019B960494DF}">
                      <a14:hiddenLine xmlns:wpc="http://schemas.microsoft.com/office/word/2010/wordprocessingCanvas" xmlns:cx="http://schemas.microsoft.com/office/drawing/2014/chartex" xmlns:cx1="http://schemas.microsoft.com/office/drawing/2015/9/8/chartex" xmlns:mc="http://schemas.openxmlformats.org/markup-compatibility/2006" xmlns:r="http://schemas.openxmlformats.org/officeDocument/2006/relationships" xmlns:m="http://schemas.openxmlformats.org/officeDocument/2006/math" xmlns:wp14="http://schemas.microsoft.com/office/word/2010/wordprocessingDrawing" xmlns:wp="http://schemas.openxmlformats.org/drawingml/2006/wordprocessingDrawing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o="urn:schemas-microsoft-com:office:office" xmlns:v="urn:schemas-microsoft-com:vml" xmlns:w10="urn:schemas-microsoft-com:office:word" xmlns:w="http://schemas.openxmlformats.org/wordprocessingml/2006/main" xmlns:p="http://schemas.openxmlformats.org/presentationml/2006/main" xmlns="" xmlns:a14="http://schemas.microsoft.com/office/drawing/2010/main" xmlns:lc="http://schemas.openxmlformats.org/drawingml/2006/lockedCanvas" w="9525">
                        <a:solidFill>
                          <a:srgbClr val="000000"/>
                        </a:solidFill>
                        <a:round/>
                        <a:headEnd/>
                        <a:tailEnd/>
                      </a14:hiddenLine>
                    </a:ext>
                  </a:extLst>
                </xdr:spPr>
                <xdr:txBody>
                  <a:bodyPr vert="horz" wrap="square" lIns="91440" tIns="45720" rIns="91440" bIns="45720" numCol="1" anchor="t" anchorCtr="0" compatLnSpc="1">
                    <a:prstTxWarp prst="textNoShape">
                      <a:avLst/>
                    </a:prstTxWarp>
                  </a:bodyPr>
                  <a:lstStyle/>
                  <a:p>
                    <a:endParaRPr lang="fr-FR"/>
                  </a:p>
                </xdr:txBody>
              </xdr:sp>
              <xdr:sp macro="" textlink="">
                <xdr:nvSpPr>
                  <xdr:cNvPr id="80" name="Freeform 338">
                    <a:extLst>
                      <a:ext uri="{FF2B5EF4-FFF2-40B4-BE49-F238E27FC236}">
                        <a16:creationId xmlns:a16="http://schemas.microsoft.com/office/drawing/2014/main" id="{226A8A0B-8A3C-4083-91B0-FD0DA0098729}"/>
                      </a:ext>
                    </a:extLst>
                  </xdr:cNvPr>
                  <xdr:cNvSpPr>
                    <a:spLocks/>
                  </xdr:cNvSpPr>
                </xdr:nvSpPr>
                <xdr:spPr bwMode="auto">
                  <a:xfrm>
                    <a:off x="195263" y="1"/>
                    <a:ext cx="157163" cy="152400"/>
                  </a:xfrm>
                  <a:custGeom>
                    <a:avLst/>
                    <a:gdLst>
                      <a:gd name="T0" fmla="*/ 179 w 598"/>
                      <a:gd name="T1" fmla="*/ 577 h 577"/>
                      <a:gd name="T2" fmla="*/ 179 w 598"/>
                      <a:gd name="T3" fmla="*/ 577 h 577"/>
                      <a:gd name="T4" fmla="*/ 174 w 598"/>
                      <a:gd name="T5" fmla="*/ 577 h 577"/>
                      <a:gd name="T6" fmla="*/ 169 w 598"/>
                      <a:gd name="T7" fmla="*/ 575 h 577"/>
                      <a:gd name="T8" fmla="*/ 164 w 598"/>
                      <a:gd name="T9" fmla="*/ 572 h 577"/>
                      <a:gd name="T10" fmla="*/ 160 w 598"/>
                      <a:gd name="T11" fmla="*/ 568 h 577"/>
                      <a:gd name="T12" fmla="*/ 8 w 598"/>
                      <a:gd name="T13" fmla="*/ 417 h 577"/>
                      <a:gd name="T14" fmla="*/ 8 w 598"/>
                      <a:gd name="T15" fmla="*/ 417 h 577"/>
                      <a:gd name="T16" fmla="*/ 5 w 598"/>
                      <a:gd name="T17" fmla="*/ 413 h 577"/>
                      <a:gd name="T18" fmla="*/ 2 w 598"/>
                      <a:gd name="T19" fmla="*/ 408 h 577"/>
                      <a:gd name="T20" fmla="*/ 0 w 598"/>
                      <a:gd name="T21" fmla="*/ 403 h 577"/>
                      <a:gd name="T22" fmla="*/ 0 w 598"/>
                      <a:gd name="T23" fmla="*/ 398 h 577"/>
                      <a:gd name="T24" fmla="*/ 0 w 598"/>
                      <a:gd name="T25" fmla="*/ 392 h 577"/>
                      <a:gd name="T26" fmla="*/ 2 w 598"/>
                      <a:gd name="T27" fmla="*/ 387 h 577"/>
                      <a:gd name="T28" fmla="*/ 5 w 598"/>
                      <a:gd name="T29" fmla="*/ 382 h 577"/>
                      <a:gd name="T30" fmla="*/ 8 w 598"/>
                      <a:gd name="T31" fmla="*/ 378 h 577"/>
                      <a:gd name="T32" fmla="*/ 8 w 598"/>
                      <a:gd name="T33" fmla="*/ 378 h 577"/>
                      <a:gd name="T34" fmla="*/ 14 w 598"/>
                      <a:gd name="T35" fmla="*/ 374 h 577"/>
                      <a:gd name="T36" fmla="*/ 18 w 598"/>
                      <a:gd name="T37" fmla="*/ 372 h 577"/>
                      <a:gd name="T38" fmla="*/ 24 w 598"/>
                      <a:gd name="T39" fmla="*/ 370 h 577"/>
                      <a:gd name="T40" fmla="*/ 29 w 598"/>
                      <a:gd name="T41" fmla="*/ 370 h 577"/>
                      <a:gd name="T42" fmla="*/ 34 w 598"/>
                      <a:gd name="T43" fmla="*/ 370 h 577"/>
                      <a:gd name="T44" fmla="*/ 39 w 598"/>
                      <a:gd name="T45" fmla="*/ 372 h 577"/>
                      <a:gd name="T46" fmla="*/ 44 w 598"/>
                      <a:gd name="T47" fmla="*/ 374 h 577"/>
                      <a:gd name="T48" fmla="*/ 49 w 598"/>
                      <a:gd name="T49" fmla="*/ 378 h 577"/>
                      <a:gd name="T50" fmla="*/ 176 w 598"/>
                      <a:gd name="T51" fmla="*/ 505 h 577"/>
                      <a:gd name="T52" fmla="*/ 547 w 598"/>
                      <a:gd name="T53" fmla="*/ 11 h 577"/>
                      <a:gd name="T54" fmla="*/ 547 w 598"/>
                      <a:gd name="T55" fmla="*/ 11 h 577"/>
                      <a:gd name="T56" fmla="*/ 551 w 598"/>
                      <a:gd name="T57" fmla="*/ 7 h 577"/>
                      <a:gd name="T58" fmla="*/ 556 w 598"/>
                      <a:gd name="T59" fmla="*/ 4 h 577"/>
                      <a:gd name="T60" fmla="*/ 561 w 598"/>
                      <a:gd name="T61" fmla="*/ 2 h 577"/>
                      <a:gd name="T62" fmla="*/ 566 w 598"/>
                      <a:gd name="T63" fmla="*/ 0 h 577"/>
                      <a:gd name="T64" fmla="*/ 571 w 598"/>
                      <a:gd name="T65" fmla="*/ 0 h 577"/>
                      <a:gd name="T66" fmla="*/ 577 w 598"/>
                      <a:gd name="T67" fmla="*/ 1 h 577"/>
                      <a:gd name="T68" fmla="*/ 582 w 598"/>
                      <a:gd name="T69" fmla="*/ 3 h 577"/>
                      <a:gd name="T70" fmla="*/ 587 w 598"/>
                      <a:gd name="T71" fmla="*/ 6 h 577"/>
                      <a:gd name="T72" fmla="*/ 587 w 598"/>
                      <a:gd name="T73" fmla="*/ 6 h 577"/>
                      <a:gd name="T74" fmla="*/ 591 w 598"/>
                      <a:gd name="T75" fmla="*/ 10 h 577"/>
                      <a:gd name="T76" fmla="*/ 594 w 598"/>
                      <a:gd name="T77" fmla="*/ 14 h 577"/>
                      <a:gd name="T78" fmla="*/ 596 w 598"/>
                      <a:gd name="T79" fmla="*/ 19 h 577"/>
                      <a:gd name="T80" fmla="*/ 598 w 598"/>
                      <a:gd name="T81" fmla="*/ 24 h 577"/>
                      <a:gd name="T82" fmla="*/ 598 w 598"/>
                      <a:gd name="T83" fmla="*/ 30 h 577"/>
                      <a:gd name="T84" fmla="*/ 597 w 598"/>
                      <a:gd name="T85" fmla="*/ 35 h 577"/>
                      <a:gd name="T86" fmla="*/ 595 w 598"/>
                      <a:gd name="T87" fmla="*/ 40 h 577"/>
                      <a:gd name="T88" fmla="*/ 592 w 598"/>
                      <a:gd name="T89" fmla="*/ 45 h 577"/>
                      <a:gd name="T90" fmla="*/ 202 w 598"/>
                      <a:gd name="T91" fmla="*/ 565 h 577"/>
                      <a:gd name="T92" fmla="*/ 202 w 598"/>
                      <a:gd name="T93" fmla="*/ 565 h 577"/>
                      <a:gd name="T94" fmla="*/ 198 w 598"/>
                      <a:gd name="T95" fmla="*/ 570 h 577"/>
                      <a:gd name="T96" fmla="*/ 193 w 598"/>
                      <a:gd name="T97" fmla="*/ 574 h 577"/>
                      <a:gd name="T98" fmla="*/ 187 w 598"/>
                      <a:gd name="T99" fmla="*/ 576 h 577"/>
                      <a:gd name="T100" fmla="*/ 181 w 598"/>
                      <a:gd name="T101" fmla="*/ 577 h 577"/>
                      <a:gd name="T102" fmla="*/ 181 w 598"/>
                      <a:gd name="T103" fmla="*/ 577 h 577"/>
                      <a:gd name="T104" fmla="*/ 179 w 598"/>
                      <a:gd name="T105" fmla="*/ 577 h 577"/>
                      <a:gd name="T106" fmla="*/ 179 w 598"/>
                      <a:gd name="T107" fmla="*/ 577 h 577"/>
                    </a:gdLst>
                    <a:ahLst/>
                    <a:cxnLst>
                      <a:cxn ang="0">
                        <a:pos x="T0" y="T1"/>
                      </a:cxn>
                      <a:cxn ang="0">
                        <a:pos x="T2" y="T3"/>
                      </a:cxn>
                      <a:cxn ang="0">
                        <a:pos x="T4" y="T5"/>
                      </a:cxn>
                      <a:cxn ang="0">
                        <a:pos x="T6" y="T7"/>
                      </a:cxn>
                      <a:cxn ang="0">
                        <a:pos x="T8" y="T9"/>
                      </a:cxn>
                      <a:cxn ang="0">
                        <a:pos x="T10" y="T11"/>
                      </a:cxn>
                      <a:cxn ang="0">
                        <a:pos x="T12" y="T13"/>
                      </a:cxn>
                      <a:cxn ang="0">
                        <a:pos x="T14" y="T15"/>
                      </a:cxn>
                      <a:cxn ang="0">
                        <a:pos x="T16" y="T17"/>
                      </a:cxn>
                      <a:cxn ang="0">
                        <a:pos x="T18" y="T19"/>
                      </a:cxn>
                      <a:cxn ang="0">
                        <a:pos x="T20" y="T21"/>
                      </a:cxn>
                      <a:cxn ang="0">
                        <a:pos x="T22" y="T23"/>
                      </a:cxn>
                      <a:cxn ang="0">
                        <a:pos x="T24" y="T25"/>
                      </a:cxn>
                      <a:cxn ang="0">
                        <a:pos x="T26" y="T27"/>
                      </a:cxn>
                      <a:cxn ang="0">
                        <a:pos x="T28" y="T29"/>
                      </a:cxn>
                      <a:cxn ang="0">
                        <a:pos x="T30" y="T31"/>
                      </a:cxn>
                      <a:cxn ang="0">
                        <a:pos x="T32" y="T33"/>
                      </a:cxn>
                      <a:cxn ang="0">
                        <a:pos x="T34" y="T35"/>
                      </a:cxn>
                      <a:cxn ang="0">
                        <a:pos x="T36" y="T37"/>
                      </a:cxn>
                      <a:cxn ang="0">
                        <a:pos x="T38" y="T39"/>
                      </a:cxn>
                      <a:cxn ang="0">
                        <a:pos x="T40" y="T41"/>
                      </a:cxn>
                      <a:cxn ang="0">
                        <a:pos x="T42" y="T43"/>
                      </a:cxn>
                      <a:cxn ang="0">
                        <a:pos x="T44" y="T45"/>
                      </a:cxn>
                      <a:cxn ang="0">
                        <a:pos x="T46" y="T47"/>
                      </a:cxn>
                      <a:cxn ang="0">
                        <a:pos x="T48" y="T49"/>
                      </a:cxn>
                      <a:cxn ang="0">
                        <a:pos x="T50" y="T51"/>
                      </a:cxn>
                      <a:cxn ang="0">
                        <a:pos x="T52" y="T53"/>
                      </a:cxn>
                      <a:cxn ang="0">
                        <a:pos x="T54" y="T55"/>
                      </a:cxn>
                      <a:cxn ang="0">
                        <a:pos x="T56" y="T57"/>
                      </a:cxn>
                      <a:cxn ang="0">
                        <a:pos x="T58" y="T59"/>
                      </a:cxn>
                      <a:cxn ang="0">
                        <a:pos x="T60" y="T61"/>
                      </a:cxn>
                      <a:cxn ang="0">
                        <a:pos x="T62" y="T63"/>
                      </a:cxn>
                      <a:cxn ang="0">
                        <a:pos x="T64" y="T65"/>
                      </a:cxn>
                      <a:cxn ang="0">
                        <a:pos x="T66" y="T67"/>
                      </a:cxn>
                      <a:cxn ang="0">
                        <a:pos x="T68" y="T69"/>
                      </a:cxn>
                      <a:cxn ang="0">
                        <a:pos x="T70" y="T71"/>
                      </a:cxn>
                      <a:cxn ang="0">
                        <a:pos x="T72" y="T73"/>
                      </a:cxn>
                      <a:cxn ang="0">
                        <a:pos x="T74" y="T75"/>
                      </a:cxn>
                      <a:cxn ang="0">
                        <a:pos x="T76" y="T77"/>
                      </a:cxn>
                      <a:cxn ang="0">
                        <a:pos x="T78" y="T79"/>
                      </a:cxn>
                      <a:cxn ang="0">
                        <a:pos x="T80" y="T81"/>
                      </a:cxn>
                      <a:cxn ang="0">
                        <a:pos x="T82" y="T83"/>
                      </a:cxn>
                      <a:cxn ang="0">
                        <a:pos x="T84" y="T85"/>
                      </a:cxn>
                      <a:cxn ang="0">
                        <a:pos x="T86" y="T87"/>
                      </a:cxn>
                      <a:cxn ang="0">
                        <a:pos x="T88" y="T89"/>
                      </a:cxn>
                      <a:cxn ang="0">
                        <a:pos x="T90" y="T91"/>
                      </a:cxn>
                      <a:cxn ang="0">
                        <a:pos x="T92" y="T93"/>
                      </a:cxn>
                      <a:cxn ang="0">
                        <a:pos x="T94" y="T95"/>
                      </a:cxn>
                      <a:cxn ang="0">
                        <a:pos x="T96" y="T97"/>
                      </a:cxn>
                      <a:cxn ang="0">
                        <a:pos x="T98" y="T99"/>
                      </a:cxn>
                      <a:cxn ang="0">
                        <a:pos x="T100" y="T101"/>
                      </a:cxn>
                      <a:cxn ang="0">
                        <a:pos x="T102" y="T103"/>
                      </a:cxn>
                      <a:cxn ang="0">
                        <a:pos x="T104" y="T105"/>
                      </a:cxn>
                      <a:cxn ang="0">
                        <a:pos x="T106" y="T107"/>
                      </a:cxn>
                    </a:cxnLst>
                    <a:rect l="0" t="0" r="r" b="b"/>
                    <a:pathLst>
                      <a:path w="598" h="577">
                        <a:moveTo>
                          <a:pt x="179" y="577"/>
                        </a:moveTo>
                        <a:lnTo>
                          <a:pt x="179" y="577"/>
                        </a:lnTo>
                        <a:lnTo>
                          <a:pt x="174" y="577"/>
                        </a:lnTo>
                        <a:lnTo>
                          <a:pt x="169" y="575"/>
                        </a:lnTo>
                        <a:lnTo>
                          <a:pt x="164" y="572"/>
                        </a:lnTo>
                        <a:lnTo>
                          <a:pt x="160" y="568"/>
                        </a:lnTo>
                        <a:lnTo>
                          <a:pt x="8" y="417"/>
                        </a:lnTo>
                        <a:lnTo>
                          <a:pt x="8" y="417"/>
                        </a:lnTo>
                        <a:lnTo>
                          <a:pt x="5" y="413"/>
                        </a:lnTo>
                        <a:lnTo>
                          <a:pt x="2" y="408"/>
                        </a:lnTo>
                        <a:lnTo>
                          <a:pt x="0" y="403"/>
                        </a:lnTo>
                        <a:lnTo>
                          <a:pt x="0" y="398"/>
                        </a:lnTo>
                        <a:lnTo>
                          <a:pt x="0" y="392"/>
                        </a:lnTo>
                        <a:lnTo>
                          <a:pt x="2" y="387"/>
                        </a:lnTo>
                        <a:lnTo>
                          <a:pt x="5" y="382"/>
                        </a:lnTo>
                        <a:lnTo>
                          <a:pt x="8" y="378"/>
                        </a:lnTo>
                        <a:lnTo>
                          <a:pt x="8" y="378"/>
                        </a:lnTo>
                        <a:lnTo>
                          <a:pt x="14" y="374"/>
                        </a:lnTo>
                        <a:lnTo>
                          <a:pt x="18" y="372"/>
                        </a:lnTo>
                        <a:lnTo>
                          <a:pt x="24" y="370"/>
                        </a:lnTo>
                        <a:lnTo>
                          <a:pt x="29" y="370"/>
                        </a:lnTo>
                        <a:lnTo>
                          <a:pt x="34" y="370"/>
                        </a:lnTo>
                        <a:lnTo>
                          <a:pt x="39" y="372"/>
                        </a:lnTo>
                        <a:lnTo>
                          <a:pt x="44" y="374"/>
                        </a:lnTo>
                        <a:lnTo>
                          <a:pt x="49" y="378"/>
                        </a:lnTo>
                        <a:lnTo>
                          <a:pt x="176" y="505"/>
                        </a:lnTo>
                        <a:lnTo>
                          <a:pt x="547" y="11"/>
                        </a:lnTo>
                        <a:lnTo>
                          <a:pt x="547" y="11"/>
                        </a:lnTo>
                        <a:lnTo>
                          <a:pt x="551" y="7"/>
                        </a:lnTo>
                        <a:lnTo>
                          <a:pt x="556" y="4"/>
                        </a:lnTo>
                        <a:lnTo>
                          <a:pt x="561" y="2"/>
                        </a:lnTo>
                        <a:lnTo>
                          <a:pt x="566" y="0"/>
                        </a:lnTo>
                        <a:lnTo>
                          <a:pt x="571" y="0"/>
                        </a:lnTo>
                        <a:lnTo>
                          <a:pt x="577" y="1"/>
                        </a:lnTo>
                        <a:lnTo>
                          <a:pt x="582" y="3"/>
                        </a:lnTo>
                        <a:lnTo>
                          <a:pt x="587" y="6"/>
                        </a:lnTo>
                        <a:lnTo>
                          <a:pt x="587" y="6"/>
                        </a:lnTo>
                        <a:lnTo>
                          <a:pt x="591" y="10"/>
                        </a:lnTo>
                        <a:lnTo>
                          <a:pt x="594" y="14"/>
                        </a:lnTo>
                        <a:lnTo>
                          <a:pt x="596" y="19"/>
                        </a:lnTo>
                        <a:lnTo>
                          <a:pt x="598" y="24"/>
                        </a:lnTo>
                        <a:lnTo>
                          <a:pt x="598" y="30"/>
                        </a:lnTo>
                        <a:lnTo>
                          <a:pt x="597" y="35"/>
                        </a:lnTo>
                        <a:lnTo>
                          <a:pt x="595" y="40"/>
                        </a:lnTo>
                        <a:lnTo>
                          <a:pt x="592" y="45"/>
                        </a:lnTo>
                        <a:lnTo>
                          <a:pt x="202" y="565"/>
                        </a:lnTo>
                        <a:lnTo>
                          <a:pt x="202" y="565"/>
                        </a:lnTo>
                        <a:lnTo>
                          <a:pt x="198" y="570"/>
                        </a:lnTo>
                        <a:lnTo>
                          <a:pt x="193" y="574"/>
                        </a:lnTo>
                        <a:lnTo>
                          <a:pt x="187" y="576"/>
                        </a:lnTo>
                        <a:lnTo>
                          <a:pt x="181" y="577"/>
                        </a:lnTo>
                        <a:lnTo>
                          <a:pt x="181" y="577"/>
                        </a:lnTo>
                        <a:lnTo>
                          <a:pt x="179" y="577"/>
                        </a:lnTo>
                        <a:lnTo>
                          <a:pt x="179" y="577"/>
                        </a:lnTo>
                        <a:close/>
                      </a:path>
                    </a:pathLst>
                  </a:custGeom>
                  <a:grpFill/>
                  <a:ln>
                    <a:noFill/>
                  </a:ln>
                  <a:extLst>
                    <a:ext uri="{91240B29-F687-4f45-9708-019B960494DF}">
                      <a14:hiddenLine xmlns:wpc="http://schemas.microsoft.com/office/word/2010/wordprocessingCanvas" xmlns:cx="http://schemas.microsoft.com/office/drawing/2014/chartex" xmlns:cx1="http://schemas.microsoft.com/office/drawing/2015/9/8/chartex" xmlns:mc="http://schemas.openxmlformats.org/markup-compatibility/2006" xmlns:r="http://schemas.openxmlformats.org/officeDocument/2006/relationships" xmlns:m="http://schemas.openxmlformats.org/officeDocument/2006/math" xmlns:wp14="http://schemas.microsoft.com/office/word/2010/wordprocessingDrawing" xmlns:wp="http://schemas.openxmlformats.org/drawingml/2006/wordprocessingDrawing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o="urn:schemas-microsoft-com:office:office" xmlns:v="urn:schemas-microsoft-com:vml" xmlns:w10="urn:schemas-microsoft-com:office:word" xmlns:w="http://schemas.openxmlformats.org/wordprocessingml/2006/main" xmlns:p="http://schemas.openxmlformats.org/presentationml/2006/main" xmlns="" xmlns:a14="http://schemas.microsoft.com/office/drawing/2010/main" xmlns:lc="http://schemas.openxmlformats.org/drawingml/2006/lockedCanvas" w="9525">
                        <a:solidFill>
                          <a:srgbClr val="000000"/>
                        </a:solidFill>
                        <a:round/>
                        <a:headEnd/>
                        <a:tailEnd/>
                      </a14:hiddenLine>
                    </a:ext>
                  </a:extLst>
                </xdr:spPr>
                <xdr:txBody>
                  <a:bodyPr vert="horz" wrap="square" lIns="91440" tIns="45720" rIns="91440" bIns="45720" numCol="1" anchor="t" anchorCtr="0" compatLnSpc="1">
                    <a:prstTxWarp prst="textNoShape">
                      <a:avLst/>
                    </a:prstTxWarp>
                  </a:bodyPr>
                  <a:lstStyle/>
                  <a:p>
                    <a:endParaRPr lang="fr-FR"/>
                  </a:p>
                </xdr:txBody>
              </xdr:sp>
            </xdr:grpSp>
          </xdr:grpSp>
          <xdr:grpSp>
            <xdr:nvGrpSpPr>
              <xdr:cNvPr id="59" name="Groupe 58"/>
              <xdr:cNvGrpSpPr/>
            </xdr:nvGrpSpPr>
            <xdr:grpSpPr>
              <a:xfrm>
                <a:off x="123825" y="2160344"/>
                <a:ext cx="2924175" cy="6466131"/>
                <a:chOff x="-257175" y="731594"/>
                <a:chExt cx="2924175" cy="6466131"/>
              </a:xfrm>
            </xdr:grpSpPr>
            <xdr:sp macro="" textlink="">
              <xdr:nvSpPr>
                <xdr:cNvPr id="60" name="Rectangle avec coins arrondis en diagonale 59"/>
                <xdr:cNvSpPr/>
              </xdr:nvSpPr>
              <xdr:spPr>
                <a:xfrm>
                  <a:off x="447675" y="1828800"/>
                  <a:ext cx="1781810" cy="449580"/>
                </a:xfrm>
                <a:prstGeom prst="round2DiagRect">
                  <a:avLst/>
                </a:prstGeom>
                <a:noFill/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ot="0" spcFirstLastPara="0" vert="horz" wrap="square" lIns="91440" tIns="45720" rIns="91440" bIns="45720" numCol="1" spcCol="0" rtlCol="0" fromWordArt="0" anchor="ctr" anchorCtr="0" forceAA="0" compatLnSpc="1">
                  <a:prstTxWarp prst="textNoShape">
                    <a:avLst/>
                  </a:prstTxWarp>
                  <a:noAutofit/>
                </a:bodyPr>
                <a:lstStyle/>
                <a:p>
                  <a:endParaRPr lang="fr-FR"/>
                </a:p>
              </xdr:txBody>
            </xdr:sp>
            <xdr:grpSp>
              <xdr:nvGrpSpPr>
                <xdr:cNvPr id="61" name="Groupe 60"/>
                <xdr:cNvGrpSpPr/>
              </xdr:nvGrpSpPr>
              <xdr:grpSpPr>
                <a:xfrm>
                  <a:off x="-257175" y="731594"/>
                  <a:ext cx="2924175" cy="6466131"/>
                  <a:chOff x="-257175" y="731594"/>
                  <a:chExt cx="2924175" cy="6466131"/>
                </a:xfrm>
              </xdr:grpSpPr>
              <xdr:sp macro="" textlink="">
                <xdr:nvSpPr>
                  <xdr:cNvPr id="62" name="Rectangle 61"/>
                  <xdr:cNvSpPr/>
                </xdr:nvSpPr>
                <xdr:spPr>
                  <a:xfrm>
                    <a:off x="514350" y="6791325"/>
                    <a:ext cx="2152650" cy="406400"/>
                  </a:xfrm>
                  <a:prstGeom prst="rect">
                    <a:avLst/>
                  </a:prstGeom>
                  <a:noFill/>
                  <a:ln>
                    <a:noFill/>
                  </a:ln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rot="0" spcFirstLastPara="0" vert="horz" wrap="square" lIns="91440" tIns="45720" rIns="91440" bIns="45720" numCol="1" spcCol="0" rtlCol="0" fromWordArt="0" anchor="ctr" anchorCtr="0" forceAA="0" compatLnSpc="1">
                    <a:prstTxWarp prst="textNoShape">
                      <a:avLst/>
                    </a:prstTxWarp>
                    <a:noAutofit/>
                  </a:bodyPr>
                  <a:lstStyle/>
                  <a:p>
                    <a:endParaRPr lang="fr-FR"/>
                  </a:p>
                </xdr:txBody>
              </xdr:sp>
              <xdr:sp macro="" textlink="">
                <xdr:nvSpPr>
                  <xdr:cNvPr id="63" name="Rectangle avec coins arrondis en diagonale 62"/>
                  <xdr:cNvSpPr/>
                </xdr:nvSpPr>
                <xdr:spPr>
                  <a:xfrm>
                    <a:off x="971550" y="6134100"/>
                    <a:ext cx="1616400" cy="450000"/>
                  </a:xfrm>
                  <a:prstGeom prst="round2DiagRect">
                    <a:avLst/>
                  </a:prstGeom>
                  <a:noFill/>
                  <a:ln>
                    <a:noFill/>
                  </a:ln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rot="0" spcFirstLastPara="0" vert="horz" wrap="square" lIns="91440" tIns="45720" rIns="91440" bIns="45720" numCol="1" spcCol="0" rtlCol="0" fromWordArt="0" anchor="ctr" anchorCtr="0" forceAA="0" compatLnSpc="1">
                    <a:prstTxWarp prst="textNoShape">
                      <a:avLst/>
                    </a:prstTxWarp>
                    <a:noAutofit/>
                  </a:bodyPr>
                  <a:lstStyle/>
                  <a:p>
                    <a:endParaRPr lang="fr-FR"/>
                  </a:p>
                </xdr:txBody>
              </xdr:sp>
              <xdr:sp macro="" textlink="">
                <xdr:nvSpPr>
                  <xdr:cNvPr id="64" name="Rectangle avec coins arrondis en diagonale 63"/>
                  <xdr:cNvSpPr/>
                </xdr:nvSpPr>
                <xdr:spPr>
                  <a:xfrm>
                    <a:off x="971550" y="5610225"/>
                    <a:ext cx="1616400" cy="450000"/>
                  </a:xfrm>
                  <a:prstGeom prst="round2DiagRect">
                    <a:avLst/>
                  </a:prstGeom>
                  <a:noFill/>
                  <a:ln>
                    <a:noFill/>
                  </a:ln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rot="0" spcFirstLastPara="0" vert="horz" wrap="square" lIns="91440" tIns="45720" rIns="91440" bIns="45720" numCol="1" spcCol="0" rtlCol="0" fromWordArt="0" anchor="ctr" anchorCtr="0" forceAA="0" compatLnSpc="1">
                    <a:prstTxWarp prst="textNoShape">
                      <a:avLst/>
                    </a:prstTxWarp>
                    <a:noAutofit/>
                  </a:bodyPr>
                  <a:lstStyle/>
                  <a:p>
                    <a:endParaRPr lang="fr-FR"/>
                  </a:p>
                </xdr:txBody>
              </xdr:sp>
              <xdr:sp macro="" textlink="">
                <xdr:nvSpPr>
                  <xdr:cNvPr id="65" name="Rectangle avec coins arrondis en diagonale 64"/>
                  <xdr:cNvSpPr/>
                </xdr:nvSpPr>
                <xdr:spPr>
                  <a:xfrm>
                    <a:off x="971550" y="4962525"/>
                    <a:ext cx="1616400" cy="450000"/>
                  </a:xfrm>
                  <a:prstGeom prst="round2DiagRect">
                    <a:avLst/>
                  </a:prstGeom>
                  <a:noFill/>
                  <a:ln>
                    <a:noFill/>
                  </a:ln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rot="0" spcFirstLastPara="0" vert="horz" wrap="square" lIns="91440" tIns="45720" rIns="91440" bIns="45720" numCol="1" spcCol="0" rtlCol="0" fromWordArt="0" anchor="ctr" anchorCtr="0" forceAA="0" compatLnSpc="1">
                    <a:prstTxWarp prst="textNoShape">
                      <a:avLst/>
                    </a:prstTxWarp>
                    <a:noAutofit/>
                  </a:bodyPr>
                  <a:lstStyle/>
                  <a:p>
                    <a:endParaRPr lang="fr-FR"/>
                  </a:p>
                </xdr:txBody>
              </xdr:sp>
              <xdr:sp macro="" textlink="">
                <xdr:nvSpPr>
                  <xdr:cNvPr id="66" name="Rectangle avec coins arrondis en diagonale 65"/>
                  <xdr:cNvSpPr/>
                </xdr:nvSpPr>
                <xdr:spPr>
                  <a:xfrm>
                    <a:off x="971550" y="4343400"/>
                    <a:ext cx="1616075" cy="449580"/>
                  </a:xfrm>
                  <a:prstGeom prst="round2DiagRect">
                    <a:avLst/>
                  </a:prstGeom>
                  <a:noFill/>
                  <a:ln>
                    <a:noFill/>
                  </a:ln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rot="0" spcFirstLastPara="0" vert="horz" wrap="square" lIns="91440" tIns="45720" rIns="91440" bIns="45720" numCol="1" spcCol="0" rtlCol="0" fromWordArt="0" anchor="ctr" anchorCtr="0" forceAA="0" compatLnSpc="1">
                    <a:prstTxWarp prst="textNoShape">
                      <a:avLst/>
                    </a:prstTxWarp>
                    <a:noAutofit/>
                  </a:bodyPr>
                  <a:lstStyle/>
                  <a:p>
                    <a:endParaRPr lang="fr-FR"/>
                  </a:p>
                </xdr:txBody>
              </xdr:sp>
              <xdr:sp macro="" textlink="">
                <xdr:nvSpPr>
                  <xdr:cNvPr id="67" name="Rectangle avec coins arrondis en diagonale 66"/>
                  <xdr:cNvSpPr/>
                </xdr:nvSpPr>
                <xdr:spPr>
                  <a:xfrm>
                    <a:off x="971550" y="3743325"/>
                    <a:ext cx="1616075" cy="449580"/>
                  </a:xfrm>
                  <a:prstGeom prst="round2DiagRect">
                    <a:avLst/>
                  </a:prstGeom>
                  <a:noFill/>
                  <a:ln>
                    <a:noFill/>
                  </a:ln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rot="0" spcFirstLastPara="0" vert="horz" wrap="square" lIns="91440" tIns="45720" rIns="91440" bIns="45720" numCol="1" spcCol="0" rtlCol="0" fromWordArt="0" anchor="ctr" anchorCtr="0" forceAA="0" compatLnSpc="1">
                    <a:prstTxWarp prst="textNoShape">
                      <a:avLst/>
                    </a:prstTxWarp>
                    <a:noAutofit/>
                  </a:bodyPr>
                  <a:lstStyle/>
                  <a:p>
                    <a:endParaRPr lang="fr-FR"/>
                  </a:p>
                </xdr:txBody>
              </xdr:sp>
              <xdr:sp macro="" textlink="">
                <xdr:nvSpPr>
                  <xdr:cNvPr id="68" name="Rectangle avec coins arrondis en diagonale 67"/>
                  <xdr:cNvSpPr/>
                </xdr:nvSpPr>
                <xdr:spPr>
                  <a:xfrm>
                    <a:off x="971550" y="3133725"/>
                    <a:ext cx="1616075" cy="449580"/>
                  </a:xfrm>
                  <a:prstGeom prst="round2DiagRect">
                    <a:avLst/>
                  </a:prstGeom>
                  <a:noFill/>
                  <a:ln>
                    <a:noFill/>
                  </a:ln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rot="0" spcFirstLastPara="0" vert="horz" wrap="square" lIns="91440" tIns="45720" rIns="91440" bIns="45720" numCol="1" spcCol="0" rtlCol="0" fromWordArt="0" anchor="ctr" anchorCtr="0" forceAA="0" compatLnSpc="1">
                    <a:prstTxWarp prst="textNoShape">
                      <a:avLst/>
                    </a:prstTxWarp>
                    <a:noAutofit/>
                  </a:bodyPr>
                  <a:lstStyle/>
                  <a:p>
                    <a:endParaRPr lang="fr-FR"/>
                  </a:p>
                </xdr:txBody>
              </xdr:sp>
              <xdr:sp macro="" textlink="">
                <xdr:nvSpPr>
                  <xdr:cNvPr id="69" name="Rectangle avec coins arrondis en diagonale 68"/>
                  <xdr:cNvSpPr/>
                </xdr:nvSpPr>
                <xdr:spPr>
                  <a:xfrm>
                    <a:off x="447675" y="2505075"/>
                    <a:ext cx="1781810" cy="449580"/>
                  </a:xfrm>
                  <a:prstGeom prst="round2DiagRect">
                    <a:avLst/>
                  </a:prstGeom>
                  <a:noFill/>
                  <a:ln>
                    <a:noFill/>
                  </a:ln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rot="0" spcFirstLastPara="0" vert="horz" wrap="square" lIns="91440" tIns="45720" rIns="91440" bIns="45720" numCol="1" spcCol="0" rtlCol="0" fromWordArt="0" anchor="ctr" anchorCtr="0" forceAA="0" compatLnSpc="1">
                    <a:prstTxWarp prst="textNoShape">
                      <a:avLst/>
                    </a:prstTxWarp>
                    <a:noAutofit/>
                  </a:bodyPr>
                  <a:lstStyle/>
                  <a:p>
                    <a:endParaRPr lang="fr-FR"/>
                  </a:p>
                </xdr:txBody>
              </xdr:sp>
              <xdr:sp macro="" textlink="">
                <xdr:nvSpPr>
                  <xdr:cNvPr id="70" name="Rectangle avec coins arrondis en diagonale 69"/>
                  <xdr:cNvSpPr/>
                </xdr:nvSpPr>
                <xdr:spPr>
                  <a:xfrm>
                    <a:off x="447675" y="1190625"/>
                    <a:ext cx="1781810" cy="449580"/>
                  </a:xfrm>
                  <a:prstGeom prst="round2DiagRect">
                    <a:avLst/>
                  </a:prstGeom>
                  <a:noFill/>
                  <a:ln>
                    <a:noFill/>
                  </a:ln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rot="0" spcFirstLastPara="0" vert="horz" wrap="square" lIns="91440" tIns="45720" rIns="91440" bIns="45720" numCol="1" spcCol="0" rtlCol="0" fromWordArt="0" anchor="ctr" anchorCtr="0" forceAA="0" compatLnSpc="1">
                    <a:prstTxWarp prst="textNoShape">
                      <a:avLst/>
                    </a:prstTxWarp>
                    <a:noAutofit/>
                  </a:bodyPr>
                  <a:lstStyle/>
                  <a:p>
                    <a:endParaRPr lang="fr-FR"/>
                  </a:p>
                </xdr:txBody>
              </xdr:sp>
              <xdr:sp macro="" textlink="">
                <xdr:nvSpPr>
                  <xdr:cNvPr id="71" name="Rectangle 70">
                    <a:hlinkClick xmlns:r="http://schemas.openxmlformats.org/officeDocument/2006/relationships" r:id="rId3"/>
                  </xdr:cNvPr>
                  <xdr:cNvSpPr/>
                </xdr:nvSpPr>
                <xdr:spPr>
                  <a:xfrm>
                    <a:off x="-257175" y="731594"/>
                    <a:ext cx="2494800" cy="867600"/>
                  </a:xfrm>
                  <a:prstGeom prst="rect">
                    <a:avLst/>
                  </a:prstGeom>
                  <a:noFill/>
                  <a:ln>
                    <a:noFill/>
                  </a:ln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rot="0" spcFirstLastPara="0" vert="horz" wrap="square" lIns="91440" tIns="45720" rIns="91440" bIns="45720" numCol="1" spcCol="0" rtlCol="0" fromWordArt="0" anchor="ctr" anchorCtr="0" forceAA="0" compatLnSpc="1">
                    <a:prstTxWarp prst="textNoShape">
                      <a:avLst/>
                    </a:prstTxWarp>
                    <a:noAutofit/>
                  </a:bodyPr>
                  <a:lstStyle/>
                  <a:p>
                    <a:endParaRPr lang="fr-FR"/>
                  </a:p>
                </xdr:txBody>
              </xdr:sp>
            </xdr:grpSp>
          </xdr:grpSp>
        </xdr:grpSp>
        <xdr:sp macro="" textlink="">
          <xdr:nvSpPr>
            <xdr:cNvPr id="12" name="Zone de texte 9"/>
            <xdr:cNvSpPr txBox="1"/>
          </xdr:nvSpPr>
          <xdr:spPr>
            <a:xfrm>
              <a:off x="28575" y="1000125"/>
              <a:ext cx="2905125" cy="314325"/>
            </a:xfrm>
            <a:prstGeom prst="rect">
              <a:avLst/>
            </a:prstGeom>
            <a:noFill/>
            <a:ln w="6350">
              <a:noFill/>
            </a:ln>
          </xdr:spPr>
          <xdr:txBody>
            <a:bodyPr rot="0" spcFirstLastPara="0" vert="horz" wrap="square" lIns="91440" tIns="45720" rIns="91440" bIns="45720" numCol="1" spcCol="0" rtlCol="0" fromWordArt="0" anchor="t" anchorCtr="0" forceAA="0" compatLnSpc="1">
              <a:prstTxWarp prst="textNoShape">
                <a:avLst/>
              </a:prstTxWarp>
              <a:noAutofit/>
            </a:bodyPr>
            <a:lstStyle/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fr-FR" sz="1400" b="1">
                  <a:solidFill>
                    <a:srgbClr val="262626"/>
                  </a:solidFill>
                  <a:effectLst/>
                  <a:latin typeface="DINOT-Black" panose="020B0A04020101010102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SITE NAME</a:t>
              </a:r>
              <a:endParaRPr lang="fr-FR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</xdr:txBody>
        </xdr:sp>
        <xdr:grpSp>
          <xdr:nvGrpSpPr>
            <xdr:cNvPr id="30" name="Groupe 29"/>
            <xdr:cNvGrpSpPr/>
          </xdr:nvGrpSpPr>
          <xdr:grpSpPr>
            <a:xfrm>
              <a:off x="215704" y="1585650"/>
              <a:ext cx="2660806" cy="7136748"/>
              <a:chOff x="47625" y="95250"/>
              <a:chExt cx="2661285" cy="7135495"/>
            </a:xfrm>
          </xdr:grpSpPr>
          <xdr:grpSp>
            <xdr:nvGrpSpPr>
              <xdr:cNvPr id="46" name="Groupe 45"/>
              <xdr:cNvGrpSpPr/>
            </xdr:nvGrpSpPr>
            <xdr:grpSpPr>
              <a:xfrm>
                <a:off x="47625" y="95250"/>
                <a:ext cx="921385" cy="1569085"/>
                <a:chOff x="47625" y="95250"/>
                <a:chExt cx="921385" cy="1569085"/>
              </a:xfrm>
            </xdr:grpSpPr>
            <xdr:pic>
              <xdr:nvPicPr>
                <xdr:cNvPr id="49" name="Image 48"/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4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47625" y="95250"/>
                  <a:ext cx="647700" cy="647700"/>
                </a:xfrm>
                <a:prstGeom prst="rect">
                  <a:avLst/>
                </a:prstGeom>
                <a:noFill/>
              </xdr:spPr>
            </xdr:pic>
            <xdr:pic>
              <xdr:nvPicPr>
                <xdr:cNvPr id="48" name="Image 47" descr="RÃ©sultat de recherche d'images pour &quot;machine icon png&quot;"/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5" cstate="print">
                  <a:duotone>
                    <a:schemeClr val="accent3">
                      <a:shade val="45000"/>
                      <a:satMod val="135000"/>
                    </a:schemeClr>
                    <a:prstClr val="white"/>
                  </a:duotone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rcRect/>
                <a:stretch>
                  <a:fillRect/>
                </a:stretch>
              </xdr:blipFill>
              <xdr:spPr bwMode="auto">
                <a:xfrm>
                  <a:off x="609600" y="1304925"/>
                  <a:ext cx="359410" cy="359410"/>
                </a:xfrm>
                <a:prstGeom prst="rect">
                  <a:avLst/>
                </a:prstGeom>
                <a:noFill/>
                <a:ln>
                  <a:noFill/>
                </a:ln>
              </xdr:spPr>
            </xdr:pic>
          </xdr:grpSp>
          <xdr:grpSp>
            <xdr:nvGrpSpPr>
              <xdr:cNvPr id="35" name="Groupe 34"/>
              <xdr:cNvGrpSpPr/>
            </xdr:nvGrpSpPr>
            <xdr:grpSpPr>
              <a:xfrm>
                <a:off x="561975" y="2676525"/>
                <a:ext cx="2146935" cy="4554220"/>
                <a:chOff x="561975" y="2676525"/>
                <a:chExt cx="2146935" cy="4554220"/>
              </a:xfrm>
            </xdr:grpSpPr>
            <xdr:sp macro="" textlink="">
              <xdr:nvSpPr>
                <xdr:cNvPr id="37" name="Rectangle 36"/>
                <xdr:cNvSpPr/>
              </xdr:nvSpPr>
              <xdr:spPr>
                <a:xfrm>
                  <a:off x="561975" y="2676525"/>
                  <a:ext cx="1907540" cy="496570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ot="0" spcFirstLastPara="0" vert="horz" wrap="square" lIns="91440" tIns="45720" rIns="91440" bIns="45720" numCol="1" spcCol="0" rtlCol="0" fromWordArt="0" anchor="ctr" anchorCtr="0" forceAA="0" compatLnSpc="1">
                  <a:prstTxWarp prst="textNoShape">
                    <a:avLst/>
                  </a:prstTxWarp>
                  <a:noAutofit/>
                </a:bodyPr>
                <a:lstStyle/>
                <a:p>
                  <a:endParaRPr lang="fr-FR"/>
                </a:p>
              </xdr:txBody>
            </xdr:sp>
            <xdr:sp macro="" textlink="">
              <xdr:nvSpPr>
                <xdr:cNvPr id="38" name="Rectangle 37"/>
                <xdr:cNvSpPr/>
              </xdr:nvSpPr>
              <xdr:spPr>
                <a:xfrm>
                  <a:off x="561975" y="6734175"/>
                  <a:ext cx="1907540" cy="496570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ot="0" spcFirstLastPara="0" vert="horz" wrap="square" lIns="91440" tIns="45720" rIns="91440" bIns="45720" numCol="1" spcCol="0" rtlCol="0" fromWordArt="0" anchor="ctr" anchorCtr="0" forceAA="0" compatLnSpc="1">
                  <a:prstTxWarp prst="textNoShape">
                    <a:avLst/>
                  </a:prstTxWarp>
                  <a:noAutofit/>
                </a:bodyPr>
                <a:lstStyle/>
                <a:p>
                  <a:endParaRPr lang="fr-FR"/>
                </a:p>
              </xdr:txBody>
            </xdr:sp>
            <xdr:sp macro="" textlink="">
              <xdr:nvSpPr>
                <xdr:cNvPr id="39" name="Rectangle 38"/>
                <xdr:cNvSpPr/>
              </xdr:nvSpPr>
              <xdr:spPr>
                <a:xfrm>
                  <a:off x="914400" y="4676775"/>
                  <a:ext cx="1784985" cy="496570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ot="0" spcFirstLastPara="0" vert="horz" wrap="square" lIns="91440" tIns="45720" rIns="91440" bIns="45720" numCol="1" spcCol="0" rtlCol="0" fromWordArt="0" anchor="ctr" anchorCtr="0" forceAA="0" compatLnSpc="1">
                  <a:prstTxWarp prst="textNoShape">
                    <a:avLst/>
                  </a:prstTxWarp>
                  <a:noAutofit/>
                </a:bodyPr>
                <a:lstStyle/>
                <a:p>
                  <a:endParaRPr lang="fr-FR"/>
                </a:p>
              </xdr:txBody>
            </xdr:sp>
            <xdr:sp macro="" textlink="">
              <xdr:nvSpPr>
                <xdr:cNvPr id="40" name="Rectangle 39"/>
                <xdr:cNvSpPr/>
              </xdr:nvSpPr>
              <xdr:spPr>
                <a:xfrm>
                  <a:off x="923925" y="5343525"/>
                  <a:ext cx="1784985" cy="496570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ot="0" spcFirstLastPara="0" vert="horz" wrap="square" lIns="91440" tIns="45720" rIns="91440" bIns="45720" numCol="1" spcCol="0" rtlCol="0" fromWordArt="0" anchor="ctr" anchorCtr="0" forceAA="0" compatLnSpc="1">
                  <a:prstTxWarp prst="textNoShape">
                    <a:avLst/>
                  </a:prstTxWarp>
                  <a:noAutofit/>
                </a:bodyPr>
                <a:lstStyle/>
                <a:p>
                  <a:endParaRPr lang="fr-FR"/>
                </a:p>
              </xdr:txBody>
            </xdr:sp>
            <xdr:sp macro="" textlink="">
              <xdr:nvSpPr>
                <xdr:cNvPr id="41" name="Rectangle 40"/>
                <xdr:cNvSpPr/>
              </xdr:nvSpPr>
              <xdr:spPr>
                <a:xfrm>
                  <a:off x="923925" y="4048125"/>
                  <a:ext cx="1784985" cy="496570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ot="0" spcFirstLastPara="0" vert="horz" wrap="square" lIns="91440" tIns="45720" rIns="91440" bIns="45720" numCol="1" spcCol="0" rtlCol="0" fromWordArt="0" anchor="ctr" anchorCtr="0" forceAA="0" compatLnSpc="1">
                  <a:prstTxWarp prst="textNoShape">
                    <a:avLst/>
                  </a:prstTxWarp>
                  <a:noAutofit/>
                </a:bodyPr>
                <a:lstStyle/>
                <a:p>
                  <a:endParaRPr lang="fr-FR"/>
                </a:p>
              </xdr:txBody>
            </xdr:sp>
            <xdr:sp macro="" textlink="">
              <xdr:nvSpPr>
                <xdr:cNvPr id="42" name="Rectangle 41"/>
                <xdr:cNvSpPr/>
              </xdr:nvSpPr>
              <xdr:spPr>
                <a:xfrm>
                  <a:off x="923925" y="6000750"/>
                  <a:ext cx="1784985" cy="496570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ot="0" spcFirstLastPara="0" vert="horz" wrap="square" lIns="91440" tIns="45720" rIns="91440" bIns="45720" numCol="1" spcCol="0" rtlCol="0" fromWordArt="0" anchor="ctr" anchorCtr="0" forceAA="0" compatLnSpc="1">
                  <a:prstTxWarp prst="textNoShape">
                    <a:avLst/>
                  </a:prstTxWarp>
                  <a:noAutofit/>
                </a:bodyPr>
                <a:lstStyle/>
                <a:p>
                  <a:endParaRPr lang="fr-FR"/>
                </a:p>
              </xdr:txBody>
            </xdr:sp>
            <xdr:sp macro="" textlink="">
              <xdr:nvSpPr>
                <xdr:cNvPr id="43" name="Rectangle 42"/>
                <xdr:cNvSpPr/>
              </xdr:nvSpPr>
              <xdr:spPr>
                <a:xfrm>
                  <a:off x="923925" y="3400425"/>
                  <a:ext cx="1784985" cy="496570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ot="0" spcFirstLastPara="0" vert="horz" wrap="square" lIns="91440" tIns="45720" rIns="91440" bIns="45720" numCol="1" spcCol="0" rtlCol="0" fromWordArt="0" anchor="ctr" anchorCtr="0" forceAA="0" compatLnSpc="1">
                  <a:prstTxWarp prst="textNoShape">
                    <a:avLst/>
                  </a:prstTxWarp>
                  <a:noAutofit/>
                </a:bodyPr>
                <a:lstStyle/>
                <a:p>
                  <a:endParaRPr lang="fr-FR"/>
                </a:p>
              </xdr:txBody>
            </xdr:sp>
          </xdr:grpSp>
        </xdr:grpSp>
        <xdr:sp macro="" textlink="">
          <xdr:nvSpPr>
            <xdr:cNvPr id="26" name="Rectangle 25"/>
            <xdr:cNvSpPr/>
          </xdr:nvSpPr>
          <xdr:spPr>
            <a:xfrm>
              <a:off x="14398441" y="57711"/>
              <a:ext cx="1333500" cy="759460"/>
            </a:xfrm>
            <a:prstGeom prst="rect">
              <a:avLst/>
            </a:prstGeom>
            <a:solidFill>
              <a:schemeClr val="bg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ot="0" spcFirstLastPara="0" vert="horz" wrap="square" lIns="91440" tIns="45720" rIns="91440" bIns="4572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/>
            <a:p>
              <a:endParaRPr lang="fr-FR"/>
            </a:p>
          </xdr:txBody>
        </xdr:sp>
        <xdr:grpSp>
          <xdr:nvGrpSpPr>
            <xdr:cNvPr id="17" name="Groupe 16"/>
            <xdr:cNvGrpSpPr/>
          </xdr:nvGrpSpPr>
          <xdr:grpSpPr>
            <a:xfrm>
              <a:off x="3070412" y="56030"/>
              <a:ext cx="11163298" cy="759460"/>
              <a:chOff x="0" y="0"/>
              <a:chExt cx="10716515" cy="759600"/>
            </a:xfrm>
          </xdr:grpSpPr>
          <xdr:sp macro="" textlink="">
            <xdr:nvSpPr>
              <xdr:cNvPr id="20" name="Rectangle 19"/>
              <xdr:cNvSpPr/>
            </xdr:nvSpPr>
            <xdr:spPr>
              <a:xfrm>
                <a:off x="0" y="0"/>
                <a:ext cx="1800000" cy="759600"/>
              </a:xfrm>
              <a:prstGeom prst="rect">
                <a:avLst/>
              </a:prstGeom>
              <a:solidFill>
                <a:schemeClr val="bg1"/>
              </a:solidFill>
              <a:ln>
                <a:noFill/>
              </a:ln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pPr algn="ctr">
                  <a:lnSpc>
                    <a:spcPct val="107000"/>
                  </a:lnSpc>
                  <a:spcBef>
                    <a:spcPts val="2200"/>
                  </a:spcBef>
                  <a:spcAft>
                    <a:spcPts val="0"/>
                  </a:spcAft>
                </a:pPr>
                <a:r>
                  <a:rPr lang="fr-FR" sz="1100" b="1" cap="all">
                    <a:solidFill>
                      <a:srgbClr val="7F7F7F"/>
                    </a:solidFill>
                    <a:effectLst/>
                    <a:latin typeface="DINOT" panose="020B0504020101020102" pitchFamily="34" charset="0"/>
                    <a:ea typeface="Calibri" panose="020F0502020204030204" pitchFamily="34" charset="0"/>
                    <a:cs typeface="Times New Roman" panose="02020603050405020304" pitchFamily="18" charset="0"/>
                  </a:rPr>
                  <a:t>Shortcut 1</a:t>
                </a:r>
                <a:endParaRPr lang="fr-FR" sz="1100">
                  <a:effectLst/>
                  <a:ea typeface="Calibri" panose="020F0502020204030204" pitchFamily="34" charset="0"/>
                  <a:cs typeface="Times New Roman" panose="02020603050405020304" pitchFamily="18" charset="0"/>
                </a:endParaRPr>
              </a:p>
            </xdr:txBody>
          </xdr:sp>
          <xdr:sp macro="" textlink="">
            <xdr:nvSpPr>
              <xdr:cNvPr id="21" name="Rectangle 20"/>
              <xdr:cNvSpPr/>
            </xdr:nvSpPr>
            <xdr:spPr>
              <a:xfrm>
                <a:off x="1781557" y="0"/>
                <a:ext cx="1799590" cy="759460"/>
              </a:xfrm>
              <a:prstGeom prst="rect">
                <a:avLst/>
              </a:prstGeom>
              <a:solidFill>
                <a:schemeClr val="bg1"/>
              </a:solidFill>
              <a:ln>
                <a:noFill/>
              </a:ln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pPr algn="ctr">
                  <a:lnSpc>
                    <a:spcPct val="107000"/>
                  </a:lnSpc>
                  <a:spcBef>
                    <a:spcPts val="2200"/>
                  </a:spcBef>
                  <a:spcAft>
                    <a:spcPts val="0"/>
                  </a:spcAft>
                </a:pPr>
                <a:r>
                  <a:rPr lang="fr-FR" sz="1100" b="1" cap="all">
                    <a:solidFill>
                      <a:srgbClr val="7F7F7F"/>
                    </a:solidFill>
                    <a:effectLst/>
                    <a:latin typeface="DINOT" panose="020B0504020101020102" pitchFamily="34" charset="0"/>
                    <a:ea typeface="Calibri" panose="020F0502020204030204" pitchFamily="34" charset="0"/>
                    <a:cs typeface="Times New Roman" panose="02020603050405020304" pitchFamily="18" charset="0"/>
                  </a:rPr>
                  <a:t>Shortcut 2</a:t>
                </a:r>
                <a:endParaRPr lang="fr-FR" sz="1100">
                  <a:effectLst/>
                  <a:ea typeface="Calibri" panose="020F0502020204030204" pitchFamily="34" charset="0"/>
                  <a:cs typeface="Times New Roman" panose="02020603050405020304" pitchFamily="18" charset="0"/>
                </a:endParaRPr>
              </a:p>
            </xdr:txBody>
          </xdr:sp>
          <xdr:sp macro="" textlink="">
            <xdr:nvSpPr>
              <xdr:cNvPr id="22" name="Rectangle 21"/>
              <xdr:cNvSpPr/>
            </xdr:nvSpPr>
            <xdr:spPr>
              <a:xfrm>
                <a:off x="3563112" y="0"/>
                <a:ext cx="1799590" cy="759460"/>
              </a:xfrm>
              <a:prstGeom prst="rect">
                <a:avLst/>
              </a:prstGeom>
              <a:solidFill>
                <a:schemeClr val="bg1"/>
              </a:solidFill>
              <a:ln>
                <a:noFill/>
              </a:ln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pPr algn="ctr">
                  <a:lnSpc>
                    <a:spcPct val="107000"/>
                  </a:lnSpc>
                  <a:spcBef>
                    <a:spcPts val="2200"/>
                  </a:spcBef>
                  <a:spcAft>
                    <a:spcPts val="0"/>
                  </a:spcAft>
                </a:pPr>
                <a:r>
                  <a:rPr lang="fr-FR" sz="1100" b="1" cap="all">
                    <a:solidFill>
                      <a:srgbClr val="7F7F7F"/>
                    </a:solidFill>
                    <a:effectLst/>
                    <a:latin typeface="DINOT" panose="020B0504020101020102" pitchFamily="34" charset="0"/>
                    <a:ea typeface="Calibri" panose="020F0502020204030204" pitchFamily="34" charset="0"/>
                    <a:cs typeface="Times New Roman" panose="02020603050405020304" pitchFamily="18" charset="0"/>
                  </a:rPr>
                  <a:t>Shortcut 3</a:t>
                </a:r>
                <a:endParaRPr lang="fr-FR" sz="1100">
                  <a:effectLst/>
                  <a:ea typeface="Calibri" panose="020F0502020204030204" pitchFamily="34" charset="0"/>
                  <a:cs typeface="Times New Roman" panose="02020603050405020304" pitchFamily="18" charset="0"/>
                </a:endParaRPr>
              </a:p>
            </xdr:txBody>
          </xdr:sp>
          <xdr:sp macro="" textlink="">
            <xdr:nvSpPr>
              <xdr:cNvPr id="23" name="Rectangle 22"/>
              <xdr:cNvSpPr/>
            </xdr:nvSpPr>
            <xdr:spPr>
              <a:xfrm>
                <a:off x="5344671" y="0"/>
                <a:ext cx="1799590" cy="759460"/>
              </a:xfrm>
              <a:prstGeom prst="rect">
                <a:avLst/>
              </a:prstGeom>
              <a:solidFill>
                <a:schemeClr val="bg1"/>
              </a:solidFill>
              <a:ln>
                <a:noFill/>
              </a:ln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pPr algn="ctr">
                  <a:lnSpc>
                    <a:spcPct val="107000"/>
                  </a:lnSpc>
                  <a:spcBef>
                    <a:spcPts val="1600"/>
                  </a:spcBef>
                  <a:spcAft>
                    <a:spcPts val="0"/>
                  </a:spcAft>
                </a:pPr>
                <a:r>
                  <a:rPr lang="fr-FR" sz="1100" b="1" cap="all">
                    <a:solidFill>
                      <a:srgbClr val="7F7F7F"/>
                    </a:solidFill>
                    <a:effectLst/>
                    <a:latin typeface="DINOT" panose="020B0504020101020102" pitchFamily="34" charset="0"/>
                    <a:ea typeface="Calibri" panose="020F0502020204030204" pitchFamily="34" charset="0"/>
                    <a:cs typeface="Times New Roman" panose="02020603050405020304" pitchFamily="18" charset="0"/>
                  </a:rPr>
                  <a:t>Shortcut 4</a:t>
                </a:r>
                <a:endParaRPr lang="fr-FR" sz="1100">
                  <a:effectLst/>
                  <a:ea typeface="Calibri" panose="020F0502020204030204" pitchFamily="34" charset="0"/>
                  <a:cs typeface="Times New Roman" panose="02020603050405020304" pitchFamily="18" charset="0"/>
                </a:endParaRPr>
              </a:p>
            </xdr:txBody>
          </xdr:sp>
          <xdr:sp macro="" textlink="">
            <xdr:nvSpPr>
              <xdr:cNvPr id="24" name="Rectangle 23"/>
              <xdr:cNvSpPr/>
            </xdr:nvSpPr>
            <xdr:spPr>
              <a:xfrm>
                <a:off x="7126224" y="0"/>
                <a:ext cx="1799590" cy="759460"/>
              </a:xfrm>
              <a:prstGeom prst="rect">
                <a:avLst/>
              </a:prstGeom>
              <a:solidFill>
                <a:schemeClr val="bg1"/>
              </a:solidFill>
              <a:ln>
                <a:noFill/>
              </a:ln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pPr algn="ctr">
                  <a:lnSpc>
                    <a:spcPct val="107000"/>
                  </a:lnSpc>
                  <a:spcBef>
                    <a:spcPts val="2200"/>
                  </a:spcBef>
                  <a:spcAft>
                    <a:spcPts val="0"/>
                  </a:spcAft>
                </a:pPr>
                <a:r>
                  <a:rPr lang="fr-FR" sz="1100" b="1" cap="all">
                    <a:solidFill>
                      <a:srgbClr val="7F7F7F"/>
                    </a:solidFill>
                    <a:effectLst/>
                    <a:latin typeface="DINOT" panose="020B0504020101020102" pitchFamily="34" charset="0"/>
                    <a:ea typeface="Calibri" panose="020F0502020204030204" pitchFamily="34" charset="0"/>
                    <a:cs typeface="Times New Roman" panose="02020603050405020304" pitchFamily="18" charset="0"/>
                  </a:rPr>
                  <a:t>Shortcut</a:t>
                </a:r>
                <a:r>
                  <a:rPr lang="fr-FR" sz="1100" b="1" cap="all" baseline="0">
                    <a:solidFill>
                      <a:srgbClr val="7F7F7F"/>
                    </a:solidFill>
                    <a:effectLst/>
                    <a:latin typeface="DINOT" panose="020B0504020101020102" pitchFamily="34" charset="0"/>
                    <a:ea typeface="Calibri" panose="020F0502020204030204" pitchFamily="34" charset="0"/>
                    <a:cs typeface="Times New Roman" panose="02020603050405020304" pitchFamily="18" charset="0"/>
                  </a:rPr>
                  <a:t> 5</a:t>
                </a:r>
                <a:endParaRPr lang="fr-FR" sz="1100">
                  <a:effectLst/>
                  <a:ea typeface="Calibri" panose="020F0502020204030204" pitchFamily="34" charset="0"/>
                  <a:cs typeface="Times New Roman" panose="02020603050405020304" pitchFamily="18" charset="0"/>
                </a:endParaRPr>
              </a:p>
            </xdr:txBody>
          </xdr:sp>
          <xdr:sp macro="" textlink="">
            <xdr:nvSpPr>
              <xdr:cNvPr id="25" name="Rectangle 24"/>
              <xdr:cNvSpPr/>
            </xdr:nvSpPr>
            <xdr:spPr>
              <a:xfrm>
                <a:off x="8916925" y="0"/>
                <a:ext cx="1799590" cy="759460"/>
              </a:xfrm>
              <a:prstGeom prst="rect">
                <a:avLst/>
              </a:prstGeom>
              <a:solidFill>
                <a:schemeClr val="bg1"/>
              </a:solidFill>
              <a:ln>
                <a:noFill/>
              </a:ln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pPr algn="ctr">
                  <a:lnSpc>
                    <a:spcPct val="107000"/>
                  </a:lnSpc>
                  <a:spcBef>
                    <a:spcPts val="2200"/>
                  </a:spcBef>
                  <a:spcAft>
                    <a:spcPts val="0"/>
                  </a:spcAft>
                </a:pPr>
                <a:r>
                  <a:rPr lang="fr-FR" sz="1100" b="1" cap="all">
                    <a:solidFill>
                      <a:srgbClr val="7F7F7F"/>
                    </a:solidFill>
                    <a:effectLst/>
                    <a:latin typeface="DINOT" panose="020B0504020101020102" pitchFamily="34" charset="0"/>
                    <a:ea typeface="Calibri" panose="020F0502020204030204" pitchFamily="34" charset="0"/>
                    <a:cs typeface="Times New Roman" panose="02020603050405020304" pitchFamily="18" charset="0"/>
                  </a:rPr>
                  <a:t>Shortcut 6</a:t>
                </a:r>
                <a:endParaRPr lang="fr-FR" sz="1100">
                  <a:effectLst/>
                  <a:ea typeface="Calibri" panose="020F0502020204030204" pitchFamily="34" charset="0"/>
                  <a:cs typeface="Times New Roman" panose="02020603050405020304" pitchFamily="18" charset="0"/>
                </a:endParaRPr>
              </a:p>
            </xdr:txBody>
          </xdr:sp>
        </xdr:grpSp>
      </xdr:grpSp>
      <xdr:sp macro="" textlink="">
        <xdr:nvSpPr>
          <xdr:cNvPr id="8" name="Zone de texte 57"/>
          <xdr:cNvSpPr txBox="1"/>
        </xdr:nvSpPr>
        <xdr:spPr>
          <a:xfrm>
            <a:off x="2827196" y="930088"/>
            <a:ext cx="11679298" cy="666750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07000"/>
              </a:lnSpc>
              <a:spcAft>
                <a:spcPts val="800"/>
              </a:spcAft>
            </a:pPr>
            <a:r>
              <a:rPr lang="fr-FR" sz="3200">
                <a:solidFill>
                  <a:srgbClr val="262626"/>
                </a:solidFill>
                <a:effectLst/>
                <a:latin typeface="DINOT" panose="020B0504020101020102" pitchFamily="34" charset="0"/>
                <a:ea typeface="Calibri" panose="020F0502020204030204" pitchFamily="34" charset="0"/>
                <a:cs typeface="Times New Roman" panose="02020603050405020304" pitchFamily="18" charset="0"/>
              </a:rPr>
              <a:t>Part</a:t>
            </a:r>
            <a:r>
              <a:rPr lang="fr-FR" sz="3200" baseline="0">
                <a:solidFill>
                  <a:srgbClr val="262626"/>
                </a:solidFill>
                <a:effectLst/>
                <a:latin typeface="DINOT" panose="020B0504020101020102" pitchFamily="34" charset="0"/>
                <a:ea typeface="Calibri" panose="020F0502020204030204" pitchFamily="34" charset="0"/>
                <a:cs typeface="Times New Roman" panose="02020603050405020304" pitchFamily="18" charset="0"/>
              </a:rPr>
              <a:t> name</a:t>
            </a:r>
            <a:endParaRPr lang="fr-FR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25"/>
  <sheetViews>
    <sheetView showGridLines="0" workbookViewId="0">
      <selection activeCell="I8" sqref="I8"/>
    </sheetView>
  </sheetViews>
  <sheetFormatPr baseColWidth="10" defaultRowHeight="15" x14ac:dyDescent="0.25"/>
  <cols>
    <col min="1" max="1" width="15.7109375" customWidth="1"/>
    <col min="2" max="3" width="11.5703125" customWidth="1"/>
    <col min="4" max="4" width="28.85546875" customWidth="1"/>
    <col min="5" max="6" width="11.85546875" customWidth="1"/>
    <col min="7" max="7" width="11.42578125" customWidth="1"/>
    <col min="8" max="13" width="11.5703125" customWidth="1"/>
  </cols>
  <sheetData>
    <row r="1" spans="1:13" x14ac:dyDescent="0.25">
      <c r="A1" s="126" t="s">
        <v>32</v>
      </c>
      <c r="B1" s="127"/>
      <c r="C1" s="127"/>
      <c r="D1" s="127"/>
      <c r="E1" s="127"/>
      <c r="F1" s="128"/>
      <c r="G1" s="86"/>
    </row>
    <row r="2" spans="1:13" ht="26.45" customHeight="1" x14ac:dyDescent="0.25">
      <c r="A2" s="129"/>
      <c r="B2" s="130"/>
      <c r="C2" s="130"/>
      <c r="D2" s="130"/>
      <c r="E2" s="130"/>
      <c r="F2" s="131"/>
      <c r="G2" s="89"/>
    </row>
    <row r="3" spans="1:13" ht="7.15" customHeight="1" thickBot="1" x14ac:dyDescent="0.3">
      <c r="G3" s="58"/>
    </row>
    <row r="4" spans="1:13" ht="24" customHeight="1" thickBot="1" x14ac:dyDescent="0.3">
      <c r="A4" s="11" t="s">
        <v>5</v>
      </c>
      <c r="B4" s="52" t="s">
        <v>2</v>
      </c>
      <c r="C4" s="53" t="s">
        <v>3</v>
      </c>
      <c r="D4" s="54" t="s">
        <v>6</v>
      </c>
      <c r="E4" s="132" t="s">
        <v>7</v>
      </c>
      <c r="F4" s="133"/>
      <c r="G4" s="55"/>
      <c r="H4" s="87" t="s">
        <v>18</v>
      </c>
      <c r="I4" s="66" t="s">
        <v>19</v>
      </c>
      <c r="J4" s="67" t="s">
        <v>20</v>
      </c>
      <c r="K4" s="66" t="s">
        <v>21</v>
      </c>
      <c r="L4" s="68" t="s">
        <v>22</v>
      </c>
      <c r="M4" s="67" t="s">
        <v>3</v>
      </c>
    </row>
    <row r="5" spans="1:13" ht="22.15" customHeight="1" thickBot="1" x14ac:dyDescent="0.3">
      <c r="A5" s="3" t="s">
        <v>27</v>
      </c>
      <c r="B5" s="84"/>
      <c r="C5" s="18" t="str">
        <f>IF(COUNTBLANK(B5)=0,VLOOKUP(B5,'Sigma-Level Table'!$B$5:$C$53,2,TRUE),"0")</f>
        <v>0</v>
      </c>
      <c r="D5" s="142" t="e">
        <f>M5</f>
        <v>#VALUE!</v>
      </c>
      <c r="E5" s="134"/>
      <c r="F5" s="135"/>
      <c r="G5" s="55"/>
      <c r="H5" s="88">
        <v>1000000</v>
      </c>
      <c r="I5" s="69">
        <f>+D9</f>
        <v>7</v>
      </c>
      <c r="J5" s="70" t="e">
        <f>SUM(C5:C12)</f>
        <v>#VALUE!</v>
      </c>
      <c r="K5" s="71">
        <v>1.5</v>
      </c>
      <c r="L5" s="72" t="e">
        <f>+J5/+(H5*I5)</f>
        <v>#VALUE!</v>
      </c>
      <c r="M5" s="69" t="e">
        <f>+(+J5/+(+I5*H5))*1000000</f>
        <v>#VALUE!</v>
      </c>
    </row>
    <row r="6" spans="1:13" ht="22.15" customHeight="1" x14ac:dyDescent="0.25">
      <c r="A6" s="3" t="s">
        <v>26</v>
      </c>
      <c r="B6" s="4" t="e">
        <f>Résultats!N6</f>
        <v>#VALUE!</v>
      </c>
      <c r="C6" s="18" t="e">
        <f>IF(COUNTBLANK(B6)=0,VLOOKUP(B6,'Sigma-Level Table'!$B$5:$C$53,2,TRUE),"0")</f>
        <v>#VALUE!</v>
      </c>
      <c r="D6" s="143"/>
      <c r="E6" s="134"/>
      <c r="F6" s="135"/>
      <c r="G6" s="55"/>
    </row>
    <row r="7" spans="1:13" ht="22.15" customHeight="1" x14ac:dyDescent="0.25">
      <c r="A7" s="81" t="s">
        <v>28</v>
      </c>
      <c r="B7" s="85"/>
      <c r="C7" s="18" t="str">
        <f>IF(COUNTBLANK(B7)=0,VLOOKUP(B7,'Sigma-Level Table'!$B$5:$C$53,2,TRUE),"0")</f>
        <v>0</v>
      </c>
      <c r="D7" s="144" t="s">
        <v>8</v>
      </c>
      <c r="E7" s="134"/>
      <c r="F7" s="135"/>
      <c r="G7" s="55"/>
    </row>
    <row r="8" spans="1:13" ht="22.15" customHeight="1" x14ac:dyDescent="0.25">
      <c r="A8" s="117"/>
      <c r="B8" s="118"/>
      <c r="C8" s="119"/>
      <c r="D8" s="145"/>
      <c r="E8" s="134"/>
      <c r="F8" s="135"/>
      <c r="G8" s="55"/>
    </row>
    <row r="9" spans="1:13" ht="22.15" customHeight="1" x14ac:dyDescent="0.25">
      <c r="A9" s="120"/>
      <c r="B9" s="121"/>
      <c r="C9" s="122"/>
      <c r="D9" s="146">
        <v>7</v>
      </c>
      <c r="E9" s="136" t="e">
        <f>IF(J5=0,6,IF(L5&gt;=0.99,0,SQRT(LN(1/(L5)^2))-((2.515517+0.802853*(SQRT(LN(1/(L5)^2)))+0.010328*(SQRT(LN(1/(L5)^2)))^2))/((1+1.432788*(SQRT(LN(1/(L5)^2)))+0.189269*(SQRT(LN(1/(L5)^2)))^2+0.001308*(SQRT(LN(1/(L5)^2)))^3))+K5))</f>
        <v>#VALUE!</v>
      </c>
      <c r="F9" s="137"/>
      <c r="G9" s="90"/>
    </row>
    <row r="10" spans="1:13" ht="22.15" customHeight="1" x14ac:dyDescent="0.25">
      <c r="A10" s="120"/>
      <c r="B10" s="121"/>
      <c r="C10" s="122"/>
      <c r="D10" s="147"/>
      <c r="E10" s="138"/>
      <c r="F10" s="139"/>
      <c r="G10" s="90"/>
    </row>
    <row r="11" spans="1:13" ht="22.15" customHeight="1" x14ac:dyDescent="0.25">
      <c r="A11" s="123"/>
      <c r="B11" s="124"/>
      <c r="C11" s="125"/>
      <c r="D11" s="148"/>
      <c r="E11" s="140"/>
      <c r="F11" s="141"/>
      <c r="G11" s="90"/>
    </row>
    <row r="12" spans="1:13" ht="7.15" customHeight="1" x14ac:dyDescent="0.25">
      <c r="A12" s="114"/>
      <c r="B12" s="115"/>
      <c r="C12" s="115"/>
      <c r="D12" s="115"/>
      <c r="E12" s="115"/>
      <c r="F12" s="116"/>
      <c r="G12" s="55"/>
    </row>
    <row r="13" spans="1:13" ht="22.15" customHeight="1" x14ac:dyDescent="0.25">
      <c r="A13" s="83"/>
      <c r="B13" s="79"/>
      <c r="C13" s="80"/>
      <c r="D13" s="55"/>
      <c r="E13" s="82"/>
      <c r="F13" s="91"/>
      <c r="G13" s="82"/>
    </row>
    <row r="14" spans="1:13" ht="22.15" customHeight="1" x14ac:dyDescent="0.25">
      <c r="A14" s="83"/>
      <c r="B14" s="59"/>
      <c r="C14" s="57"/>
      <c r="D14" s="55"/>
      <c r="E14" s="82"/>
      <c r="F14" s="91"/>
      <c r="G14" s="82"/>
    </row>
    <row r="15" spans="1:13" ht="22.15" customHeight="1" x14ac:dyDescent="0.25">
      <c r="A15" s="83"/>
      <c r="B15" s="56"/>
      <c r="C15" s="57"/>
      <c r="D15" s="58"/>
      <c r="E15" s="78"/>
      <c r="F15" s="92"/>
      <c r="G15" s="78"/>
    </row>
    <row r="16" spans="1:13" ht="22.15" customHeight="1" x14ac:dyDescent="0.25">
      <c r="A16" s="83"/>
      <c r="B16" s="56"/>
      <c r="C16" s="57"/>
      <c r="D16" s="58"/>
      <c r="E16" s="78"/>
      <c r="F16" s="92"/>
      <c r="G16" s="78"/>
    </row>
    <row r="17" spans="1:7" ht="22.15" customHeight="1" x14ac:dyDescent="0.25">
      <c r="A17" s="83"/>
      <c r="B17" s="56"/>
      <c r="C17" s="57"/>
      <c r="D17" s="58"/>
      <c r="E17" s="78"/>
      <c r="F17" s="92"/>
      <c r="G17" s="78"/>
    </row>
    <row r="18" spans="1:7" x14ac:dyDescent="0.25">
      <c r="A18" s="93"/>
      <c r="B18" s="65"/>
      <c r="C18" s="65"/>
      <c r="D18" s="65"/>
      <c r="E18" s="65"/>
      <c r="F18" s="94"/>
    </row>
    <row r="19" spans="1:7" x14ac:dyDescent="0.25">
      <c r="A19" s="93"/>
      <c r="B19" s="65"/>
      <c r="C19" s="65"/>
      <c r="D19" s="65"/>
      <c r="E19" s="65"/>
      <c r="F19" s="94"/>
    </row>
    <row r="20" spans="1:7" x14ac:dyDescent="0.25">
      <c r="A20" s="93"/>
      <c r="B20" s="65"/>
      <c r="C20" s="65"/>
      <c r="D20" s="65"/>
      <c r="E20" s="65"/>
      <c r="F20" s="94"/>
    </row>
    <row r="21" spans="1:7" x14ac:dyDescent="0.25">
      <c r="A21" s="93"/>
      <c r="B21" s="65"/>
      <c r="C21" s="65"/>
      <c r="D21" s="65"/>
      <c r="E21" s="65"/>
      <c r="F21" s="94"/>
    </row>
    <row r="22" spans="1:7" x14ac:dyDescent="0.25">
      <c r="A22" s="93"/>
      <c r="B22" s="65"/>
      <c r="C22" s="65"/>
      <c r="D22" s="65"/>
      <c r="E22" s="65"/>
      <c r="F22" s="94"/>
    </row>
    <row r="23" spans="1:7" x14ac:dyDescent="0.25">
      <c r="A23" s="93"/>
      <c r="B23" s="65"/>
      <c r="C23" s="65"/>
      <c r="D23" s="65"/>
      <c r="E23" s="65"/>
      <c r="F23" s="94"/>
    </row>
    <row r="24" spans="1:7" x14ac:dyDescent="0.25">
      <c r="A24" s="93"/>
      <c r="B24" s="65"/>
      <c r="C24" s="65"/>
      <c r="D24" s="65"/>
      <c r="E24" s="65"/>
      <c r="F24" s="94"/>
    </row>
    <row r="25" spans="1:7" x14ac:dyDescent="0.25">
      <c r="A25" s="95"/>
      <c r="B25" s="96"/>
      <c r="C25" s="96"/>
      <c r="D25" s="96"/>
      <c r="E25" s="96"/>
      <c r="F25" s="97"/>
    </row>
  </sheetData>
  <mergeCells count="8">
    <mergeCell ref="A12:F12"/>
    <mergeCell ref="A8:C11"/>
    <mergeCell ref="A1:F2"/>
    <mergeCell ref="E4:F8"/>
    <mergeCell ref="E9:F11"/>
    <mergeCell ref="D5:D6"/>
    <mergeCell ref="D7:D8"/>
    <mergeCell ref="D9:D11"/>
  </mergeCells>
  <conditionalFormatting sqref="D5">
    <cfRule type="expression" dxfId="19" priority="10">
      <formula>$E$13&gt;=3</formula>
    </cfRule>
    <cfRule type="expression" dxfId="18" priority="11">
      <formula>AND($E$13&lt;3,$E$13&gt;=2.5)</formula>
    </cfRule>
    <cfRule type="expression" dxfId="17" priority="12">
      <formula>$E$13&lt;2.5</formula>
    </cfRule>
  </conditionalFormatting>
  <conditionalFormatting sqref="C13:C17 C5:C7">
    <cfRule type="cellIs" dxfId="16" priority="9" operator="equal">
      <formula>0</formula>
    </cfRule>
  </conditionalFormatting>
  <conditionalFormatting sqref="E9 G9">
    <cfRule type="cellIs" dxfId="15" priority="6" operator="greaterThanOrEqual">
      <formula>3</formula>
    </cfRule>
    <cfRule type="cellIs" dxfId="14" priority="7" operator="between">
      <formula>2.5</formula>
      <formula>3</formula>
    </cfRule>
    <cfRule type="cellIs" dxfId="13" priority="8" operator="lessThan">
      <formula>2.5</formula>
    </cfRule>
  </conditionalFormatting>
  <conditionalFormatting sqref="B6">
    <cfRule type="cellIs" dxfId="12" priority="1" operator="lessThan">
      <formula>0.7</formula>
    </cfRule>
    <cfRule type="cellIs" dxfId="11" priority="2" operator="greaterThanOrEqual">
      <formula>1</formula>
    </cfRule>
    <cfRule type="cellIs" dxfId="10" priority="3" operator="between">
      <formula>0.7</formula>
      <formula>1</formula>
    </cfRule>
  </conditionalFormatting>
  <pageMargins left="0.7" right="0.7" top="0.75" bottom="0.75" header="0.3" footer="0.3"/>
  <pageSetup paperSize="9" orientation="portrait" r:id="rId1"/>
  <headerFooter>
    <oddFooter>&amp;C&amp;1#&amp;"Arial"&amp;9&amp;K7f7f7fGeneral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B1:Q205"/>
  <sheetViews>
    <sheetView showGridLines="0" workbookViewId="0">
      <selection activeCell="B4" sqref="B4"/>
    </sheetView>
  </sheetViews>
  <sheetFormatPr baseColWidth="10" defaultColWidth="10.85546875" defaultRowHeight="15" x14ac:dyDescent="0.25"/>
  <cols>
    <col min="1" max="1" width="3.85546875" style="1" customWidth="1"/>
    <col min="2" max="2" width="10" style="5" customWidth="1"/>
    <col min="3" max="3" width="10" style="6" customWidth="1"/>
    <col min="4" max="4" width="4.140625" style="7" customWidth="1"/>
    <col min="5" max="6" width="10.85546875" style="1"/>
    <col min="7" max="7" width="14.5703125" style="1" customWidth="1"/>
    <col min="8" max="11" width="10.85546875" style="1"/>
    <col min="12" max="12" width="12.5703125" style="1" bestFit="1" customWidth="1"/>
    <col min="13" max="13" width="0" style="1" hidden="1" customWidth="1"/>
    <col min="14" max="14" width="11.5703125" style="1" hidden="1" customWidth="1"/>
    <col min="15" max="15" width="0" style="1" hidden="1" customWidth="1"/>
    <col min="16" max="16384" width="10.85546875" style="1"/>
  </cols>
  <sheetData>
    <row r="1" spans="2:17" ht="11.1" customHeight="1" x14ac:dyDescent="0.25">
      <c r="E1" s="8"/>
      <c r="G1" s="9"/>
      <c r="Q1"/>
    </row>
    <row r="2" spans="2:17" x14ac:dyDescent="0.25">
      <c r="B2" s="149" t="s">
        <v>0</v>
      </c>
      <c r="C2" s="150"/>
      <c r="E2" s="153" t="s">
        <v>1</v>
      </c>
      <c r="F2" s="154"/>
      <c r="G2" s="155"/>
    </row>
    <row r="3" spans="2:17" ht="15.75" thickBot="1" x14ac:dyDescent="0.3">
      <c r="B3" s="151"/>
      <c r="C3" s="152"/>
      <c r="E3" s="156"/>
      <c r="F3" s="157"/>
      <c r="G3" s="158"/>
    </row>
    <row r="4" spans="2:17" ht="21" customHeight="1" thickBot="1" x14ac:dyDescent="0.3">
      <c r="B4" s="10" t="s">
        <v>2</v>
      </c>
      <c r="C4" s="11" t="s">
        <v>3</v>
      </c>
      <c r="D4" s="12"/>
      <c r="E4" s="10" t="s">
        <v>2</v>
      </c>
      <c r="F4" s="11" t="s">
        <v>3</v>
      </c>
      <c r="G4" s="13" t="s">
        <v>4</v>
      </c>
      <c r="H4" s="8"/>
      <c r="I4" s="14" t="s">
        <v>3</v>
      </c>
      <c r="J4" s="15" t="s">
        <v>2</v>
      </c>
      <c r="M4" s="16" t="s">
        <v>2</v>
      </c>
      <c r="N4" s="1" t="s">
        <v>3</v>
      </c>
      <c r="O4" s="17" t="s">
        <v>4</v>
      </c>
      <c r="P4"/>
    </row>
    <row r="5" spans="2:17" x14ac:dyDescent="0.25">
      <c r="B5" s="5">
        <v>0</v>
      </c>
      <c r="C5" s="6">
        <v>933193</v>
      </c>
      <c r="E5" s="9">
        <v>0</v>
      </c>
      <c r="F5" s="18">
        <v>933200</v>
      </c>
      <c r="G5" s="19">
        <v>0</v>
      </c>
      <c r="I5" s="20">
        <f ca="1">OFFSET($F$9,COUNTA($F$5:$F$53)-ROW(),0)</f>
        <v>3.4</v>
      </c>
      <c r="J5" s="21">
        <f ca="1">OFFSET($E$9,COUNTA($E$5:$E$53)-ROW(),0)</f>
        <v>2</v>
      </c>
      <c r="L5" s="22"/>
      <c r="M5" s="1">
        <v>0</v>
      </c>
      <c r="N5" s="22">
        <f ca="1">FORECAST(M5,$I$5:$I$53,$J$5:$J$53)</f>
        <v>624631.44377109874</v>
      </c>
      <c r="O5" s="23">
        <f>FORECAST(M5,$G$5:$G$53,$E$5:$E$53)</f>
        <v>-3.5099325730092445E-4</v>
      </c>
    </row>
    <row r="6" spans="2:17" x14ac:dyDescent="0.25">
      <c r="B6" s="5">
        <v>4.2000000000000003E-2</v>
      </c>
      <c r="C6" s="6">
        <v>915434</v>
      </c>
      <c r="E6" s="9">
        <v>0.17</v>
      </c>
      <c r="F6" s="18">
        <v>841345</v>
      </c>
      <c r="G6" s="19">
        <v>0.5</v>
      </c>
      <c r="I6" s="24">
        <f t="shared" ref="I6:I53" ca="1" si="0">OFFSET($F$9,COUNTA($F$5:$F$53)-ROW(),0)</f>
        <v>5.4</v>
      </c>
      <c r="J6" s="25">
        <f t="shared" ref="J6:J53" ca="1" si="1">OFFSET($E$9,COUNTA($E$5:$E$53)-ROW(),0)</f>
        <v>1.97</v>
      </c>
      <c r="L6" s="22"/>
      <c r="M6" s="1">
        <f>+M5+0.01</f>
        <v>0.01</v>
      </c>
      <c r="N6" s="22">
        <f ca="1">FORECAST(M6,$I$5:$I$53,$J$5:$J$53)</f>
        <v>620608.93391199526</v>
      </c>
      <c r="O6" s="23">
        <f t="shared" ref="O6:O69" si="2">FORECAST(M6,$G$5:$G$53,$E$5:$E$53)</f>
        <v>2.9653887178659549E-2</v>
      </c>
    </row>
    <row r="7" spans="2:17" x14ac:dyDescent="0.25">
      <c r="B7" s="5">
        <v>8.3000000000000004E-2</v>
      </c>
      <c r="C7" s="6">
        <v>894350</v>
      </c>
      <c r="E7" s="26">
        <v>0.33300000000000002</v>
      </c>
      <c r="F7" s="27">
        <v>691500</v>
      </c>
      <c r="G7" s="28">
        <v>1</v>
      </c>
      <c r="I7" s="24">
        <f t="shared" ca="1" si="0"/>
        <v>8.5</v>
      </c>
      <c r="J7" s="25">
        <f t="shared" ca="1" si="1"/>
        <v>1.93</v>
      </c>
      <c r="L7" s="22"/>
      <c r="M7" s="1">
        <f t="shared" ref="M7:M70" si="3">+M6+0.01</f>
        <v>0.02</v>
      </c>
      <c r="N7" s="22">
        <f t="shared" ref="N7:N38" ca="1" si="4">FORECAST(M7,$I$5:$I$53,$J$5:$J$53)</f>
        <v>616586.42405289179</v>
      </c>
      <c r="O7" s="23">
        <f t="shared" si="2"/>
        <v>5.9658767614620023E-2</v>
      </c>
    </row>
    <row r="8" spans="2:17" x14ac:dyDescent="0.25">
      <c r="B8" s="5">
        <v>0.125</v>
      </c>
      <c r="C8" s="6">
        <v>869705</v>
      </c>
      <c r="E8" s="29">
        <v>0.37</v>
      </c>
      <c r="F8" s="18">
        <v>660082</v>
      </c>
      <c r="G8" s="30">
        <v>1.1000000000000001</v>
      </c>
      <c r="I8" s="31">
        <f t="shared" ca="1" si="0"/>
        <v>13</v>
      </c>
      <c r="J8" s="25">
        <f t="shared" ca="1" si="1"/>
        <v>1.9</v>
      </c>
      <c r="L8" s="22"/>
      <c r="M8" s="1">
        <f t="shared" si="3"/>
        <v>0.03</v>
      </c>
      <c r="N8" s="22">
        <f t="shared" ca="1" si="4"/>
        <v>612563.91419378819</v>
      </c>
      <c r="O8" s="23">
        <f t="shared" si="2"/>
        <v>8.9663648050580497E-2</v>
      </c>
    </row>
    <row r="9" spans="2:17" x14ac:dyDescent="0.25">
      <c r="B9" s="5">
        <v>0.16700000000000001</v>
      </c>
      <c r="C9" s="6">
        <v>841345</v>
      </c>
      <c r="E9" s="29">
        <v>0.4</v>
      </c>
      <c r="F9" s="18">
        <v>621378</v>
      </c>
      <c r="G9" s="30">
        <v>1.2</v>
      </c>
      <c r="I9" s="31">
        <f t="shared" ca="1" si="0"/>
        <v>20</v>
      </c>
      <c r="J9" s="25">
        <f t="shared" ca="1" si="1"/>
        <v>1.87</v>
      </c>
      <c r="L9" s="22"/>
      <c r="M9" s="1">
        <f t="shared" si="3"/>
        <v>0.04</v>
      </c>
      <c r="N9" s="22">
        <f t="shared" ca="1" si="4"/>
        <v>608541.40433468472</v>
      </c>
      <c r="O9" s="23">
        <f t="shared" si="2"/>
        <v>0.11966852848654097</v>
      </c>
    </row>
    <row r="10" spans="2:17" x14ac:dyDescent="0.25">
      <c r="B10" s="5">
        <v>0.20799999999999999</v>
      </c>
      <c r="C10" s="6">
        <v>809213</v>
      </c>
      <c r="E10" s="29">
        <v>0.43</v>
      </c>
      <c r="F10" s="18">
        <v>581814</v>
      </c>
      <c r="G10" s="30">
        <v>1.3</v>
      </c>
      <c r="I10" s="31">
        <f t="shared" ca="1" si="0"/>
        <v>30</v>
      </c>
      <c r="J10" s="25">
        <f t="shared" ca="1" si="1"/>
        <v>1.83</v>
      </c>
      <c r="L10" s="22"/>
      <c r="M10" s="1">
        <f t="shared" si="3"/>
        <v>0.05</v>
      </c>
      <c r="N10" s="22">
        <f t="shared" ca="1" si="4"/>
        <v>604518.89447558124</v>
      </c>
      <c r="O10" s="23">
        <f t="shared" si="2"/>
        <v>0.14967340892250147</v>
      </c>
    </row>
    <row r="11" spans="2:17" x14ac:dyDescent="0.25">
      <c r="B11" s="5">
        <v>0.25</v>
      </c>
      <c r="C11" s="6">
        <v>773373</v>
      </c>
      <c r="E11" s="29">
        <v>0.47</v>
      </c>
      <c r="F11" s="18">
        <v>541693</v>
      </c>
      <c r="G11" s="30">
        <v>1.4</v>
      </c>
      <c r="I11" s="31">
        <f t="shared" ca="1" si="0"/>
        <v>48</v>
      </c>
      <c r="J11" s="25">
        <f t="shared" ca="1" si="1"/>
        <v>1.8</v>
      </c>
      <c r="L11" s="22"/>
      <c r="M11" s="1">
        <f t="shared" si="3"/>
        <v>6.0000000000000005E-2</v>
      </c>
      <c r="N11" s="22">
        <f t="shared" ca="1" si="4"/>
        <v>600496.38461647765</v>
      </c>
      <c r="O11" s="23">
        <f t="shared" si="2"/>
        <v>0.17967828935846195</v>
      </c>
    </row>
    <row r="12" spans="2:17" x14ac:dyDescent="0.25">
      <c r="B12" s="5">
        <v>0.29199999999999998</v>
      </c>
      <c r="C12" s="6">
        <v>734014</v>
      </c>
      <c r="E12" s="29">
        <v>0.53</v>
      </c>
      <c r="F12" s="18">
        <v>461149</v>
      </c>
      <c r="G12" s="30">
        <v>1.6</v>
      </c>
      <c r="I12" s="31">
        <f t="shared" ca="1" si="0"/>
        <v>72</v>
      </c>
      <c r="J12" s="25">
        <f t="shared" ca="1" si="1"/>
        <v>1.77</v>
      </c>
      <c r="L12" s="22"/>
      <c r="M12" s="1">
        <f t="shared" si="3"/>
        <v>7.0000000000000007E-2</v>
      </c>
      <c r="N12" s="22">
        <f t="shared" ca="1" si="4"/>
        <v>596473.87475737417</v>
      </c>
      <c r="O12" s="23">
        <f t="shared" si="2"/>
        <v>0.20968316979442242</v>
      </c>
    </row>
    <row r="13" spans="2:17" x14ac:dyDescent="0.25">
      <c r="B13" s="5">
        <v>0.33300000000000002</v>
      </c>
      <c r="C13" s="6">
        <v>691462</v>
      </c>
      <c r="E13" s="29">
        <v>0.6</v>
      </c>
      <c r="F13" s="18">
        <v>382572</v>
      </c>
      <c r="G13" s="30">
        <v>1.8</v>
      </c>
      <c r="I13" s="31">
        <f t="shared" ca="1" si="0"/>
        <v>107</v>
      </c>
      <c r="J13" s="25">
        <f t="shared" ca="1" si="1"/>
        <v>1.73</v>
      </c>
      <c r="L13" s="22"/>
      <c r="M13" s="1">
        <f t="shared" si="3"/>
        <v>0.08</v>
      </c>
      <c r="N13" s="22">
        <f t="shared" ca="1" si="4"/>
        <v>592451.36489827069</v>
      </c>
      <c r="O13" s="23">
        <f t="shared" si="2"/>
        <v>0.23968805023038287</v>
      </c>
    </row>
    <row r="14" spans="2:17" x14ac:dyDescent="0.25">
      <c r="B14" s="5">
        <v>0.375</v>
      </c>
      <c r="C14" s="6">
        <v>646170</v>
      </c>
      <c r="E14" s="29">
        <v>0.63</v>
      </c>
      <c r="F14" s="18">
        <v>344915</v>
      </c>
      <c r="G14" s="30">
        <v>1.9</v>
      </c>
      <c r="I14" s="31">
        <f t="shared" ca="1" si="0"/>
        <v>159</v>
      </c>
      <c r="J14" s="25">
        <f t="shared" ca="1" si="1"/>
        <v>1.7</v>
      </c>
      <c r="L14" s="22"/>
      <c r="M14" s="1">
        <f t="shared" si="3"/>
        <v>0.09</v>
      </c>
      <c r="N14" s="22">
        <f t="shared" ca="1" si="4"/>
        <v>588428.85503916722</v>
      </c>
      <c r="O14" s="23">
        <f t="shared" si="2"/>
        <v>0.26969293066634337</v>
      </c>
    </row>
    <row r="15" spans="2:17" x14ac:dyDescent="0.25">
      <c r="B15" s="5">
        <v>0.41699999999999998</v>
      </c>
      <c r="C15" s="6">
        <v>598706</v>
      </c>
      <c r="E15" s="26">
        <v>0.66700000000000004</v>
      </c>
      <c r="F15" s="27">
        <v>308500</v>
      </c>
      <c r="G15" s="28">
        <v>2</v>
      </c>
      <c r="I15" s="31">
        <f t="shared" ca="1" si="0"/>
        <v>230</v>
      </c>
      <c r="J15" s="25">
        <f t="shared" ca="1" si="1"/>
        <v>1.667</v>
      </c>
      <c r="L15" s="22"/>
      <c r="M15" s="1">
        <f t="shared" si="3"/>
        <v>9.9999999999999992E-2</v>
      </c>
      <c r="N15" s="22">
        <f t="shared" ca="1" si="4"/>
        <v>584406.34518006374</v>
      </c>
      <c r="O15" s="23">
        <f t="shared" si="2"/>
        <v>0.29969781110230381</v>
      </c>
    </row>
    <row r="16" spans="2:17" x14ac:dyDescent="0.25">
      <c r="B16" s="5">
        <v>0.45800000000000002</v>
      </c>
      <c r="C16" s="6">
        <v>549738</v>
      </c>
      <c r="E16" s="29">
        <v>0.7</v>
      </c>
      <c r="F16" s="18">
        <v>274112</v>
      </c>
      <c r="G16" s="30">
        <v>2.1</v>
      </c>
      <c r="I16" s="31">
        <f t="shared" ca="1" si="0"/>
        <v>336</v>
      </c>
      <c r="J16" s="25">
        <f t="shared" ca="1" si="1"/>
        <v>1.63</v>
      </c>
      <c r="L16" s="22"/>
      <c r="M16" s="1">
        <f t="shared" si="3"/>
        <v>0.10999999999999999</v>
      </c>
      <c r="N16" s="22">
        <f t="shared" ca="1" si="4"/>
        <v>580383.83532096015</v>
      </c>
      <c r="O16" s="23">
        <f t="shared" si="2"/>
        <v>0.32970269153826426</v>
      </c>
    </row>
    <row r="17" spans="2:15" x14ac:dyDescent="0.25">
      <c r="B17" s="5">
        <v>0.5</v>
      </c>
      <c r="C17" s="6">
        <v>500000</v>
      </c>
      <c r="E17" s="29">
        <v>0.73</v>
      </c>
      <c r="F17" s="18">
        <v>242071</v>
      </c>
      <c r="G17" s="30">
        <v>2.2000000000000002</v>
      </c>
      <c r="I17" s="31">
        <f t="shared" ca="1" si="0"/>
        <v>483</v>
      </c>
      <c r="J17" s="25">
        <f t="shared" ca="1" si="1"/>
        <v>1.6</v>
      </c>
      <c r="L17" s="22"/>
      <c r="M17" s="1">
        <f t="shared" si="3"/>
        <v>0.11999999999999998</v>
      </c>
      <c r="N17" s="22">
        <f t="shared" ca="1" si="4"/>
        <v>576361.32546185667</v>
      </c>
      <c r="O17" s="23">
        <f t="shared" si="2"/>
        <v>0.3597075719742247</v>
      </c>
    </row>
    <row r="18" spans="2:15" x14ac:dyDescent="0.25">
      <c r="B18" s="5">
        <v>0.54200000000000004</v>
      </c>
      <c r="C18" s="6">
        <v>450262</v>
      </c>
      <c r="E18" s="29">
        <v>0.77</v>
      </c>
      <c r="F18" s="18">
        <v>211927</v>
      </c>
      <c r="G18" s="30">
        <v>2.2999999999999998</v>
      </c>
      <c r="I18" s="31">
        <f t="shared" ca="1" si="0"/>
        <v>687</v>
      </c>
      <c r="J18" s="25">
        <f t="shared" ca="1" si="1"/>
        <v>1.57</v>
      </c>
      <c r="L18" s="22"/>
      <c r="M18" s="1">
        <f t="shared" si="3"/>
        <v>0.12999999999999998</v>
      </c>
      <c r="N18" s="22">
        <f t="shared" ca="1" si="4"/>
        <v>572338.81560275319</v>
      </c>
      <c r="O18" s="23">
        <f t="shared" si="2"/>
        <v>0.38971245241018515</v>
      </c>
    </row>
    <row r="19" spans="2:15" x14ac:dyDescent="0.25">
      <c r="B19" s="5">
        <v>0.58299999999999996</v>
      </c>
      <c r="C19" s="6">
        <v>401294</v>
      </c>
      <c r="E19" s="29">
        <v>0.8</v>
      </c>
      <c r="F19" s="18">
        <v>184108</v>
      </c>
      <c r="G19" s="30">
        <v>2.4</v>
      </c>
      <c r="I19" s="31">
        <f t="shared" ca="1" si="0"/>
        <v>967</v>
      </c>
      <c r="J19" s="25">
        <f t="shared" ca="1" si="1"/>
        <v>1.53</v>
      </c>
      <c r="L19" s="22"/>
      <c r="M19" s="1">
        <f t="shared" si="3"/>
        <v>0.13999999999999999</v>
      </c>
      <c r="N19" s="22">
        <f t="shared" ca="1" si="4"/>
        <v>568316.30574364972</v>
      </c>
      <c r="O19" s="23">
        <f t="shared" si="2"/>
        <v>0.41971733284614565</v>
      </c>
    </row>
    <row r="20" spans="2:15" x14ac:dyDescent="0.25">
      <c r="B20" s="5">
        <v>0.625</v>
      </c>
      <c r="C20" s="6">
        <v>353830</v>
      </c>
      <c r="E20" s="29">
        <v>0.83</v>
      </c>
      <c r="F20" s="18">
        <v>158700</v>
      </c>
      <c r="G20" s="30">
        <v>2.5</v>
      </c>
      <c r="I20" s="31">
        <f t="shared" ca="1" si="0"/>
        <v>1300</v>
      </c>
      <c r="J20" s="25">
        <f t="shared" ca="1" si="1"/>
        <v>1.5</v>
      </c>
      <c r="L20" s="22"/>
      <c r="M20" s="1">
        <f t="shared" si="3"/>
        <v>0.15</v>
      </c>
      <c r="N20" s="22">
        <f t="shared" ca="1" si="4"/>
        <v>564293.79588454613</v>
      </c>
      <c r="O20" s="23">
        <f t="shared" si="2"/>
        <v>0.44972221328210615</v>
      </c>
    </row>
    <row r="21" spans="2:15" x14ac:dyDescent="0.25">
      <c r="B21" s="5">
        <v>0.66700000000000004</v>
      </c>
      <c r="C21" s="6">
        <v>308538</v>
      </c>
      <c r="E21" s="29">
        <v>0.87</v>
      </c>
      <c r="F21" s="18">
        <v>135686</v>
      </c>
      <c r="G21" s="30">
        <v>2.6</v>
      </c>
      <c r="I21" s="31">
        <f t="shared" ca="1" si="0"/>
        <v>2555</v>
      </c>
      <c r="J21" s="25">
        <f t="shared" ca="1" si="1"/>
        <v>1.43</v>
      </c>
      <c r="L21" s="22"/>
      <c r="M21" s="1">
        <f t="shared" si="3"/>
        <v>0.16</v>
      </c>
      <c r="N21" s="22">
        <f t="shared" ca="1" si="4"/>
        <v>560271.28602544265</v>
      </c>
      <c r="O21" s="23">
        <f t="shared" si="2"/>
        <v>0.47972709371806666</v>
      </c>
    </row>
    <row r="22" spans="2:15" x14ac:dyDescent="0.25">
      <c r="B22" s="5">
        <v>0.70799999999999996</v>
      </c>
      <c r="C22" s="6">
        <v>265986</v>
      </c>
      <c r="E22" s="29">
        <v>0.9</v>
      </c>
      <c r="F22" s="18">
        <v>115083</v>
      </c>
      <c r="G22" s="30">
        <v>2.7</v>
      </c>
      <c r="I22" s="31">
        <f t="shared" ca="1" si="0"/>
        <v>4661</v>
      </c>
      <c r="J22" s="25">
        <f t="shared" ca="1" si="1"/>
        <v>1.37</v>
      </c>
      <c r="L22" s="22"/>
      <c r="M22" s="1">
        <f t="shared" si="3"/>
        <v>0.17</v>
      </c>
      <c r="N22" s="22">
        <f t="shared" ca="1" si="4"/>
        <v>556248.77616633917</v>
      </c>
      <c r="O22" s="23">
        <f t="shared" si="2"/>
        <v>0.50973197415402716</v>
      </c>
    </row>
    <row r="23" spans="2:15" x14ac:dyDescent="0.25">
      <c r="B23" s="5">
        <v>0.75</v>
      </c>
      <c r="C23" s="6">
        <v>226627</v>
      </c>
      <c r="E23" s="29">
        <v>0.93</v>
      </c>
      <c r="F23" s="18">
        <v>96809</v>
      </c>
      <c r="G23" s="30">
        <v>2.8</v>
      </c>
      <c r="I23" s="31">
        <f t="shared" ca="1" si="0"/>
        <v>6200</v>
      </c>
      <c r="J23" s="25">
        <f t="shared" ca="1" si="1"/>
        <v>1.333</v>
      </c>
      <c r="L23" s="22"/>
      <c r="M23" s="1">
        <f t="shared" si="3"/>
        <v>0.18000000000000002</v>
      </c>
      <c r="N23" s="22">
        <f t="shared" ca="1" si="4"/>
        <v>552226.26630723558</v>
      </c>
      <c r="O23" s="23">
        <f t="shared" si="2"/>
        <v>0.53973685458998766</v>
      </c>
    </row>
    <row r="24" spans="2:15" x14ac:dyDescent="0.25">
      <c r="B24" s="5">
        <v>0.79200000000000004</v>
      </c>
      <c r="C24" s="6">
        <v>190787</v>
      </c>
      <c r="E24" s="29">
        <v>0.97</v>
      </c>
      <c r="F24" s="18">
        <v>80762</v>
      </c>
      <c r="G24" s="30">
        <v>2.9</v>
      </c>
      <c r="I24" s="31">
        <f t="shared" ca="1" si="0"/>
        <v>8197</v>
      </c>
      <c r="J24" s="25">
        <f t="shared" ca="1" si="1"/>
        <v>1.3</v>
      </c>
      <c r="L24" s="22"/>
      <c r="M24" s="1">
        <f t="shared" si="3"/>
        <v>0.19000000000000003</v>
      </c>
      <c r="N24" s="22">
        <f t="shared" ca="1" si="4"/>
        <v>548203.7564481321</v>
      </c>
      <c r="O24" s="23">
        <f t="shared" si="2"/>
        <v>0.56974173502594816</v>
      </c>
    </row>
    <row r="25" spans="2:15" x14ac:dyDescent="0.25">
      <c r="B25" s="5">
        <v>0.83299999999999996</v>
      </c>
      <c r="C25" s="6">
        <v>158655</v>
      </c>
      <c r="E25" s="32">
        <v>1</v>
      </c>
      <c r="F25" s="27">
        <v>66800</v>
      </c>
      <c r="G25" s="28">
        <v>3</v>
      </c>
      <c r="I25" s="31">
        <f t="shared" ca="1" si="0"/>
        <v>10724</v>
      </c>
      <c r="J25" s="25">
        <f t="shared" ca="1" si="1"/>
        <v>1.27</v>
      </c>
      <c r="L25" s="22"/>
      <c r="M25" s="1">
        <f t="shared" si="3"/>
        <v>0.20000000000000004</v>
      </c>
      <c r="N25" s="22">
        <f t="shared" ca="1" si="4"/>
        <v>544181.24658902863</v>
      </c>
      <c r="O25" s="23">
        <f t="shared" si="2"/>
        <v>0.59974661546190866</v>
      </c>
    </row>
    <row r="26" spans="2:15" x14ac:dyDescent="0.25">
      <c r="B26" s="5">
        <v>0.875</v>
      </c>
      <c r="C26" s="6">
        <v>130295</v>
      </c>
      <c r="E26" s="33">
        <v>1.03</v>
      </c>
      <c r="F26" s="34">
        <v>54801</v>
      </c>
      <c r="G26" s="35">
        <v>3.1</v>
      </c>
      <c r="I26" s="31">
        <f t="shared" ca="1" si="0"/>
        <v>13903</v>
      </c>
      <c r="J26" s="25">
        <f t="shared" ca="1" si="1"/>
        <v>1.23</v>
      </c>
      <c r="L26" s="22"/>
      <c r="M26" s="1">
        <f t="shared" si="3"/>
        <v>0.21000000000000005</v>
      </c>
      <c r="N26" s="22">
        <f t="shared" ca="1" si="4"/>
        <v>540158.73672992515</v>
      </c>
      <c r="O26" s="23">
        <f t="shared" si="2"/>
        <v>0.62975149589786916</v>
      </c>
    </row>
    <row r="27" spans="2:15" x14ac:dyDescent="0.25">
      <c r="B27" s="5">
        <v>0.91700000000000004</v>
      </c>
      <c r="C27" s="6">
        <v>105650</v>
      </c>
      <c r="E27" s="33">
        <v>1.07</v>
      </c>
      <c r="F27" s="34">
        <v>44566</v>
      </c>
      <c r="G27" s="35">
        <v>3.2</v>
      </c>
      <c r="I27" s="31">
        <f t="shared" ca="1" si="0"/>
        <v>17864</v>
      </c>
      <c r="J27" s="25">
        <f t="shared" ca="1" si="1"/>
        <v>1.2</v>
      </c>
      <c r="L27" s="22"/>
      <c r="M27" s="1">
        <f t="shared" si="3"/>
        <v>0.22000000000000006</v>
      </c>
      <c r="N27" s="22">
        <f t="shared" ca="1" si="4"/>
        <v>536136.22687082156</v>
      </c>
      <c r="O27" s="23">
        <f t="shared" si="2"/>
        <v>0.65975637633382966</v>
      </c>
    </row>
    <row r="28" spans="2:15" x14ac:dyDescent="0.25">
      <c r="B28" s="5">
        <v>0.95799999999999996</v>
      </c>
      <c r="C28" s="6">
        <v>84566</v>
      </c>
      <c r="E28" s="33">
        <v>1.1000000000000001</v>
      </c>
      <c r="F28" s="34">
        <v>35931</v>
      </c>
      <c r="G28" s="35">
        <v>3.3</v>
      </c>
      <c r="I28" s="31">
        <f t="shared" ca="1" si="0"/>
        <v>22700</v>
      </c>
      <c r="J28" s="25">
        <f t="shared" ca="1" si="1"/>
        <v>1.17</v>
      </c>
      <c r="L28" s="22"/>
      <c r="M28" s="1">
        <f t="shared" si="3"/>
        <v>0.23000000000000007</v>
      </c>
      <c r="N28" s="22">
        <f t="shared" ca="1" si="4"/>
        <v>532113.71701171808</v>
      </c>
      <c r="O28" s="23">
        <f t="shared" si="2"/>
        <v>0.68976125676979017</v>
      </c>
    </row>
    <row r="29" spans="2:15" x14ac:dyDescent="0.25">
      <c r="B29" s="5">
        <v>1</v>
      </c>
      <c r="C29" s="6">
        <v>66807</v>
      </c>
      <c r="E29" s="33">
        <v>1.1299999999999999</v>
      </c>
      <c r="F29" s="34">
        <v>28716</v>
      </c>
      <c r="G29" s="35">
        <v>3.4</v>
      </c>
      <c r="I29" s="31">
        <f t="shared" ca="1" si="0"/>
        <v>28716</v>
      </c>
      <c r="J29" s="25">
        <f t="shared" ca="1" si="1"/>
        <v>1.1299999999999999</v>
      </c>
      <c r="L29" s="22"/>
      <c r="M29" s="1">
        <f t="shared" si="3"/>
        <v>0.24000000000000007</v>
      </c>
      <c r="N29" s="22">
        <f t="shared" ca="1" si="4"/>
        <v>528091.2071526146</v>
      </c>
      <c r="O29" s="23">
        <f t="shared" si="2"/>
        <v>0.71976613720575067</v>
      </c>
    </row>
    <row r="30" spans="2:15" x14ac:dyDescent="0.25">
      <c r="B30" s="5">
        <v>1.042</v>
      </c>
      <c r="C30" s="6">
        <v>52081</v>
      </c>
      <c r="E30" s="33">
        <v>1.17</v>
      </c>
      <c r="F30" s="34">
        <v>22700</v>
      </c>
      <c r="G30" s="35">
        <v>3.5</v>
      </c>
      <c r="I30" s="31">
        <f t="shared" ca="1" si="0"/>
        <v>35931</v>
      </c>
      <c r="J30" s="25">
        <f t="shared" ca="1" si="1"/>
        <v>1.1000000000000001</v>
      </c>
      <c r="L30" s="22"/>
      <c r="M30" s="1">
        <f t="shared" si="3"/>
        <v>0.25000000000000006</v>
      </c>
      <c r="N30" s="22">
        <f t="shared" ca="1" si="4"/>
        <v>524068.69729351107</v>
      </c>
      <c r="O30" s="23">
        <f t="shared" si="2"/>
        <v>0.74977101764171117</v>
      </c>
    </row>
    <row r="31" spans="2:15" x14ac:dyDescent="0.25">
      <c r="B31" s="5">
        <v>1.083</v>
      </c>
      <c r="C31" s="6">
        <v>40059</v>
      </c>
      <c r="E31" s="33">
        <v>1.2</v>
      </c>
      <c r="F31" s="34">
        <v>17864</v>
      </c>
      <c r="G31" s="35">
        <v>3.6</v>
      </c>
      <c r="I31" s="31">
        <f t="shared" ca="1" si="0"/>
        <v>44566</v>
      </c>
      <c r="J31" s="25">
        <f t="shared" ca="1" si="1"/>
        <v>1.07</v>
      </c>
      <c r="L31" s="22"/>
      <c r="M31" s="1">
        <f t="shared" si="3"/>
        <v>0.26000000000000006</v>
      </c>
      <c r="N31" s="22">
        <f t="shared" ca="1" si="4"/>
        <v>520046.18743440753</v>
      </c>
      <c r="O31" s="23">
        <f t="shared" si="2"/>
        <v>0.77977589807767167</v>
      </c>
    </row>
    <row r="32" spans="2:15" x14ac:dyDescent="0.25">
      <c r="B32" s="5">
        <v>1.125</v>
      </c>
      <c r="C32" s="6">
        <v>30396</v>
      </c>
      <c r="E32" s="33">
        <v>1.23</v>
      </c>
      <c r="F32" s="34">
        <v>13903</v>
      </c>
      <c r="G32" s="35">
        <v>3.7</v>
      </c>
      <c r="I32" s="31">
        <f t="shared" ca="1" si="0"/>
        <v>54801</v>
      </c>
      <c r="J32" s="25">
        <f t="shared" ca="1" si="1"/>
        <v>1.03</v>
      </c>
      <c r="L32" s="22"/>
      <c r="M32" s="1">
        <f t="shared" si="3"/>
        <v>0.27000000000000007</v>
      </c>
      <c r="N32" s="22">
        <f t="shared" ca="1" si="4"/>
        <v>516023.67757530406</v>
      </c>
      <c r="O32" s="23">
        <f t="shared" si="2"/>
        <v>0.80978077851363217</v>
      </c>
    </row>
    <row r="33" spans="2:15" x14ac:dyDescent="0.25">
      <c r="B33" s="5">
        <v>1.167</v>
      </c>
      <c r="C33" s="6">
        <v>22750</v>
      </c>
      <c r="E33" s="33">
        <v>1.27</v>
      </c>
      <c r="F33" s="34">
        <v>10724</v>
      </c>
      <c r="G33" s="35">
        <v>3.8</v>
      </c>
      <c r="I33" s="31">
        <f t="shared" ca="1" si="0"/>
        <v>66800</v>
      </c>
      <c r="J33" s="25">
        <f t="shared" ca="1" si="1"/>
        <v>1</v>
      </c>
      <c r="L33" s="22"/>
      <c r="M33" s="1">
        <f t="shared" si="3"/>
        <v>0.28000000000000008</v>
      </c>
      <c r="N33" s="22">
        <f t="shared" ca="1" si="4"/>
        <v>512001.16771620058</v>
      </c>
      <c r="O33" s="23">
        <f t="shared" si="2"/>
        <v>0.83978565894959267</v>
      </c>
    </row>
    <row r="34" spans="2:15" x14ac:dyDescent="0.25">
      <c r="B34" s="5">
        <v>1.208</v>
      </c>
      <c r="C34" s="6">
        <v>16793</v>
      </c>
      <c r="E34" s="33">
        <v>1.3</v>
      </c>
      <c r="F34" s="34">
        <v>8197</v>
      </c>
      <c r="G34" s="35">
        <v>3.9</v>
      </c>
      <c r="I34" s="31">
        <f t="shared" ca="1" si="0"/>
        <v>80762</v>
      </c>
      <c r="J34" s="25">
        <f t="shared" ca="1" si="1"/>
        <v>0.97</v>
      </c>
      <c r="L34" s="22"/>
      <c r="M34" s="1">
        <f t="shared" si="3"/>
        <v>0.29000000000000009</v>
      </c>
      <c r="N34" s="22">
        <f t="shared" ca="1" si="4"/>
        <v>507978.65785709705</v>
      </c>
      <c r="O34" s="23">
        <f t="shared" si="2"/>
        <v>0.86979053938555317</v>
      </c>
    </row>
    <row r="35" spans="2:15" x14ac:dyDescent="0.25">
      <c r="B35" s="5">
        <v>1.25</v>
      </c>
      <c r="C35" s="6">
        <v>12224</v>
      </c>
      <c r="E35" s="26">
        <v>1.333</v>
      </c>
      <c r="F35" s="27">
        <v>6200</v>
      </c>
      <c r="G35" s="28">
        <v>4</v>
      </c>
      <c r="I35" s="31">
        <f t="shared" ca="1" si="0"/>
        <v>96809</v>
      </c>
      <c r="J35" s="25">
        <f t="shared" ca="1" si="1"/>
        <v>0.93</v>
      </c>
      <c r="L35" s="22"/>
      <c r="M35" s="1">
        <f t="shared" si="3"/>
        <v>0.3000000000000001</v>
      </c>
      <c r="N35" s="22">
        <f t="shared" ca="1" si="4"/>
        <v>503956.14799799351</v>
      </c>
      <c r="O35" s="23">
        <f t="shared" si="2"/>
        <v>0.89979541982151368</v>
      </c>
    </row>
    <row r="36" spans="2:15" x14ac:dyDescent="0.25">
      <c r="B36" s="5">
        <v>1.292</v>
      </c>
      <c r="C36" s="6">
        <v>8774</v>
      </c>
      <c r="E36" s="36">
        <v>1.37</v>
      </c>
      <c r="F36" s="34">
        <v>4661</v>
      </c>
      <c r="G36" s="35">
        <v>4.0999999999999996</v>
      </c>
      <c r="I36" s="31">
        <f t="shared" ca="1" si="0"/>
        <v>115083</v>
      </c>
      <c r="J36" s="25">
        <f t="shared" ca="1" si="1"/>
        <v>0.9</v>
      </c>
      <c r="L36" s="22"/>
      <c r="M36" s="1">
        <f t="shared" si="3"/>
        <v>0.31000000000000011</v>
      </c>
      <c r="N36" s="22">
        <f t="shared" ca="1" si="4"/>
        <v>499933.63813889003</v>
      </c>
      <c r="O36" s="23">
        <f t="shared" si="2"/>
        <v>0.92980030025747418</v>
      </c>
    </row>
    <row r="37" spans="2:15" x14ac:dyDescent="0.25">
      <c r="B37" s="5">
        <v>1.333</v>
      </c>
      <c r="C37" s="6">
        <v>6210</v>
      </c>
      <c r="E37" s="36">
        <v>1.43</v>
      </c>
      <c r="F37" s="34">
        <v>2555</v>
      </c>
      <c r="G37" s="35">
        <v>4.3</v>
      </c>
      <c r="I37" s="31">
        <f t="shared" ca="1" si="0"/>
        <v>135686</v>
      </c>
      <c r="J37" s="25">
        <f t="shared" ca="1" si="1"/>
        <v>0.87</v>
      </c>
      <c r="L37" s="22"/>
      <c r="M37" s="1">
        <f t="shared" si="3"/>
        <v>0.32000000000000012</v>
      </c>
      <c r="N37" s="22">
        <f t="shared" ca="1" si="4"/>
        <v>495911.1282797865</v>
      </c>
      <c r="O37" s="23">
        <f t="shared" si="2"/>
        <v>0.95980518069343468</v>
      </c>
    </row>
    <row r="38" spans="2:15" x14ac:dyDescent="0.25">
      <c r="B38" s="5">
        <v>1.375</v>
      </c>
      <c r="C38" s="6">
        <v>4332</v>
      </c>
      <c r="E38" s="36">
        <v>1.5</v>
      </c>
      <c r="F38" s="34">
        <v>1300</v>
      </c>
      <c r="G38" s="35">
        <v>4.5</v>
      </c>
      <c r="I38" s="31">
        <f t="shared" ca="1" si="0"/>
        <v>158700</v>
      </c>
      <c r="J38" s="25">
        <f t="shared" ca="1" si="1"/>
        <v>0.83</v>
      </c>
      <c r="L38" s="22"/>
      <c r="M38" s="37">
        <f t="shared" si="3"/>
        <v>0.33000000000000013</v>
      </c>
      <c r="N38" s="22">
        <f t="shared" ca="1" si="4"/>
        <v>491888.61842068296</v>
      </c>
      <c r="O38" s="38">
        <f t="shared" si="2"/>
        <v>0.98981006112939518</v>
      </c>
    </row>
    <row r="39" spans="2:15" x14ac:dyDescent="0.25">
      <c r="B39" s="5">
        <v>1.417</v>
      </c>
      <c r="C39" s="6">
        <v>2980</v>
      </c>
      <c r="E39" s="36">
        <v>1.53</v>
      </c>
      <c r="F39" s="34">
        <v>967</v>
      </c>
      <c r="G39" s="35">
        <v>4.5999999999999996</v>
      </c>
      <c r="I39" s="31">
        <f t="shared" ca="1" si="0"/>
        <v>184108</v>
      </c>
      <c r="J39" s="25">
        <f t="shared" ca="1" si="1"/>
        <v>0.8</v>
      </c>
      <c r="L39" s="22"/>
      <c r="M39" s="1">
        <f t="shared" si="3"/>
        <v>0.34000000000000014</v>
      </c>
      <c r="O39" s="23">
        <f t="shared" si="2"/>
        <v>1.0198149415653557</v>
      </c>
    </row>
    <row r="40" spans="2:15" x14ac:dyDescent="0.25">
      <c r="B40" s="5">
        <v>1.458</v>
      </c>
      <c r="C40" s="6">
        <v>2020</v>
      </c>
      <c r="E40" s="36">
        <v>1.57</v>
      </c>
      <c r="F40" s="34">
        <v>687</v>
      </c>
      <c r="G40" s="35">
        <v>4.7</v>
      </c>
      <c r="I40" s="31">
        <f t="shared" ca="1" si="0"/>
        <v>211927</v>
      </c>
      <c r="J40" s="25">
        <f t="shared" ca="1" si="1"/>
        <v>0.77</v>
      </c>
      <c r="L40" s="22"/>
      <c r="M40" s="1">
        <f t="shared" si="3"/>
        <v>0.35000000000000014</v>
      </c>
      <c r="O40" s="23">
        <f t="shared" si="2"/>
        <v>1.0498198220013162</v>
      </c>
    </row>
    <row r="41" spans="2:15" x14ac:dyDescent="0.25">
      <c r="B41" s="5">
        <v>1.5</v>
      </c>
      <c r="C41" s="6">
        <v>1350</v>
      </c>
      <c r="E41" s="36">
        <v>1.6</v>
      </c>
      <c r="F41" s="34">
        <v>483</v>
      </c>
      <c r="G41" s="35">
        <v>4.8</v>
      </c>
      <c r="I41" s="31">
        <f t="shared" ca="1" si="0"/>
        <v>242071</v>
      </c>
      <c r="J41" s="25">
        <f t="shared" ca="1" si="1"/>
        <v>0.73</v>
      </c>
      <c r="L41" s="22"/>
      <c r="M41" s="1">
        <f t="shared" si="3"/>
        <v>0.36000000000000015</v>
      </c>
      <c r="O41" s="23">
        <f t="shared" si="2"/>
        <v>1.0798247024372767</v>
      </c>
    </row>
    <row r="42" spans="2:15" x14ac:dyDescent="0.25">
      <c r="B42" s="5">
        <v>1.542</v>
      </c>
      <c r="C42" s="6">
        <v>889</v>
      </c>
      <c r="E42" s="36">
        <v>1.63</v>
      </c>
      <c r="F42" s="34">
        <v>336</v>
      </c>
      <c r="G42" s="35">
        <v>4.9000000000000004</v>
      </c>
      <c r="I42" s="31">
        <f t="shared" ca="1" si="0"/>
        <v>274112</v>
      </c>
      <c r="J42" s="25">
        <f t="shared" ca="1" si="1"/>
        <v>0.7</v>
      </c>
      <c r="L42" s="22"/>
      <c r="M42" s="1">
        <f t="shared" si="3"/>
        <v>0.37000000000000016</v>
      </c>
      <c r="O42" s="23">
        <f t="shared" si="2"/>
        <v>1.1098295828732372</v>
      </c>
    </row>
    <row r="43" spans="2:15" x14ac:dyDescent="0.25">
      <c r="B43" s="5">
        <v>1.583</v>
      </c>
      <c r="C43" s="6">
        <v>577</v>
      </c>
      <c r="E43" s="26">
        <v>1.667</v>
      </c>
      <c r="F43" s="27">
        <v>230</v>
      </c>
      <c r="G43" s="28">
        <v>5</v>
      </c>
      <c r="I43" s="31">
        <f t="shared" ca="1" si="0"/>
        <v>308500</v>
      </c>
      <c r="J43" s="25">
        <f t="shared" ca="1" si="1"/>
        <v>0.66700000000000004</v>
      </c>
      <c r="L43" s="22"/>
      <c r="M43" s="1">
        <f t="shared" si="3"/>
        <v>0.38000000000000017</v>
      </c>
      <c r="O43" s="23">
        <f t="shared" si="2"/>
        <v>1.1398344633091977</v>
      </c>
    </row>
    <row r="44" spans="2:15" x14ac:dyDescent="0.25">
      <c r="B44" s="5">
        <v>1.625</v>
      </c>
      <c r="C44" s="6">
        <v>369</v>
      </c>
      <c r="E44" s="39">
        <v>1.7</v>
      </c>
      <c r="F44" s="40">
        <v>159</v>
      </c>
      <c r="G44" s="41">
        <v>5.0999999999999996</v>
      </c>
      <c r="I44" s="31">
        <f t="shared" ca="1" si="0"/>
        <v>344915</v>
      </c>
      <c r="J44" s="25">
        <f t="shared" ca="1" si="1"/>
        <v>0.63</v>
      </c>
      <c r="L44" s="22"/>
      <c r="M44" s="1">
        <f t="shared" si="3"/>
        <v>0.39000000000000018</v>
      </c>
      <c r="O44" s="23">
        <f t="shared" si="2"/>
        <v>1.1698393437451582</v>
      </c>
    </row>
    <row r="45" spans="2:15" x14ac:dyDescent="0.25">
      <c r="B45" s="5">
        <v>1.667</v>
      </c>
      <c r="C45" s="6">
        <v>233</v>
      </c>
      <c r="E45" s="39">
        <v>1.73</v>
      </c>
      <c r="F45" s="40">
        <v>107</v>
      </c>
      <c r="G45" s="41">
        <v>5.2</v>
      </c>
      <c r="I45" s="31">
        <f t="shared" ca="1" si="0"/>
        <v>382572</v>
      </c>
      <c r="J45" s="25">
        <f t="shared" ca="1" si="1"/>
        <v>0.6</v>
      </c>
      <c r="L45" s="22"/>
      <c r="M45" s="1">
        <f t="shared" si="3"/>
        <v>0.40000000000000019</v>
      </c>
      <c r="O45" s="23">
        <f t="shared" si="2"/>
        <v>1.1998442241811187</v>
      </c>
    </row>
    <row r="46" spans="2:15" x14ac:dyDescent="0.25">
      <c r="B46" s="5">
        <v>1.708</v>
      </c>
      <c r="C46" s="6">
        <v>144</v>
      </c>
      <c r="E46" s="39">
        <v>1.77</v>
      </c>
      <c r="F46" s="40">
        <v>72</v>
      </c>
      <c r="G46" s="41">
        <v>5.3</v>
      </c>
      <c r="I46" s="31">
        <f t="shared" ca="1" si="0"/>
        <v>461149</v>
      </c>
      <c r="J46" s="25">
        <f t="shared" ca="1" si="1"/>
        <v>0.53</v>
      </c>
      <c r="L46" s="22"/>
      <c r="M46" s="1">
        <f t="shared" si="3"/>
        <v>0.4100000000000002</v>
      </c>
      <c r="O46" s="23">
        <f t="shared" si="2"/>
        <v>1.2298491046170792</v>
      </c>
    </row>
    <row r="47" spans="2:15" x14ac:dyDescent="0.25">
      <c r="B47" s="5">
        <v>1.75</v>
      </c>
      <c r="C47" s="6">
        <v>88</v>
      </c>
      <c r="E47" s="42">
        <v>1.8</v>
      </c>
      <c r="F47" s="34">
        <v>48</v>
      </c>
      <c r="G47" s="43">
        <v>5.4</v>
      </c>
      <c r="I47" s="31">
        <f t="shared" ca="1" si="0"/>
        <v>541693</v>
      </c>
      <c r="J47" s="25">
        <f t="shared" ca="1" si="1"/>
        <v>0.47</v>
      </c>
      <c r="L47" s="22"/>
      <c r="M47" s="1">
        <f t="shared" si="3"/>
        <v>0.42000000000000021</v>
      </c>
      <c r="O47" s="23">
        <f t="shared" si="2"/>
        <v>1.2598539850530397</v>
      </c>
    </row>
    <row r="48" spans="2:15" x14ac:dyDescent="0.25">
      <c r="B48" s="5">
        <v>1.792</v>
      </c>
      <c r="C48" s="6">
        <v>53</v>
      </c>
      <c r="E48" s="39">
        <v>1.83</v>
      </c>
      <c r="F48" s="40">
        <v>30</v>
      </c>
      <c r="G48" s="41">
        <v>5.5</v>
      </c>
      <c r="I48" s="31">
        <f t="shared" ca="1" si="0"/>
        <v>581814</v>
      </c>
      <c r="J48" s="25">
        <f t="shared" ca="1" si="1"/>
        <v>0.43</v>
      </c>
      <c r="L48" s="22"/>
      <c r="M48" s="1">
        <f t="shared" si="3"/>
        <v>0.43000000000000022</v>
      </c>
      <c r="O48" s="23">
        <f t="shared" si="2"/>
        <v>1.2898588654890002</v>
      </c>
    </row>
    <row r="49" spans="2:15" x14ac:dyDescent="0.25">
      <c r="B49" s="5">
        <v>1.833</v>
      </c>
      <c r="C49" s="6">
        <v>32</v>
      </c>
      <c r="E49" s="39">
        <v>1.87</v>
      </c>
      <c r="F49" s="40">
        <v>20</v>
      </c>
      <c r="G49" s="41">
        <v>5.6</v>
      </c>
      <c r="I49" s="31">
        <f t="shared" ca="1" si="0"/>
        <v>621378</v>
      </c>
      <c r="J49" s="25">
        <f t="shared" ca="1" si="1"/>
        <v>0.4</v>
      </c>
      <c r="L49" s="22"/>
      <c r="M49" s="1">
        <f t="shared" si="3"/>
        <v>0.44000000000000022</v>
      </c>
      <c r="O49" s="23">
        <f t="shared" si="2"/>
        <v>1.3198637459249607</v>
      </c>
    </row>
    <row r="50" spans="2:15" x14ac:dyDescent="0.25">
      <c r="B50" s="5">
        <v>1.875</v>
      </c>
      <c r="C50" s="6">
        <v>19</v>
      </c>
      <c r="E50" s="39">
        <v>1.9</v>
      </c>
      <c r="F50" s="40">
        <v>13</v>
      </c>
      <c r="G50" s="41">
        <v>5.7</v>
      </c>
      <c r="I50" s="31">
        <f t="shared" ca="1" si="0"/>
        <v>660082</v>
      </c>
      <c r="J50" s="25">
        <f t="shared" ca="1" si="1"/>
        <v>0.37</v>
      </c>
      <c r="L50" s="22"/>
      <c r="M50" s="1">
        <f t="shared" si="3"/>
        <v>0.45000000000000023</v>
      </c>
      <c r="O50" s="23">
        <f t="shared" si="2"/>
        <v>1.3498686263609212</v>
      </c>
    </row>
    <row r="51" spans="2:15" x14ac:dyDescent="0.25">
      <c r="B51" s="5">
        <v>1.917</v>
      </c>
      <c r="C51" s="6">
        <v>11</v>
      </c>
      <c r="E51" s="39">
        <v>1.93</v>
      </c>
      <c r="F51" s="44">
        <v>8.5</v>
      </c>
      <c r="G51" s="41">
        <v>5.8</v>
      </c>
      <c r="I51" s="31">
        <f t="shared" ca="1" si="0"/>
        <v>691500</v>
      </c>
      <c r="J51" s="25">
        <f t="shared" ca="1" si="1"/>
        <v>0.33300000000000002</v>
      </c>
      <c r="L51" s="22"/>
      <c r="M51" s="1">
        <f t="shared" si="3"/>
        <v>0.46000000000000024</v>
      </c>
      <c r="O51" s="23">
        <f t="shared" si="2"/>
        <v>1.3798735067968817</v>
      </c>
    </row>
    <row r="52" spans="2:15" x14ac:dyDescent="0.25">
      <c r="B52" s="5">
        <v>1.958</v>
      </c>
      <c r="C52" s="6">
        <v>6</v>
      </c>
      <c r="E52" s="39">
        <v>1.97</v>
      </c>
      <c r="F52" s="44">
        <v>5.4</v>
      </c>
      <c r="G52" s="41">
        <v>5.9</v>
      </c>
      <c r="I52" s="31">
        <f t="shared" ca="1" si="0"/>
        <v>841345</v>
      </c>
      <c r="J52" s="25">
        <f t="shared" ca="1" si="1"/>
        <v>0.17</v>
      </c>
      <c r="L52" s="22"/>
      <c r="M52" s="1">
        <f t="shared" si="3"/>
        <v>0.47000000000000025</v>
      </c>
      <c r="O52" s="23">
        <f t="shared" si="2"/>
        <v>1.4098783872328422</v>
      </c>
    </row>
    <row r="53" spans="2:15" ht="15.75" thickBot="1" x14ac:dyDescent="0.3">
      <c r="B53" s="5">
        <v>2</v>
      </c>
      <c r="C53" s="6">
        <v>3</v>
      </c>
      <c r="E53" s="45">
        <v>2</v>
      </c>
      <c r="F53" s="46">
        <v>3.4</v>
      </c>
      <c r="G53" s="47">
        <v>6</v>
      </c>
      <c r="I53" s="48">
        <f t="shared" ca="1" si="0"/>
        <v>933200</v>
      </c>
      <c r="J53" s="49">
        <f t="shared" ca="1" si="1"/>
        <v>0</v>
      </c>
      <c r="L53" s="22"/>
      <c r="M53" s="1">
        <f t="shared" si="3"/>
        <v>0.48000000000000026</v>
      </c>
      <c r="O53" s="23">
        <f t="shared" si="2"/>
        <v>1.4398832676688027</v>
      </c>
    </row>
    <row r="54" spans="2:15" x14ac:dyDescent="0.25">
      <c r="E54" s="50"/>
      <c r="G54" s="50"/>
      <c r="I54" s="51"/>
      <c r="M54" s="1">
        <f t="shared" si="3"/>
        <v>0.49000000000000027</v>
      </c>
      <c r="O54" s="23">
        <f t="shared" si="2"/>
        <v>1.4698881481047632</v>
      </c>
    </row>
    <row r="55" spans="2:15" x14ac:dyDescent="0.25">
      <c r="M55" s="1">
        <f t="shared" si="3"/>
        <v>0.50000000000000022</v>
      </c>
      <c r="O55" s="23">
        <f t="shared" si="2"/>
        <v>1.4998930285407235</v>
      </c>
    </row>
    <row r="56" spans="2:15" x14ac:dyDescent="0.25">
      <c r="M56" s="1">
        <f t="shared" si="3"/>
        <v>0.51000000000000023</v>
      </c>
      <c r="O56" s="23">
        <f t="shared" si="2"/>
        <v>1.529897908976684</v>
      </c>
    </row>
    <row r="57" spans="2:15" x14ac:dyDescent="0.25">
      <c r="M57" s="1">
        <f t="shared" si="3"/>
        <v>0.52000000000000024</v>
      </c>
      <c r="O57" s="23">
        <f t="shared" si="2"/>
        <v>1.5599027894126445</v>
      </c>
    </row>
    <row r="58" spans="2:15" x14ac:dyDescent="0.25">
      <c r="M58" s="1">
        <f t="shared" si="3"/>
        <v>0.53000000000000025</v>
      </c>
      <c r="O58" s="23">
        <f t="shared" si="2"/>
        <v>1.589907669848605</v>
      </c>
    </row>
    <row r="59" spans="2:15" x14ac:dyDescent="0.25">
      <c r="M59" s="1">
        <f t="shared" si="3"/>
        <v>0.54000000000000026</v>
      </c>
      <c r="O59" s="23">
        <f t="shared" si="2"/>
        <v>1.6199125502845655</v>
      </c>
    </row>
    <row r="60" spans="2:15" x14ac:dyDescent="0.25">
      <c r="M60" s="1">
        <f t="shared" si="3"/>
        <v>0.55000000000000027</v>
      </c>
      <c r="O60" s="23">
        <f t="shared" si="2"/>
        <v>1.649917430720526</v>
      </c>
    </row>
    <row r="61" spans="2:15" x14ac:dyDescent="0.25">
      <c r="M61" s="1">
        <f t="shared" si="3"/>
        <v>0.56000000000000028</v>
      </c>
      <c r="O61" s="23">
        <f t="shared" si="2"/>
        <v>1.6799223111564865</v>
      </c>
    </row>
    <row r="62" spans="2:15" x14ac:dyDescent="0.25">
      <c r="M62" s="1">
        <f t="shared" si="3"/>
        <v>0.57000000000000028</v>
      </c>
      <c r="O62" s="23">
        <f t="shared" si="2"/>
        <v>1.709927191592447</v>
      </c>
    </row>
    <row r="63" spans="2:15" x14ac:dyDescent="0.25">
      <c r="M63" s="1">
        <f t="shared" si="3"/>
        <v>0.58000000000000029</v>
      </c>
      <c r="O63" s="23">
        <f t="shared" si="2"/>
        <v>1.7399320720284075</v>
      </c>
    </row>
    <row r="64" spans="2:15" x14ac:dyDescent="0.25">
      <c r="M64" s="1">
        <f t="shared" si="3"/>
        <v>0.5900000000000003</v>
      </c>
      <c r="O64" s="23">
        <f t="shared" si="2"/>
        <v>1.769936952464368</v>
      </c>
    </row>
    <row r="65" spans="13:15" x14ac:dyDescent="0.25">
      <c r="M65" s="1">
        <f t="shared" si="3"/>
        <v>0.60000000000000031</v>
      </c>
      <c r="O65" s="23">
        <f t="shared" si="2"/>
        <v>1.7999418329003285</v>
      </c>
    </row>
    <row r="66" spans="13:15" x14ac:dyDescent="0.25">
      <c r="M66" s="1">
        <f t="shared" si="3"/>
        <v>0.61000000000000032</v>
      </c>
      <c r="O66" s="23">
        <f t="shared" si="2"/>
        <v>1.829946713336289</v>
      </c>
    </row>
    <row r="67" spans="13:15" x14ac:dyDescent="0.25">
      <c r="M67" s="1">
        <f t="shared" si="3"/>
        <v>0.62000000000000033</v>
      </c>
      <c r="O67" s="23">
        <f t="shared" si="2"/>
        <v>1.8599515937722495</v>
      </c>
    </row>
    <row r="68" spans="13:15" x14ac:dyDescent="0.25">
      <c r="M68" s="1">
        <f t="shared" si="3"/>
        <v>0.63000000000000034</v>
      </c>
      <c r="O68" s="23">
        <f t="shared" si="2"/>
        <v>1.88995647420821</v>
      </c>
    </row>
    <row r="69" spans="13:15" x14ac:dyDescent="0.25">
      <c r="M69" s="1">
        <f t="shared" si="3"/>
        <v>0.64000000000000035</v>
      </c>
      <c r="O69" s="23">
        <f t="shared" si="2"/>
        <v>1.9199613546441705</v>
      </c>
    </row>
    <row r="70" spans="13:15" x14ac:dyDescent="0.25">
      <c r="M70" s="1">
        <f t="shared" si="3"/>
        <v>0.65000000000000036</v>
      </c>
      <c r="O70" s="23">
        <f t="shared" ref="O70:O133" si="5">FORECAST(M70,$G$5:$G$53,$E$5:$E$53)</f>
        <v>1.949966235080131</v>
      </c>
    </row>
    <row r="71" spans="13:15" x14ac:dyDescent="0.25">
      <c r="M71" s="1">
        <f t="shared" ref="M71:M134" si="6">+M70+0.01</f>
        <v>0.66000000000000036</v>
      </c>
      <c r="O71" s="23">
        <f t="shared" si="5"/>
        <v>1.9799711155160915</v>
      </c>
    </row>
    <row r="72" spans="13:15" x14ac:dyDescent="0.25">
      <c r="M72" s="37">
        <f t="shared" si="6"/>
        <v>0.67000000000000037</v>
      </c>
      <c r="N72" s="37"/>
      <c r="O72" s="38">
        <f t="shared" si="5"/>
        <v>2.0099759959520522</v>
      </c>
    </row>
    <row r="73" spans="13:15" x14ac:dyDescent="0.25">
      <c r="M73" s="1">
        <f t="shared" si="6"/>
        <v>0.68000000000000038</v>
      </c>
      <c r="O73" s="23">
        <f t="shared" si="5"/>
        <v>2.0399808763880127</v>
      </c>
    </row>
    <row r="74" spans="13:15" x14ac:dyDescent="0.25">
      <c r="M74" s="1">
        <f t="shared" si="6"/>
        <v>0.69000000000000039</v>
      </c>
      <c r="O74" s="23">
        <f t="shared" si="5"/>
        <v>2.0699857568239732</v>
      </c>
    </row>
    <row r="75" spans="13:15" x14ac:dyDescent="0.25">
      <c r="M75" s="1">
        <f t="shared" si="6"/>
        <v>0.7000000000000004</v>
      </c>
      <c r="O75" s="23">
        <f t="shared" si="5"/>
        <v>2.0999906372599337</v>
      </c>
    </row>
    <row r="76" spans="13:15" x14ac:dyDescent="0.25">
      <c r="M76" s="1">
        <f t="shared" si="6"/>
        <v>0.71000000000000041</v>
      </c>
      <c r="O76" s="23">
        <f t="shared" si="5"/>
        <v>2.1299955176958942</v>
      </c>
    </row>
    <row r="77" spans="13:15" x14ac:dyDescent="0.25">
      <c r="M77" s="1">
        <f t="shared" si="6"/>
        <v>0.72000000000000042</v>
      </c>
      <c r="O77" s="23">
        <f t="shared" si="5"/>
        <v>2.1600003981318547</v>
      </c>
    </row>
    <row r="78" spans="13:15" x14ac:dyDescent="0.25">
      <c r="M78" s="1">
        <f t="shared" si="6"/>
        <v>0.73000000000000043</v>
      </c>
      <c r="O78" s="23">
        <f t="shared" si="5"/>
        <v>2.1900052785678152</v>
      </c>
    </row>
    <row r="79" spans="13:15" x14ac:dyDescent="0.25">
      <c r="M79" s="1">
        <f t="shared" si="6"/>
        <v>0.74000000000000044</v>
      </c>
      <c r="O79" s="23">
        <f t="shared" si="5"/>
        <v>2.2200101590037757</v>
      </c>
    </row>
    <row r="80" spans="13:15" x14ac:dyDescent="0.25">
      <c r="M80" s="1">
        <f t="shared" si="6"/>
        <v>0.75000000000000044</v>
      </c>
      <c r="O80" s="23">
        <f t="shared" si="5"/>
        <v>2.2500150394397362</v>
      </c>
    </row>
    <row r="81" spans="13:15" x14ac:dyDescent="0.25">
      <c r="M81" s="1">
        <f t="shared" si="6"/>
        <v>0.76000000000000045</v>
      </c>
      <c r="O81" s="23">
        <f t="shared" si="5"/>
        <v>2.2800199198756967</v>
      </c>
    </row>
    <row r="82" spans="13:15" x14ac:dyDescent="0.25">
      <c r="M82" s="1">
        <f t="shared" si="6"/>
        <v>0.77000000000000046</v>
      </c>
      <c r="O82" s="23">
        <f t="shared" si="5"/>
        <v>2.3100248003116572</v>
      </c>
    </row>
    <row r="83" spans="13:15" x14ac:dyDescent="0.25">
      <c r="M83" s="1">
        <f t="shared" si="6"/>
        <v>0.78000000000000047</v>
      </c>
      <c r="O83" s="23">
        <f t="shared" si="5"/>
        <v>2.3400296807476177</v>
      </c>
    </row>
    <row r="84" spans="13:15" x14ac:dyDescent="0.25">
      <c r="M84" s="1">
        <f t="shared" si="6"/>
        <v>0.79000000000000048</v>
      </c>
      <c r="O84" s="23">
        <f t="shared" si="5"/>
        <v>2.3700345611835782</v>
      </c>
    </row>
    <row r="85" spans="13:15" x14ac:dyDescent="0.25">
      <c r="M85" s="1">
        <f t="shared" si="6"/>
        <v>0.80000000000000049</v>
      </c>
      <c r="O85" s="23">
        <f t="shared" si="5"/>
        <v>2.4000394416195387</v>
      </c>
    </row>
    <row r="86" spans="13:15" x14ac:dyDescent="0.25">
      <c r="M86" s="1">
        <f t="shared" si="6"/>
        <v>0.8100000000000005</v>
      </c>
      <c r="O86" s="23">
        <f t="shared" si="5"/>
        <v>2.4300443220554993</v>
      </c>
    </row>
    <row r="87" spans="13:15" x14ac:dyDescent="0.25">
      <c r="M87" s="1">
        <f t="shared" si="6"/>
        <v>0.82000000000000051</v>
      </c>
      <c r="O87" s="23">
        <f t="shared" si="5"/>
        <v>2.4600492024914598</v>
      </c>
    </row>
    <row r="88" spans="13:15" x14ac:dyDescent="0.25">
      <c r="M88" s="1">
        <f t="shared" si="6"/>
        <v>0.83000000000000052</v>
      </c>
      <c r="O88" s="23">
        <f t="shared" si="5"/>
        <v>2.4900540829274203</v>
      </c>
    </row>
    <row r="89" spans="13:15" x14ac:dyDescent="0.25">
      <c r="M89" s="1">
        <f t="shared" si="6"/>
        <v>0.84000000000000052</v>
      </c>
      <c r="O89" s="23">
        <f t="shared" si="5"/>
        <v>2.5200589633633808</v>
      </c>
    </row>
    <row r="90" spans="13:15" x14ac:dyDescent="0.25">
      <c r="M90" s="1">
        <f t="shared" si="6"/>
        <v>0.85000000000000053</v>
      </c>
      <c r="O90" s="23">
        <f t="shared" si="5"/>
        <v>2.5500638437993413</v>
      </c>
    </row>
    <row r="91" spans="13:15" x14ac:dyDescent="0.25">
      <c r="M91" s="1">
        <f t="shared" si="6"/>
        <v>0.86000000000000054</v>
      </c>
      <c r="O91" s="23">
        <f t="shared" si="5"/>
        <v>2.5800687242353018</v>
      </c>
    </row>
    <row r="92" spans="13:15" x14ac:dyDescent="0.25">
      <c r="M92" s="1">
        <f t="shared" si="6"/>
        <v>0.87000000000000055</v>
      </c>
      <c r="O92" s="23">
        <f t="shared" si="5"/>
        <v>2.6100736046712623</v>
      </c>
    </row>
    <row r="93" spans="13:15" x14ac:dyDescent="0.25">
      <c r="M93" s="1">
        <f t="shared" si="6"/>
        <v>0.88000000000000056</v>
      </c>
      <c r="O93" s="23">
        <f t="shared" si="5"/>
        <v>2.6400784851072228</v>
      </c>
    </row>
    <row r="94" spans="13:15" x14ac:dyDescent="0.25">
      <c r="M94" s="1">
        <f t="shared" si="6"/>
        <v>0.89000000000000057</v>
      </c>
      <c r="O94" s="23">
        <f t="shared" si="5"/>
        <v>2.6700833655431833</v>
      </c>
    </row>
    <row r="95" spans="13:15" x14ac:dyDescent="0.25">
      <c r="M95" s="1">
        <f t="shared" si="6"/>
        <v>0.90000000000000058</v>
      </c>
      <c r="O95" s="23">
        <f t="shared" si="5"/>
        <v>2.7000882459791438</v>
      </c>
    </row>
    <row r="96" spans="13:15" x14ac:dyDescent="0.25">
      <c r="M96" s="1">
        <f t="shared" si="6"/>
        <v>0.91000000000000059</v>
      </c>
      <c r="O96" s="23">
        <f t="shared" si="5"/>
        <v>2.7300931264151043</v>
      </c>
    </row>
    <row r="97" spans="13:15" x14ac:dyDescent="0.25">
      <c r="M97" s="1">
        <f t="shared" si="6"/>
        <v>0.9200000000000006</v>
      </c>
      <c r="O97" s="23">
        <f t="shared" si="5"/>
        <v>2.7600980068510648</v>
      </c>
    </row>
    <row r="98" spans="13:15" x14ac:dyDescent="0.25">
      <c r="M98" s="1">
        <f t="shared" si="6"/>
        <v>0.9300000000000006</v>
      </c>
      <c r="O98" s="23">
        <f t="shared" si="5"/>
        <v>2.7901028872870253</v>
      </c>
    </row>
    <row r="99" spans="13:15" x14ac:dyDescent="0.25">
      <c r="M99" s="1">
        <f t="shared" si="6"/>
        <v>0.94000000000000061</v>
      </c>
      <c r="O99" s="23">
        <f t="shared" si="5"/>
        <v>2.8201077677229858</v>
      </c>
    </row>
    <row r="100" spans="13:15" x14ac:dyDescent="0.25">
      <c r="M100" s="1">
        <f t="shared" si="6"/>
        <v>0.95000000000000062</v>
      </c>
      <c r="O100" s="23">
        <f t="shared" si="5"/>
        <v>2.8501126481589463</v>
      </c>
    </row>
    <row r="101" spans="13:15" x14ac:dyDescent="0.25">
      <c r="M101" s="1">
        <f t="shared" si="6"/>
        <v>0.96000000000000063</v>
      </c>
      <c r="O101" s="23">
        <f t="shared" si="5"/>
        <v>2.8801175285949068</v>
      </c>
    </row>
    <row r="102" spans="13:15" x14ac:dyDescent="0.25">
      <c r="M102" s="1">
        <f t="shared" si="6"/>
        <v>0.97000000000000064</v>
      </c>
      <c r="O102" s="23">
        <f t="shared" si="5"/>
        <v>2.9101224090308673</v>
      </c>
    </row>
    <row r="103" spans="13:15" x14ac:dyDescent="0.25">
      <c r="M103" s="1">
        <f t="shared" si="6"/>
        <v>0.98000000000000065</v>
      </c>
      <c r="O103" s="23">
        <f t="shared" si="5"/>
        <v>2.9401272894668278</v>
      </c>
    </row>
    <row r="104" spans="13:15" x14ac:dyDescent="0.25">
      <c r="M104" s="1">
        <f t="shared" si="6"/>
        <v>0.99000000000000066</v>
      </c>
      <c r="O104" s="23">
        <f t="shared" si="5"/>
        <v>2.9701321699027883</v>
      </c>
    </row>
    <row r="105" spans="13:15" x14ac:dyDescent="0.25">
      <c r="M105" s="37">
        <f t="shared" si="6"/>
        <v>1.0000000000000007</v>
      </c>
      <c r="N105" s="37"/>
      <c r="O105" s="38">
        <f t="shared" si="5"/>
        <v>3.0001370503387488</v>
      </c>
    </row>
    <row r="106" spans="13:15" x14ac:dyDescent="0.25">
      <c r="M106" s="1">
        <f t="shared" si="6"/>
        <v>1.0100000000000007</v>
      </c>
      <c r="O106" s="23">
        <f t="shared" si="5"/>
        <v>3.0301419307747093</v>
      </c>
    </row>
    <row r="107" spans="13:15" x14ac:dyDescent="0.25">
      <c r="M107" s="1">
        <f t="shared" si="6"/>
        <v>1.0200000000000007</v>
      </c>
      <c r="O107" s="23">
        <f t="shared" si="5"/>
        <v>3.0601468112106698</v>
      </c>
    </row>
    <row r="108" spans="13:15" x14ac:dyDescent="0.25">
      <c r="M108" s="1">
        <f t="shared" si="6"/>
        <v>1.0300000000000007</v>
      </c>
      <c r="O108" s="23">
        <f t="shared" si="5"/>
        <v>3.0901516916466303</v>
      </c>
    </row>
    <row r="109" spans="13:15" x14ac:dyDescent="0.25">
      <c r="M109" s="1">
        <f t="shared" si="6"/>
        <v>1.0400000000000007</v>
      </c>
      <c r="O109" s="23">
        <f t="shared" si="5"/>
        <v>3.1201565720825908</v>
      </c>
    </row>
    <row r="110" spans="13:15" x14ac:dyDescent="0.25">
      <c r="M110" s="1">
        <f t="shared" si="6"/>
        <v>1.0500000000000007</v>
      </c>
      <c r="O110" s="23">
        <f t="shared" si="5"/>
        <v>3.1501614525185513</v>
      </c>
    </row>
    <row r="111" spans="13:15" x14ac:dyDescent="0.25">
      <c r="M111" s="1">
        <f t="shared" si="6"/>
        <v>1.0600000000000007</v>
      </c>
      <c r="O111" s="23">
        <f t="shared" si="5"/>
        <v>3.1801663329545118</v>
      </c>
    </row>
    <row r="112" spans="13:15" x14ac:dyDescent="0.25">
      <c r="M112" s="1">
        <f t="shared" si="6"/>
        <v>1.0700000000000007</v>
      </c>
      <c r="O112" s="23">
        <f t="shared" si="5"/>
        <v>3.2101712133904723</v>
      </c>
    </row>
    <row r="113" spans="13:15" x14ac:dyDescent="0.25">
      <c r="M113" s="1">
        <f t="shared" si="6"/>
        <v>1.0800000000000007</v>
      </c>
      <c r="O113" s="23">
        <f t="shared" si="5"/>
        <v>3.2401760938264328</v>
      </c>
    </row>
    <row r="114" spans="13:15" x14ac:dyDescent="0.25">
      <c r="M114" s="1">
        <f t="shared" si="6"/>
        <v>1.0900000000000007</v>
      </c>
      <c r="O114" s="23">
        <f t="shared" si="5"/>
        <v>3.2701809742623933</v>
      </c>
    </row>
    <row r="115" spans="13:15" x14ac:dyDescent="0.25">
      <c r="M115" s="1">
        <f t="shared" si="6"/>
        <v>1.1000000000000008</v>
      </c>
      <c r="O115" s="23">
        <f t="shared" si="5"/>
        <v>3.3001858546983538</v>
      </c>
    </row>
    <row r="116" spans="13:15" x14ac:dyDescent="0.25">
      <c r="M116" s="1">
        <f t="shared" si="6"/>
        <v>1.1100000000000008</v>
      </c>
      <c r="O116" s="23">
        <f t="shared" si="5"/>
        <v>3.3301907351343143</v>
      </c>
    </row>
    <row r="117" spans="13:15" x14ac:dyDescent="0.25">
      <c r="M117" s="1">
        <f t="shared" si="6"/>
        <v>1.1200000000000008</v>
      </c>
      <c r="O117" s="23">
        <f t="shared" si="5"/>
        <v>3.3601956155702748</v>
      </c>
    </row>
    <row r="118" spans="13:15" x14ac:dyDescent="0.25">
      <c r="M118" s="1">
        <f t="shared" si="6"/>
        <v>1.1300000000000008</v>
      </c>
      <c r="O118" s="23">
        <f t="shared" si="5"/>
        <v>3.3902004960062353</v>
      </c>
    </row>
    <row r="119" spans="13:15" x14ac:dyDescent="0.25">
      <c r="M119" s="1">
        <f t="shared" si="6"/>
        <v>1.1400000000000008</v>
      </c>
      <c r="O119" s="23">
        <f t="shared" si="5"/>
        <v>3.4202053764421958</v>
      </c>
    </row>
    <row r="120" spans="13:15" x14ac:dyDescent="0.25">
      <c r="M120" s="1">
        <f t="shared" si="6"/>
        <v>1.1500000000000008</v>
      </c>
      <c r="O120" s="23">
        <f t="shared" si="5"/>
        <v>3.4502102568781563</v>
      </c>
    </row>
    <row r="121" spans="13:15" x14ac:dyDescent="0.25">
      <c r="M121" s="1">
        <f t="shared" si="6"/>
        <v>1.1600000000000008</v>
      </c>
      <c r="O121" s="23">
        <f t="shared" si="5"/>
        <v>3.4802151373141168</v>
      </c>
    </row>
    <row r="122" spans="13:15" x14ac:dyDescent="0.25">
      <c r="M122" s="1">
        <f t="shared" si="6"/>
        <v>1.1700000000000008</v>
      </c>
      <c r="O122" s="23">
        <f t="shared" si="5"/>
        <v>3.5102200177500773</v>
      </c>
    </row>
    <row r="123" spans="13:15" x14ac:dyDescent="0.25">
      <c r="M123" s="1">
        <f t="shared" si="6"/>
        <v>1.1800000000000008</v>
      </c>
      <c r="O123" s="23">
        <f t="shared" si="5"/>
        <v>3.5402248981860378</v>
      </c>
    </row>
    <row r="124" spans="13:15" x14ac:dyDescent="0.25">
      <c r="M124" s="1">
        <f t="shared" si="6"/>
        <v>1.1900000000000008</v>
      </c>
      <c r="O124" s="23">
        <f t="shared" si="5"/>
        <v>3.5702297786219983</v>
      </c>
    </row>
    <row r="125" spans="13:15" x14ac:dyDescent="0.25">
      <c r="M125" s="1">
        <f t="shared" si="6"/>
        <v>1.2000000000000008</v>
      </c>
      <c r="O125" s="23">
        <f t="shared" si="5"/>
        <v>3.6002346590579588</v>
      </c>
    </row>
    <row r="126" spans="13:15" x14ac:dyDescent="0.25">
      <c r="M126" s="1">
        <f t="shared" si="6"/>
        <v>1.2100000000000009</v>
      </c>
      <c r="O126" s="23">
        <f t="shared" si="5"/>
        <v>3.6302395394939193</v>
      </c>
    </row>
    <row r="127" spans="13:15" x14ac:dyDescent="0.25">
      <c r="M127" s="1">
        <f t="shared" si="6"/>
        <v>1.2200000000000009</v>
      </c>
      <c r="O127" s="23">
        <f t="shared" si="5"/>
        <v>3.6602444199298798</v>
      </c>
    </row>
    <row r="128" spans="13:15" x14ac:dyDescent="0.25">
      <c r="M128" s="1">
        <f t="shared" si="6"/>
        <v>1.2300000000000009</v>
      </c>
      <c r="O128" s="23">
        <f t="shared" si="5"/>
        <v>3.6902493003658403</v>
      </c>
    </row>
    <row r="129" spans="13:15" x14ac:dyDescent="0.25">
      <c r="M129" s="1">
        <f t="shared" si="6"/>
        <v>1.2400000000000009</v>
      </c>
      <c r="O129" s="23">
        <f t="shared" si="5"/>
        <v>3.7202541808018008</v>
      </c>
    </row>
    <row r="130" spans="13:15" x14ac:dyDescent="0.25">
      <c r="M130" s="1">
        <f t="shared" si="6"/>
        <v>1.2500000000000009</v>
      </c>
      <c r="O130" s="23">
        <f t="shared" si="5"/>
        <v>3.7502590612377613</v>
      </c>
    </row>
    <row r="131" spans="13:15" x14ac:dyDescent="0.25">
      <c r="M131" s="1">
        <f t="shared" si="6"/>
        <v>1.2600000000000009</v>
      </c>
      <c r="O131" s="23">
        <f t="shared" si="5"/>
        <v>3.7802639416737218</v>
      </c>
    </row>
    <row r="132" spans="13:15" x14ac:dyDescent="0.25">
      <c r="M132" s="1">
        <f t="shared" si="6"/>
        <v>1.2700000000000009</v>
      </c>
      <c r="O132" s="23">
        <f t="shared" si="5"/>
        <v>3.8102688221096823</v>
      </c>
    </row>
    <row r="133" spans="13:15" x14ac:dyDescent="0.25">
      <c r="M133" s="1">
        <f t="shared" si="6"/>
        <v>1.2800000000000009</v>
      </c>
      <c r="O133" s="23">
        <f t="shared" si="5"/>
        <v>3.8402737025456428</v>
      </c>
    </row>
    <row r="134" spans="13:15" x14ac:dyDescent="0.25">
      <c r="M134" s="1">
        <f t="shared" si="6"/>
        <v>1.2900000000000009</v>
      </c>
      <c r="O134" s="23">
        <f t="shared" ref="O134:O197" si="7">FORECAST(M134,$G$5:$G$53,$E$5:$E$53)</f>
        <v>3.8702785829816033</v>
      </c>
    </row>
    <row r="135" spans="13:15" x14ac:dyDescent="0.25">
      <c r="M135" s="1">
        <f t="shared" ref="M135:M198" si="8">+M134+0.01</f>
        <v>1.3000000000000009</v>
      </c>
      <c r="O135" s="23">
        <f t="shared" si="7"/>
        <v>3.9002834634175638</v>
      </c>
    </row>
    <row r="136" spans="13:15" x14ac:dyDescent="0.25">
      <c r="M136" s="1">
        <f t="shared" si="8"/>
        <v>1.3100000000000009</v>
      </c>
      <c r="O136" s="23">
        <f t="shared" si="7"/>
        <v>3.9302883438535243</v>
      </c>
    </row>
    <row r="137" spans="13:15" x14ac:dyDescent="0.25">
      <c r="M137" s="1">
        <f t="shared" si="8"/>
        <v>1.320000000000001</v>
      </c>
      <c r="O137" s="23">
        <f t="shared" si="7"/>
        <v>3.9602932242894848</v>
      </c>
    </row>
    <row r="138" spans="13:15" x14ac:dyDescent="0.25">
      <c r="M138" s="37">
        <f t="shared" si="8"/>
        <v>1.330000000000001</v>
      </c>
      <c r="N138" s="37"/>
      <c r="O138" s="38">
        <f t="shared" si="7"/>
        <v>3.9902981047254453</v>
      </c>
    </row>
    <row r="139" spans="13:15" x14ac:dyDescent="0.25">
      <c r="M139" s="1">
        <f t="shared" si="8"/>
        <v>1.340000000000001</v>
      </c>
      <c r="O139" s="23">
        <f t="shared" si="7"/>
        <v>4.0203029851614058</v>
      </c>
    </row>
    <row r="140" spans="13:15" x14ac:dyDescent="0.25">
      <c r="M140" s="1">
        <f t="shared" si="8"/>
        <v>1.350000000000001</v>
      </c>
      <c r="O140" s="23">
        <f t="shared" si="7"/>
        <v>4.0503078655973663</v>
      </c>
    </row>
    <row r="141" spans="13:15" x14ac:dyDescent="0.25">
      <c r="M141" s="1">
        <f t="shared" si="8"/>
        <v>1.360000000000001</v>
      </c>
      <c r="O141" s="23">
        <f t="shared" si="7"/>
        <v>4.0803127460333268</v>
      </c>
    </row>
    <row r="142" spans="13:15" x14ac:dyDescent="0.25">
      <c r="M142" s="1">
        <f t="shared" si="8"/>
        <v>1.370000000000001</v>
      </c>
      <c r="O142" s="23">
        <f t="shared" si="7"/>
        <v>4.1103176264692873</v>
      </c>
    </row>
    <row r="143" spans="13:15" x14ac:dyDescent="0.25">
      <c r="M143" s="1">
        <f t="shared" si="8"/>
        <v>1.380000000000001</v>
      </c>
      <c r="O143" s="23">
        <f t="shared" si="7"/>
        <v>4.1403225069052478</v>
      </c>
    </row>
    <row r="144" spans="13:15" x14ac:dyDescent="0.25">
      <c r="M144" s="1">
        <f t="shared" si="8"/>
        <v>1.390000000000001</v>
      </c>
      <c r="O144" s="23">
        <f t="shared" si="7"/>
        <v>4.1703273873412083</v>
      </c>
    </row>
    <row r="145" spans="13:15" x14ac:dyDescent="0.25">
      <c r="M145" s="1">
        <f t="shared" si="8"/>
        <v>1.400000000000001</v>
      </c>
      <c r="O145" s="23">
        <f t="shared" si="7"/>
        <v>4.2003322677771688</v>
      </c>
    </row>
    <row r="146" spans="13:15" x14ac:dyDescent="0.25">
      <c r="M146" s="1">
        <f t="shared" si="8"/>
        <v>1.410000000000001</v>
      </c>
      <c r="O146" s="23">
        <f t="shared" si="7"/>
        <v>4.2303371482131293</v>
      </c>
    </row>
    <row r="147" spans="13:15" x14ac:dyDescent="0.25">
      <c r="M147" s="1">
        <f t="shared" si="8"/>
        <v>1.420000000000001</v>
      </c>
      <c r="O147" s="23">
        <f t="shared" si="7"/>
        <v>4.2603420286490898</v>
      </c>
    </row>
    <row r="148" spans="13:15" x14ac:dyDescent="0.25">
      <c r="M148" s="1">
        <f t="shared" si="8"/>
        <v>1.430000000000001</v>
      </c>
      <c r="O148" s="23">
        <f t="shared" si="7"/>
        <v>4.2903469090850503</v>
      </c>
    </row>
    <row r="149" spans="13:15" x14ac:dyDescent="0.25">
      <c r="M149" s="1">
        <f t="shared" si="8"/>
        <v>1.4400000000000011</v>
      </c>
      <c r="O149" s="23">
        <f t="shared" si="7"/>
        <v>4.3203517895210108</v>
      </c>
    </row>
    <row r="150" spans="13:15" x14ac:dyDescent="0.25">
      <c r="M150" s="1">
        <f t="shared" si="8"/>
        <v>1.4500000000000011</v>
      </c>
      <c r="O150" s="23">
        <f t="shared" si="7"/>
        <v>4.3503566699569713</v>
      </c>
    </row>
    <row r="151" spans="13:15" x14ac:dyDescent="0.25">
      <c r="M151" s="1">
        <f t="shared" si="8"/>
        <v>1.4600000000000011</v>
      </c>
      <c r="O151" s="23">
        <f t="shared" si="7"/>
        <v>4.3803615503929318</v>
      </c>
    </row>
    <row r="152" spans="13:15" x14ac:dyDescent="0.25">
      <c r="M152" s="1">
        <f t="shared" si="8"/>
        <v>1.4700000000000011</v>
      </c>
      <c r="O152" s="23">
        <f t="shared" si="7"/>
        <v>4.4103664308288923</v>
      </c>
    </row>
    <row r="153" spans="13:15" x14ac:dyDescent="0.25">
      <c r="M153" s="1">
        <f t="shared" si="8"/>
        <v>1.4800000000000011</v>
      </c>
      <c r="O153" s="23">
        <f t="shared" si="7"/>
        <v>4.4403713112648528</v>
      </c>
    </row>
    <row r="154" spans="13:15" x14ac:dyDescent="0.25">
      <c r="M154" s="1">
        <f t="shared" si="8"/>
        <v>1.4900000000000011</v>
      </c>
      <c r="O154" s="23">
        <f t="shared" si="7"/>
        <v>4.4703761917008134</v>
      </c>
    </row>
    <row r="155" spans="13:15" x14ac:dyDescent="0.25">
      <c r="M155" s="1">
        <f t="shared" si="8"/>
        <v>1.5000000000000011</v>
      </c>
      <c r="O155" s="23">
        <f t="shared" si="7"/>
        <v>4.5003810721367739</v>
      </c>
    </row>
    <row r="156" spans="13:15" x14ac:dyDescent="0.25">
      <c r="M156" s="1">
        <f t="shared" si="8"/>
        <v>1.5100000000000011</v>
      </c>
      <c r="O156" s="23">
        <f t="shared" si="7"/>
        <v>4.5303859525727344</v>
      </c>
    </row>
    <row r="157" spans="13:15" x14ac:dyDescent="0.25">
      <c r="M157" s="1">
        <f t="shared" si="8"/>
        <v>1.5200000000000011</v>
      </c>
      <c r="O157" s="23">
        <f t="shared" si="7"/>
        <v>4.5603908330086949</v>
      </c>
    </row>
    <row r="158" spans="13:15" x14ac:dyDescent="0.25">
      <c r="M158" s="1">
        <f t="shared" si="8"/>
        <v>1.5300000000000011</v>
      </c>
      <c r="O158" s="23">
        <f t="shared" si="7"/>
        <v>4.5903957134446554</v>
      </c>
    </row>
    <row r="159" spans="13:15" x14ac:dyDescent="0.25">
      <c r="M159" s="1">
        <f t="shared" si="8"/>
        <v>1.5400000000000011</v>
      </c>
      <c r="O159" s="23">
        <f t="shared" si="7"/>
        <v>4.6204005938806159</v>
      </c>
    </row>
    <row r="160" spans="13:15" x14ac:dyDescent="0.25">
      <c r="M160" s="1">
        <f t="shared" si="8"/>
        <v>1.5500000000000012</v>
      </c>
      <c r="O160" s="23">
        <f t="shared" si="7"/>
        <v>4.6504054743165764</v>
      </c>
    </row>
    <row r="161" spans="13:15" x14ac:dyDescent="0.25">
      <c r="M161" s="1">
        <f t="shared" si="8"/>
        <v>1.5600000000000012</v>
      </c>
      <c r="O161" s="23">
        <f t="shared" si="7"/>
        <v>4.6804103547525369</v>
      </c>
    </row>
    <row r="162" spans="13:15" x14ac:dyDescent="0.25">
      <c r="M162" s="1">
        <f t="shared" si="8"/>
        <v>1.5700000000000012</v>
      </c>
      <c r="O162" s="23">
        <f t="shared" si="7"/>
        <v>4.7104152351884974</v>
      </c>
    </row>
    <row r="163" spans="13:15" x14ac:dyDescent="0.25">
      <c r="M163" s="1">
        <f t="shared" si="8"/>
        <v>1.5800000000000012</v>
      </c>
      <c r="O163" s="23">
        <f t="shared" si="7"/>
        <v>4.7404201156244579</v>
      </c>
    </row>
    <row r="164" spans="13:15" x14ac:dyDescent="0.25">
      <c r="M164" s="1">
        <f t="shared" si="8"/>
        <v>1.5900000000000012</v>
      </c>
      <c r="O164" s="23">
        <f t="shared" si="7"/>
        <v>4.7704249960604184</v>
      </c>
    </row>
    <row r="165" spans="13:15" x14ac:dyDescent="0.25">
      <c r="M165" s="1">
        <f t="shared" si="8"/>
        <v>1.6000000000000012</v>
      </c>
      <c r="O165" s="23">
        <f t="shared" si="7"/>
        <v>4.8004298764963789</v>
      </c>
    </row>
    <row r="166" spans="13:15" x14ac:dyDescent="0.25">
      <c r="M166" s="1">
        <f t="shared" si="8"/>
        <v>1.6100000000000012</v>
      </c>
      <c r="O166" s="23">
        <f t="shared" si="7"/>
        <v>4.8304347569323394</v>
      </c>
    </row>
    <row r="167" spans="13:15" x14ac:dyDescent="0.25">
      <c r="M167" s="1">
        <f t="shared" si="8"/>
        <v>1.6200000000000012</v>
      </c>
      <c r="O167" s="23">
        <f t="shared" si="7"/>
        <v>4.8604396373682999</v>
      </c>
    </row>
    <row r="168" spans="13:15" x14ac:dyDescent="0.25">
      <c r="M168" s="1">
        <f t="shared" si="8"/>
        <v>1.6300000000000012</v>
      </c>
      <c r="O168" s="23">
        <f t="shared" si="7"/>
        <v>4.8904445178042604</v>
      </c>
    </row>
    <row r="169" spans="13:15" x14ac:dyDescent="0.25">
      <c r="M169" s="1">
        <f t="shared" si="8"/>
        <v>1.6400000000000012</v>
      </c>
      <c r="O169" s="23">
        <f t="shared" si="7"/>
        <v>4.9204493982402209</v>
      </c>
    </row>
    <row r="170" spans="13:15" x14ac:dyDescent="0.25">
      <c r="M170" s="1">
        <f t="shared" si="8"/>
        <v>1.6500000000000012</v>
      </c>
      <c r="O170" s="23">
        <f t="shared" si="7"/>
        <v>4.9504542786761814</v>
      </c>
    </row>
    <row r="171" spans="13:15" x14ac:dyDescent="0.25">
      <c r="M171" s="1">
        <f t="shared" si="8"/>
        <v>1.6600000000000013</v>
      </c>
      <c r="O171" s="23">
        <f t="shared" si="7"/>
        <v>4.9804591591121419</v>
      </c>
    </row>
    <row r="172" spans="13:15" x14ac:dyDescent="0.25">
      <c r="M172" s="37">
        <f t="shared" si="8"/>
        <v>1.6700000000000013</v>
      </c>
      <c r="N172" s="37"/>
      <c r="O172" s="38">
        <f t="shared" si="7"/>
        <v>5.0104640395481024</v>
      </c>
    </row>
    <row r="173" spans="13:15" x14ac:dyDescent="0.25">
      <c r="M173" s="1">
        <f t="shared" si="8"/>
        <v>1.6800000000000013</v>
      </c>
      <c r="O173" s="23">
        <f t="shared" si="7"/>
        <v>5.0404689199840629</v>
      </c>
    </row>
    <row r="174" spans="13:15" x14ac:dyDescent="0.25">
      <c r="M174" s="1">
        <f t="shared" si="8"/>
        <v>1.6900000000000013</v>
      </c>
      <c r="O174" s="23">
        <f t="shared" si="7"/>
        <v>5.0704738004200234</v>
      </c>
    </row>
    <row r="175" spans="13:15" x14ac:dyDescent="0.25">
      <c r="M175" s="1">
        <f t="shared" si="8"/>
        <v>1.7000000000000013</v>
      </c>
      <c r="O175" s="23">
        <f t="shared" si="7"/>
        <v>5.1004786808559839</v>
      </c>
    </row>
    <row r="176" spans="13:15" x14ac:dyDescent="0.25">
      <c r="M176" s="1">
        <f t="shared" si="8"/>
        <v>1.7100000000000013</v>
      </c>
      <c r="O176" s="23">
        <f t="shared" si="7"/>
        <v>5.1304835612919444</v>
      </c>
    </row>
    <row r="177" spans="13:15" x14ac:dyDescent="0.25">
      <c r="M177" s="1">
        <f t="shared" si="8"/>
        <v>1.7200000000000013</v>
      </c>
      <c r="O177" s="23">
        <f t="shared" si="7"/>
        <v>5.1604884417279049</v>
      </c>
    </row>
    <row r="178" spans="13:15" x14ac:dyDescent="0.25">
      <c r="M178" s="1">
        <f t="shared" si="8"/>
        <v>1.7300000000000013</v>
      </c>
      <c r="O178" s="23">
        <f t="shared" si="7"/>
        <v>5.1904933221638654</v>
      </c>
    </row>
    <row r="179" spans="13:15" x14ac:dyDescent="0.25">
      <c r="M179" s="1">
        <f t="shared" si="8"/>
        <v>1.7400000000000013</v>
      </c>
      <c r="O179" s="23">
        <f t="shared" si="7"/>
        <v>5.2204982025998259</v>
      </c>
    </row>
    <row r="180" spans="13:15" x14ac:dyDescent="0.25">
      <c r="M180" s="1">
        <f t="shared" si="8"/>
        <v>1.7500000000000013</v>
      </c>
      <c r="O180" s="23">
        <f t="shared" si="7"/>
        <v>5.2505030830357864</v>
      </c>
    </row>
    <row r="181" spans="13:15" x14ac:dyDescent="0.25">
      <c r="M181" s="1">
        <f t="shared" si="8"/>
        <v>1.7600000000000013</v>
      </c>
      <c r="O181" s="23">
        <f t="shared" si="7"/>
        <v>5.2805079634717469</v>
      </c>
    </row>
    <row r="182" spans="13:15" x14ac:dyDescent="0.25">
      <c r="M182" s="1">
        <f t="shared" si="8"/>
        <v>1.7700000000000014</v>
      </c>
      <c r="O182" s="23">
        <f t="shared" si="7"/>
        <v>5.3105128439077074</v>
      </c>
    </row>
    <row r="183" spans="13:15" x14ac:dyDescent="0.25">
      <c r="M183" s="1">
        <f t="shared" si="8"/>
        <v>1.7800000000000014</v>
      </c>
      <c r="O183" s="23">
        <f t="shared" si="7"/>
        <v>5.3405177243436679</v>
      </c>
    </row>
    <row r="184" spans="13:15" x14ac:dyDescent="0.25">
      <c r="M184" s="1">
        <f t="shared" si="8"/>
        <v>1.7900000000000014</v>
      </c>
      <c r="O184" s="23">
        <f t="shared" si="7"/>
        <v>5.3705226047796284</v>
      </c>
    </row>
    <row r="185" spans="13:15" x14ac:dyDescent="0.25">
      <c r="M185" s="1">
        <f t="shared" si="8"/>
        <v>1.8000000000000014</v>
      </c>
      <c r="O185" s="23">
        <f t="shared" si="7"/>
        <v>5.4005274852155889</v>
      </c>
    </row>
    <row r="186" spans="13:15" x14ac:dyDescent="0.25">
      <c r="M186" s="1">
        <f t="shared" si="8"/>
        <v>1.8100000000000014</v>
      </c>
      <c r="O186" s="23">
        <f t="shared" si="7"/>
        <v>5.4305323656515494</v>
      </c>
    </row>
    <row r="187" spans="13:15" x14ac:dyDescent="0.25">
      <c r="M187" s="1">
        <f t="shared" si="8"/>
        <v>1.8200000000000014</v>
      </c>
      <c r="O187" s="23">
        <f t="shared" si="7"/>
        <v>5.4605372460875099</v>
      </c>
    </row>
    <row r="188" spans="13:15" x14ac:dyDescent="0.25">
      <c r="M188" s="1">
        <f t="shared" si="8"/>
        <v>1.8300000000000014</v>
      </c>
      <c r="O188" s="23">
        <f t="shared" si="7"/>
        <v>5.4905421265234704</v>
      </c>
    </row>
    <row r="189" spans="13:15" x14ac:dyDescent="0.25">
      <c r="M189" s="1">
        <f t="shared" si="8"/>
        <v>1.8400000000000014</v>
      </c>
      <c r="O189" s="23">
        <f t="shared" si="7"/>
        <v>5.5205470069594309</v>
      </c>
    </row>
    <row r="190" spans="13:15" x14ac:dyDescent="0.25">
      <c r="M190" s="1">
        <f t="shared" si="8"/>
        <v>1.8500000000000014</v>
      </c>
      <c r="O190" s="23">
        <f t="shared" si="7"/>
        <v>5.5505518873953914</v>
      </c>
    </row>
    <row r="191" spans="13:15" x14ac:dyDescent="0.25">
      <c r="M191" s="1">
        <f t="shared" si="8"/>
        <v>1.8600000000000014</v>
      </c>
      <c r="O191" s="23">
        <f t="shared" si="7"/>
        <v>5.5805567678313519</v>
      </c>
    </row>
    <row r="192" spans="13:15" x14ac:dyDescent="0.25">
      <c r="M192" s="1">
        <f t="shared" si="8"/>
        <v>1.8700000000000014</v>
      </c>
      <c r="O192" s="23">
        <f t="shared" si="7"/>
        <v>5.6105616482673124</v>
      </c>
    </row>
    <row r="193" spans="13:15" x14ac:dyDescent="0.25">
      <c r="M193" s="1">
        <f t="shared" si="8"/>
        <v>1.8800000000000014</v>
      </c>
      <c r="O193" s="23">
        <f t="shared" si="7"/>
        <v>5.6405665287032729</v>
      </c>
    </row>
    <row r="194" spans="13:15" x14ac:dyDescent="0.25">
      <c r="M194" s="1">
        <f t="shared" si="8"/>
        <v>1.8900000000000015</v>
      </c>
      <c r="O194" s="23">
        <f t="shared" si="7"/>
        <v>5.6705714091392334</v>
      </c>
    </row>
    <row r="195" spans="13:15" x14ac:dyDescent="0.25">
      <c r="M195" s="1">
        <f t="shared" si="8"/>
        <v>1.9000000000000015</v>
      </c>
      <c r="O195" s="23">
        <f t="shared" si="7"/>
        <v>5.7005762895751939</v>
      </c>
    </row>
    <row r="196" spans="13:15" x14ac:dyDescent="0.25">
      <c r="M196" s="1">
        <f t="shared" si="8"/>
        <v>1.9100000000000015</v>
      </c>
      <c r="O196" s="23">
        <f t="shared" si="7"/>
        <v>5.7305811700111544</v>
      </c>
    </row>
    <row r="197" spans="13:15" x14ac:dyDescent="0.25">
      <c r="M197" s="1">
        <f t="shared" si="8"/>
        <v>1.9200000000000015</v>
      </c>
      <c r="O197" s="23">
        <f t="shared" si="7"/>
        <v>5.7605860504471149</v>
      </c>
    </row>
    <row r="198" spans="13:15" x14ac:dyDescent="0.25">
      <c r="M198" s="1">
        <f t="shared" si="8"/>
        <v>1.9300000000000015</v>
      </c>
      <c r="O198" s="23">
        <f t="shared" ref="O198:O205" si="9">FORECAST(M198,$G$5:$G$53,$E$5:$E$53)</f>
        <v>5.7905909308830754</v>
      </c>
    </row>
    <row r="199" spans="13:15" x14ac:dyDescent="0.25">
      <c r="M199" s="1">
        <f t="shared" ref="M199:M205" si="10">+M198+0.01</f>
        <v>1.9400000000000015</v>
      </c>
      <c r="O199" s="23">
        <f t="shared" si="9"/>
        <v>5.8205958113190359</v>
      </c>
    </row>
    <row r="200" spans="13:15" x14ac:dyDescent="0.25">
      <c r="M200" s="1">
        <f t="shared" si="10"/>
        <v>1.9500000000000015</v>
      </c>
      <c r="O200" s="23">
        <f t="shared" si="9"/>
        <v>5.8506006917549964</v>
      </c>
    </row>
    <row r="201" spans="13:15" x14ac:dyDescent="0.25">
      <c r="M201" s="1">
        <f t="shared" si="10"/>
        <v>1.9600000000000015</v>
      </c>
      <c r="O201" s="23">
        <f t="shared" si="9"/>
        <v>5.8806055721909569</v>
      </c>
    </row>
    <row r="202" spans="13:15" x14ac:dyDescent="0.25">
      <c r="M202" s="1">
        <f t="shared" si="10"/>
        <v>1.9700000000000015</v>
      </c>
      <c r="O202" s="23">
        <f t="shared" si="9"/>
        <v>5.9106104526269174</v>
      </c>
    </row>
    <row r="203" spans="13:15" x14ac:dyDescent="0.25">
      <c r="M203" s="1">
        <f t="shared" si="10"/>
        <v>1.9800000000000015</v>
      </c>
      <c r="O203" s="23">
        <f t="shared" si="9"/>
        <v>5.9406153330628779</v>
      </c>
    </row>
    <row r="204" spans="13:15" x14ac:dyDescent="0.25">
      <c r="M204" s="1">
        <f t="shared" si="10"/>
        <v>1.9900000000000015</v>
      </c>
      <c r="O204" s="23">
        <f t="shared" si="9"/>
        <v>5.9706202134988384</v>
      </c>
    </row>
    <row r="205" spans="13:15" x14ac:dyDescent="0.25">
      <c r="M205" s="37">
        <f t="shared" si="10"/>
        <v>2.0000000000000013</v>
      </c>
      <c r="N205" s="37"/>
      <c r="O205" s="38">
        <f t="shared" si="9"/>
        <v>6.0006250939347989</v>
      </c>
    </row>
  </sheetData>
  <mergeCells count="2">
    <mergeCell ref="B2:C3"/>
    <mergeCell ref="E2:G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&amp;C&amp;1#&amp;"Arial"&amp;9&amp;K7f7f7fGeneral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N289"/>
  <sheetViews>
    <sheetView zoomScale="85" zoomScaleNormal="85" workbookViewId="0">
      <selection activeCell="Q15" sqref="Q15"/>
    </sheetView>
  </sheetViews>
  <sheetFormatPr baseColWidth="10" defaultColWidth="11.42578125" defaultRowHeight="15" x14ac:dyDescent="0.25"/>
  <cols>
    <col min="1" max="1" width="3.85546875" customWidth="1"/>
    <col min="2" max="2" width="4.85546875" customWidth="1"/>
    <col min="3" max="4" width="18.28515625" style="100" customWidth="1"/>
  </cols>
  <sheetData>
    <row r="1" spans="2:14" x14ac:dyDescent="0.25">
      <c r="C1" s="161"/>
      <c r="D1" s="162"/>
    </row>
    <row r="2" spans="2:14" x14ac:dyDescent="0.25">
      <c r="B2" s="64"/>
      <c r="C2" s="98" t="s">
        <v>26</v>
      </c>
      <c r="D2" s="98" t="s">
        <v>30</v>
      </c>
    </row>
    <row r="3" spans="2:14" x14ac:dyDescent="0.25">
      <c r="B3" s="64"/>
      <c r="C3" s="98" t="s">
        <v>25</v>
      </c>
      <c r="D3" s="98" t="s">
        <v>25</v>
      </c>
    </row>
    <row r="4" spans="2:14" x14ac:dyDescent="0.25">
      <c r="B4" s="64">
        <v>1</v>
      </c>
      <c r="C4" s="99"/>
      <c r="D4" s="99"/>
      <c r="G4" s="159" t="s">
        <v>9</v>
      </c>
      <c r="H4" s="160"/>
      <c r="K4" s="159" t="s">
        <v>10</v>
      </c>
      <c r="L4" s="160"/>
    </row>
    <row r="5" spans="2:14" x14ac:dyDescent="0.25">
      <c r="B5" s="64">
        <v>2</v>
      </c>
      <c r="C5" s="99"/>
      <c r="D5" s="99"/>
      <c r="F5" s="60" t="s">
        <v>5</v>
      </c>
      <c r="G5" s="2" t="s">
        <v>11</v>
      </c>
      <c r="H5" s="2" t="s">
        <v>12</v>
      </c>
      <c r="I5" s="61" t="s">
        <v>13</v>
      </c>
      <c r="J5" s="2" t="s">
        <v>14</v>
      </c>
      <c r="K5" s="61" t="s">
        <v>15</v>
      </c>
      <c r="L5" s="2" t="s">
        <v>16</v>
      </c>
      <c r="M5" s="61" t="s">
        <v>17</v>
      </c>
      <c r="N5" s="2" t="s">
        <v>2</v>
      </c>
    </row>
    <row r="6" spans="2:14" x14ac:dyDescent="0.25">
      <c r="B6" s="64">
        <v>3</v>
      </c>
      <c r="C6" s="99"/>
      <c r="D6" s="99"/>
      <c r="F6" s="62" t="s">
        <v>26</v>
      </c>
      <c r="G6" s="2">
        <v>26</v>
      </c>
      <c r="H6" s="2">
        <v>28</v>
      </c>
      <c r="I6" s="29" t="str">
        <f>IFERROR(STDEV(C4:C289),"")</f>
        <v/>
      </c>
      <c r="J6" s="4" t="str">
        <f>IFERROR(AVERAGE(C4:C289),"")</f>
        <v/>
      </c>
      <c r="K6" s="29" t="e">
        <f>J6+3*I6</f>
        <v>#VALUE!</v>
      </c>
      <c r="L6" s="4" t="e">
        <f>J6-3*I6</f>
        <v>#VALUE!</v>
      </c>
      <c r="M6" s="29" t="e">
        <f>(H6-G6)/(6*I6)</f>
        <v>#VALUE!</v>
      </c>
      <c r="N6" s="4" t="e">
        <f>MIN(((H6-J6)/(3*I6)),((J6-G6)/(3*I6)))</f>
        <v>#VALUE!</v>
      </c>
    </row>
    <row r="7" spans="2:14" x14ac:dyDescent="0.25">
      <c r="B7" s="64">
        <v>4</v>
      </c>
      <c r="C7" s="99"/>
      <c r="D7" s="99"/>
      <c r="F7" s="102" t="s">
        <v>30</v>
      </c>
      <c r="G7" s="2">
        <v>302</v>
      </c>
      <c r="H7" s="2">
        <v>303.5</v>
      </c>
      <c r="I7" s="29" t="str">
        <f>IFERROR(STDEV(D4:D289),"")</f>
        <v/>
      </c>
      <c r="J7" s="4" t="str">
        <f>IFERROR(AVERAGE(D4:D289),"")</f>
        <v/>
      </c>
      <c r="K7" s="29" t="e">
        <f>J7+3*I7</f>
        <v>#VALUE!</v>
      </c>
      <c r="L7" s="4" t="e">
        <f>J7-3*I7</f>
        <v>#VALUE!</v>
      </c>
      <c r="M7" s="29" t="e">
        <f>(H7-G7)/(6*I7)</f>
        <v>#VALUE!</v>
      </c>
      <c r="N7" s="4" t="e">
        <f>MIN(((H7-J7)/(3*I7)),((J7-G7)/(3*I7)))</f>
        <v>#VALUE!</v>
      </c>
    </row>
    <row r="8" spans="2:14" x14ac:dyDescent="0.25">
      <c r="B8" s="64">
        <v>5</v>
      </c>
      <c r="C8" s="99"/>
      <c r="D8" s="99"/>
    </row>
    <row r="9" spans="2:14" x14ac:dyDescent="0.25">
      <c r="B9" s="64">
        <v>6</v>
      </c>
      <c r="C9" s="99"/>
      <c r="D9" s="99"/>
    </row>
    <row r="10" spans="2:14" x14ac:dyDescent="0.25">
      <c r="B10" s="64">
        <v>7</v>
      </c>
      <c r="C10" s="99"/>
      <c r="D10" s="99"/>
    </row>
    <row r="11" spans="2:14" x14ac:dyDescent="0.25">
      <c r="B11" s="64">
        <v>8</v>
      </c>
      <c r="C11" s="99"/>
      <c r="D11" s="99"/>
    </row>
    <row r="12" spans="2:14" x14ac:dyDescent="0.25">
      <c r="B12" s="64">
        <v>9</v>
      </c>
      <c r="C12" s="99"/>
      <c r="D12" s="99"/>
    </row>
    <row r="13" spans="2:14" x14ac:dyDescent="0.25">
      <c r="B13" s="64">
        <v>10</v>
      </c>
      <c r="C13" s="99"/>
      <c r="D13" s="99"/>
    </row>
    <row r="14" spans="2:14" x14ac:dyDescent="0.25">
      <c r="B14" s="64">
        <v>11</v>
      </c>
      <c r="C14" s="99"/>
      <c r="D14" s="99"/>
    </row>
    <row r="15" spans="2:14" x14ac:dyDescent="0.25">
      <c r="B15" s="64">
        <v>12</v>
      </c>
      <c r="C15" s="99"/>
      <c r="D15" s="99"/>
    </row>
    <row r="16" spans="2:14" x14ac:dyDescent="0.25">
      <c r="B16" s="64">
        <v>13</v>
      </c>
      <c r="C16" s="99"/>
      <c r="D16" s="99"/>
    </row>
    <row r="17" spans="2:4" x14ac:dyDescent="0.25">
      <c r="B17" s="64">
        <v>14</v>
      </c>
      <c r="C17" s="99"/>
      <c r="D17" s="99"/>
    </row>
    <row r="18" spans="2:4" x14ac:dyDescent="0.25">
      <c r="B18" s="64">
        <v>15</v>
      </c>
      <c r="C18" s="99"/>
      <c r="D18" s="99"/>
    </row>
    <row r="19" spans="2:4" x14ac:dyDescent="0.25">
      <c r="B19" s="64">
        <v>16</v>
      </c>
      <c r="C19" s="101"/>
      <c r="D19" s="101"/>
    </row>
    <row r="20" spans="2:4" x14ac:dyDescent="0.25">
      <c r="B20" s="64">
        <v>17</v>
      </c>
      <c r="C20" s="101"/>
      <c r="D20" s="101"/>
    </row>
    <row r="21" spans="2:4" x14ac:dyDescent="0.25">
      <c r="B21" s="64">
        <v>18</v>
      </c>
      <c r="C21" s="101"/>
      <c r="D21" s="101"/>
    </row>
    <row r="22" spans="2:4" x14ac:dyDescent="0.25">
      <c r="B22" s="64">
        <v>19</v>
      </c>
      <c r="C22" s="99"/>
      <c r="D22" s="99"/>
    </row>
    <row r="23" spans="2:4" x14ac:dyDescent="0.25">
      <c r="B23" s="64">
        <v>20</v>
      </c>
      <c r="C23" s="99"/>
      <c r="D23" s="99"/>
    </row>
    <row r="24" spans="2:4" x14ac:dyDescent="0.25">
      <c r="B24" s="64">
        <v>21</v>
      </c>
      <c r="C24" s="99"/>
      <c r="D24" s="99"/>
    </row>
    <row r="25" spans="2:4" x14ac:dyDescent="0.25">
      <c r="B25" s="64">
        <v>22</v>
      </c>
      <c r="C25" s="99"/>
      <c r="D25" s="99"/>
    </row>
    <row r="26" spans="2:4" x14ac:dyDescent="0.25">
      <c r="B26" s="64">
        <v>23</v>
      </c>
      <c r="C26" s="99"/>
      <c r="D26" s="99"/>
    </row>
    <row r="27" spans="2:4" x14ac:dyDescent="0.25">
      <c r="B27" s="64">
        <v>24</v>
      </c>
      <c r="C27" s="99"/>
      <c r="D27" s="99"/>
    </row>
    <row r="28" spans="2:4" x14ac:dyDescent="0.25">
      <c r="B28" s="64">
        <v>25</v>
      </c>
      <c r="C28" s="99"/>
      <c r="D28" s="99"/>
    </row>
    <row r="29" spans="2:4" x14ac:dyDescent="0.25">
      <c r="B29" s="64">
        <v>26</v>
      </c>
      <c r="C29" s="99"/>
      <c r="D29" s="99"/>
    </row>
    <row r="30" spans="2:4" x14ac:dyDescent="0.25">
      <c r="B30" s="64">
        <v>27</v>
      </c>
      <c r="C30" s="99"/>
      <c r="D30" s="99"/>
    </row>
    <row r="31" spans="2:4" x14ac:dyDescent="0.25">
      <c r="B31" s="64">
        <v>28</v>
      </c>
      <c r="C31" s="99"/>
      <c r="D31" s="99"/>
    </row>
    <row r="32" spans="2:4" x14ac:dyDescent="0.25">
      <c r="B32" s="64">
        <v>29</v>
      </c>
      <c r="C32" s="99"/>
      <c r="D32" s="99"/>
    </row>
    <row r="33" spans="2:4" x14ac:dyDescent="0.25">
      <c r="B33" s="64">
        <v>30</v>
      </c>
      <c r="C33" s="99"/>
      <c r="D33" s="99"/>
    </row>
    <row r="34" spans="2:4" x14ac:dyDescent="0.25">
      <c r="B34" s="64">
        <v>31</v>
      </c>
      <c r="C34" s="99"/>
      <c r="D34" s="99"/>
    </row>
    <row r="35" spans="2:4" x14ac:dyDescent="0.25">
      <c r="B35" s="64">
        <v>32</v>
      </c>
      <c r="C35" s="99"/>
      <c r="D35" s="99"/>
    </row>
    <row r="36" spans="2:4" x14ac:dyDescent="0.25">
      <c r="B36" s="64">
        <v>33</v>
      </c>
      <c r="C36" s="99"/>
      <c r="D36" s="99"/>
    </row>
    <row r="37" spans="2:4" x14ac:dyDescent="0.25">
      <c r="B37" s="64">
        <v>34</v>
      </c>
      <c r="C37" s="99"/>
      <c r="D37" s="99"/>
    </row>
    <row r="38" spans="2:4" x14ac:dyDescent="0.25">
      <c r="B38" s="64">
        <v>35</v>
      </c>
      <c r="C38" s="99"/>
      <c r="D38" s="99"/>
    </row>
    <row r="39" spans="2:4" x14ac:dyDescent="0.25">
      <c r="B39" s="64">
        <v>36</v>
      </c>
      <c r="C39" s="99"/>
      <c r="D39" s="99"/>
    </row>
    <row r="40" spans="2:4" x14ac:dyDescent="0.25">
      <c r="B40" s="64">
        <v>37</v>
      </c>
      <c r="C40" s="99"/>
      <c r="D40" s="99"/>
    </row>
    <row r="41" spans="2:4" x14ac:dyDescent="0.25">
      <c r="B41" s="64">
        <v>38</v>
      </c>
      <c r="C41" s="99"/>
      <c r="D41" s="99"/>
    </row>
    <row r="42" spans="2:4" x14ac:dyDescent="0.25">
      <c r="B42" s="64">
        <v>39</v>
      </c>
      <c r="C42" s="99"/>
      <c r="D42" s="99"/>
    </row>
    <row r="43" spans="2:4" x14ac:dyDescent="0.25">
      <c r="B43" s="64">
        <v>40</v>
      </c>
      <c r="C43" s="99"/>
      <c r="D43" s="99"/>
    </row>
    <row r="44" spans="2:4" x14ac:dyDescent="0.25">
      <c r="B44" s="64">
        <v>41</v>
      </c>
      <c r="C44" s="99"/>
      <c r="D44" s="99"/>
    </row>
    <row r="45" spans="2:4" x14ac:dyDescent="0.25">
      <c r="B45" s="64">
        <v>42</v>
      </c>
      <c r="C45" s="99"/>
      <c r="D45" s="99"/>
    </row>
    <row r="46" spans="2:4" x14ac:dyDescent="0.25">
      <c r="B46" s="64">
        <v>43</v>
      </c>
      <c r="C46" s="99"/>
      <c r="D46" s="99"/>
    </row>
    <row r="47" spans="2:4" x14ac:dyDescent="0.25">
      <c r="B47" s="64">
        <v>44</v>
      </c>
      <c r="C47" s="99"/>
      <c r="D47" s="99"/>
    </row>
    <row r="48" spans="2:4" x14ac:dyDescent="0.25">
      <c r="B48" s="64">
        <v>45</v>
      </c>
      <c r="C48" s="99"/>
      <c r="D48" s="99"/>
    </row>
    <row r="49" spans="2:4" x14ac:dyDescent="0.25">
      <c r="B49" s="64">
        <v>46</v>
      </c>
      <c r="C49" s="99"/>
      <c r="D49" s="99"/>
    </row>
    <row r="50" spans="2:4" x14ac:dyDescent="0.25">
      <c r="B50" s="64">
        <v>47</v>
      </c>
      <c r="C50" s="99"/>
      <c r="D50" s="99"/>
    </row>
    <row r="51" spans="2:4" x14ac:dyDescent="0.25">
      <c r="B51" s="64">
        <v>48</v>
      </c>
      <c r="C51" s="99"/>
      <c r="D51" s="99"/>
    </row>
    <row r="52" spans="2:4" x14ac:dyDescent="0.25">
      <c r="B52" s="64">
        <v>49</v>
      </c>
      <c r="C52" s="99"/>
      <c r="D52" s="99"/>
    </row>
    <row r="53" spans="2:4" x14ac:dyDescent="0.25">
      <c r="B53" s="64">
        <v>50</v>
      </c>
      <c r="C53" s="99"/>
      <c r="D53" s="99"/>
    </row>
    <row r="54" spans="2:4" x14ac:dyDescent="0.25">
      <c r="B54" s="64">
        <v>51</v>
      </c>
      <c r="C54" s="99"/>
      <c r="D54" s="99"/>
    </row>
    <row r="55" spans="2:4" x14ac:dyDescent="0.25">
      <c r="B55" s="64">
        <v>52</v>
      </c>
      <c r="C55" s="99"/>
      <c r="D55" s="99"/>
    </row>
    <row r="56" spans="2:4" x14ac:dyDescent="0.25">
      <c r="B56" s="64">
        <v>53</v>
      </c>
      <c r="C56" s="99"/>
      <c r="D56" s="99"/>
    </row>
    <row r="57" spans="2:4" x14ac:dyDescent="0.25">
      <c r="B57" s="64">
        <v>54</v>
      </c>
      <c r="C57" s="99"/>
      <c r="D57" s="99"/>
    </row>
    <row r="58" spans="2:4" x14ac:dyDescent="0.25">
      <c r="B58" s="64">
        <v>55</v>
      </c>
      <c r="C58" s="99"/>
      <c r="D58" s="99"/>
    </row>
    <row r="59" spans="2:4" x14ac:dyDescent="0.25">
      <c r="B59" s="64">
        <v>56</v>
      </c>
      <c r="C59" s="99"/>
      <c r="D59" s="99"/>
    </row>
    <row r="60" spans="2:4" x14ac:dyDescent="0.25">
      <c r="B60" s="64">
        <v>57</v>
      </c>
      <c r="C60" s="99"/>
      <c r="D60" s="99"/>
    </row>
    <row r="61" spans="2:4" x14ac:dyDescent="0.25">
      <c r="B61" s="64">
        <v>58</v>
      </c>
      <c r="C61" s="99"/>
      <c r="D61" s="99"/>
    </row>
    <row r="62" spans="2:4" x14ac:dyDescent="0.25">
      <c r="B62" s="64">
        <v>59</v>
      </c>
      <c r="C62" s="99"/>
      <c r="D62" s="99"/>
    </row>
    <row r="63" spans="2:4" x14ac:dyDescent="0.25">
      <c r="B63" s="64">
        <v>60</v>
      </c>
      <c r="C63" s="99"/>
      <c r="D63" s="99"/>
    </row>
    <row r="64" spans="2:4" x14ac:dyDescent="0.25">
      <c r="B64" s="64">
        <v>61</v>
      </c>
      <c r="C64" s="99"/>
      <c r="D64" s="99"/>
    </row>
    <row r="65" spans="2:4" x14ac:dyDescent="0.25">
      <c r="B65" s="64">
        <v>62</v>
      </c>
      <c r="C65" s="99"/>
      <c r="D65" s="99"/>
    </row>
    <row r="66" spans="2:4" x14ac:dyDescent="0.25">
      <c r="B66" s="64">
        <v>63</v>
      </c>
      <c r="C66" s="99"/>
      <c r="D66" s="99"/>
    </row>
    <row r="67" spans="2:4" x14ac:dyDescent="0.25">
      <c r="B67" s="64">
        <v>64</v>
      </c>
      <c r="C67" s="99"/>
      <c r="D67" s="99"/>
    </row>
    <row r="68" spans="2:4" x14ac:dyDescent="0.25">
      <c r="B68" s="64">
        <v>65</v>
      </c>
      <c r="C68" s="99"/>
      <c r="D68" s="99"/>
    </row>
    <row r="69" spans="2:4" x14ac:dyDescent="0.25">
      <c r="B69" s="64">
        <v>66</v>
      </c>
      <c r="C69" s="99"/>
      <c r="D69" s="99"/>
    </row>
    <row r="70" spans="2:4" x14ac:dyDescent="0.25">
      <c r="B70" s="64">
        <v>67</v>
      </c>
      <c r="C70" s="99"/>
      <c r="D70" s="99"/>
    </row>
    <row r="71" spans="2:4" x14ac:dyDescent="0.25">
      <c r="B71" s="64">
        <v>68</v>
      </c>
      <c r="C71" s="99"/>
      <c r="D71" s="99"/>
    </row>
    <row r="72" spans="2:4" x14ac:dyDescent="0.25">
      <c r="B72" s="64">
        <v>69</v>
      </c>
      <c r="C72" s="99"/>
      <c r="D72" s="99"/>
    </row>
    <row r="73" spans="2:4" x14ac:dyDescent="0.25">
      <c r="B73" s="64">
        <v>70</v>
      </c>
      <c r="C73" s="99"/>
      <c r="D73" s="99"/>
    </row>
    <row r="74" spans="2:4" x14ac:dyDescent="0.25">
      <c r="B74" s="64">
        <v>71</v>
      </c>
      <c r="C74" s="99"/>
      <c r="D74" s="99"/>
    </row>
    <row r="75" spans="2:4" x14ac:dyDescent="0.25">
      <c r="B75" s="64">
        <v>72</v>
      </c>
      <c r="C75" s="99"/>
      <c r="D75" s="99"/>
    </row>
    <row r="76" spans="2:4" x14ac:dyDescent="0.25">
      <c r="B76" s="64">
        <v>73</v>
      </c>
      <c r="C76" s="99"/>
      <c r="D76" s="99"/>
    </row>
    <row r="77" spans="2:4" x14ac:dyDescent="0.25">
      <c r="B77" s="64">
        <v>74</v>
      </c>
      <c r="C77" s="99"/>
      <c r="D77" s="99"/>
    </row>
    <row r="78" spans="2:4" x14ac:dyDescent="0.25">
      <c r="B78" s="64">
        <v>75</v>
      </c>
      <c r="C78" s="99"/>
      <c r="D78" s="99"/>
    </row>
    <row r="79" spans="2:4" x14ac:dyDescent="0.25">
      <c r="B79" s="64">
        <v>76</v>
      </c>
      <c r="C79" s="99"/>
      <c r="D79" s="99"/>
    </row>
    <row r="80" spans="2:4" x14ac:dyDescent="0.25">
      <c r="B80" s="64">
        <v>77</v>
      </c>
      <c r="C80" s="99"/>
      <c r="D80" s="99"/>
    </row>
    <row r="81" spans="2:4" x14ac:dyDescent="0.25">
      <c r="B81" s="64">
        <v>78</v>
      </c>
      <c r="C81" s="99"/>
      <c r="D81" s="99"/>
    </row>
    <row r="82" spans="2:4" x14ac:dyDescent="0.25">
      <c r="B82" s="64">
        <v>79</v>
      </c>
      <c r="C82" s="99"/>
      <c r="D82" s="99"/>
    </row>
    <row r="83" spans="2:4" x14ac:dyDescent="0.25">
      <c r="B83" s="64">
        <v>80</v>
      </c>
      <c r="C83" s="99"/>
      <c r="D83" s="99"/>
    </row>
    <row r="84" spans="2:4" x14ac:dyDescent="0.25">
      <c r="B84" s="64">
        <v>81</v>
      </c>
      <c r="C84" s="99"/>
      <c r="D84" s="99"/>
    </row>
    <row r="85" spans="2:4" x14ac:dyDescent="0.25">
      <c r="B85" s="64">
        <v>82</v>
      </c>
      <c r="C85" s="99"/>
      <c r="D85" s="99"/>
    </row>
    <row r="86" spans="2:4" x14ac:dyDescent="0.25">
      <c r="B86" s="64">
        <v>83</v>
      </c>
      <c r="C86" s="99"/>
      <c r="D86" s="99"/>
    </row>
    <row r="87" spans="2:4" x14ac:dyDescent="0.25">
      <c r="B87" s="64">
        <v>84</v>
      </c>
      <c r="C87" s="99"/>
      <c r="D87" s="99"/>
    </row>
    <row r="88" spans="2:4" x14ac:dyDescent="0.25">
      <c r="B88" s="64">
        <v>85</v>
      </c>
      <c r="C88" s="99"/>
      <c r="D88" s="99"/>
    </row>
    <row r="89" spans="2:4" x14ac:dyDescent="0.25">
      <c r="B89" s="64">
        <v>86</v>
      </c>
      <c r="C89" s="99"/>
      <c r="D89" s="99"/>
    </row>
    <row r="90" spans="2:4" x14ac:dyDescent="0.25">
      <c r="B90" s="64">
        <v>87</v>
      </c>
      <c r="C90" s="99"/>
      <c r="D90" s="99"/>
    </row>
    <row r="91" spans="2:4" x14ac:dyDescent="0.25">
      <c r="B91" s="64">
        <v>88</v>
      </c>
      <c r="C91" s="99"/>
      <c r="D91" s="99"/>
    </row>
    <row r="92" spans="2:4" x14ac:dyDescent="0.25">
      <c r="B92" s="64">
        <v>89</v>
      </c>
      <c r="C92" s="99"/>
      <c r="D92" s="99"/>
    </row>
    <row r="93" spans="2:4" x14ac:dyDescent="0.25">
      <c r="B93" s="64">
        <v>90</v>
      </c>
      <c r="C93" s="99"/>
      <c r="D93" s="99"/>
    </row>
    <row r="94" spans="2:4" x14ac:dyDescent="0.25">
      <c r="B94" s="64">
        <v>91</v>
      </c>
      <c r="C94" s="99"/>
      <c r="D94" s="99"/>
    </row>
    <row r="95" spans="2:4" x14ac:dyDescent="0.25">
      <c r="B95" s="64">
        <v>92</v>
      </c>
      <c r="C95" s="99"/>
      <c r="D95" s="99"/>
    </row>
    <row r="96" spans="2:4" x14ac:dyDescent="0.25">
      <c r="B96" s="64">
        <v>93</v>
      </c>
      <c r="C96" s="99"/>
      <c r="D96" s="99"/>
    </row>
    <row r="97" spans="2:4" x14ac:dyDescent="0.25">
      <c r="B97" s="64">
        <v>94</v>
      </c>
      <c r="C97" s="99"/>
      <c r="D97" s="99"/>
    </row>
    <row r="98" spans="2:4" x14ac:dyDescent="0.25">
      <c r="B98" s="64">
        <v>95</v>
      </c>
      <c r="C98" s="99"/>
      <c r="D98" s="99"/>
    </row>
    <row r="99" spans="2:4" x14ac:dyDescent="0.25">
      <c r="B99" s="64">
        <v>96</v>
      </c>
      <c r="C99" s="99"/>
      <c r="D99" s="99"/>
    </row>
    <row r="100" spans="2:4" x14ac:dyDescent="0.25">
      <c r="B100" s="64">
        <v>97</v>
      </c>
      <c r="C100" s="99"/>
      <c r="D100" s="99"/>
    </row>
    <row r="101" spans="2:4" x14ac:dyDescent="0.25">
      <c r="B101" s="64">
        <v>98</v>
      </c>
      <c r="C101" s="99"/>
      <c r="D101" s="99"/>
    </row>
    <row r="102" spans="2:4" x14ac:dyDescent="0.25">
      <c r="B102" s="64">
        <v>99</v>
      </c>
      <c r="C102" s="99"/>
      <c r="D102" s="99"/>
    </row>
    <row r="103" spans="2:4" x14ac:dyDescent="0.25">
      <c r="B103" s="64">
        <v>100</v>
      </c>
      <c r="C103" s="99"/>
      <c r="D103" s="99"/>
    </row>
    <row r="104" spans="2:4" x14ac:dyDescent="0.25">
      <c r="B104" s="64">
        <v>101</v>
      </c>
      <c r="C104" s="99"/>
      <c r="D104" s="99"/>
    </row>
    <row r="105" spans="2:4" x14ac:dyDescent="0.25">
      <c r="B105" s="64">
        <v>102</v>
      </c>
      <c r="C105" s="99"/>
      <c r="D105" s="99"/>
    </row>
    <row r="106" spans="2:4" x14ac:dyDescent="0.25">
      <c r="B106" s="64">
        <v>103</v>
      </c>
      <c r="C106" s="99"/>
      <c r="D106" s="99"/>
    </row>
    <row r="107" spans="2:4" x14ac:dyDescent="0.25">
      <c r="B107" s="64">
        <v>104</v>
      </c>
      <c r="C107" s="99"/>
      <c r="D107" s="99"/>
    </row>
    <row r="108" spans="2:4" x14ac:dyDescent="0.25">
      <c r="B108" s="64">
        <v>105</v>
      </c>
      <c r="C108" s="99"/>
      <c r="D108" s="99"/>
    </row>
    <row r="109" spans="2:4" x14ac:dyDescent="0.25">
      <c r="B109" s="64">
        <v>106</v>
      </c>
      <c r="C109" s="99"/>
      <c r="D109" s="99"/>
    </row>
    <row r="110" spans="2:4" x14ac:dyDescent="0.25">
      <c r="B110" s="64">
        <v>107</v>
      </c>
      <c r="C110" s="99"/>
      <c r="D110" s="99"/>
    </row>
    <row r="111" spans="2:4" x14ac:dyDescent="0.25">
      <c r="B111" s="64">
        <v>108</v>
      </c>
      <c r="C111" s="99"/>
      <c r="D111" s="99"/>
    </row>
    <row r="112" spans="2:4" x14ac:dyDescent="0.25">
      <c r="B112" s="64">
        <v>109</v>
      </c>
      <c r="C112" s="99"/>
      <c r="D112" s="99"/>
    </row>
    <row r="113" spans="2:4" x14ac:dyDescent="0.25">
      <c r="B113" s="64">
        <v>110</v>
      </c>
      <c r="C113" s="99"/>
      <c r="D113" s="99"/>
    </row>
    <row r="114" spans="2:4" x14ac:dyDescent="0.25">
      <c r="B114" s="64">
        <v>111</v>
      </c>
      <c r="C114" s="99"/>
      <c r="D114" s="99"/>
    </row>
    <row r="115" spans="2:4" x14ac:dyDescent="0.25">
      <c r="B115" s="64">
        <v>112</v>
      </c>
      <c r="C115" s="99"/>
      <c r="D115" s="99"/>
    </row>
    <row r="116" spans="2:4" x14ac:dyDescent="0.25">
      <c r="B116" s="64">
        <v>113</v>
      </c>
      <c r="C116" s="99"/>
      <c r="D116" s="99"/>
    </row>
    <row r="117" spans="2:4" x14ac:dyDescent="0.25">
      <c r="B117" s="64">
        <v>114</v>
      </c>
      <c r="C117" s="99"/>
      <c r="D117" s="99"/>
    </row>
    <row r="118" spans="2:4" x14ac:dyDescent="0.25">
      <c r="B118" s="64">
        <v>115</v>
      </c>
      <c r="C118" s="99"/>
      <c r="D118" s="99"/>
    </row>
    <row r="119" spans="2:4" x14ac:dyDescent="0.25">
      <c r="B119" s="64">
        <v>116</v>
      </c>
      <c r="C119" s="99"/>
      <c r="D119" s="99"/>
    </row>
    <row r="120" spans="2:4" x14ac:dyDescent="0.25">
      <c r="B120" s="64">
        <v>117</v>
      </c>
      <c r="C120" s="99"/>
      <c r="D120" s="99"/>
    </row>
    <row r="121" spans="2:4" x14ac:dyDescent="0.25">
      <c r="B121" s="64">
        <v>118</v>
      </c>
      <c r="C121" s="99"/>
      <c r="D121" s="99"/>
    </row>
    <row r="122" spans="2:4" x14ac:dyDescent="0.25">
      <c r="B122" s="64">
        <v>119</v>
      </c>
      <c r="C122" s="99"/>
      <c r="D122" s="99"/>
    </row>
    <row r="123" spans="2:4" x14ac:dyDescent="0.25">
      <c r="B123" s="64">
        <v>120</v>
      </c>
      <c r="C123" s="99"/>
      <c r="D123" s="99"/>
    </row>
    <row r="124" spans="2:4" x14ac:dyDescent="0.25">
      <c r="B124" s="64">
        <v>121</v>
      </c>
      <c r="C124" s="99"/>
      <c r="D124" s="99"/>
    </row>
    <row r="125" spans="2:4" x14ac:dyDescent="0.25">
      <c r="B125" s="64">
        <v>122</v>
      </c>
      <c r="C125" s="99"/>
      <c r="D125" s="99"/>
    </row>
    <row r="126" spans="2:4" x14ac:dyDescent="0.25">
      <c r="B126" s="64">
        <v>123</v>
      </c>
      <c r="C126" s="99"/>
      <c r="D126" s="99"/>
    </row>
    <row r="127" spans="2:4" x14ac:dyDescent="0.25">
      <c r="B127" s="64">
        <v>124</v>
      </c>
      <c r="C127" s="99"/>
      <c r="D127" s="99"/>
    </row>
    <row r="128" spans="2:4" x14ac:dyDescent="0.25">
      <c r="B128" s="64">
        <v>125</v>
      </c>
      <c r="C128" s="99"/>
      <c r="D128" s="99"/>
    </row>
    <row r="129" spans="2:4" x14ac:dyDescent="0.25">
      <c r="B129" s="64">
        <v>126</v>
      </c>
      <c r="C129" s="99"/>
      <c r="D129" s="99"/>
    </row>
    <row r="130" spans="2:4" x14ac:dyDescent="0.25">
      <c r="B130" s="64">
        <v>127</v>
      </c>
      <c r="C130" s="99"/>
      <c r="D130" s="99"/>
    </row>
    <row r="131" spans="2:4" x14ac:dyDescent="0.25">
      <c r="B131" s="64">
        <v>128</v>
      </c>
      <c r="C131" s="99"/>
      <c r="D131" s="99"/>
    </row>
    <row r="132" spans="2:4" x14ac:dyDescent="0.25">
      <c r="B132" s="64">
        <v>129</v>
      </c>
      <c r="C132" s="99"/>
      <c r="D132" s="99"/>
    </row>
    <row r="133" spans="2:4" x14ac:dyDescent="0.25">
      <c r="B133" s="64">
        <v>130</v>
      </c>
      <c r="C133" s="99"/>
      <c r="D133" s="99"/>
    </row>
    <row r="134" spans="2:4" x14ac:dyDescent="0.25">
      <c r="B134" s="64">
        <v>131</v>
      </c>
      <c r="C134" s="99"/>
      <c r="D134" s="99"/>
    </row>
    <row r="135" spans="2:4" x14ac:dyDescent="0.25">
      <c r="B135" s="64">
        <v>132</v>
      </c>
      <c r="C135" s="99"/>
      <c r="D135" s="99"/>
    </row>
    <row r="136" spans="2:4" x14ac:dyDescent="0.25">
      <c r="B136" s="64">
        <v>133</v>
      </c>
      <c r="C136" s="99"/>
      <c r="D136" s="99"/>
    </row>
    <row r="137" spans="2:4" x14ac:dyDescent="0.25">
      <c r="B137" s="64">
        <v>134</v>
      </c>
      <c r="C137" s="99"/>
      <c r="D137" s="99"/>
    </row>
    <row r="138" spans="2:4" x14ac:dyDescent="0.25">
      <c r="B138" s="64">
        <v>135</v>
      </c>
      <c r="C138" s="99"/>
      <c r="D138" s="99"/>
    </row>
    <row r="139" spans="2:4" x14ac:dyDescent="0.25">
      <c r="B139" s="64">
        <v>136</v>
      </c>
      <c r="C139" s="99"/>
      <c r="D139" s="99"/>
    </row>
    <row r="140" spans="2:4" x14ac:dyDescent="0.25">
      <c r="B140" s="64">
        <v>137</v>
      </c>
      <c r="C140" s="99"/>
      <c r="D140" s="99"/>
    </row>
    <row r="141" spans="2:4" x14ac:dyDescent="0.25">
      <c r="B141" s="64">
        <v>138</v>
      </c>
      <c r="C141" s="99"/>
      <c r="D141" s="99"/>
    </row>
    <row r="142" spans="2:4" x14ac:dyDescent="0.25">
      <c r="B142" s="64">
        <v>139</v>
      </c>
      <c r="C142" s="99"/>
      <c r="D142" s="99"/>
    </row>
    <row r="143" spans="2:4" x14ac:dyDescent="0.25">
      <c r="B143" s="64">
        <v>140</v>
      </c>
      <c r="C143" s="99"/>
      <c r="D143" s="99"/>
    </row>
    <row r="144" spans="2:4" x14ac:dyDescent="0.25">
      <c r="B144" s="64">
        <v>141</v>
      </c>
      <c r="C144" s="99"/>
      <c r="D144" s="99"/>
    </row>
    <row r="145" spans="2:4" x14ac:dyDescent="0.25">
      <c r="B145" s="64">
        <v>142</v>
      </c>
      <c r="C145" s="99"/>
      <c r="D145" s="99"/>
    </row>
    <row r="146" spans="2:4" x14ac:dyDescent="0.25">
      <c r="B146" s="64">
        <v>143</v>
      </c>
      <c r="C146" s="99"/>
      <c r="D146" s="99"/>
    </row>
    <row r="147" spans="2:4" x14ac:dyDescent="0.25">
      <c r="B147" s="64">
        <v>144</v>
      </c>
      <c r="C147" s="99"/>
      <c r="D147" s="99"/>
    </row>
    <row r="148" spans="2:4" x14ac:dyDescent="0.25">
      <c r="B148" s="64">
        <v>145</v>
      </c>
      <c r="C148" s="99"/>
      <c r="D148" s="99"/>
    </row>
    <row r="149" spans="2:4" x14ac:dyDescent="0.25">
      <c r="B149" s="64">
        <v>146</v>
      </c>
      <c r="C149" s="99"/>
      <c r="D149" s="99"/>
    </row>
    <row r="150" spans="2:4" x14ac:dyDescent="0.25">
      <c r="B150" s="64">
        <v>147</v>
      </c>
      <c r="C150" s="99"/>
      <c r="D150" s="99"/>
    </row>
    <row r="151" spans="2:4" x14ac:dyDescent="0.25">
      <c r="B151" s="64">
        <v>148</v>
      </c>
      <c r="C151" s="99"/>
      <c r="D151" s="99"/>
    </row>
    <row r="152" spans="2:4" x14ac:dyDescent="0.25">
      <c r="B152" s="64">
        <v>149</v>
      </c>
      <c r="C152" s="99"/>
      <c r="D152" s="99"/>
    </row>
    <row r="153" spans="2:4" x14ac:dyDescent="0.25">
      <c r="B153" s="64">
        <v>150</v>
      </c>
      <c r="C153" s="99"/>
      <c r="D153" s="99"/>
    </row>
    <row r="154" spans="2:4" x14ac:dyDescent="0.25">
      <c r="B154" s="64">
        <v>151</v>
      </c>
      <c r="C154" s="99"/>
      <c r="D154" s="99"/>
    </row>
    <row r="155" spans="2:4" x14ac:dyDescent="0.25">
      <c r="B155" s="64">
        <v>152</v>
      </c>
      <c r="C155" s="99"/>
      <c r="D155" s="99"/>
    </row>
    <row r="156" spans="2:4" x14ac:dyDescent="0.25">
      <c r="B156" s="64">
        <v>153</v>
      </c>
      <c r="C156" s="99"/>
      <c r="D156" s="99"/>
    </row>
    <row r="157" spans="2:4" x14ac:dyDescent="0.25">
      <c r="B157" s="64">
        <v>154</v>
      </c>
      <c r="C157" s="99"/>
      <c r="D157" s="99"/>
    </row>
    <row r="158" spans="2:4" x14ac:dyDescent="0.25">
      <c r="B158" s="64">
        <v>155</v>
      </c>
      <c r="C158" s="99"/>
      <c r="D158" s="99"/>
    </row>
    <row r="159" spans="2:4" x14ac:dyDescent="0.25">
      <c r="B159" s="64">
        <v>156</v>
      </c>
      <c r="C159" s="99"/>
      <c r="D159" s="99"/>
    </row>
    <row r="160" spans="2:4" x14ac:dyDescent="0.25">
      <c r="B160" s="64">
        <v>157</v>
      </c>
      <c r="C160" s="99"/>
      <c r="D160" s="99"/>
    </row>
    <row r="161" spans="2:4" x14ac:dyDescent="0.25">
      <c r="B161" s="64">
        <v>158</v>
      </c>
      <c r="C161" s="99"/>
      <c r="D161" s="99"/>
    </row>
    <row r="162" spans="2:4" x14ac:dyDescent="0.25">
      <c r="B162" s="64">
        <v>159</v>
      </c>
      <c r="C162" s="99"/>
      <c r="D162" s="99"/>
    </row>
    <row r="163" spans="2:4" x14ac:dyDescent="0.25">
      <c r="B163" s="64">
        <v>160</v>
      </c>
      <c r="C163" s="99"/>
      <c r="D163" s="99"/>
    </row>
    <row r="164" spans="2:4" x14ac:dyDescent="0.25">
      <c r="B164" s="64">
        <v>161</v>
      </c>
      <c r="C164" s="99"/>
      <c r="D164" s="99"/>
    </row>
    <row r="165" spans="2:4" x14ac:dyDescent="0.25">
      <c r="B165" s="64">
        <v>162</v>
      </c>
      <c r="C165" s="99"/>
      <c r="D165" s="99"/>
    </row>
    <row r="166" spans="2:4" x14ac:dyDescent="0.25">
      <c r="B166" s="64">
        <v>163</v>
      </c>
      <c r="C166" s="99"/>
      <c r="D166" s="99"/>
    </row>
    <row r="167" spans="2:4" x14ac:dyDescent="0.25">
      <c r="B167" s="64">
        <v>164</v>
      </c>
      <c r="C167" s="99"/>
      <c r="D167" s="99"/>
    </row>
    <row r="168" spans="2:4" x14ac:dyDescent="0.25">
      <c r="B168" s="64">
        <v>165</v>
      </c>
      <c r="C168" s="99"/>
      <c r="D168" s="99"/>
    </row>
    <row r="169" spans="2:4" x14ac:dyDescent="0.25">
      <c r="B169" s="64">
        <v>166</v>
      </c>
      <c r="C169" s="99"/>
      <c r="D169" s="99"/>
    </row>
    <row r="170" spans="2:4" x14ac:dyDescent="0.25">
      <c r="B170" s="64">
        <v>167</v>
      </c>
      <c r="C170" s="99"/>
      <c r="D170" s="99"/>
    </row>
    <row r="171" spans="2:4" x14ac:dyDescent="0.25">
      <c r="B171" s="64">
        <v>168</v>
      </c>
      <c r="C171" s="99"/>
      <c r="D171" s="99"/>
    </row>
    <row r="172" spans="2:4" x14ac:dyDescent="0.25">
      <c r="B172" s="64">
        <v>169</v>
      </c>
      <c r="C172" s="99"/>
      <c r="D172" s="99"/>
    </row>
    <row r="173" spans="2:4" x14ac:dyDescent="0.25">
      <c r="B173" s="64">
        <v>170</v>
      </c>
      <c r="C173" s="99"/>
      <c r="D173" s="99"/>
    </row>
    <row r="174" spans="2:4" x14ac:dyDescent="0.25">
      <c r="B174" s="64">
        <v>171</v>
      </c>
      <c r="C174" s="99"/>
      <c r="D174" s="99"/>
    </row>
    <row r="175" spans="2:4" x14ac:dyDescent="0.25">
      <c r="B175" s="64">
        <v>172</v>
      </c>
      <c r="C175" s="99"/>
      <c r="D175" s="99"/>
    </row>
    <row r="176" spans="2:4" x14ac:dyDescent="0.25">
      <c r="B176" s="64">
        <v>173</v>
      </c>
      <c r="C176" s="99"/>
      <c r="D176" s="99"/>
    </row>
    <row r="177" spans="2:4" x14ac:dyDescent="0.25">
      <c r="B177" s="64">
        <v>174</v>
      </c>
      <c r="C177" s="99"/>
      <c r="D177" s="99"/>
    </row>
    <row r="178" spans="2:4" x14ac:dyDescent="0.25">
      <c r="B178" s="64">
        <v>175</v>
      </c>
      <c r="C178" s="99"/>
      <c r="D178" s="99"/>
    </row>
    <row r="179" spans="2:4" x14ac:dyDescent="0.25">
      <c r="B179" s="64">
        <v>176</v>
      </c>
      <c r="C179" s="99"/>
      <c r="D179" s="99"/>
    </row>
    <row r="180" spans="2:4" x14ac:dyDescent="0.25">
      <c r="B180" s="64">
        <v>177</v>
      </c>
      <c r="C180" s="99"/>
      <c r="D180" s="99"/>
    </row>
    <row r="181" spans="2:4" x14ac:dyDescent="0.25">
      <c r="B181" s="64">
        <v>178</v>
      </c>
      <c r="C181" s="99"/>
      <c r="D181" s="99"/>
    </row>
    <row r="182" spans="2:4" x14ac:dyDescent="0.25">
      <c r="B182" s="64">
        <v>179</v>
      </c>
      <c r="C182" s="99"/>
      <c r="D182" s="99"/>
    </row>
    <row r="183" spans="2:4" x14ac:dyDescent="0.25">
      <c r="B183" s="64">
        <v>180</v>
      </c>
      <c r="C183" s="99"/>
      <c r="D183" s="99"/>
    </row>
    <row r="184" spans="2:4" x14ac:dyDescent="0.25">
      <c r="B184" s="64">
        <v>181</v>
      </c>
      <c r="C184" s="99"/>
      <c r="D184" s="99"/>
    </row>
    <row r="185" spans="2:4" x14ac:dyDescent="0.25">
      <c r="B185" s="64">
        <v>182</v>
      </c>
      <c r="C185" s="99"/>
      <c r="D185" s="99"/>
    </row>
    <row r="186" spans="2:4" x14ac:dyDescent="0.25">
      <c r="B186" s="64">
        <v>183</v>
      </c>
      <c r="C186" s="99"/>
      <c r="D186" s="99"/>
    </row>
    <row r="187" spans="2:4" x14ac:dyDescent="0.25">
      <c r="B187" s="64">
        <v>184</v>
      </c>
      <c r="C187" s="99"/>
      <c r="D187" s="99"/>
    </row>
    <row r="188" spans="2:4" x14ac:dyDescent="0.25">
      <c r="B188" s="64">
        <v>185</v>
      </c>
      <c r="C188" s="99"/>
      <c r="D188" s="99"/>
    </row>
    <row r="189" spans="2:4" x14ac:dyDescent="0.25">
      <c r="B189" s="64">
        <v>186</v>
      </c>
      <c r="C189" s="99"/>
      <c r="D189" s="99"/>
    </row>
    <row r="190" spans="2:4" x14ac:dyDescent="0.25">
      <c r="B190" s="64">
        <v>187</v>
      </c>
      <c r="C190" s="99"/>
      <c r="D190" s="99"/>
    </row>
    <row r="191" spans="2:4" x14ac:dyDescent="0.25">
      <c r="B191" s="64">
        <v>188</v>
      </c>
      <c r="C191" s="99"/>
      <c r="D191" s="99"/>
    </row>
    <row r="192" spans="2:4" x14ac:dyDescent="0.25">
      <c r="B192" s="64">
        <v>189</v>
      </c>
      <c r="C192" s="99"/>
      <c r="D192" s="99"/>
    </row>
    <row r="193" spans="2:4" x14ac:dyDescent="0.25">
      <c r="B193" s="64">
        <v>190</v>
      </c>
      <c r="C193" s="99"/>
      <c r="D193" s="99"/>
    </row>
    <row r="194" spans="2:4" x14ac:dyDescent="0.25">
      <c r="B194" s="64">
        <v>191</v>
      </c>
      <c r="C194" s="99"/>
      <c r="D194" s="99"/>
    </row>
    <row r="195" spans="2:4" x14ac:dyDescent="0.25">
      <c r="B195" s="64">
        <v>192</v>
      </c>
      <c r="C195" s="99"/>
      <c r="D195" s="99"/>
    </row>
    <row r="196" spans="2:4" x14ac:dyDescent="0.25">
      <c r="B196" s="64">
        <v>193</v>
      </c>
      <c r="C196" s="99"/>
      <c r="D196" s="99"/>
    </row>
    <row r="197" spans="2:4" x14ac:dyDescent="0.25">
      <c r="B197" s="64">
        <v>194</v>
      </c>
      <c r="C197" s="99"/>
      <c r="D197" s="99"/>
    </row>
    <row r="198" spans="2:4" x14ac:dyDescent="0.25">
      <c r="B198" s="64">
        <v>195</v>
      </c>
      <c r="C198" s="99"/>
      <c r="D198" s="99"/>
    </row>
    <row r="199" spans="2:4" x14ac:dyDescent="0.25">
      <c r="B199" s="64">
        <v>196</v>
      </c>
      <c r="C199" s="99"/>
      <c r="D199" s="99"/>
    </row>
    <row r="200" spans="2:4" x14ac:dyDescent="0.25">
      <c r="B200" s="64">
        <v>197</v>
      </c>
      <c r="C200" s="99"/>
      <c r="D200" s="99"/>
    </row>
    <row r="201" spans="2:4" x14ac:dyDescent="0.25">
      <c r="B201" s="64">
        <v>198</v>
      </c>
      <c r="C201" s="99"/>
      <c r="D201" s="99"/>
    </row>
    <row r="202" spans="2:4" x14ac:dyDescent="0.25">
      <c r="B202" s="64">
        <v>199</v>
      </c>
      <c r="C202" s="99"/>
      <c r="D202" s="99"/>
    </row>
    <row r="203" spans="2:4" x14ac:dyDescent="0.25">
      <c r="B203" s="64">
        <v>200</v>
      </c>
      <c r="C203" s="99"/>
      <c r="D203" s="99"/>
    </row>
    <row r="204" spans="2:4" x14ac:dyDescent="0.25">
      <c r="B204" s="64">
        <v>201</v>
      </c>
      <c r="C204" s="99"/>
      <c r="D204" s="99"/>
    </row>
    <row r="205" spans="2:4" x14ac:dyDescent="0.25">
      <c r="B205" s="64">
        <v>202</v>
      </c>
      <c r="C205" s="99"/>
      <c r="D205" s="99"/>
    </row>
    <row r="206" spans="2:4" x14ac:dyDescent="0.25">
      <c r="B206" s="64">
        <v>203</v>
      </c>
      <c r="C206" s="99"/>
      <c r="D206" s="99"/>
    </row>
    <row r="207" spans="2:4" x14ac:dyDescent="0.25">
      <c r="B207" s="64">
        <v>204</v>
      </c>
      <c r="C207" s="99"/>
      <c r="D207" s="99"/>
    </row>
    <row r="208" spans="2:4" x14ac:dyDescent="0.25">
      <c r="B208" s="64">
        <v>205</v>
      </c>
      <c r="C208" s="99"/>
      <c r="D208" s="99"/>
    </row>
    <row r="209" spans="2:4" x14ac:dyDescent="0.25">
      <c r="B209" s="64">
        <v>206</v>
      </c>
      <c r="C209" s="99"/>
      <c r="D209" s="99"/>
    </row>
    <row r="210" spans="2:4" x14ac:dyDescent="0.25">
      <c r="B210" s="64">
        <v>207</v>
      </c>
      <c r="C210" s="99"/>
      <c r="D210" s="99"/>
    </row>
    <row r="211" spans="2:4" x14ac:dyDescent="0.25">
      <c r="B211" s="64">
        <v>208</v>
      </c>
      <c r="C211" s="99"/>
      <c r="D211" s="99"/>
    </row>
    <row r="212" spans="2:4" x14ac:dyDescent="0.25">
      <c r="B212" s="64">
        <v>209</v>
      </c>
      <c r="C212" s="99"/>
      <c r="D212" s="99"/>
    </row>
    <row r="213" spans="2:4" x14ac:dyDescent="0.25">
      <c r="B213" s="64">
        <v>210</v>
      </c>
      <c r="C213" s="99"/>
      <c r="D213" s="99"/>
    </row>
    <row r="214" spans="2:4" x14ac:dyDescent="0.25">
      <c r="B214" s="64">
        <v>211</v>
      </c>
      <c r="C214" s="99"/>
      <c r="D214" s="99"/>
    </row>
    <row r="215" spans="2:4" x14ac:dyDescent="0.25">
      <c r="B215" s="64">
        <v>212</v>
      </c>
      <c r="C215" s="99"/>
      <c r="D215" s="99"/>
    </row>
    <row r="216" spans="2:4" x14ac:dyDescent="0.25">
      <c r="B216" s="64">
        <v>213</v>
      </c>
      <c r="C216" s="99"/>
      <c r="D216" s="99"/>
    </row>
    <row r="217" spans="2:4" x14ac:dyDescent="0.25">
      <c r="B217" s="64">
        <v>214</v>
      </c>
      <c r="C217" s="99"/>
      <c r="D217" s="99"/>
    </row>
    <row r="218" spans="2:4" x14ac:dyDescent="0.25">
      <c r="B218" s="64">
        <v>215</v>
      </c>
      <c r="C218" s="99"/>
      <c r="D218" s="99"/>
    </row>
    <row r="219" spans="2:4" x14ac:dyDescent="0.25">
      <c r="B219" s="64">
        <v>216</v>
      </c>
      <c r="C219" s="99"/>
      <c r="D219" s="99"/>
    </row>
    <row r="220" spans="2:4" x14ac:dyDescent="0.25">
      <c r="B220" s="64">
        <v>217</v>
      </c>
      <c r="C220" s="99"/>
      <c r="D220" s="99"/>
    </row>
    <row r="221" spans="2:4" x14ac:dyDescent="0.25">
      <c r="B221" s="64">
        <v>218</v>
      </c>
      <c r="C221" s="99"/>
      <c r="D221" s="99"/>
    </row>
    <row r="222" spans="2:4" x14ac:dyDescent="0.25">
      <c r="B222" s="64">
        <v>219</v>
      </c>
      <c r="C222" s="99"/>
      <c r="D222" s="99"/>
    </row>
    <row r="223" spans="2:4" x14ac:dyDescent="0.25">
      <c r="B223" s="64">
        <v>220</v>
      </c>
      <c r="C223" s="99"/>
      <c r="D223" s="99"/>
    </row>
    <row r="224" spans="2:4" x14ac:dyDescent="0.25">
      <c r="B224" s="64">
        <v>221</v>
      </c>
      <c r="C224" s="99"/>
      <c r="D224" s="99"/>
    </row>
    <row r="225" spans="2:4" x14ac:dyDescent="0.25">
      <c r="B225" s="64">
        <v>222</v>
      </c>
      <c r="C225" s="99"/>
      <c r="D225" s="99"/>
    </row>
    <row r="226" spans="2:4" x14ac:dyDescent="0.25">
      <c r="B226" s="64">
        <v>223</v>
      </c>
      <c r="C226" s="99"/>
      <c r="D226" s="99"/>
    </row>
    <row r="227" spans="2:4" x14ac:dyDescent="0.25">
      <c r="B227" s="64">
        <v>224</v>
      </c>
      <c r="C227" s="99"/>
      <c r="D227" s="99"/>
    </row>
    <row r="228" spans="2:4" x14ac:dyDescent="0.25">
      <c r="B228" s="64">
        <v>225</v>
      </c>
      <c r="C228" s="99"/>
      <c r="D228" s="99"/>
    </row>
    <row r="229" spans="2:4" x14ac:dyDescent="0.25">
      <c r="B229" s="64">
        <v>226</v>
      </c>
      <c r="C229" s="99"/>
      <c r="D229" s="99"/>
    </row>
    <row r="230" spans="2:4" x14ac:dyDescent="0.25">
      <c r="B230" s="64">
        <v>227</v>
      </c>
      <c r="C230" s="99"/>
      <c r="D230" s="99"/>
    </row>
    <row r="231" spans="2:4" x14ac:dyDescent="0.25">
      <c r="B231" s="64">
        <v>228</v>
      </c>
      <c r="C231" s="99"/>
      <c r="D231" s="99"/>
    </row>
    <row r="232" spans="2:4" x14ac:dyDescent="0.25">
      <c r="B232" s="64">
        <v>229</v>
      </c>
      <c r="C232" s="99"/>
      <c r="D232" s="99"/>
    </row>
    <row r="233" spans="2:4" x14ac:dyDescent="0.25">
      <c r="B233" s="64">
        <v>230</v>
      </c>
      <c r="C233" s="99"/>
      <c r="D233" s="99"/>
    </row>
    <row r="234" spans="2:4" x14ac:dyDescent="0.25">
      <c r="B234" s="64">
        <v>231</v>
      </c>
      <c r="C234" s="99"/>
      <c r="D234" s="99"/>
    </row>
    <row r="235" spans="2:4" x14ac:dyDescent="0.25">
      <c r="B235" s="64">
        <v>232</v>
      </c>
      <c r="C235" s="99"/>
      <c r="D235" s="99"/>
    </row>
    <row r="236" spans="2:4" x14ac:dyDescent="0.25">
      <c r="B236" s="64">
        <v>233</v>
      </c>
      <c r="C236" s="99"/>
      <c r="D236" s="99"/>
    </row>
    <row r="237" spans="2:4" x14ac:dyDescent="0.25">
      <c r="B237" s="64">
        <v>234</v>
      </c>
      <c r="C237" s="99"/>
      <c r="D237" s="99"/>
    </row>
    <row r="238" spans="2:4" x14ac:dyDescent="0.25">
      <c r="B238" s="64">
        <v>235</v>
      </c>
      <c r="C238" s="99"/>
      <c r="D238" s="99"/>
    </row>
    <row r="239" spans="2:4" x14ac:dyDescent="0.25">
      <c r="B239" s="64">
        <v>236</v>
      </c>
      <c r="C239" s="99"/>
      <c r="D239" s="99"/>
    </row>
    <row r="240" spans="2:4" x14ac:dyDescent="0.25">
      <c r="B240" s="64">
        <v>237</v>
      </c>
      <c r="C240" s="99"/>
      <c r="D240" s="99"/>
    </row>
    <row r="241" spans="2:4" x14ac:dyDescent="0.25">
      <c r="B241" s="64">
        <v>238</v>
      </c>
      <c r="C241" s="99"/>
      <c r="D241" s="99"/>
    </row>
    <row r="242" spans="2:4" x14ac:dyDescent="0.25">
      <c r="B242" s="64">
        <v>239</v>
      </c>
      <c r="C242" s="99"/>
      <c r="D242" s="99"/>
    </row>
    <row r="243" spans="2:4" x14ac:dyDescent="0.25">
      <c r="B243" s="64">
        <v>240</v>
      </c>
      <c r="C243" s="99"/>
      <c r="D243" s="99"/>
    </row>
    <row r="244" spans="2:4" x14ac:dyDescent="0.25">
      <c r="B244" s="64">
        <v>241</v>
      </c>
      <c r="C244" s="99"/>
      <c r="D244" s="99"/>
    </row>
    <row r="245" spans="2:4" x14ac:dyDescent="0.25">
      <c r="B245" s="64">
        <v>242</v>
      </c>
      <c r="C245" s="99"/>
      <c r="D245" s="99"/>
    </row>
    <row r="246" spans="2:4" x14ac:dyDescent="0.25">
      <c r="B246" s="64">
        <v>243</v>
      </c>
      <c r="C246" s="99"/>
      <c r="D246" s="99"/>
    </row>
    <row r="247" spans="2:4" x14ac:dyDescent="0.25">
      <c r="B247" s="64">
        <v>244</v>
      </c>
      <c r="C247" s="99"/>
      <c r="D247" s="99"/>
    </row>
    <row r="248" spans="2:4" x14ac:dyDescent="0.25">
      <c r="B248" s="64">
        <v>245</v>
      </c>
      <c r="C248" s="99"/>
      <c r="D248" s="99"/>
    </row>
    <row r="249" spans="2:4" x14ac:dyDescent="0.25">
      <c r="B249" s="64">
        <v>246</v>
      </c>
      <c r="C249" s="99"/>
      <c r="D249" s="99"/>
    </row>
    <row r="250" spans="2:4" x14ac:dyDescent="0.25">
      <c r="B250" s="64">
        <v>247</v>
      </c>
      <c r="C250" s="99"/>
      <c r="D250" s="99"/>
    </row>
    <row r="251" spans="2:4" x14ac:dyDescent="0.25">
      <c r="B251" s="64">
        <v>248</v>
      </c>
      <c r="C251" s="99"/>
      <c r="D251" s="99"/>
    </row>
    <row r="252" spans="2:4" x14ac:dyDescent="0.25">
      <c r="B252" s="64">
        <v>249</v>
      </c>
      <c r="C252" s="99"/>
      <c r="D252" s="99"/>
    </row>
    <row r="253" spans="2:4" x14ac:dyDescent="0.25">
      <c r="B253" s="64">
        <v>250</v>
      </c>
      <c r="C253" s="99"/>
      <c r="D253" s="99"/>
    </row>
    <row r="254" spans="2:4" x14ac:dyDescent="0.25">
      <c r="B254" s="64">
        <v>251</v>
      </c>
      <c r="C254" s="99"/>
      <c r="D254" s="99"/>
    </row>
    <row r="255" spans="2:4" x14ac:dyDescent="0.25">
      <c r="B255" s="64">
        <v>252</v>
      </c>
      <c r="C255" s="99"/>
      <c r="D255" s="99"/>
    </row>
    <row r="256" spans="2:4" x14ac:dyDescent="0.25">
      <c r="B256" s="64">
        <v>253</v>
      </c>
      <c r="C256" s="99"/>
      <c r="D256" s="99"/>
    </row>
    <row r="257" spans="2:4" x14ac:dyDescent="0.25">
      <c r="B257" s="64">
        <v>254</v>
      </c>
      <c r="C257" s="99"/>
      <c r="D257" s="99"/>
    </row>
    <row r="258" spans="2:4" x14ac:dyDescent="0.25">
      <c r="B258" s="64">
        <v>255</v>
      </c>
      <c r="C258" s="99"/>
      <c r="D258" s="99"/>
    </row>
    <row r="259" spans="2:4" x14ac:dyDescent="0.25">
      <c r="B259" s="64">
        <v>256</v>
      </c>
      <c r="C259" s="99"/>
      <c r="D259" s="99"/>
    </row>
    <row r="260" spans="2:4" x14ac:dyDescent="0.25">
      <c r="B260" s="64">
        <v>257</v>
      </c>
      <c r="C260" s="99"/>
      <c r="D260" s="99"/>
    </row>
    <row r="261" spans="2:4" x14ac:dyDescent="0.25">
      <c r="B261" s="64">
        <v>258</v>
      </c>
      <c r="C261" s="99"/>
      <c r="D261" s="99"/>
    </row>
    <row r="262" spans="2:4" x14ac:dyDescent="0.25">
      <c r="B262" s="64">
        <v>259</v>
      </c>
      <c r="C262" s="99"/>
      <c r="D262" s="99"/>
    </row>
    <row r="263" spans="2:4" x14ac:dyDescent="0.25">
      <c r="B263" s="64">
        <v>260</v>
      </c>
      <c r="C263" s="99"/>
      <c r="D263" s="99"/>
    </row>
    <row r="264" spans="2:4" x14ac:dyDescent="0.25">
      <c r="B264" s="64">
        <v>261</v>
      </c>
      <c r="C264" s="99"/>
      <c r="D264" s="99"/>
    </row>
    <row r="265" spans="2:4" x14ac:dyDescent="0.25">
      <c r="B265" s="64">
        <v>262</v>
      </c>
      <c r="C265" s="99"/>
      <c r="D265" s="99"/>
    </row>
    <row r="266" spans="2:4" x14ac:dyDescent="0.25">
      <c r="B266" s="64">
        <v>263</v>
      </c>
      <c r="C266" s="99"/>
      <c r="D266" s="99"/>
    </row>
    <row r="267" spans="2:4" x14ac:dyDescent="0.25">
      <c r="B267" s="64">
        <v>264</v>
      </c>
      <c r="C267" s="99"/>
      <c r="D267" s="99"/>
    </row>
    <row r="268" spans="2:4" x14ac:dyDescent="0.25">
      <c r="B268" s="64">
        <v>265</v>
      </c>
      <c r="C268" s="99"/>
      <c r="D268" s="99"/>
    </row>
    <row r="269" spans="2:4" x14ac:dyDescent="0.25">
      <c r="B269" s="64">
        <v>266</v>
      </c>
      <c r="C269" s="99"/>
      <c r="D269" s="99"/>
    </row>
    <row r="270" spans="2:4" x14ac:dyDescent="0.25">
      <c r="B270" s="64">
        <v>267</v>
      </c>
      <c r="C270" s="99"/>
      <c r="D270" s="99"/>
    </row>
    <row r="271" spans="2:4" x14ac:dyDescent="0.25">
      <c r="B271" s="64">
        <v>268</v>
      </c>
      <c r="C271" s="99"/>
      <c r="D271" s="99"/>
    </row>
    <row r="272" spans="2:4" x14ac:dyDescent="0.25">
      <c r="B272" s="64">
        <v>269</v>
      </c>
      <c r="C272" s="99"/>
      <c r="D272" s="99"/>
    </row>
    <row r="273" spans="2:4" x14ac:dyDescent="0.25">
      <c r="B273" s="64">
        <v>270</v>
      </c>
      <c r="C273" s="99"/>
      <c r="D273" s="99"/>
    </row>
    <row r="274" spans="2:4" x14ac:dyDescent="0.25">
      <c r="B274" s="64">
        <v>271</v>
      </c>
      <c r="C274" s="99"/>
      <c r="D274" s="99"/>
    </row>
    <row r="275" spans="2:4" x14ac:dyDescent="0.25">
      <c r="B275" s="64">
        <v>272</v>
      </c>
      <c r="C275" s="99"/>
      <c r="D275" s="99"/>
    </row>
    <row r="276" spans="2:4" x14ac:dyDescent="0.25">
      <c r="B276" s="64">
        <v>273</v>
      </c>
      <c r="C276" s="99"/>
      <c r="D276" s="99"/>
    </row>
    <row r="277" spans="2:4" x14ac:dyDescent="0.25">
      <c r="B277" s="64">
        <v>274</v>
      </c>
      <c r="C277" s="99"/>
      <c r="D277" s="99"/>
    </row>
    <row r="278" spans="2:4" x14ac:dyDescent="0.25">
      <c r="B278" s="64">
        <v>275</v>
      </c>
      <c r="C278" s="99"/>
      <c r="D278" s="99"/>
    </row>
    <row r="279" spans="2:4" x14ac:dyDescent="0.25">
      <c r="B279" s="64">
        <v>276</v>
      </c>
      <c r="C279" s="99"/>
      <c r="D279" s="99"/>
    </row>
    <row r="280" spans="2:4" x14ac:dyDescent="0.25">
      <c r="B280" s="64">
        <v>277</v>
      </c>
      <c r="C280" s="99"/>
      <c r="D280" s="99"/>
    </row>
    <row r="281" spans="2:4" x14ac:dyDescent="0.25">
      <c r="B281" s="64">
        <v>278</v>
      </c>
      <c r="C281" s="99"/>
      <c r="D281" s="99"/>
    </row>
    <row r="282" spans="2:4" x14ac:dyDescent="0.25">
      <c r="B282" s="64">
        <v>279</v>
      </c>
      <c r="C282" s="99"/>
      <c r="D282" s="99"/>
    </row>
    <row r="283" spans="2:4" x14ac:dyDescent="0.25">
      <c r="B283" s="64">
        <v>280</v>
      </c>
      <c r="C283" s="99"/>
      <c r="D283" s="99"/>
    </row>
    <row r="284" spans="2:4" x14ac:dyDescent="0.25">
      <c r="B284" s="64">
        <v>281</v>
      </c>
      <c r="C284" s="99"/>
      <c r="D284" s="99"/>
    </row>
    <row r="285" spans="2:4" x14ac:dyDescent="0.25">
      <c r="B285" s="64">
        <v>282</v>
      </c>
      <c r="C285" s="99"/>
      <c r="D285" s="99"/>
    </row>
    <row r="286" spans="2:4" x14ac:dyDescent="0.25">
      <c r="B286" s="64">
        <v>283</v>
      </c>
      <c r="C286" s="99"/>
      <c r="D286" s="99"/>
    </row>
    <row r="287" spans="2:4" x14ac:dyDescent="0.25">
      <c r="B287" s="64">
        <v>284</v>
      </c>
      <c r="C287" s="99"/>
      <c r="D287" s="99"/>
    </row>
    <row r="288" spans="2:4" x14ac:dyDescent="0.25">
      <c r="B288" s="64">
        <v>285</v>
      </c>
      <c r="C288" s="99"/>
      <c r="D288" s="99"/>
    </row>
    <row r="289" spans="2:4" x14ac:dyDescent="0.25">
      <c r="B289" s="64">
        <v>286</v>
      </c>
      <c r="C289" s="99"/>
      <c r="D289" s="99"/>
    </row>
  </sheetData>
  <mergeCells count="3">
    <mergeCell ref="K4:L4"/>
    <mergeCell ref="G4:H4"/>
    <mergeCell ref="C1:D1"/>
  </mergeCells>
  <conditionalFormatting sqref="N6:N7">
    <cfRule type="iconSet" priority="1">
      <iconSet>
        <cfvo type="percent" val="0"/>
        <cfvo type="num" val="1"/>
        <cfvo type="num" val="1.33"/>
      </iconSet>
    </cfRule>
  </conditionalFormatting>
  <conditionalFormatting sqref="M6:M7">
    <cfRule type="iconSet" priority="2">
      <iconSet>
        <cfvo type="percent" val="0"/>
        <cfvo type="num" val="1"/>
        <cfvo type="num" val="1.33"/>
      </iconSet>
    </cfRule>
  </conditionalFormatting>
  <pageMargins left="0.7" right="0.7" top="0.75" bottom="0.75" header="0.3" footer="0.3"/>
  <pageSetup paperSize="9" orientation="portrait" r:id="rId1"/>
  <headerFooter>
    <oddFooter>&amp;C&amp;1#&amp;"Arial"&amp;9&amp;K7f7f7fGeneral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5:E22"/>
  <sheetViews>
    <sheetView workbookViewId="0">
      <selection activeCell="C6" sqref="C6:C21"/>
    </sheetView>
  </sheetViews>
  <sheetFormatPr baseColWidth="10" defaultRowHeight="15" x14ac:dyDescent="0.25"/>
  <sheetData>
    <row r="5" spans="2:5" ht="37.5" x14ac:dyDescent="0.25">
      <c r="B5" s="73" t="s">
        <v>23</v>
      </c>
      <c r="C5" s="74" t="s">
        <v>24</v>
      </c>
      <c r="D5" s="74" t="s">
        <v>29</v>
      </c>
      <c r="E5" s="75"/>
    </row>
    <row r="6" spans="2:5" x14ac:dyDescent="0.25">
      <c r="B6" s="76">
        <v>42948</v>
      </c>
      <c r="C6" s="2"/>
      <c r="D6" s="2">
        <v>3</v>
      </c>
      <c r="E6" s="75"/>
    </row>
    <row r="7" spans="2:5" x14ac:dyDescent="0.25">
      <c r="B7" s="76">
        <v>42979</v>
      </c>
      <c r="C7" s="77"/>
      <c r="D7" s="77">
        <v>3</v>
      </c>
      <c r="E7" s="75"/>
    </row>
    <row r="8" spans="2:5" x14ac:dyDescent="0.25">
      <c r="B8" s="76">
        <v>43009</v>
      </c>
      <c r="C8" s="2"/>
      <c r="D8" s="2">
        <v>3</v>
      </c>
      <c r="E8" s="75"/>
    </row>
    <row r="9" spans="2:5" x14ac:dyDescent="0.25">
      <c r="B9" s="76">
        <v>43040</v>
      </c>
      <c r="C9" s="77"/>
      <c r="D9" s="77">
        <v>3</v>
      </c>
      <c r="E9" s="75"/>
    </row>
    <row r="10" spans="2:5" x14ac:dyDescent="0.25">
      <c r="B10" s="76">
        <v>43070</v>
      </c>
      <c r="C10" s="2"/>
      <c r="D10" s="2">
        <v>3</v>
      </c>
      <c r="E10" s="75"/>
    </row>
    <row r="11" spans="2:5" x14ac:dyDescent="0.25">
      <c r="B11" s="76">
        <v>43101</v>
      </c>
      <c r="C11" s="77"/>
      <c r="D11" s="77">
        <v>3</v>
      </c>
      <c r="E11" s="75"/>
    </row>
    <row r="12" spans="2:5" x14ac:dyDescent="0.25">
      <c r="B12" s="76">
        <v>43132</v>
      </c>
      <c r="C12" s="2"/>
      <c r="D12" s="2">
        <v>3</v>
      </c>
      <c r="E12" s="75"/>
    </row>
    <row r="13" spans="2:5" x14ac:dyDescent="0.25">
      <c r="B13" s="76">
        <v>43160</v>
      </c>
      <c r="C13" s="77"/>
      <c r="D13" s="77">
        <v>3</v>
      </c>
      <c r="E13" s="75"/>
    </row>
    <row r="14" spans="2:5" x14ac:dyDescent="0.25">
      <c r="B14" s="76">
        <v>43191</v>
      </c>
      <c r="C14" s="2"/>
      <c r="D14" s="2">
        <v>3</v>
      </c>
      <c r="E14" s="75"/>
    </row>
    <row r="15" spans="2:5" x14ac:dyDescent="0.25">
      <c r="B15" s="76">
        <v>43221</v>
      </c>
      <c r="C15" s="77"/>
      <c r="D15" s="77">
        <v>3</v>
      </c>
      <c r="E15" s="75"/>
    </row>
    <row r="16" spans="2:5" x14ac:dyDescent="0.25">
      <c r="B16" s="76">
        <v>43252</v>
      </c>
      <c r="C16" s="2"/>
      <c r="D16" s="2">
        <v>3</v>
      </c>
      <c r="E16" s="75"/>
    </row>
    <row r="17" spans="2:5" x14ac:dyDescent="0.25">
      <c r="B17" s="76">
        <v>43282</v>
      </c>
      <c r="C17" s="63"/>
      <c r="D17" s="63">
        <v>3</v>
      </c>
      <c r="E17" s="75"/>
    </row>
    <row r="18" spans="2:5" x14ac:dyDescent="0.25">
      <c r="B18" s="76">
        <v>43313</v>
      </c>
      <c r="C18" s="63"/>
      <c r="D18" s="63">
        <v>3</v>
      </c>
    </row>
    <row r="19" spans="2:5" x14ac:dyDescent="0.25">
      <c r="B19" s="76">
        <v>43344</v>
      </c>
      <c r="C19" s="63"/>
      <c r="D19" s="63">
        <v>3</v>
      </c>
    </row>
    <row r="20" spans="2:5" x14ac:dyDescent="0.25">
      <c r="B20" s="76">
        <v>43374</v>
      </c>
      <c r="C20" s="63"/>
      <c r="D20" s="63">
        <v>3</v>
      </c>
    </row>
    <row r="21" spans="2:5" x14ac:dyDescent="0.25">
      <c r="B21" s="76">
        <v>43405</v>
      </c>
      <c r="C21" s="63"/>
      <c r="D21" s="63">
        <v>3</v>
      </c>
    </row>
    <row r="22" spans="2:5" x14ac:dyDescent="0.25">
      <c r="B22" s="76">
        <v>43435</v>
      </c>
      <c r="C22" s="63"/>
      <c r="D22" s="63">
        <v>3</v>
      </c>
    </row>
  </sheetData>
  <pageMargins left="0.7" right="0.7" top="0.75" bottom="0.75" header="0.3" footer="0.3"/>
  <pageSetup paperSize="9" orientation="portrait" r:id="rId1"/>
  <headerFooter>
    <oddFooter>&amp;C&amp;1#&amp;"Arial"&amp;9&amp;K7f7f7fGeneral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H11:T38"/>
  <sheetViews>
    <sheetView showGridLines="0" tabSelected="1" zoomScale="85" zoomScaleNormal="85" workbookViewId="0">
      <selection activeCell="N16" sqref="N16:P18"/>
    </sheetView>
  </sheetViews>
  <sheetFormatPr baseColWidth="10" defaultRowHeight="15" customHeight="1" x14ac:dyDescent="0.25"/>
  <cols>
    <col min="8" max="22" width="11.42578125" customWidth="1"/>
  </cols>
  <sheetData>
    <row r="11" spans="8:20" ht="15" customHeight="1" x14ac:dyDescent="0.25">
      <c r="H11" s="183" t="s">
        <v>5</v>
      </c>
      <c r="I11" s="183"/>
      <c r="J11" s="11" t="s">
        <v>2</v>
      </c>
      <c r="K11" s="53" t="s">
        <v>3</v>
      </c>
      <c r="L11" s="179" t="s">
        <v>6</v>
      </c>
      <c r="M11" s="179"/>
      <c r="N11" s="177" t="s">
        <v>7</v>
      </c>
      <c r="O11" s="177"/>
      <c r="P11" s="177"/>
      <c r="R11" s="172"/>
      <c r="S11" s="170" t="s">
        <v>31</v>
      </c>
      <c r="T11" s="171"/>
    </row>
    <row r="12" spans="8:20" ht="15" customHeight="1" x14ac:dyDescent="0.25">
      <c r="H12" s="176" t="s">
        <v>27</v>
      </c>
      <c r="I12" s="176"/>
      <c r="J12" s="103"/>
      <c r="K12" s="18" t="str">
        <f>IF(COUNTBLANK(J12)=0,VLOOKUP(J12,'Sigma-Level Table'!$B$5:$C$53,2,TRUE),"0")</f>
        <v>0</v>
      </c>
      <c r="L12" s="180" t="e">
        <f>O38</f>
        <v>#VALUE!</v>
      </c>
      <c r="M12" s="180"/>
      <c r="N12" s="177"/>
      <c r="O12" s="177"/>
      <c r="P12" s="177"/>
      <c r="R12" s="173"/>
      <c r="S12" s="170"/>
      <c r="T12" s="171"/>
    </row>
    <row r="13" spans="8:20" ht="15" customHeight="1" x14ac:dyDescent="0.25">
      <c r="H13" s="176" t="s">
        <v>26</v>
      </c>
      <c r="I13" s="176"/>
      <c r="J13" s="4" t="e">
        <f>Résultats!N6</f>
        <v>#VALUE!</v>
      </c>
      <c r="K13" s="18" t="e">
        <f>IF(COUNTBLANK(J13)=0,VLOOKUP(J13,'Sigma-Level Table'!$B$5:$C$53,2,TRUE),"0")</f>
        <v>#VALUE!</v>
      </c>
      <c r="L13" s="180"/>
      <c r="M13" s="180"/>
      <c r="N13" s="177"/>
      <c r="O13" s="177"/>
      <c r="P13" s="177"/>
      <c r="Q13" s="111"/>
      <c r="R13" s="163"/>
      <c r="S13" s="174"/>
      <c r="T13" s="175"/>
    </row>
    <row r="14" spans="8:20" ht="15" customHeight="1" x14ac:dyDescent="0.25">
      <c r="H14" s="176" t="s">
        <v>28</v>
      </c>
      <c r="I14" s="176"/>
      <c r="J14" s="103"/>
      <c r="K14" s="18" t="str">
        <f>IF(COUNTBLANK(J14)=0,VLOOKUP(J14,'Sigma-Level Table'!$B$5:$C$53,2,TRUE),"0")</f>
        <v>0</v>
      </c>
      <c r="L14" s="181" t="s">
        <v>8</v>
      </c>
      <c r="M14" s="181"/>
      <c r="N14" s="177"/>
      <c r="O14" s="177"/>
      <c r="P14" s="177"/>
      <c r="Q14" s="111"/>
      <c r="R14" s="164"/>
      <c r="S14" s="166"/>
      <c r="T14" s="167"/>
    </row>
    <row r="15" spans="8:20" ht="15" customHeight="1" x14ac:dyDescent="0.25">
      <c r="H15" s="176"/>
      <c r="I15" s="176"/>
      <c r="J15" s="176"/>
      <c r="K15" s="176"/>
      <c r="L15" s="181"/>
      <c r="M15" s="181"/>
      <c r="N15" s="177"/>
      <c r="O15" s="177"/>
      <c r="P15" s="177"/>
      <c r="R15" s="111"/>
      <c r="S15" s="112"/>
      <c r="T15" s="113"/>
    </row>
    <row r="16" spans="8:20" ht="15" customHeight="1" x14ac:dyDescent="0.25">
      <c r="H16" s="176"/>
      <c r="I16" s="176"/>
      <c r="J16" s="176"/>
      <c r="K16" s="176"/>
      <c r="L16" s="182">
        <v>7</v>
      </c>
      <c r="M16" s="182"/>
      <c r="N16" s="178" t="e">
        <f>IF(K38=0,6,IF(N38&gt;=0.99,0,SQRT(LN(1/(N38)^2))-((2.515517+0.802853*(SQRT(LN(1/(N38)^2)))+0.010328*(SQRT(LN(1/(N38)^2)))^2))/((1+1.432788*(SQRT(LN(1/(N38)^2)))+0.189269*(SQRT(LN(1/(N38)^2)))^2+0.001308*(SQRT(LN(1/(N38)^2)))^3))+L38))</f>
        <v>#VALUE!</v>
      </c>
      <c r="O16" s="178"/>
      <c r="P16" s="178"/>
      <c r="R16" s="111"/>
      <c r="S16" s="112"/>
      <c r="T16" s="113"/>
    </row>
    <row r="17" spans="8:20" ht="15" customHeight="1" x14ac:dyDescent="0.25">
      <c r="H17" s="176"/>
      <c r="I17" s="176"/>
      <c r="J17" s="176"/>
      <c r="K17" s="176"/>
      <c r="L17" s="182"/>
      <c r="M17" s="182"/>
      <c r="N17" s="178"/>
      <c r="O17" s="178"/>
      <c r="P17" s="178"/>
      <c r="R17" s="164"/>
      <c r="S17" s="166"/>
      <c r="T17" s="167"/>
    </row>
    <row r="18" spans="8:20" ht="15" customHeight="1" x14ac:dyDescent="0.25">
      <c r="H18" s="176"/>
      <c r="I18" s="176"/>
      <c r="J18" s="176"/>
      <c r="K18" s="176"/>
      <c r="L18" s="182"/>
      <c r="M18" s="182"/>
      <c r="N18" s="178"/>
      <c r="O18" s="178"/>
      <c r="P18" s="178"/>
      <c r="R18" s="165"/>
      <c r="S18" s="168"/>
      <c r="T18" s="169"/>
    </row>
    <row r="19" spans="8:20" s="65" customFormat="1" ht="15" customHeight="1" x14ac:dyDescent="0.25">
      <c r="H19" s="121"/>
      <c r="I19" s="121"/>
      <c r="J19" s="121"/>
      <c r="K19" s="121"/>
      <c r="L19" s="121"/>
      <c r="M19" s="121"/>
      <c r="N19" s="121"/>
      <c r="O19" s="121"/>
      <c r="P19" s="55"/>
    </row>
    <row r="20" spans="8:20" ht="15" customHeight="1" x14ac:dyDescent="0.25">
      <c r="H20" s="176"/>
      <c r="I20" s="176"/>
      <c r="J20" s="176"/>
      <c r="K20" s="176"/>
      <c r="L20" s="176"/>
      <c r="M20" s="176"/>
      <c r="N20" s="176"/>
      <c r="O20" s="176"/>
      <c r="P20" s="176"/>
    </row>
    <row r="21" spans="8:20" ht="15" customHeight="1" x14ac:dyDescent="0.25">
      <c r="H21" s="176"/>
      <c r="I21" s="176"/>
      <c r="J21" s="176"/>
      <c r="K21" s="176"/>
      <c r="L21" s="176"/>
      <c r="M21" s="176"/>
      <c r="N21" s="176"/>
      <c r="O21" s="176"/>
      <c r="P21" s="176"/>
    </row>
    <row r="22" spans="8:20" ht="15" customHeight="1" x14ac:dyDescent="0.25">
      <c r="H22" s="176"/>
      <c r="I22" s="176"/>
      <c r="J22" s="176"/>
      <c r="K22" s="176"/>
      <c r="L22" s="176"/>
      <c r="M22" s="176"/>
      <c r="N22" s="176"/>
      <c r="O22" s="176"/>
      <c r="P22" s="176"/>
    </row>
    <row r="23" spans="8:20" ht="15" customHeight="1" x14ac:dyDescent="0.25">
      <c r="H23" s="176"/>
      <c r="I23" s="176"/>
      <c r="J23" s="176"/>
      <c r="K23" s="176"/>
      <c r="L23" s="176"/>
      <c r="M23" s="176"/>
      <c r="N23" s="176"/>
      <c r="O23" s="176"/>
      <c r="P23" s="176"/>
    </row>
    <row r="24" spans="8:20" ht="15" customHeight="1" x14ac:dyDescent="0.25">
      <c r="H24" s="176"/>
      <c r="I24" s="176"/>
      <c r="J24" s="176"/>
      <c r="K24" s="176"/>
      <c r="L24" s="176"/>
      <c r="M24" s="176"/>
      <c r="N24" s="176"/>
      <c r="O24" s="176"/>
      <c r="P24" s="176"/>
    </row>
    <row r="25" spans="8:20" ht="15" customHeight="1" x14ac:dyDescent="0.25">
      <c r="H25" s="176"/>
      <c r="I25" s="176"/>
      <c r="J25" s="176"/>
      <c r="K25" s="176"/>
      <c r="L25" s="176"/>
      <c r="M25" s="176"/>
      <c r="N25" s="176"/>
      <c r="O25" s="176"/>
      <c r="P25" s="176"/>
    </row>
    <row r="26" spans="8:20" ht="15" customHeight="1" x14ac:dyDescent="0.25">
      <c r="H26" s="176"/>
      <c r="I26" s="176"/>
      <c r="J26" s="176"/>
      <c r="K26" s="176"/>
      <c r="L26" s="176"/>
      <c r="M26" s="176"/>
      <c r="N26" s="176"/>
      <c r="O26" s="176"/>
      <c r="P26" s="176"/>
    </row>
    <row r="27" spans="8:20" ht="15" customHeight="1" x14ac:dyDescent="0.25">
      <c r="H27" s="176"/>
      <c r="I27" s="176"/>
      <c r="J27" s="176"/>
      <c r="K27" s="176"/>
      <c r="L27" s="176"/>
      <c r="M27" s="176"/>
      <c r="N27" s="176"/>
      <c r="O27" s="176"/>
      <c r="P27" s="176"/>
    </row>
    <row r="28" spans="8:20" ht="15" customHeight="1" x14ac:dyDescent="0.25">
      <c r="H28" s="176"/>
      <c r="I28" s="176"/>
      <c r="J28" s="176"/>
      <c r="K28" s="176"/>
      <c r="L28" s="176"/>
      <c r="M28" s="176"/>
      <c r="N28" s="176"/>
      <c r="O28" s="176"/>
      <c r="P28" s="176"/>
    </row>
    <row r="29" spans="8:20" ht="15" customHeight="1" x14ac:dyDescent="0.25">
      <c r="H29" s="176"/>
      <c r="I29" s="176"/>
      <c r="J29" s="176"/>
      <c r="K29" s="176"/>
      <c r="L29" s="176"/>
      <c r="M29" s="176"/>
      <c r="N29" s="176"/>
      <c r="O29" s="176"/>
      <c r="P29" s="176"/>
    </row>
    <row r="30" spans="8:20" ht="15" customHeight="1" x14ac:dyDescent="0.25">
      <c r="H30" s="176"/>
      <c r="I30" s="176"/>
      <c r="J30" s="176"/>
      <c r="K30" s="176"/>
      <c r="L30" s="176"/>
      <c r="M30" s="176"/>
      <c r="N30" s="176"/>
      <c r="O30" s="176"/>
      <c r="P30" s="176"/>
    </row>
    <row r="31" spans="8:20" ht="15" customHeight="1" x14ac:dyDescent="0.25">
      <c r="H31" s="176"/>
      <c r="I31" s="176"/>
      <c r="J31" s="176"/>
      <c r="K31" s="176"/>
      <c r="L31" s="176"/>
      <c r="M31" s="176"/>
      <c r="N31" s="176"/>
      <c r="O31" s="176"/>
      <c r="P31" s="176"/>
    </row>
    <row r="32" spans="8:20" ht="15" customHeight="1" x14ac:dyDescent="0.25">
      <c r="H32" s="176"/>
      <c r="I32" s="176"/>
      <c r="J32" s="176"/>
      <c r="K32" s="176"/>
      <c r="L32" s="176"/>
      <c r="M32" s="176"/>
      <c r="N32" s="176"/>
      <c r="O32" s="176"/>
      <c r="P32" s="176"/>
    </row>
    <row r="33" spans="8:16" ht="15" customHeight="1" x14ac:dyDescent="0.25">
      <c r="H33" s="176"/>
      <c r="I33" s="176"/>
      <c r="J33" s="176"/>
      <c r="K33" s="176"/>
      <c r="L33" s="176"/>
      <c r="M33" s="176"/>
      <c r="N33" s="176"/>
      <c r="O33" s="176"/>
      <c r="P33" s="176"/>
    </row>
    <row r="34" spans="8:16" ht="15" customHeight="1" x14ac:dyDescent="0.25">
      <c r="H34" s="176"/>
      <c r="I34" s="176"/>
      <c r="J34" s="176"/>
      <c r="K34" s="176"/>
      <c r="L34" s="176"/>
      <c r="M34" s="176"/>
      <c r="N34" s="176"/>
      <c r="O34" s="176"/>
      <c r="P34" s="176"/>
    </row>
    <row r="35" spans="8:16" ht="15" customHeight="1" x14ac:dyDescent="0.25">
      <c r="H35" s="176"/>
      <c r="I35" s="176"/>
      <c r="J35" s="176"/>
      <c r="K35" s="176"/>
      <c r="L35" s="176"/>
      <c r="M35" s="176"/>
      <c r="N35" s="176"/>
      <c r="O35" s="176"/>
      <c r="P35" s="176"/>
    </row>
    <row r="37" spans="8:16" ht="15" customHeight="1" x14ac:dyDescent="0.25">
      <c r="H37" s="104" t="s">
        <v>18</v>
      </c>
      <c r="I37" s="104"/>
      <c r="J37" s="105" t="s">
        <v>19</v>
      </c>
      <c r="K37" s="104" t="s">
        <v>20</v>
      </c>
      <c r="L37" s="105" t="s">
        <v>21</v>
      </c>
      <c r="M37" s="105"/>
      <c r="N37" s="106" t="s">
        <v>22</v>
      </c>
      <c r="O37" s="104" t="s">
        <v>3</v>
      </c>
    </row>
    <row r="38" spans="8:16" ht="15" customHeight="1" x14ac:dyDescent="0.25">
      <c r="H38" s="107">
        <v>1000000</v>
      </c>
      <c r="I38" s="107"/>
      <c r="J38" s="108">
        <f>+L16</f>
        <v>7</v>
      </c>
      <c r="K38" s="107" t="e">
        <f>SUM(K12:K19)</f>
        <v>#VALUE!</v>
      </c>
      <c r="L38" s="109">
        <v>1.5</v>
      </c>
      <c r="M38" s="109"/>
      <c r="N38" s="110" t="e">
        <f>+K38/+(H38*J38)</f>
        <v>#VALUE!</v>
      </c>
      <c r="O38" s="108" t="e">
        <f>+(+K38/+(+J38*H38))*1000000</f>
        <v>#VALUE!</v>
      </c>
    </row>
  </sheetData>
  <mergeCells count="19">
    <mergeCell ref="H20:P35"/>
    <mergeCell ref="H19:O19"/>
    <mergeCell ref="N11:P15"/>
    <mergeCell ref="N16:P18"/>
    <mergeCell ref="L11:M11"/>
    <mergeCell ref="L12:M13"/>
    <mergeCell ref="L14:M15"/>
    <mergeCell ref="L16:M18"/>
    <mergeCell ref="H11:I11"/>
    <mergeCell ref="H12:I12"/>
    <mergeCell ref="H13:I13"/>
    <mergeCell ref="H15:K18"/>
    <mergeCell ref="H14:I14"/>
    <mergeCell ref="R13:R14"/>
    <mergeCell ref="R17:R18"/>
    <mergeCell ref="S17:T18"/>
    <mergeCell ref="S11:T12"/>
    <mergeCell ref="R11:R12"/>
    <mergeCell ref="S13:T14"/>
  </mergeCells>
  <conditionalFormatting sqref="L12">
    <cfRule type="expression" dxfId="9" priority="8">
      <formula>$N$20&gt;=3</formula>
    </cfRule>
    <cfRule type="expression" dxfId="8" priority="9">
      <formula>AND($N$20&lt;3,$N$20&gt;=2.5)</formula>
    </cfRule>
    <cfRule type="expression" dxfId="7" priority="10">
      <formula>$N$20&lt;2.5</formula>
    </cfRule>
  </conditionalFormatting>
  <conditionalFormatting sqref="K12:K14">
    <cfRule type="cellIs" dxfId="6" priority="7" operator="equal">
      <formula>0</formula>
    </cfRule>
  </conditionalFormatting>
  <conditionalFormatting sqref="N16">
    <cfRule type="cellIs" dxfId="5" priority="4" operator="greaterThanOrEqual">
      <formula>3</formula>
    </cfRule>
    <cfRule type="cellIs" dxfId="4" priority="5" operator="between">
      <formula>2.5</formula>
      <formula>3</formula>
    </cfRule>
    <cfRule type="cellIs" dxfId="3" priority="6" operator="lessThan">
      <formula>2.5</formula>
    </cfRule>
  </conditionalFormatting>
  <conditionalFormatting sqref="J13">
    <cfRule type="cellIs" dxfId="2" priority="1" operator="lessThan">
      <formula>0.7</formula>
    </cfRule>
    <cfRule type="cellIs" dxfId="1" priority="2" operator="greaterThanOrEqual">
      <formula>1</formula>
    </cfRule>
    <cfRule type="cellIs" dxfId="0" priority="3" operator="between">
      <formula>0.7</formula>
      <formula>1</formula>
    </cfRule>
  </conditionalFormatting>
  <pageMargins left="0.7" right="0.7" top="0.75" bottom="0.75" header="0.3" footer="0.3"/>
  <pageSetup paperSize="9" orientation="portrait" r:id="rId1"/>
  <headerFooter>
    <oddFooter>&amp;C&amp;1#&amp;"Arial"&amp;9&amp;K7f7f7fGeneral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CPK process </vt:lpstr>
      <vt:lpstr>Sigma-Level Table</vt:lpstr>
      <vt:lpstr>Résultats</vt:lpstr>
      <vt:lpstr>Feuil8</vt:lpstr>
      <vt:lpstr>Interface</vt:lpstr>
      <vt:lpstr>'Sigma-Level Table'!Zone_d_impression</vt:lpstr>
    </vt:vector>
  </TitlesOfParts>
  <Company>Gebo Cermex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Marchand, Julie</dc:creator>
  <cp:lastModifiedBy>Thomas, Evelyne</cp:lastModifiedBy>
  <dcterms:created xsi:type="dcterms:W3CDTF">2017-08-03T07:37:14Z</dcterms:created>
  <dcterms:modified xsi:type="dcterms:W3CDTF">2019-08-05T08:48:27Z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4480757-a570-4f64-84e7-c5b3ffe9d573_Enabled">
    <vt:lpwstr>True</vt:lpwstr>
  </property>
  <property fmtid="{D5CDD505-2E9C-101B-9397-08002B2CF9AE}" pid="3" name="MSIP_Label_94480757-a570-4f64-84e7-c5b3ffe9d573_SiteId">
    <vt:lpwstr>2390cbd1-e663-4321-bc93-ba298637ce52</vt:lpwstr>
  </property>
  <property fmtid="{D5CDD505-2E9C-101B-9397-08002B2CF9AE}" pid="4" name="MSIP_Label_94480757-a570-4f64-84e7-c5b3ffe9d573_Ref">
    <vt:lpwstr>https://api.informationprotection.azure.com/api/2390cbd1-e663-4321-bc93-ba298637ce52</vt:lpwstr>
  </property>
  <property fmtid="{D5CDD505-2E9C-101B-9397-08002B2CF9AE}" pid="5" name="MSIP_Label_94480757-a570-4f64-84e7-c5b3ffe9d573_Owner">
    <vt:lpwstr>Julie.MARCHAND@gebocermex.com</vt:lpwstr>
  </property>
  <property fmtid="{D5CDD505-2E9C-101B-9397-08002B2CF9AE}" pid="6" name="MSIP_Label_94480757-a570-4f64-84e7-c5b3ffe9d573_SetDate">
    <vt:lpwstr>2019-04-17T10:48:55.9236365+02:00</vt:lpwstr>
  </property>
  <property fmtid="{D5CDD505-2E9C-101B-9397-08002B2CF9AE}" pid="7" name="MSIP_Label_94480757-a570-4f64-84e7-c5b3ffe9d573_Name">
    <vt:lpwstr>General</vt:lpwstr>
  </property>
  <property fmtid="{D5CDD505-2E9C-101B-9397-08002B2CF9AE}" pid="8" name="MSIP_Label_94480757-a570-4f64-84e7-c5b3ffe9d573_Application">
    <vt:lpwstr>Microsoft Azure Information Protection</vt:lpwstr>
  </property>
  <property fmtid="{D5CDD505-2E9C-101B-9397-08002B2CF9AE}" pid="9" name="MSIP_Label_94480757-a570-4f64-84e7-c5b3ffe9d573_Extended_MSFT_Method">
    <vt:lpwstr>Automatic</vt:lpwstr>
  </property>
  <property fmtid="{D5CDD505-2E9C-101B-9397-08002B2CF9AE}" pid="10" name="Sensitivity">
    <vt:lpwstr>General</vt:lpwstr>
  </property>
</Properties>
</file>