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ct54ff3n\Desktop\perso\Fiches\"/>
    </mc:Choice>
  </mc:AlternateContent>
  <bookViews>
    <workbookView xWindow="0" yWindow="0" windowWidth="20490" windowHeight="7155"/>
  </bookViews>
  <sheets>
    <sheet name="Gestion HP" sheetId="7" r:id="rId1"/>
    <sheet name="Sorts" sheetId="1" r:id="rId2"/>
    <sheet name="Tir" sheetId="2" r:id="rId3"/>
    <sheet name="Talents" sheetId="5" r:id="rId4"/>
    <sheet name="Talents descr" sheetId="3" r:id="rId5"/>
    <sheet name="talents add" sheetId="4" r:id="rId6"/>
    <sheet name="Phénomènes psy" sheetId="9" r:id="rId7"/>
    <sheet name="Tableaux" sheetId="11" r:id="rId8"/>
    <sheet name="Gestion HP backup" sheetId="8" r:id="rId9"/>
    <sheet name="Feuil8" sheetId="13" r:id="rId10"/>
  </sheets>
  <calcPr calcId="152511"/>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26" i="8" l="1"/>
  <c r="I28" i="8" s="1"/>
  <c r="E25" i="8"/>
  <c r="C28" i="8" s="1"/>
  <c r="C29" i="8" s="1"/>
  <c r="D29" i="8" s="1"/>
  <c r="J12" i="8"/>
  <c r="G10" i="8"/>
  <c r="F10" i="8"/>
  <c r="M9" i="8"/>
  <c r="G9" i="8"/>
  <c r="F9" i="8"/>
  <c r="M8" i="8"/>
  <c r="G8" i="8"/>
  <c r="M11" i="8" s="1"/>
  <c r="F8" i="8"/>
  <c r="M10" i="8" s="1"/>
  <c r="M7" i="8"/>
  <c r="J11" i="8" s="1"/>
  <c r="M6" i="7"/>
  <c r="M25" i="7"/>
  <c r="I27" i="7" s="1"/>
  <c r="J27" i="7" s="1"/>
  <c r="J28" i="8" l="1"/>
  <c r="I29" i="8"/>
  <c r="J29" i="8" s="1"/>
  <c r="C20" i="8"/>
  <c r="F19" i="8"/>
  <c r="C21" i="8"/>
  <c r="F20" i="8"/>
  <c r="D28" i="8"/>
  <c r="I28" i="7"/>
  <c r="J28" i="7" s="1"/>
  <c r="C19" i="8" l="1"/>
  <c r="G9" i="7" l="1"/>
  <c r="F9" i="7"/>
  <c r="M8" i="7"/>
  <c r="G8" i="7"/>
  <c r="F8" i="7"/>
  <c r="M7" i="7"/>
  <c r="J11" i="7" s="1"/>
  <c r="J10" i="7" s="1"/>
  <c r="G7" i="7"/>
  <c r="M10" i="7" s="1"/>
  <c r="F7" i="7"/>
  <c r="M9" i="7" l="1"/>
  <c r="F19" i="7"/>
  <c r="C19" i="7" s="1"/>
  <c r="F18" i="7"/>
  <c r="C20" i="7"/>
  <c r="C18" i="7" l="1"/>
  <c r="O27" i="2"/>
  <c r="P27" i="2" s="1"/>
  <c r="O26" i="2"/>
  <c r="P26" i="2" s="1"/>
  <c r="O25" i="2"/>
  <c r="P25" i="2" s="1"/>
  <c r="O24" i="2"/>
  <c r="P24" i="2" s="1"/>
  <c r="O23" i="2"/>
  <c r="P23" i="2" s="1"/>
  <c r="O15" i="2"/>
  <c r="P15" i="2" s="1"/>
  <c r="O14" i="2"/>
  <c r="P14" i="2" s="1"/>
  <c r="O13" i="2"/>
  <c r="P13" i="2" s="1"/>
  <c r="O12" i="2"/>
  <c r="P12" i="2" s="1"/>
  <c r="O11" i="2"/>
  <c r="P11" i="2" s="1"/>
  <c r="R17" i="1" l="1"/>
  <c r="R18" i="1"/>
  <c r="R19" i="1"/>
  <c r="R20" i="1"/>
  <c r="R21" i="1"/>
  <c r="R16" i="1"/>
  <c r="R6" i="1"/>
  <c r="R7" i="1"/>
  <c r="R8" i="1"/>
  <c r="R9" i="1"/>
  <c r="R10" i="1"/>
  <c r="R5" i="1"/>
  <c r="Q17" i="1"/>
  <c r="Q18" i="1"/>
  <c r="Q19" i="1"/>
  <c r="Q20" i="1"/>
  <c r="Q21" i="1"/>
  <c r="Q16" i="1"/>
  <c r="Q6" i="1"/>
  <c r="Q7" i="1"/>
  <c r="Q8" i="1"/>
  <c r="Q9" i="1"/>
  <c r="Q10" i="1"/>
  <c r="Q5" i="1"/>
  <c r="P17" i="1"/>
  <c r="P18" i="1"/>
  <c r="P19" i="1"/>
  <c r="P20" i="1"/>
  <c r="P21" i="1"/>
  <c r="P16" i="1"/>
  <c r="P6" i="1"/>
  <c r="P7" i="1"/>
  <c r="P8" i="1"/>
  <c r="P9" i="1"/>
  <c r="P10" i="1"/>
  <c r="P5" i="1"/>
  <c r="G26" i="1"/>
  <c r="G27" i="1"/>
  <c r="G28" i="1"/>
  <c r="G29" i="1"/>
  <c r="G30" i="1"/>
  <c r="G31" i="1"/>
  <c r="G32" i="1"/>
  <c r="G33" i="1"/>
  <c r="G34" i="1"/>
  <c r="G35" i="1"/>
  <c r="G25" i="1"/>
  <c r="F35" i="1"/>
  <c r="F34" i="1"/>
  <c r="F33" i="1"/>
  <c r="F26" i="1"/>
  <c r="F27" i="1"/>
  <c r="F28" i="1"/>
  <c r="F29" i="1"/>
  <c r="F30" i="1"/>
  <c r="F31" i="1"/>
  <c r="F32" i="1"/>
  <c r="F25" i="1"/>
  <c r="E24" i="7"/>
  <c r="C27" i="7" s="1"/>
  <c r="D27" i="7" s="1"/>
  <c r="C28" i="7"/>
  <c r="D28" i="7" s="1"/>
</calcChain>
</file>

<file path=xl/sharedStrings.xml><?xml version="1.0" encoding="utf-8"?>
<sst xmlns="http://schemas.openxmlformats.org/spreadsheetml/2006/main" count="1989" uniqueCount="1398">
  <si>
    <t>sous puissance</t>
  </si>
  <si>
    <t>normal</t>
  </si>
  <si>
    <t>surpuissance</t>
  </si>
  <si>
    <t>overkill</t>
  </si>
  <si>
    <t>-12</t>
  </si>
  <si>
    <t>+5</t>
  </si>
  <si>
    <t>+20</t>
  </si>
  <si>
    <t>+40</t>
  </si>
  <si>
    <t>+15</t>
  </si>
  <si>
    <t>+30</t>
  </si>
  <si>
    <t xml:space="preserve">Base </t>
  </si>
  <si>
    <t>Moyenne</t>
  </si>
  <si>
    <t>Windup</t>
  </si>
  <si>
    <t>Power</t>
  </si>
  <si>
    <t>Modif</t>
  </si>
  <si>
    <t>2/t</t>
  </si>
  <si>
    <t>3/t</t>
  </si>
  <si>
    <t>Moyenne 3/t</t>
  </si>
  <si>
    <t>Moyenne 2/t</t>
  </si>
  <si>
    <t xml:space="preserve">BASE CT </t>
  </si>
  <si>
    <t>Base degats</t>
  </si>
  <si>
    <t>Moy</t>
  </si>
  <si>
    <t>Moy par actions</t>
  </si>
  <si>
    <t>tir cc</t>
  </si>
  <si>
    <t>1/2 action</t>
  </si>
  <si>
    <t>tir cc + V</t>
  </si>
  <si>
    <t>1 action</t>
  </si>
  <si>
    <t>tir rafale + V</t>
  </si>
  <si>
    <t xml:space="preserve">tir rafale </t>
  </si>
  <si>
    <t xml:space="preserve">tir full </t>
  </si>
  <si>
    <t xml:space="preserve">Les talents psychiques : </t>
  </si>
  <si>
    <t>Les talents de Combat rapproché :</t>
  </si>
  <si>
    <t xml:space="preserve">Les talents de combat à distance : </t>
  </si>
  <si>
    <t xml:space="preserve">Les talents de tactique et de circonstances : </t>
  </si>
  <si>
    <t xml:space="preserve">Les talents Technologiques : </t>
  </si>
  <si>
    <r>
      <t>Aide électrique</t>
    </r>
    <r>
      <rPr>
        <sz val="11"/>
        <color theme="1"/>
        <rFont val="Calibri"/>
        <family val="2"/>
        <scheme val="minor"/>
      </rPr>
      <t xml:space="preserve"> </t>
    </r>
    <r>
      <rPr>
        <sz val="11"/>
        <color rgb="FF00FFFF"/>
        <rFont val="Calibri"/>
        <family val="2"/>
        <scheme val="minor"/>
      </rPr>
      <t>200 XP</t>
    </r>
    <r>
      <rPr>
        <sz val="11"/>
        <color theme="1"/>
        <rFont val="Calibri"/>
        <family val="2"/>
        <scheme val="minor"/>
      </rPr>
      <t xml:space="preserve"> (implants mechanicus) : Lorsque vous etes en contact avec une machine alimentée ou une source d'energie, vous pouvez effectuez un test d'END seuil 5. Vous perdez un niveau de fatigue en cas de succès, et tous les 2 points de dépassement.</t>
    </r>
  </si>
  <si>
    <r>
      <t>Attraction ferrique</t>
    </r>
    <r>
      <rPr>
        <sz val="11"/>
        <color rgb="FF00FFFF"/>
        <rFont val="Calibri"/>
        <family val="2"/>
        <scheme val="minor"/>
      </rPr>
      <t xml:space="preserve"> 200XP</t>
    </r>
    <r>
      <rPr>
        <sz val="11"/>
        <color theme="1"/>
        <rFont val="Calibri"/>
        <family val="2"/>
        <scheme val="minor"/>
      </rPr>
      <t xml:space="preserve"> (Implant mechanicus) : Test de FM seuil 6 pour attirer à vous bonus de FM x Kgs d'objet de métal.</t>
    </r>
  </si>
  <si>
    <r>
      <t>Cache énergétique</t>
    </r>
    <r>
      <rPr>
        <sz val="11"/>
        <color theme="1"/>
        <rFont val="Calibri"/>
        <family val="2"/>
        <scheme val="minor"/>
      </rPr>
      <t xml:space="preserve"> </t>
    </r>
    <r>
      <rPr>
        <sz val="11"/>
        <color rgb="FF00FFFF"/>
        <rFont val="Calibri"/>
        <family val="2"/>
        <scheme val="minor"/>
      </rPr>
      <t>300 XP</t>
    </r>
    <r>
      <rPr>
        <sz val="11"/>
        <color theme="1"/>
        <rFont val="Calibri"/>
        <family val="2"/>
        <scheme val="minor"/>
      </rPr>
      <t xml:space="preserve"> (Implants mechanicus) : vous n'accumulez plus de fatigue lorsque vous user des talents Charge, Explosion et Choc luminen.</t>
    </r>
  </si>
  <si>
    <r>
      <t>Cavité caché</t>
    </r>
    <r>
      <rPr>
        <sz val="11"/>
        <color theme="1"/>
        <rFont val="Calibri"/>
        <family val="2"/>
        <scheme val="minor"/>
      </rPr>
      <t xml:space="preserve"> </t>
    </r>
    <r>
      <rPr>
        <sz val="11"/>
        <color rgb="FF00FFFF"/>
        <rFont val="Calibri"/>
        <family val="2"/>
        <scheme val="minor"/>
      </rPr>
      <t>200 XP</t>
    </r>
    <r>
      <rPr>
        <sz val="11"/>
        <color theme="1"/>
        <rFont val="Calibri"/>
        <family val="2"/>
        <scheme val="minor"/>
      </rPr>
      <t xml:space="preserve"> (le temps de faire l’opération) : Vous disposé dans votre corps d'un compartiment secret. Vous pouvez y placer un objet de la taille de votre main environ, et tous tests de fouille visant à le trouvé est d'un seuil 10.</t>
    </r>
  </si>
  <si>
    <r>
      <t>Charge luminen</t>
    </r>
    <r>
      <rPr>
        <sz val="11"/>
        <color theme="1"/>
        <rFont val="Calibri"/>
        <family val="2"/>
        <scheme val="minor"/>
      </rPr>
      <t xml:space="preserve"> </t>
    </r>
    <r>
      <rPr>
        <sz val="11"/>
        <color rgb="FF00FFFF"/>
        <rFont val="Calibri"/>
        <family val="2"/>
        <scheme val="minor"/>
      </rPr>
      <t>200 XP</t>
    </r>
    <r>
      <rPr>
        <sz val="11"/>
        <color theme="1"/>
        <rFont val="Calibri"/>
        <family val="2"/>
        <scheme val="minor"/>
      </rPr>
      <t xml:space="preserve"> (implants mechanicus) : un test d'endurance seuil 6 permet de recharger des éléments technologiques. Ce talent provoque un niveau de fatigue.</t>
    </r>
  </si>
  <si>
    <r>
      <t>Chimiocastration</t>
    </r>
    <r>
      <rPr>
        <sz val="11"/>
        <color theme="1"/>
        <rFont val="Calibri"/>
        <family val="2"/>
        <scheme val="minor"/>
      </rPr>
      <t xml:space="preserve"> </t>
    </r>
    <r>
      <rPr>
        <sz val="11"/>
        <color rgb="FF00FFFF"/>
        <rFont val="Calibri"/>
        <family val="2"/>
        <scheme val="minor"/>
      </rPr>
      <t>200 XP</t>
    </r>
    <r>
      <rPr>
        <sz val="11"/>
        <color theme="1"/>
        <rFont val="Calibri"/>
        <family val="2"/>
        <scheme val="minor"/>
      </rPr>
      <t xml:space="preserve"> (le temps d'une operation) : Vous voilà immunisé au tentatives de charmes et de séduction.</t>
    </r>
  </si>
  <si>
    <r>
      <t xml:space="preserve">Choc luminen </t>
    </r>
    <r>
      <rPr>
        <sz val="11"/>
        <color rgb="FF00FFFF"/>
        <rFont val="Calibri"/>
        <family val="2"/>
        <scheme val="minor"/>
      </rPr>
      <t>300 XP</t>
    </r>
    <r>
      <rPr>
        <sz val="11"/>
        <color theme="1"/>
        <rFont val="Calibri"/>
        <family val="2"/>
        <scheme val="minor"/>
      </rPr>
      <t xml:space="preserve"> (implants mechanicus) : Choc électrique puissant, transmit par contact et infligeant 1d10 3 dégâts d’énergie avec l'attribut decharge. provoque un niveau de fatigue.</t>
    </r>
  </si>
  <si>
    <r>
      <t>Convocation ferrique</t>
    </r>
    <r>
      <rPr>
        <sz val="11"/>
        <color theme="1"/>
        <rFont val="Calibri"/>
        <family val="2"/>
        <scheme val="minor"/>
      </rPr>
      <t xml:space="preserve"> </t>
    </r>
    <r>
      <rPr>
        <sz val="11"/>
        <color rgb="FF00FFFF"/>
        <rFont val="Calibri"/>
        <family val="2"/>
        <scheme val="minor"/>
      </rPr>
      <t>200 XP</t>
    </r>
    <r>
      <rPr>
        <sz val="11"/>
        <color theme="1"/>
        <rFont val="Calibri"/>
        <family val="2"/>
        <scheme val="minor"/>
      </rPr>
      <t xml:space="preserve"> (attraction ferrique) : test de FM seuil 6 pour attirer B-FM x 2 Kgs de metaux.</t>
    </r>
  </si>
  <si>
    <r>
      <t>Explosion luminen</t>
    </r>
    <r>
      <rPr>
        <sz val="11"/>
        <color theme="1"/>
        <rFont val="Calibri"/>
        <family val="2"/>
        <scheme val="minor"/>
      </rPr>
      <t xml:space="preserve"> </t>
    </r>
    <r>
      <rPr>
        <sz val="11"/>
        <color rgb="FF00FFFF"/>
        <rFont val="Calibri"/>
        <family val="2"/>
        <scheme val="minor"/>
      </rPr>
      <t>300 XP</t>
    </r>
    <r>
      <rPr>
        <sz val="11"/>
        <color theme="1"/>
        <rFont val="Calibri"/>
        <family val="2"/>
        <scheme val="minor"/>
      </rPr>
      <t xml:space="preserve"> (implants mechanicus) : Test de Tir pour atteindre une cible dans un rayon de 10 mètres et lui infliger un éclair d’énergie à 1d10 bonus de FM points de dégâts, avec l'attribut décharge. Provoque un niveau de fatigue.</t>
    </r>
  </si>
  <si>
    <r>
      <t xml:space="preserve">Grâce levmag </t>
    </r>
    <r>
      <rPr>
        <sz val="11"/>
        <color rgb="FF00FFFF"/>
        <rFont val="Calibri"/>
        <family val="2"/>
        <scheme val="minor"/>
      </rPr>
      <t>200XP</t>
    </r>
    <r>
      <rPr>
        <sz val="11"/>
        <color theme="1"/>
        <rFont val="Calibri"/>
        <family val="2"/>
        <scheme val="minor"/>
      </rPr>
      <t xml:space="preserve"> (Implants mechanicus) : vous vous levez dans les airs pendant 1d10 BE minutes, une fois par tranche de 12 heures, à 30 cm du sol.</t>
    </r>
  </si>
  <si>
    <r>
      <t>Grésillement strident</t>
    </r>
    <r>
      <rPr>
        <sz val="11"/>
        <color theme="1"/>
        <rFont val="Calibri"/>
        <family val="2"/>
        <scheme val="minor"/>
      </rPr>
      <t xml:space="preserve"> </t>
    </r>
    <r>
      <rPr>
        <sz val="11"/>
        <color rgb="FF00FFFF"/>
        <rFont val="Calibri"/>
        <family val="2"/>
        <scheme val="minor"/>
      </rPr>
      <t>300XP</t>
    </r>
    <r>
      <rPr>
        <sz val="11"/>
        <color theme="1"/>
        <rFont val="Calibri"/>
        <family val="2"/>
        <scheme val="minor"/>
      </rPr>
      <t xml:space="preserve"> (Implants</t>
    </r>
  </si>
  <si>
    <r>
      <t>La chair est faible (disponible 4 fois)</t>
    </r>
    <r>
      <rPr>
        <sz val="11"/>
        <color theme="1"/>
        <rFont val="Calibri"/>
        <family val="2"/>
        <scheme val="minor"/>
      </rPr>
      <t xml:space="preserve"> </t>
    </r>
    <r>
      <rPr>
        <sz val="11"/>
        <color rgb="FF00FFFF"/>
        <rFont val="Calibri"/>
        <family val="2"/>
        <scheme val="minor"/>
      </rPr>
      <t>500XP</t>
    </r>
    <r>
      <rPr>
        <sz val="11"/>
        <color theme="1"/>
        <rFont val="Calibri"/>
        <family val="2"/>
        <scheme val="minor"/>
      </rPr>
      <t xml:space="preserve"> (Implants Mechanicus) : Gagnez le trait Machine (1 à 4).</t>
    </r>
  </si>
  <si>
    <r>
      <t>Logis Implants</t>
    </r>
    <r>
      <rPr>
        <sz val="11"/>
        <color rgb="FFFFFFFF"/>
        <rFont val="Calibri"/>
        <family val="2"/>
        <scheme val="minor"/>
      </rPr>
      <t xml:space="preserve"> </t>
    </r>
    <r>
      <rPr>
        <sz val="11"/>
        <color rgb="FF00FFFF"/>
        <rFont val="Calibri"/>
        <family val="2"/>
        <scheme val="minor"/>
      </rPr>
      <t xml:space="preserve">300 XP </t>
    </r>
    <r>
      <rPr>
        <sz val="11"/>
        <color rgb="FFFFFFFF"/>
        <rFont val="Calibri"/>
        <family val="2"/>
        <scheme val="minor"/>
      </rPr>
      <t>(l</t>
    </r>
    <r>
      <rPr>
        <sz val="11"/>
        <color theme="1"/>
        <rFont val="Calibri"/>
        <family val="2"/>
        <scheme val="minor"/>
      </rPr>
      <t>es moyens de vous faire poser ces implants): Bonus de 1 en CaC et Tir si vous réussissez un test de technomaitrise seuil 6.</t>
    </r>
  </si>
  <si>
    <r>
      <t>Orthoproxy</t>
    </r>
    <r>
      <rPr>
        <sz val="11"/>
        <color theme="1"/>
        <rFont val="Calibri"/>
        <family val="2"/>
        <scheme val="minor"/>
      </rPr>
      <t xml:space="preserve"> </t>
    </r>
    <r>
      <rPr>
        <sz val="11"/>
        <color rgb="FF00FFFF"/>
        <rFont val="Calibri"/>
        <family val="2"/>
        <scheme val="minor"/>
      </rPr>
      <t>300 XP</t>
    </r>
    <r>
      <rPr>
        <sz val="11"/>
        <color theme="1"/>
        <rFont val="Calibri"/>
        <family val="2"/>
        <scheme val="minor"/>
      </rPr>
      <t xml:space="preserve"> (Vous faire poser cette chose): 2 contre le contrôle mental et les interrogatoires, du aux routines de concentrations qui vous pouvez enclencher d'une pensée.</t>
    </r>
  </si>
  <si>
    <r>
      <t>Autosanguin</t>
    </r>
    <r>
      <rPr>
        <sz val="11"/>
        <color theme="1"/>
        <rFont val="Calibri"/>
        <family val="2"/>
        <scheme val="minor"/>
      </rPr>
      <t xml:space="preserve"> </t>
    </r>
    <r>
      <rPr>
        <sz val="11"/>
        <color rgb="FF00FFFF"/>
        <rFont val="Calibri"/>
        <family val="2"/>
        <scheme val="minor"/>
      </rPr>
      <t>300 Xp</t>
    </r>
    <r>
      <rPr>
        <sz val="11"/>
        <color theme="1"/>
        <rFont val="Calibri"/>
        <family val="2"/>
        <scheme val="minor"/>
      </rPr>
      <t xml:space="preserve"> : Vous soignez 2 points de dégâts par jour et êtes toujours légèrement blessés. Ceci est un implant de nano-machinerie dans vos veines.</t>
    </r>
  </si>
  <si>
    <r>
      <t>Prosanguin</t>
    </r>
    <r>
      <rPr>
        <sz val="11"/>
        <color theme="1"/>
        <rFont val="Calibri"/>
        <family val="2"/>
        <scheme val="minor"/>
      </rPr>
      <t xml:space="preserve"> </t>
    </r>
    <r>
      <rPr>
        <sz val="11"/>
        <color rgb="FF00FFFF"/>
        <rFont val="Calibri"/>
        <family val="2"/>
        <scheme val="minor"/>
      </rPr>
      <t>300 XP</t>
    </r>
    <r>
      <rPr>
        <sz val="11"/>
        <color theme="1"/>
        <rFont val="Calibri"/>
        <family val="2"/>
        <scheme val="minor"/>
      </rPr>
      <t xml:space="preserve"> (Autosanguin) : Vous vous soignez 1d5 point de dégâts par jour.</t>
    </r>
  </si>
  <si>
    <r>
      <t>Rite de peur</t>
    </r>
    <r>
      <rPr>
        <sz val="11"/>
        <color theme="1"/>
        <rFont val="Calibri"/>
        <family val="2"/>
        <scheme val="minor"/>
      </rPr>
      <t xml:space="preserve"> </t>
    </r>
    <r>
      <rPr>
        <sz val="11"/>
        <color rgb="FF00FFFF"/>
        <rFont val="Calibri"/>
        <family val="2"/>
        <scheme val="minor"/>
      </rPr>
      <t>200 Xp</t>
    </r>
    <r>
      <rPr>
        <sz val="11"/>
        <color theme="1"/>
        <rFont val="Calibri"/>
        <family val="2"/>
        <scheme val="minor"/>
      </rPr>
      <t xml:space="preserve"> (Implants mechanicus) : Vous entamez une liturgie infrasonore, et donc inaudible pour le commun des mortel. Tous les humains dans un rayon de 50 mètres s’imaginent que vous avez un Niveau de Peur 1. Vous ne pouvez parlez pendant les deux minutes que dure le rituel, et il est de très mauvais gout de l’interrompre.</t>
    </r>
  </si>
  <si>
    <r>
      <t>Rite de crainte</t>
    </r>
    <r>
      <rPr>
        <sz val="11"/>
        <color rgb="FF00FFFF"/>
        <rFont val="Calibri"/>
        <family val="2"/>
        <scheme val="minor"/>
      </rPr>
      <t xml:space="preserve"> 200 XP</t>
    </r>
    <r>
      <rPr>
        <sz val="11"/>
        <color theme="1"/>
        <rFont val="Calibri"/>
        <family val="2"/>
        <scheme val="minor"/>
      </rPr>
      <t xml:space="preserve"> (implants mechanicus) : Vous entamez une liturgie infrasonore, et donc inaudible pour le commun</t>
    </r>
  </si>
  <si>
    <t>des mortel. Tous les humains dans un rayon de 50 mètres éprouvent un sentiment de terreur et son remplis de culpabilité pour des choses insignifiantes. En plus de ces émotions ,tous les humains subissent un malus de -1 à leur prochain test de compétence. Ils ont néanmoins droit à un test de FM seuil 8 pour ne pas subir les effets. Vous ne pouvez parlez pendant les deux minutes que dure le rituel, et il est de très mauvais gout de l’interrompre.</t>
  </si>
  <si>
    <r>
      <t>Rite de l'armurier</t>
    </r>
    <r>
      <rPr>
        <sz val="11"/>
        <color theme="1"/>
        <rFont val="Calibri"/>
        <family val="2"/>
        <scheme val="minor"/>
      </rPr>
      <t xml:space="preserve"> </t>
    </r>
    <r>
      <rPr>
        <sz val="11"/>
        <color rgb="FF00FFFF"/>
        <rFont val="Calibri"/>
        <family val="2"/>
        <scheme val="minor"/>
      </rPr>
      <t>200 Xp</t>
    </r>
    <r>
      <rPr>
        <sz val="11"/>
        <color theme="1"/>
        <rFont val="Calibri"/>
        <family val="2"/>
        <scheme val="minor"/>
      </rPr>
      <t xml:space="preserve"> (implants mechanicus) : D'une simple onde mentale, vous êtes capables de désenrayer un nombre d'arme égale à votre bonus de FM dans un rayon de 10 mètres. Ceci constitue une action complete, durant laquelle vous devez réussir un test d' intelligence seuil 6.</t>
    </r>
  </si>
  <si>
    <r>
      <t>Rite de pensée pure</t>
    </r>
    <r>
      <rPr>
        <sz val="11"/>
        <color theme="1"/>
        <rFont val="Calibri"/>
        <family val="2"/>
        <scheme val="minor"/>
      </rPr>
      <t xml:space="preserve"> </t>
    </r>
    <r>
      <rPr>
        <sz val="11"/>
        <color rgb="FF00FFFF"/>
        <rFont val="Calibri"/>
        <family val="2"/>
        <scheme val="minor"/>
      </rPr>
      <t>500 XP</t>
    </r>
    <r>
      <rPr>
        <sz val="11"/>
        <color theme="1"/>
        <rFont val="Calibri"/>
        <family val="2"/>
        <scheme val="minor"/>
      </rPr>
      <t xml:space="preserve"> (implants mechanicus) : Vous ne ressentez plus d'émotion et etes animé par la pureté clinique de la logique. Vous êtes désormais immunisé à la peut, l'effroi, les charmes et les troubles émotionnels. Tous vous trouveront étrange et déroutant, c'est un fait.</t>
    </r>
  </si>
  <si>
    <r>
      <t>Transcendance levmag</t>
    </r>
    <r>
      <rPr>
        <sz val="11"/>
        <color theme="1"/>
        <rFont val="Calibri"/>
        <family val="2"/>
        <scheme val="minor"/>
      </rPr>
      <t xml:space="preserve"> </t>
    </r>
    <r>
      <rPr>
        <sz val="11"/>
        <color rgb="FF00FFFF"/>
        <rFont val="Calibri"/>
        <family val="2"/>
        <scheme val="minor"/>
      </rPr>
      <t>300 XP</t>
    </r>
    <r>
      <rPr>
        <sz val="11"/>
        <color theme="1"/>
        <rFont val="Calibri"/>
        <family val="2"/>
        <scheme val="minor"/>
      </rPr>
      <t xml:space="preserve"> (grâce levmag) : flotter dans les airs, à environ 1 metre du sol, pendant 2d10 BE minutes, une fois par tranche de 6 heures.</t>
    </r>
  </si>
  <si>
    <r>
      <t>Utilisation d'électro-implants</t>
    </r>
    <r>
      <rPr>
        <sz val="11"/>
        <color theme="1"/>
        <rFont val="Calibri"/>
        <family val="2"/>
        <scheme val="minor"/>
      </rPr>
      <t xml:space="preserve"> </t>
    </r>
    <r>
      <rPr>
        <sz val="11"/>
        <color rgb="FF00FFFF"/>
        <rFont val="Calibri"/>
        <family val="2"/>
        <scheme val="minor"/>
      </rPr>
      <t>300 XP</t>
    </r>
    <r>
      <rPr>
        <sz val="11"/>
        <color theme="1"/>
        <rFont val="Calibri"/>
        <family val="2"/>
        <scheme val="minor"/>
      </rPr>
      <t xml:space="preserve"> (implant mechanicus) : Bonus de 1 en enquête, technomaitrise et connaissance générale tant que vous tees connecté à une machine.</t>
    </r>
  </si>
  <si>
    <r>
      <t>Utilisation de mechadendrites (un type)</t>
    </r>
    <r>
      <rPr>
        <sz val="11"/>
        <color theme="1"/>
        <rFont val="Calibri"/>
        <family val="2"/>
        <scheme val="minor"/>
      </rPr>
      <t xml:space="preserve"> </t>
    </r>
    <r>
      <rPr>
        <sz val="11"/>
        <color rgb="FF00FFFF"/>
        <rFont val="Calibri"/>
        <family val="2"/>
        <scheme val="minor"/>
      </rPr>
      <t>300XP</t>
    </r>
    <r>
      <rPr>
        <sz val="11"/>
        <color theme="1"/>
        <rFont val="Calibri"/>
        <family val="2"/>
        <scheme val="minor"/>
      </rPr>
      <t xml:space="preserve"> (implants mechanicus) : accédez à la maitrise d'un type d'implant manipulateur.</t>
    </r>
  </si>
  <si>
    <r>
      <t>Voix troublante</t>
    </r>
    <r>
      <rPr>
        <sz val="11"/>
        <color theme="1"/>
        <rFont val="Calibri"/>
        <family val="2"/>
        <scheme val="minor"/>
      </rPr>
      <t xml:space="preserve"> </t>
    </r>
    <r>
      <rPr>
        <sz val="11"/>
        <color rgb="FF00FFFF"/>
        <rFont val="Calibri"/>
        <family val="2"/>
        <scheme val="minor"/>
      </rPr>
      <t>200 XP</t>
    </r>
    <r>
      <rPr>
        <sz val="11"/>
        <color theme="1"/>
        <rFont val="Calibri"/>
        <family val="2"/>
        <scheme val="minor"/>
      </rPr>
      <t xml:space="preserve"> : Le remplacement de vos cordes vocales vous donne une étrange voix et un timbre inquiétant. 1 en interrogatoire et intimidation, -1 en charisme.</t>
    </r>
  </si>
  <si>
    <t xml:space="preserve">Les talents de foi : </t>
  </si>
  <si>
    <r>
      <t>Exorcisme de l'Impur</t>
    </r>
    <r>
      <rPr>
        <sz val="11"/>
        <color theme="1"/>
        <rFont val="Calibri"/>
        <family val="2"/>
        <scheme val="minor"/>
      </rPr>
      <t xml:space="preserve"> </t>
    </r>
    <r>
      <rPr>
        <sz val="11"/>
        <color rgb="FF00FFFF"/>
        <rFont val="Calibri"/>
        <family val="2"/>
        <scheme val="minor"/>
      </rPr>
      <t>300XP</t>
    </r>
    <r>
      <rPr>
        <sz val="11"/>
        <color theme="1"/>
        <rFont val="Calibri"/>
        <family val="2"/>
        <scheme val="minor"/>
      </rPr>
      <t xml:space="preserve"> (Foi immaculée) : Utiliser un Point de fortune pour repousser un démon ou le faire sortir de son hôte humain.</t>
    </r>
  </si>
  <si>
    <r>
      <t>Foi immaculée</t>
    </r>
    <r>
      <rPr>
        <sz val="11"/>
        <color theme="1"/>
        <rFont val="Calibri"/>
        <family val="2"/>
        <scheme val="minor"/>
      </rPr>
      <t xml:space="preserve"> </t>
    </r>
    <r>
      <rPr>
        <sz val="11"/>
        <color rgb="FF00FFFF"/>
        <rFont val="Calibri"/>
        <family val="2"/>
        <scheme val="minor"/>
      </rPr>
      <t>500XP</t>
    </r>
    <r>
      <rPr>
        <sz val="11"/>
        <color theme="1"/>
        <rFont val="Calibri"/>
        <family val="2"/>
        <scheme val="minor"/>
      </rPr>
      <t xml:space="preserve"> (Ecclésiaste) : Immunité aux effets de la présence démoniaque.</t>
    </r>
  </si>
  <si>
    <r>
      <t>Foi inébranlable</t>
    </r>
    <r>
      <rPr>
        <sz val="11"/>
        <color theme="1"/>
        <rFont val="Calibri"/>
        <family val="2"/>
        <scheme val="minor"/>
      </rPr>
      <t xml:space="preserve"> </t>
    </r>
    <r>
      <rPr>
        <sz val="11"/>
        <color rgb="FF00FFFF"/>
        <rFont val="Calibri"/>
        <family val="2"/>
        <scheme val="minor"/>
      </rPr>
      <t>200Xp</t>
    </r>
    <r>
      <rPr>
        <sz val="11"/>
        <color theme="1"/>
        <rFont val="Calibri"/>
        <family val="2"/>
        <scheme val="minor"/>
      </rPr>
      <t xml:space="preserve"> (Ecclésiaste) : refaire les test de peur raté.</t>
    </r>
  </si>
  <si>
    <r>
      <t>L’Empereur me protège</t>
    </r>
    <r>
      <rPr>
        <sz val="11"/>
        <color theme="1"/>
        <rFont val="Calibri"/>
        <family val="2"/>
        <scheme val="minor"/>
      </rPr>
      <t xml:space="preserve"> </t>
    </r>
    <r>
      <rPr>
        <sz val="11"/>
        <color rgb="FF00FFFF"/>
        <rFont val="Calibri"/>
        <family val="2"/>
        <scheme val="minor"/>
      </rPr>
      <t>300XP</t>
    </r>
    <r>
      <rPr>
        <sz val="11"/>
        <color theme="1"/>
        <rFont val="Calibri"/>
        <family val="2"/>
        <scheme val="minor"/>
      </rPr>
      <t xml:space="preserve"> (Ecclésiaste, Foi immaculée) : Suscitez courage et héroïsme dans votre cœur grâce a un point de Fortune.</t>
    </r>
  </si>
  <si>
    <r>
      <t>Lumière de l'Empereur</t>
    </r>
    <r>
      <rPr>
        <sz val="11"/>
        <color theme="1"/>
        <rFont val="Calibri"/>
        <family val="2"/>
        <scheme val="minor"/>
      </rPr>
      <t xml:space="preserve"> </t>
    </r>
    <r>
      <rPr>
        <sz val="11"/>
        <color rgb="FF00FFFF"/>
        <rFont val="Calibri"/>
        <family val="2"/>
        <scheme val="minor"/>
      </rPr>
      <t>500XP</t>
    </r>
    <r>
      <rPr>
        <sz val="11"/>
        <color theme="1"/>
        <rFont val="Calibri"/>
        <family val="2"/>
        <scheme val="minor"/>
      </rPr>
      <t xml:space="preserve"> (Ecclésiaste, Foi immaculée, Soin Divin, L’Empereur me protège ou Main de l'Empereur) : Étendre les effets de vos pouvoirs de foi à vos alliés.</t>
    </r>
  </si>
  <si>
    <r>
      <t>Mains de l'Empereur</t>
    </r>
    <r>
      <rPr>
        <sz val="11"/>
        <color theme="1"/>
        <rFont val="Calibri"/>
        <family val="2"/>
        <scheme val="minor"/>
      </rPr>
      <t xml:space="preserve"> </t>
    </r>
    <r>
      <rPr>
        <sz val="11"/>
        <color rgb="FF00FFFF"/>
        <rFont val="Calibri"/>
        <family val="2"/>
        <scheme val="minor"/>
      </rPr>
      <t>500XP</t>
    </r>
    <r>
      <rPr>
        <sz val="11"/>
        <color theme="1"/>
        <rFont val="Calibri"/>
        <family val="2"/>
        <scheme val="minor"/>
      </rPr>
      <t>: (Ecclesiaste, Foi Immaculée) : Utiliser un point de destin pour infliger 1d10 dégâts supplémentaire.</t>
    </r>
  </si>
  <si>
    <r>
      <t>Soins divin</t>
    </r>
    <r>
      <rPr>
        <sz val="11"/>
        <color theme="1"/>
        <rFont val="Calibri"/>
        <family val="2"/>
        <scheme val="minor"/>
      </rPr>
      <t xml:space="preserve"> </t>
    </r>
    <r>
      <rPr>
        <sz val="11"/>
        <color rgb="FF00FFFF"/>
        <rFont val="Calibri"/>
        <family val="2"/>
        <scheme val="minor"/>
      </rPr>
      <t>300 XP</t>
    </r>
    <r>
      <rPr>
        <sz val="11"/>
        <color theme="1"/>
        <rFont val="Calibri"/>
        <family val="2"/>
        <scheme val="minor"/>
      </rPr>
      <t xml:space="preserve"> (Foi immaculée) : Utilisez un point de fortune pour vous débarrassez de la fatigue et vous soigner d'1d5 1 points de blessures.</t>
    </r>
  </si>
  <si>
    <t xml:space="preserve">Les talents Sociaux : </t>
  </si>
  <si>
    <t>Bien entendu, si vous n’êtes pas déguisé et en vue, cela ne marche pas. . .</t>
  </si>
  <si>
    <r>
      <t xml:space="preserve">Rivalité </t>
    </r>
    <r>
      <rPr>
        <sz val="11"/>
        <color theme="1"/>
        <rFont val="Calibri"/>
        <family val="2"/>
        <scheme val="minor"/>
      </rPr>
      <t>(spécial) : un groupe vous à dans le collimateur, ceci est un "marqueur de haine" plus qu'un talent, c'est au MJ de vous le coller pour vous signalez que vous venez de vous mettre à dos quelqu'un. Contrairement à Ennemi, ce "talent" vous signal qu'on veux votre peau.</t>
    </r>
  </si>
  <si>
    <r>
      <t>Ennemi</t>
    </r>
    <r>
      <rPr>
        <sz val="11"/>
        <color theme="1"/>
        <rFont val="Calibri"/>
        <family val="2"/>
        <scheme val="minor"/>
      </rPr>
      <t xml:space="preserve"> (Spécial) : Une organisation ou un groupe vos déteste, cordialement. Il ne voudra surement pas avoir affaire avec vous et vous ennuiera surement.</t>
    </r>
  </si>
  <si>
    <t xml:space="preserve">Les talents de résistance : </t>
  </si>
  <si>
    <t>Si vous manquez de vous flageller, vous subissez un malus de -1 à toutes vos actions de la journée en raison de la honte qui vous ronge.</t>
  </si>
  <si>
    <t>Les talents de défense :</t>
  </si>
  <si>
    <t xml:space="preserve">Les autres talents : </t>
  </si>
  <si>
    <t>Air of Authority</t>
  </si>
  <si>
    <t>Fel 30</t>
  </si>
  <si>
    <t>Affect more targets with Test.</t>
  </si>
  <si>
    <t>Core Rulebook</t>
  </si>
  <si>
    <t>Ambidextrous</t>
  </si>
  <si>
    <t>Ag 30</t>
  </si>
  <si>
    <t>Use either hand equally well.</t>
  </si>
  <si>
    <t>Armour of Contempt</t>
  </si>
  <si>
    <t>WP 40</t>
  </si>
  <si>
    <t>You are resilient to Corruption.</t>
  </si>
  <si>
    <t>Arms Master</t>
  </si>
  <si>
    <t>BS 30, Basic Weapon Training</t>
  </si>
  <si>
    <t>Use non-proficient weapons at –10 penalty.</t>
  </si>
  <si>
    <t>Assassin Strike</t>
  </si>
  <si>
    <t>Ag 40, Acrobatic</t>
  </si>
  <si>
    <t>On a successful Acrobatics Test after making a melee attack, you may move as a Free Action.</t>
  </si>
  <si>
    <t>Autosanguine</t>
  </si>
  <si>
    <t>Heal 2 Damage/day, always Lightly Wounded.</t>
  </si>
  <si>
    <t>Basic Weapon Training</t>
  </si>
  <si>
    <t>Use weapon group without penalty.</t>
  </si>
  <si>
    <t>Battle Rage</t>
  </si>
  <si>
    <t>Frenzy</t>
  </si>
  <si>
    <t>Parry while Frenzied.</t>
  </si>
  <si>
    <t>Berserk Charge</t>
  </si>
  <si>
    <t>Gain +20 bonus when Charging.</t>
  </si>
  <si>
    <t>Binary Chatter</t>
  </si>
  <si>
    <t>+10 bonus to control servitors.</t>
  </si>
  <si>
    <t>Blademaster</t>
  </si>
  <si>
    <t>WS 30, Melee Weapon Training</t>
  </si>
  <si>
    <t>Re-roll a missed attack, once per Round.</t>
  </si>
  <si>
    <t>Blind Fighting</t>
  </si>
  <si>
    <t>Per 30</t>
  </si>
  <si>
    <t>Suffer half the usual penalties when vision is obscured.</t>
  </si>
  <si>
    <t>Bulging Biceps</t>
  </si>
  <si>
    <t>S 45</t>
  </si>
  <si>
    <t>Remove bracing requirement for certain weapons.</t>
  </si>
  <si>
    <t>Catfall</t>
  </si>
  <si>
    <t>Reduce falling Damage.</t>
  </si>
  <si>
    <t>Chem Geld</t>
  </si>
  <si>
    <t>Immune to seduction, resistant to charm.</t>
  </si>
  <si>
    <t>Cleanse and Purify</t>
  </si>
  <si>
    <t>Penalty to avoid being hit by your flamer attacks.</t>
  </si>
  <si>
    <t>Combat Master</t>
  </si>
  <si>
    <t>WS 30</t>
  </si>
  <si>
    <t>Opponents get no bonus for outnumbering you.</t>
  </si>
  <si>
    <t>Concealed Cavity</t>
  </si>
  <si>
    <t>You have a secret compartment on you.</t>
  </si>
  <si>
    <t>Corpus Conversion</t>
  </si>
  <si>
    <t>Psy Rating 2</t>
  </si>
  <si>
    <t>Take Damage to improve Power Roll.</t>
  </si>
  <si>
    <t>Counter-attack</t>
  </si>
  <si>
    <t>WS 40</t>
  </si>
  <si>
    <t>Gain free attack with a successful Parry.</t>
  </si>
  <si>
    <t>Crack Shot</t>
  </si>
  <si>
    <t>BS 40</t>
  </si>
  <si>
    <t>Deal +2 Critical Damage with a ranged weapon.</t>
  </si>
  <si>
    <t>Crippling Strike</t>
  </si>
  <si>
    <t>WS 50</t>
  </si>
  <si>
    <t>Deal +1d5–1 Critical Damage with a melee weapon.</t>
  </si>
  <si>
    <t>Crushing Blow</t>
  </si>
  <si>
    <t>S 40</t>
  </si>
  <si>
    <t>Deal +2 Damage with a melee weapon.</t>
  </si>
  <si>
    <t>Dark Soul</t>
  </si>
  <si>
    <t>Take half the penalty on Malignancy Tests.</t>
  </si>
  <si>
    <t>Deadeye Shot</t>
  </si>
  <si>
    <t>BS 30</t>
  </si>
  <si>
    <t>Called Shots are at –10 penalty.</t>
  </si>
  <si>
    <t>Decadence</t>
  </si>
  <si>
    <t>T 30</t>
  </si>
  <si>
    <t>Gain uncanny resistance to drugs and alcohol.</t>
  </si>
  <si>
    <t>Deflect Shot</t>
  </si>
  <si>
    <t>Ag 50</t>
  </si>
  <si>
    <t>You can Parry Primitive ranged attacks.</t>
  </si>
  <si>
    <t>Die Hard</t>
  </si>
  <si>
    <t>Re-roll death chance incurred by Blood Loss.</t>
  </si>
  <si>
    <t>Disarm</t>
  </si>
  <si>
    <t>Force opponent to drop his weapon.</t>
  </si>
  <si>
    <t>Discipline Focus</t>
  </si>
  <si>
    <t>Psy Rating 3</t>
  </si>
  <si>
    <t>Gain +2 on Power Rolls to manifest discipline powers.</t>
  </si>
  <si>
    <t>Disturbing Voice</t>
  </si>
  <si>
    <t>+10 bonus to Intimidate and Interrogation, –10 penalty to Fel.</t>
  </si>
  <si>
    <t>Double Team</t>
  </si>
  <si>
    <t>Gain additional +10 bonus for ganging up.</t>
  </si>
  <si>
    <t>Dual Shot</t>
  </si>
  <si>
    <t>Ag 40, Two-Weapon Wielder</t>
  </si>
  <si>
    <t>One Ballistic Skill Test hits target twice.</t>
  </si>
  <si>
    <t>Dual Strike</t>
  </si>
  <si>
    <t>One Weapon Skill Test hits target twice.</t>
  </si>
  <si>
    <t>Electrical Succour</t>
  </si>
  <si>
    <t>Tech-Priest (Electoo inductor/Potentia coil)</t>
  </si>
  <si>
    <t>+10 bonus to Toughness Tests to remove Fatigue.</t>
  </si>
  <si>
    <t>Electro Graft Use</t>
  </si>
  <si>
    <t>+10 bonus to Inquiry, Tech-Use, Common Lore.</t>
  </si>
  <si>
    <t>Energy Cache</t>
  </si>
  <si>
    <t>Tech-Priest (Potentia coil)</t>
  </si>
  <si>
    <t>Luminen Blast, Charge and Shock are Fatigue free.</t>
  </si>
  <si>
    <t>Exotic Weapon Training</t>
  </si>
  <si>
    <t>Use an exotic weapon without penalty.</t>
  </si>
  <si>
    <t>Favoured by the Warp</t>
  </si>
  <si>
    <t>WP 35</t>
  </si>
  <si>
    <t>Roll twice for Psychic Phenomena and take the better result.</t>
  </si>
  <si>
    <t>Fearless</t>
  </si>
  <si>
    <t>Immune to Fear and Pinning.</t>
  </si>
  <si>
    <t>Feedback Screech</t>
  </si>
  <si>
    <t>Tech-Priest (Respirator Unit)</t>
  </si>
  <si>
    <t>30m radius, Test Willpower or lose Half Action.</t>
  </si>
  <si>
    <t>Ferric Lure</t>
  </si>
  <si>
    <t>WP Test to call 1kg/WP Bonus of metal objects.</t>
  </si>
  <si>
    <t>Ferric Summons</t>
  </si>
  <si>
    <t>Tech-Priest (Electoo inductor/Potentia coil), Ferric Lure</t>
  </si>
  <si>
    <t>WP Test to call 2kg/WP Bonus of metal objects.</t>
  </si>
  <si>
    <t>Flagellant</t>
  </si>
  <si>
    <t>Injure self to gain mental fortitude.</t>
  </si>
  <si>
    <t>Foresight</t>
  </si>
  <si>
    <t>Int 30</t>
  </si>
  <si>
    <t>Contemplate to gain +10 bonus on next Test.</t>
  </si>
  <si>
    <t>Enter psychotic rage to gain combat bonuses.</t>
  </si>
  <si>
    <t>Furious Assault</t>
  </si>
  <si>
    <t>WS 35</t>
  </si>
  <si>
    <t>On a successful WS Test, gain a free second attack.</t>
  </si>
  <si>
    <t>Gun Blessing</t>
  </si>
  <si>
    <t>Tech-Priest (Electoo inductor/Potentia coil).</t>
  </si>
  <si>
    <t>Unjam a number of guns equal to Int bonus in a 10m radius.</t>
  </si>
  <si>
    <t>Gunslinger</t>
  </si>
  <si>
    <t>BS 40, Two-Weapon Wielder</t>
  </si>
  <si>
    <t>Fighting with two pistols incurs only a –10 penalty.</t>
  </si>
  <si>
    <t>Hard Target</t>
  </si>
  <si>
    <t>Ag 40</t>
  </si>
  <si>
    <t>Opponents take –20 to BS Tests when you Charge or Run.</t>
  </si>
  <si>
    <t>Hardy</t>
  </si>
  <si>
    <t>T 40</t>
  </si>
  <si>
    <t>You always heal as if Lightly Wounded.</t>
  </si>
  <si>
    <t>Hatred</t>
  </si>
  <si>
    <t>Gain +10 bonus to attack hated creatures.</t>
  </si>
  <si>
    <t>Heavy Weapon Training</t>
  </si>
  <si>
    <t>Gain proficiency with a heavy weapon group.</t>
  </si>
  <si>
    <t>Heightened Senses</t>
  </si>
  <si>
    <t>Gain +10 bonus to a particular sense.</t>
  </si>
  <si>
    <t>Hip Shooting</t>
  </si>
  <si>
    <t>BS 40, Ag 40</t>
  </si>
  <si>
    <t>Gain a free attack when you make a Full Move.</t>
  </si>
  <si>
    <t>Independent Targeting</t>
  </si>
  <si>
    <t>Fire at two or more targets further than 10m apart.</t>
  </si>
  <si>
    <t>Insanely Faithful</t>
  </si>
  <si>
    <t>Re-roll the effects of Shock.</t>
  </si>
  <si>
    <t>Into the Jaws of Hell</t>
  </si>
  <si>
    <t>Iron Discipline</t>
  </si>
  <si>
    <t>Minions gain immunity to Pinning and Fear whilst in your presence.</t>
  </si>
  <si>
    <t>WP 30, Command</t>
  </si>
  <si>
    <t>Minions can re-roll Fear and Pinning Tests.</t>
  </si>
  <si>
    <t>Iron Jaw</t>
  </si>
  <si>
    <t>Toughness Test to overcome Stunning.</t>
  </si>
  <si>
    <t>Jaded</t>
  </si>
  <si>
    <t>WP 30</t>
  </si>
  <si>
    <t>Never gain Insanity Points from ordinary horrors.</t>
  </si>
  <si>
    <t>Leap Up</t>
  </si>
  <si>
    <t>Stand up as a Free Action.</t>
  </si>
  <si>
    <t>Light Sleeper</t>
  </si>
  <si>
    <t>Count as awake, even when asleep.</t>
  </si>
  <si>
    <t>Lightning Attack</t>
  </si>
  <si>
    <t>Swift Attack</t>
  </si>
  <si>
    <t>Attack three times with a Full Action.</t>
  </si>
  <si>
    <t>Lightning Reflexes</t>
  </si>
  <si>
    <t>Add twice AB to Initiative rolls.</t>
  </si>
  <si>
    <t>Litany of Hate</t>
  </si>
  <si>
    <t>Extend benefits of hatred to allies.</t>
  </si>
  <si>
    <t>Logis Implant</t>
  </si>
  <si>
    <t>+10 bonus on WS and BS on successful Tech-Use Test.</t>
  </si>
  <si>
    <t>Luminen Blast</t>
  </si>
  <si>
    <t>1d10+WP Bonus Energy Damage Bolt. Causes Fatigue.</t>
  </si>
  <si>
    <t>Luminen Charge</t>
  </si>
  <si>
    <t>Toughness Test to power/charge tech. Causes Fatigue.</t>
  </si>
  <si>
    <t>Luminen Shock</t>
  </si>
  <si>
    <t>1d10+3 Energy Damage Shock. Causes Fatigue.</t>
  </si>
  <si>
    <t>Maglev Grace</t>
  </si>
  <si>
    <t>Hover 1d10+TB minutes once per day.</t>
  </si>
  <si>
    <t>Maglev Transcendence</t>
  </si>
  <si>
    <t>Tech-Priest (Potentia coil), Maglev Grace</t>
  </si>
  <si>
    <t>Hover 2d10+TB minutes twice per day.</t>
  </si>
  <si>
    <t>Marksman</t>
  </si>
  <si>
    <t>BS 35</t>
  </si>
  <si>
    <t>No penalties for firing at Long or Extreme range.</t>
  </si>
  <si>
    <t>Master Chirurgeon</t>
  </si>
  <si>
    <t>Medicae +10</t>
  </si>
  <si>
    <t>Perform advanced medical procedures.</t>
  </si>
  <si>
    <t>Master Orator</t>
  </si>
  <si>
    <t>Affect 10 times the normal numbers with a Fellowship Test.</t>
  </si>
  <si>
    <t>Mechadendrite Use</t>
  </si>
  <si>
    <t>Tech-Priest</t>
  </si>
  <si>
    <t>You can use a type of mechadendrite.</t>
  </si>
  <si>
    <t>Meditation</t>
  </si>
  <si>
    <t>You may enter a trance to remove Fatigue.</t>
  </si>
  <si>
    <t>Melee Weapon Training</t>
  </si>
  <si>
    <t>Gain proficiency with a group of melee weapons.</t>
  </si>
  <si>
    <t>Mental Fortress</t>
  </si>
  <si>
    <t>WP 50, Strong Minded</t>
  </si>
  <si>
    <t>Gain protection against psychic attacks.</t>
  </si>
  <si>
    <t>Mental Rage</t>
  </si>
  <si>
    <t>You may use Psychic Powers while in the throes of Frenzy.</t>
  </si>
  <si>
    <t>Mighty Shot</t>
  </si>
  <si>
    <t>Deal +2 Damage with ranged attacks.</t>
  </si>
  <si>
    <t>Mimic</t>
  </si>
  <si>
    <t>You can copy voices.</t>
  </si>
  <si>
    <t>Minor Psychic Power</t>
  </si>
  <si>
    <t>You gain a Minor Psychic Power.</t>
  </si>
  <si>
    <t>Nerves of Steel</t>
  </si>
  <si>
    <t>Re-roll failed Tests to avoid Pinning.</t>
  </si>
  <si>
    <t>Orthoproxy</t>
  </si>
  <si>
    <t>+20 bonus to resist mind control or interrogation.</t>
  </si>
  <si>
    <t>Paranoia</t>
  </si>
  <si>
    <t>You are alert for danger.</t>
  </si>
  <si>
    <t>Pistol Training</t>
  </si>
  <si>
    <t>Gain proficiency with a group of pistol weapons.</t>
  </si>
  <si>
    <t>Power Well</t>
  </si>
  <si>
    <t>Gain bonus to Power Rolls.</t>
  </si>
  <si>
    <t>Precise Blow</t>
  </si>
  <si>
    <t>WS 40, Sure Strike</t>
  </si>
  <si>
    <t>No penalty for attacks against specific Hit Locations.</t>
  </si>
  <si>
    <t>Prosanguine</t>
  </si>
  <si>
    <t>Autosanguine (T)</t>
  </si>
  <si>
    <t>Heal 1d5 Damage once per day.</t>
  </si>
  <si>
    <t>Psy Rating 1</t>
  </si>
  <si>
    <t>Gain powers, roll 1d10+WP bonus for Power Rolls.</t>
  </si>
  <si>
    <t>Gain powers, roll 2d10+WP bonus for Power Rolls.</t>
  </si>
  <si>
    <t>Gain powers, roll 3d10+WP bonus for Power Rolls.</t>
  </si>
  <si>
    <t>Psy Rating 4</t>
  </si>
  <si>
    <t>Gain powers, roll 4d10+WP bonus for Power Rolls.</t>
  </si>
  <si>
    <t>Psy Rating 5</t>
  </si>
  <si>
    <t>Gain powers, roll 5d10+WP bonus for Power Rolls.</t>
  </si>
  <si>
    <t>Psy Rating 6</t>
  </si>
  <si>
    <t>Gain powers, roll 6d10+WP bonus for Power Rolls.</t>
  </si>
  <si>
    <t>Psychic Power</t>
  </si>
  <si>
    <t>Gain an extra Psychic Power.</t>
  </si>
  <si>
    <t>Quick Draw</t>
  </si>
  <si>
    <t>Ready as a Free Action.</t>
  </si>
  <si>
    <t>Rapid Reaction</t>
  </si>
  <si>
    <t>Test Ag to negate Surprise.</t>
  </si>
  <si>
    <t>Rapid Reload</t>
  </si>
  <si>
    <t>Reduce reload time.</t>
  </si>
  <si>
    <t>Resistance</t>
  </si>
  <si>
    <t>Gain +10 bonus to Resistance Tests.</t>
  </si>
  <si>
    <t>Rite of Awe</t>
  </si>
  <si>
    <t>Tech-Priest (Respirator Unit).</t>
  </si>
  <si>
    <t>50m radius, –10 to all Tests due to Fear.</t>
  </si>
  <si>
    <t>Rite of Fear</t>
  </si>
  <si>
    <t>Fear rating 1 for two minutes. 50m radius.</t>
  </si>
  <si>
    <t>Rite of Pure Thought</t>
  </si>
  <si>
    <t>Tech-Priest (Cranial Circuitry).</t>
  </si>
  <si>
    <t>You are immune to emotion.</t>
  </si>
  <si>
    <t>Sharpshooter</t>
  </si>
  <si>
    <t>BS 40, Deadeye Shot</t>
  </si>
  <si>
    <t>No penalties for Called Shots.</t>
  </si>
  <si>
    <t>Sound Constitution</t>
  </si>
  <si>
    <t>Gain an additional Wound.</t>
  </si>
  <si>
    <t>Sprint</t>
  </si>
  <si>
    <t>Move more quickly in combat.</t>
  </si>
  <si>
    <t>Step Aside</t>
  </si>
  <si>
    <t>Ag 40, Dodge</t>
  </si>
  <si>
    <t>Gain extra Dodge in a Round.</t>
  </si>
  <si>
    <t>Street Fighting</t>
  </si>
  <si>
    <t>Deal +2 Critical Damage with knives or unarmed attacks.</t>
  </si>
  <si>
    <t>Strong Minded</t>
  </si>
  <si>
    <t>WP 30, Resistance (Psychic Powers)</t>
  </si>
  <si>
    <t>Re-roll failed WP Tests made to resist Psychic Powers.</t>
  </si>
  <si>
    <t>Sure Strike</t>
  </si>
  <si>
    <t>Choose Hit Location on a successful attack.</t>
  </si>
  <si>
    <t>Attack twice with a Full Action.</t>
  </si>
  <si>
    <t>Takedown</t>
  </si>
  <si>
    <t>Make a special attack to Stun your opponent.</t>
  </si>
  <si>
    <t>Talented</t>
  </si>
  <si>
    <t>Skill</t>
  </si>
  <si>
    <t>Gain +10 bonus to specific Skill Test.</t>
  </si>
  <si>
    <t>Technical Knock</t>
  </si>
  <si>
    <t>Unjam a gun as a Half Action.</t>
  </si>
  <si>
    <t>Thrown Weapon Training</t>
  </si>
  <si>
    <t>Gain proficiency with a group of thrown weapons.</t>
  </si>
  <si>
    <t>Total Recall</t>
  </si>
  <si>
    <t>Remember trivial facts and minor details.</t>
  </si>
  <si>
    <t>True Grit</t>
  </si>
  <si>
    <t>Reduce Critical Damage you take.</t>
  </si>
  <si>
    <t>Two-Weapon Wielder</t>
  </si>
  <si>
    <t>WS 35 or BS 35, Ag 35</t>
  </si>
  <si>
    <t>Attack twice when wielding two weapons.</t>
  </si>
  <si>
    <t>Unremarkable</t>
  </si>
  <si>
    <t>You are easily forgettable.</t>
  </si>
  <si>
    <t>Unshakeable Faith</t>
  </si>
  <si>
    <t>You may re-roll failed Fear Tests.</t>
  </si>
  <si>
    <t>Wall of Steel</t>
  </si>
  <si>
    <t>Ag 35</t>
  </si>
  <si>
    <t>Gain an extra Parry each Round.</t>
  </si>
  <si>
    <t>Purge the Unclean</t>
  </si>
  <si>
    <t>The Inquisitor's Handbook</t>
  </si>
  <si>
    <t>Beast Hunter</t>
  </si>
  <si>
    <t>Blessed Radiance</t>
  </si>
  <si>
    <t>Purge the Unclean, Divine Ministration or Wrath of the Righteous</t>
  </si>
  <si>
    <t>Labyrinth Conditioning</t>
  </si>
  <si>
    <t>The Reaping</t>
  </si>
  <si>
    <t>Aetheric Resonator</t>
  </si>
  <si>
    <t>Tech-Priest (Potentia Coil/Electoo Conductor)</t>
  </si>
  <si>
    <t>The Radical's Handbook</t>
  </si>
  <si>
    <t>Anima Aura</t>
  </si>
  <si>
    <t>Daemonic Essence</t>
  </si>
  <si>
    <t>Daemon Vessel</t>
  </si>
  <si>
    <t>Major Arcana</t>
  </si>
  <si>
    <t>Master Sorcerer</t>
  </si>
  <si>
    <t>Minor Arcana</t>
  </si>
  <si>
    <t>Monster Beneath the Skin</t>
  </si>
  <si>
    <t>Nightmare Field</t>
  </si>
  <si>
    <t>Tech-Priest (Potentia Coil/Cranial Circuitry)</t>
  </si>
  <si>
    <t>Power of the Warp</t>
  </si>
  <si>
    <t>Ruin Incarnate</t>
  </si>
  <si>
    <t>Sorcerer</t>
  </si>
  <si>
    <t>Sublime Arts</t>
  </si>
  <si>
    <t>Touched by The Fates</t>
  </si>
  <si>
    <t>NPC with free will</t>
  </si>
  <si>
    <t>Warped Psyker</t>
  </si>
  <si>
    <t>Psy Rating 2, Corruption Points from Perils of the Warp</t>
  </si>
  <si>
    <t>Visions of the Abyss</t>
  </si>
  <si>
    <t>Personal Augury</t>
  </si>
  <si>
    <t>Consumed by Spite</t>
  </si>
  <si>
    <t>Disciples of the Dark Gods</t>
  </si>
  <si>
    <t>Psychic Spite</t>
  </si>
  <si>
    <t>Psy Rating 4, Corpus Conversion</t>
  </si>
  <si>
    <t>Psychic Supremacy</t>
  </si>
  <si>
    <t>Psy Rating 5, Discipline Focus</t>
  </si>
  <si>
    <t>Psychic Vampire</t>
  </si>
  <si>
    <t>Psy Rating 4, 30+ Corruption Points, one or more lethal Psychic Powers</t>
  </si>
  <si>
    <t>Fuelled by Flesh</t>
  </si>
  <si>
    <t>Last Killer Standing</t>
  </si>
  <si>
    <t>Blank Slate</t>
  </si>
  <si>
    <t>Book of Judgement</t>
  </si>
  <si>
    <t>Legalese</t>
  </si>
  <si>
    <t>Pack Hunter</t>
  </si>
  <si>
    <t>Seen This Before</t>
  </si>
  <si>
    <t>Unparalleled Proficiency</t>
  </si>
  <si>
    <t>Wolf Pack Tactics</t>
  </si>
  <si>
    <t>Acolyte Network</t>
  </si>
  <si>
    <t>Inquisitor</t>
  </si>
  <si>
    <t>Ascension</t>
  </si>
  <si>
    <t>Ally of the Departmento Munitorum</t>
  </si>
  <si>
    <t>Ascended Psychic Power</t>
  </si>
  <si>
    <t>Basic Weapons Expertise</t>
  </si>
  <si>
    <t>Berserker</t>
  </si>
  <si>
    <t>WS 50, S 40</t>
  </si>
  <si>
    <t>Blade Dancer</t>
  </si>
  <si>
    <t>Ag 40, Acrobatics, WS 40, Melee Weapon Training</t>
  </si>
  <si>
    <t>Call of Iron</t>
  </si>
  <si>
    <t>Mechanicus Implants</t>
  </si>
  <si>
    <t>Combat Formation</t>
  </si>
  <si>
    <t>Int 40</t>
  </si>
  <si>
    <t>Combat Sense</t>
  </si>
  <si>
    <t>Per 40</t>
  </si>
  <si>
    <t>Committed Xanthite</t>
  </si>
  <si>
    <t>Conciliator</t>
  </si>
  <si>
    <t>Conditioned Intellect</t>
  </si>
  <si>
    <t>Crimelord</t>
  </si>
  <si>
    <t>Death Blow</t>
  </si>
  <si>
    <t>Denouncer</t>
  </si>
  <si>
    <t>Electro Illumination</t>
  </si>
  <si>
    <t>Enemy</t>
  </si>
  <si>
    <t>Enhanced Bionic Frame</t>
  </si>
  <si>
    <t>Machinator Array</t>
  </si>
  <si>
    <t>Exemplar of Metal</t>
  </si>
  <si>
    <t>Favoured by Fate</t>
  </si>
  <si>
    <t>Gravitic Levitation</t>
  </si>
  <si>
    <t>Guardian</t>
  </si>
  <si>
    <t>Gunfighter Saint</t>
  </si>
  <si>
    <t>BS 40, Ag 40, Pistol Weapon Training (T)</t>
  </si>
  <si>
    <t>Heavy Weapons Expertise</t>
  </si>
  <si>
    <t>Heightened Reactions</t>
  </si>
  <si>
    <t>Hidden Cultist</t>
  </si>
  <si>
    <t>Indomitable Fortitude</t>
  </si>
  <si>
    <t>T 40, WP 40</t>
  </si>
  <si>
    <t>Infused Knowledge</t>
  </si>
  <si>
    <t>Lord of Domains</t>
  </si>
  <si>
    <t>Machine Spirit Empathy</t>
  </si>
  <si>
    <t>Int 30, Fel 30, Mechanicus Implants</t>
  </si>
  <si>
    <t>Melee Weapon Expertise</t>
  </si>
  <si>
    <t>Member of the Tyrantine Cabal</t>
  </si>
  <si>
    <t>Mental Aegis</t>
  </si>
  <si>
    <t>WP 50</t>
  </si>
  <si>
    <t>Mnemonic Purging</t>
  </si>
  <si>
    <t>Int 45, WP 45</t>
  </si>
  <si>
    <t>Oath Bonded to the Angels of Death</t>
  </si>
  <si>
    <t>Outspoken Monodominant</t>
  </si>
  <si>
    <t>Peerless Marksman</t>
  </si>
  <si>
    <t>Perfect Shot</t>
  </si>
  <si>
    <t>Vindicare Assassin, BS 60</t>
  </si>
  <si>
    <t>Pious Observation</t>
  </si>
  <si>
    <t>Pistol Expertise</t>
  </si>
  <si>
    <t>Polyglot</t>
  </si>
  <si>
    <t>Int 40, Fel 30</t>
  </si>
  <si>
    <t>Purity of the Machine</t>
  </si>
  <si>
    <t>Renowned Warrior</t>
  </si>
  <si>
    <t>Revolutionary</t>
  </si>
  <si>
    <t>Rite of Protection</t>
  </si>
  <si>
    <t>Rival</t>
  </si>
  <si>
    <t>Shadowlord</t>
  </si>
  <si>
    <t>Sleeper Agent</t>
  </si>
  <si>
    <t>Soul of Stone</t>
  </si>
  <si>
    <t>Storm of Blows</t>
  </si>
  <si>
    <t>WS 35, Ag 40</t>
  </si>
  <si>
    <t>Target Selection</t>
  </si>
  <si>
    <t>BS 50</t>
  </si>
  <si>
    <t>The Ear of the Lord Sector</t>
  </si>
  <si>
    <t>The Emperor Protects</t>
  </si>
  <si>
    <t>Pure Faith</t>
  </si>
  <si>
    <t>The Flesh is Weak</t>
  </si>
  <si>
    <t>Thrown Weapon Expertise</t>
  </si>
  <si>
    <t>Transcendent Hate</t>
  </si>
  <si>
    <t>Unarmed Ascendant Mastery</t>
  </si>
  <si>
    <t>WS 45, Ag 45</t>
  </si>
  <si>
    <t>Unarmed Master</t>
  </si>
  <si>
    <t>WS 45, Ag 40, Unarmed Warrior</t>
  </si>
  <si>
    <t>Unarmed Warrior</t>
  </si>
  <si>
    <t>WS 35, Ag 35</t>
  </si>
  <si>
    <t>Unassailable Grace</t>
  </si>
  <si>
    <t>Ag 50, Dodge</t>
  </si>
  <si>
    <t>Voice of the Masses</t>
  </si>
  <si>
    <t>Voice of the Omnissiah</t>
  </si>
  <si>
    <t>Warmonger</t>
  </si>
  <si>
    <t>Watched From On High</t>
  </si>
  <si>
    <t>Wide Correspondence</t>
  </si>
  <si>
    <t>Worthy of the Calixian Elite</t>
  </si>
  <si>
    <t>And They Shall Know No Fear...</t>
  </si>
  <si>
    <t>Blood of Martyrs</t>
  </si>
  <si>
    <t>Aura Of Faith</t>
  </si>
  <si>
    <t>Blessed Flame</t>
  </si>
  <si>
    <t>Blessed Ignorance</t>
  </si>
  <si>
    <t>Pure Faith, Holy Radiance</t>
  </si>
  <si>
    <t>Brotherhood of Psykers</t>
  </si>
  <si>
    <t>Burden of guilt</t>
  </si>
  <si>
    <t>Chain Weapon Expert</t>
  </si>
  <si>
    <t>Cult Briefing</t>
  </si>
  <si>
    <t>Daemon Hunter</t>
  </si>
  <si>
    <t>Daemon Trap</t>
  </si>
  <si>
    <t>Pure Faith, Repel Daemon</t>
  </si>
  <si>
    <t>Divine Endurance</t>
  </si>
  <si>
    <t>Divine Guidance</t>
  </si>
  <si>
    <t>Pure Faith, Wrath of the Righteous</t>
  </si>
  <si>
    <t>Divine Ministration</t>
  </si>
  <si>
    <t>Pure Faith, Martyr’s Gift</t>
  </si>
  <si>
    <t>Divine Symbol</t>
  </si>
  <si>
    <t>Pure Faith, Daemon Trap</t>
  </si>
  <si>
    <t>Divine Touch</t>
  </si>
  <si>
    <t>Pure Faith, The Passion, Divine Guidance</t>
  </si>
  <si>
    <t>Drill Instruction</t>
  </si>
  <si>
    <t>Duty Unto Death</t>
  </si>
  <si>
    <t>Emperor's Tarot</t>
  </si>
  <si>
    <t>Feared by the Warp</t>
  </si>
  <si>
    <t>Flame Weapon Expert</t>
  </si>
  <si>
    <t>Flames of Faith</t>
  </si>
  <si>
    <t>Focus of the Justicar</t>
  </si>
  <si>
    <t>Grace</t>
  </si>
  <si>
    <t>Greater Daemonym</t>
  </si>
  <si>
    <t>Hammer Blow</t>
  </si>
  <si>
    <t>Hand of the Emperor</t>
  </si>
  <si>
    <t>Hit and Run</t>
  </si>
  <si>
    <t>Holy Hatred</t>
  </si>
  <si>
    <t>Holy Light</t>
  </si>
  <si>
    <t>Holy Radiance</t>
  </si>
  <si>
    <t>Intellectualization</t>
  </si>
  <si>
    <t>Lesser Daemonym</t>
  </si>
  <si>
    <t>Light of the Emperor</t>
  </si>
  <si>
    <t>Litany of Battle</t>
  </si>
  <si>
    <t>Malleus Conditioning</t>
  </si>
  <si>
    <t>Martyr’s Gift</t>
  </si>
  <si>
    <t>Mental Calm</t>
  </si>
  <si>
    <t>Pure Faith, Grace</t>
  </si>
  <si>
    <t>Might of fhe Emperor</t>
  </si>
  <si>
    <t>Pure Faith, Hand of the Emperor, The Passion</t>
  </si>
  <si>
    <t>Minor Daemonym</t>
  </si>
  <si>
    <t>Miraculous Recovery</t>
  </si>
  <si>
    <t>Pure Faith, Divine Ministrations</t>
  </si>
  <si>
    <t>Miraculous Survival</t>
  </si>
  <si>
    <t>No Rest for the Faithful</t>
  </si>
  <si>
    <t>Pure Faith, Respite</t>
  </si>
  <si>
    <t>Only in Death...</t>
  </si>
  <si>
    <t>Wp 40, 40+ Corruption Points</t>
  </si>
  <si>
    <t>Psy-Weapon Attunement</t>
  </si>
  <si>
    <t>Religious Hysteria</t>
  </si>
  <si>
    <t>Pure Faith, Righteous Frenzy</t>
  </si>
  <si>
    <t>Repel Daemon</t>
  </si>
  <si>
    <t>Pure Faith, Holy Radiance, Soul Decay</t>
  </si>
  <si>
    <t>Respite</t>
  </si>
  <si>
    <t>Pure Faith, Divine Endurance</t>
  </si>
  <si>
    <t>Resurrection</t>
  </si>
  <si>
    <t>Pure Faith, Divine Ministration, No Rest for the Faithful</t>
  </si>
  <si>
    <t>Revelation</t>
  </si>
  <si>
    <t>Pure Faith, Mental Calm</t>
  </si>
  <si>
    <t>Righteous Frenzy</t>
  </si>
  <si>
    <t>Pure Faith, Wrath of the Righteous, The Passion</t>
  </si>
  <si>
    <t>Rite Of Banishment</t>
  </si>
  <si>
    <t>Seal of Purity</t>
  </si>
  <si>
    <t>Pure Faith, Divine Symbol</t>
  </si>
  <si>
    <t>Sicarius Tutoring</t>
  </si>
  <si>
    <t>Soul Decay</t>
  </si>
  <si>
    <t>Pure Faith, Burden of Guilt</t>
  </si>
  <si>
    <t>Soul Storm</t>
  </si>
  <si>
    <t>Pure Faith, Divine Touch, Flames of Faith</t>
  </si>
  <si>
    <t>Speed Reading</t>
  </si>
  <si>
    <t>Spirit of the Martyr</t>
  </si>
  <si>
    <t>Pure Faith, Blessed Ignorance</t>
  </si>
  <si>
    <t>Spiritual Cleansing</t>
  </si>
  <si>
    <t>Spiritual Mirror</t>
  </si>
  <si>
    <t>Pure Faith, Light of the Emperor</t>
  </si>
  <si>
    <t>Storm Bolter Specialization</t>
  </si>
  <si>
    <t>Tests of Faith</t>
  </si>
  <si>
    <t>The Passion</t>
  </si>
  <si>
    <t>Pure Faith, Divine Guidance</t>
  </si>
  <si>
    <t>The Unforgiving Blade</t>
  </si>
  <si>
    <t>Warp Bane</t>
  </si>
  <si>
    <t>Wrath of the Righteous</t>
  </si>
  <si>
    <t>Colonne1</t>
  </si>
  <si>
    <t>Colonne2</t>
  </si>
  <si>
    <t>Colonne3</t>
  </si>
  <si>
    <t>Colonne4</t>
  </si>
  <si>
    <r>
      <t>Assaut acharné</t>
    </r>
    <r>
      <rPr>
        <sz val="11"/>
        <color rgb="FF00FFFF"/>
        <rFont val="Calibri"/>
        <family val="2"/>
        <scheme val="minor"/>
      </rPr>
      <t xml:space="preserve"> 3</t>
    </r>
  </si>
  <si>
    <r>
      <t>Assomment</t>
    </r>
    <r>
      <rPr>
        <sz val="11"/>
        <color theme="1"/>
        <rFont val="Calibri"/>
        <family val="2"/>
        <scheme val="minor"/>
      </rPr>
      <t xml:space="preserve"> </t>
    </r>
    <r>
      <rPr>
        <sz val="11"/>
        <color rgb="FF00FFFF"/>
        <rFont val="Calibri"/>
        <family val="2"/>
        <scheme val="minor"/>
      </rPr>
      <t>2</t>
    </r>
  </si>
  <si>
    <r>
      <t>Attaque rapide</t>
    </r>
    <r>
      <rPr>
        <sz val="11"/>
        <color theme="1"/>
        <rFont val="Calibri"/>
        <family val="2"/>
        <scheme val="minor"/>
      </rPr>
      <t xml:space="preserve"> </t>
    </r>
    <r>
      <rPr>
        <sz val="11"/>
        <color rgb="FF00FFFF"/>
        <rFont val="Calibri"/>
        <family val="2"/>
        <scheme val="minor"/>
      </rPr>
      <t>3</t>
    </r>
  </si>
  <si>
    <r>
      <t>Attaque éclair</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 xml:space="preserve"> Attaque rapide</t>
    </r>
  </si>
  <si>
    <r>
      <t>Charge de berzerker</t>
    </r>
    <r>
      <rPr>
        <sz val="11"/>
        <color theme="1"/>
        <rFont val="Calibri"/>
        <family val="2"/>
        <scheme val="minor"/>
      </rPr>
      <t xml:space="preserve"> </t>
    </r>
    <r>
      <rPr>
        <sz val="11"/>
        <color rgb="FF00FFFF"/>
        <rFont val="Calibri"/>
        <family val="2"/>
        <scheme val="minor"/>
      </rPr>
      <t>2</t>
    </r>
  </si>
  <si>
    <r>
      <t>Combat en aveugle</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perception 40</t>
    </r>
  </si>
  <si>
    <r>
      <t>Combat de rue</t>
    </r>
    <r>
      <rPr>
        <sz val="11"/>
        <color theme="1"/>
        <rFont val="Calibri"/>
        <family val="2"/>
        <scheme val="minor"/>
      </rPr>
      <t xml:space="preserve"> </t>
    </r>
    <r>
      <rPr>
        <sz val="11"/>
        <color rgb="FF00FFFF"/>
        <rFont val="Calibri"/>
        <family val="2"/>
        <scheme val="minor"/>
      </rPr>
      <t>2</t>
    </r>
  </si>
  <si>
    <r>
      <t>Contre attaque</t>
    </r>
    <r>
      <rPr>
        <sz val="11"/>
        <color theme="1"/>
        <rFont val="Calibri"/>
        <family val="2"/>
        <scheme val="minor"/>
      </rPr>
      <t xml:space="preserve"> </t>
    </r>
    <r>
      <rPr>
        <sz val="11"/>
        <color rgb="FF00FFFF"/>
        <rFont val="Calibri"/>
        <family val="2"/>
        <scheme val="minor"/>
      </rPr>
      <t>3</t>
    </r>
  </si>
  <si>
    <r>
      <t>Coup handicapant</t>
    </r>
    <r>
      <rPr>
        <sz val="11"/>
        <color theme="1"/>
        <rFont val="Calibri"/>
        <family val="2"/>
        <scheme val="minor"/>
      </rPr>
      <t xml:space="preserve"> </t>
    </r>
    <r>
      <rPr>
        <sz val="11"/>
        <color rgb="FF00FFFF"/>
        <rFont val="Calibri"/>
        <family val="2"/>
        <scheme val="minor"/>
      </rPr>
      <t>3</t>
    </r>
  </si>
  <si>
    <r>
      <t>Coup infaillible</t>
    </r>
    <r>
      <rPr>
        <sz val="11"/>
        <color theme="1"/>
        <rFont val="Calibri"/>
        <family val="2"/>
        <scheme val="minor"/>
      </rPr>
      <t xml:space="preserve"> </t>
    </r>
    <r>
      <rPr>
        <sz val="11"/>
        <color rgb="FF00FFFF"/>
        <rFont val="Calibri"/>
        <family val="2"/>
        <scheme val="minor"/>
      </rPr>
      <t>3</t>
    </r>
  </si>
  <si>
    <r>
      <t>Coup précis</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Coup infaillible</t>
    </r>
  </si>
  <si>
    <r>
      <t>Double équipier</t>
    </r>
    <r>
      <rPr>
        <sz val="11"/>
        <color theme="1"/>
        <rFont val="Calibri"/>
        <family val="2"/>
        <scheme val="minor"/>
      </rPr>
      <t xml:space="preserve"> </t>
    </r>
    <r>
      <rPr>
        <sz val="11"/>
        <color rgb="FF00FFFF"/>
        <rFont val="Calibri"/>
        <family val="2"/>
        <scheme val="minor"/>
      </rPr>
      <t>3</t>
    </r>
  </si>
  <si>
    <r>
      <t>Frénésie</t>
    </r>
    <r>
      <rPr>
        <sz val="11"/>
        <color theme="1"/>
        <rFont val="Calibri"/>
        <family val="2"/>
        <scheme val="minor"/>
      </rPr>
      <t xml:space="preserve"> </t>
    </r>
    <r>
      <rPr>
        <sz val="11"/>
        <color rgb="FF00FFFF"/>
        <rFont val="Calibri"/>
        <family val="2"/>
        <scheme val="minor"/>
      </rPr>
      <t>3</t>
    </r>
  </si>
  <si>
    <r>
      <t>Maitre d'arme</t>
    </r>
    <r>
      <rPr>
        <sz val="11"/>
        <color theme="1"/>
        <rFont val="Calibri"/>
        <family val="2"/>
        <scheme val="minor"/>
      </rPr>
      <t xml:space="preserve"> </t>
    </r>
    <r>
      <rPr>
        <sz val="11"/>
        <color rgb="FF00FFFF"/>
        <rFont val="Calibri"/>
        <family val="2"/>
        <scheme val="minor"/>
      </rPr>
      <t>5</t>
    </r>
  </si>
  <si>
    <r>
      <t>Rage guerrière</t>
    </r>
    <r>
      <rPr>
        <sz val="11"/>
        <color theme="1"/>
        <rFont val="Calibri"/>
        <family val="2"/>
        <scheme val="minor"/>
      </rPr>
      <t xml:space="preserve"> </t>
    </r>
    <r>
      <rPr>
        <sz val="11"/>
        <color rgb="FF00FFFF"/>
        <rFont val="Calibri"/>
        <family val="2"/>
        <scheme val="minor"/>
      </rPr>
      <t>4</t>
    </r>
    <r>
      <rPr>
        <sz val="11"/>
        <color theme="1"/>
        <rFont val="Calibri"/>
        <family val="2"/>
        <scheme val="minor"/>
      </rPr>
      <t xml:space="preserve"> frénésie</t>
    </r>
  </si>
  <si>
    <r>
      <t>Pistolero</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 xml:space="preserve">Combat à deux armes (tir)) </t>
    </r>
  </si>
  <si>
    <r>
      <t>Purification</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formation lance flammes</t>
    </r>
  </si>
  <si>
    <r>
      <t>Tireur chevronné</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 xml:space="preserve">Tireur d'élite </t>
    </r>
  </si>
  <si>
    <r>
      <t>Tireur hors pair</t>
    </r>
    <r>
      <rPr>
        <sz val="11"/>
        <color theme="1"/>
        <rFont val="Calibri"/>
        <family val="2"/>
        <scheme val="minor"/>
      </rPr>
      <t xml:space="preserve"> </t>
    </r>
    <r>
      <rPr>
        <sz val="11"/>
        <color rgb="FF00FFFF"/>
        <rFont val="Calibri"/>
        <family val="2"/>
        <scheme val="minor"/>
      </rPr>
      <t xml:space="preserve">3 </t>
    </r>
  </si>
  <si>
    <r>
      <t>As du pilotage</t>
    </r>
    <r>
      <rPr>
        <sz val="11"/>
        <color theme="1"/>
        <rFont val="Calibri"/>
        <family val="2"/>
        <scheme val="minor"/>
      </rPr>
      <t xml:space="preserve"> </t>
    </r>
    <r>
      <rPr>
        <sz val="11"/>
        <color rgb="FF00FFFF"/>
        <rFont val="Calibri"/>
        <family val="2"/>
        <scheme val="minor"/>
      </rPr>
      <t xml:space="preserve">5 </t>
    </r>
    <r>
      <rPr>
        <sz val="11"/>
        <color theme="1"/>
        <rFont val="Calibri"/>
        <family val="2"/>
        <scheme val="minor"/>
      </rPr>
      <t>AG 50</t>
    </r>
  </si>
  <si>
    <r>
      <t>Agilité féline</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Agilité 45</t>
    </r>
  </si>
  <si>
    <r>
      <t>Visée indépendante</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Combat à deux armes (tir), PER 55</t>
    </r>
  </si>
  <si>
    <r>
      <t>Tir en puissance</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Per 45, tireur d’élite</t>
    </r>
  </si>
  <si>
    <r>
      <t>Tir en mouvement</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 xml:space="preserve"> Ag 45</t>
    </r>
  </si>
  <si>
    <r>
      <t>Tir double</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combat à deux armes, PER 50</t>
    </r>
  </si>
  <si>
    <r>
      <t>Fin tireur</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tireur hors pair</t>
    </r>
  </si>
  <si>
    <r>
      <t>Combat à deux armes (tir)</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Tir formé, PER 50</t>
    </r>
  </si>
  <si>
    <r>
      <t>Bon tireur</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 xml:space="preserve"> </t>
    </r>
  </si>
  <si>
    <r>
      <t>Coup écrasant</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Force 50</t>
    </r>
  </si>
  <si>
    <r>
      <t>Désarmement</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CC 45</t>
    </r>
  </si>
  <si>
    <r>
      <t>Guerrier désarmé</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 xml:space="preserve"> CC 45</t>
    </r>
  </si>
  <si>
    <r>
      <t>Maitre désarmé</t>
    </r>
    <r>
      <rPr>
        <sz val="11"/>
        <color theme="1"/>
        <rFont val="Calibri"/>
        <family val="2"/>
        <scheme val="minor"/>
      </rPr>
      <t xml:space="preserve"> </t>
    </r>
    <r>
      <rPr>
        <sz val="11"/>
        <color rgb="FF00FFFF"/>
        <rFont val="Calibri"/>
        <family val="2"/>
        <scheme val="minor"/>
      </rPr>
      <t>3</t>
    </r>
    <r>
      <rPr>
        <sz val="11"/>
        <color theme="1"/>
        <rFont val="Calibri"/>
        <family val="2"/>
        <scheme val="minor"/>
      </rPr>
      <t xml:space="preserve"> CC 55 Guerrier désarmé</t>
    </r>
  </si>
  <si>
    <r>
      <t>Maitre du combat</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CC 50, PER 45, formé en parade ou esquive</t>
    </r>
  </si>
  <si>
    <r>
      <t>Coup double</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CC 45</t>
    </r>
  </si>
  <si>
    <r>
      <t>Coup assassin</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CC50, Acrobatie formé</t>
    </r>
  </si>
  <si>
    <r>
      <t>Combat à deux armes (Corps à corps)</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CC 45</t>
    </r>
  </si>
  <si>
    <r>
      <t>Ambidextre</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AG 40, PER 40</t>
    </r>
  </si>
  <si>
    <r>
      <t>Aux portes de l'enfer</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 xml:space="preserve"> (Discipline de fer) </t>
    </r>
  </si>
  <si>
    <r>
      <t>Biceps saillants</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FOR 55</t>
    </r>
  </si>
  <si>
    <r>
      <t>Discipline de fer</t>
    </r>
    <r>
      <rPr>
        <sz val="11"/>
        <color theme="1"/>
        <rFont val="Calibri"/>
        <family val="2"/>
        <scheme val="minor"/>
      </rPr>
      <t xml:space="preserve"> </t>
    </r>
    <r>
      <rPr>
        <sz val="11"/>
        <color rgb="FF00FFFF"/>
        <rFont val="Calibri"/>
        <family val="2"/>
        <scheme val="minor"/>
      </rPr>
      <t>3</t>
    </r>
    <r>
      <rPr>
        <sz val="11"/>
        <color theme="1"/>
        <rFont val="Calibri"/>
        <family val="2"/>
        <scheme val="minor"/>
      </rPr>
      <t xml:space="preserve"> Fm 50, commandement formé) </t>
    </r>
  </si>
  <si>
    <r>
      <t>Baroud d'honneur</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nerfs d'acier</t>
    </r>
  </si>
  <si>
    <r>
      <t>Cible rapide</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AG 50</t>
    </r>
  </si>
  <si>
    <r>
      <t>Connaissances décuplées</t>
    </r>
    <r>
      <rPr>
        <sz val="11"/>
        <color theme="1"/>
        <rFont val="Calibri"/>
        <family val="2"/>
        <scheme val="minor"/>
      </rPr>
      <t xml:space="preserve"> </t>
    </r>
    <r>
      <rPr>
        <sz val="11"/>
        <color rgb="FF00FFFF"/>
        <rFont val="Calibri"/>
        <family val="2"/>
        <scheme val="minor"/>
      </rPr>
      <t>5</t>
    </r>
    <r>
      <rPr>
        <sz val="11"/>
        <color theme="1"/>
        <rFont val="Calibri"/>
        <family val="2"/>
        <scheme val="minor"/>
      </rPr>
      <t xml:space="preserve"> INT 60</t>
    </r>
  </si>
  <si>
    <r>
      <t>Devoir funeste</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FM 55, END 60</t>
    </r>
  </si>
  <si>
    <r>
      <t>Formation de combat</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INT 45</t>
    </r>
  </si>
  <si>
    <r>
      <t xml:space="preserve">Nerfs d'acier </t>
    </r>
    <r>
      <rPr>
        <sz val="11"/>
        <color rgb="FF00FFFF"/>
        <rFont val="Calibri"/>
        <family val="2"/>
        <scheme val="minor"/>
      </rPr>
      <t xml:space="preserve">2 </t>
    </r>
    <r>
      <rPr>
        <sz val="11"/>
        <color theme="1"/>
        <rFont val="Calibri"/>
        <family val="2"/>
        <scheme val="minor"/>
      </rPr>
      <t>FM 45</t>
    </r>
  </si>
  <si>
    <r>
      <t>Réaction rapide</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AG 50</t>
    </r>
  </si>
  <si>
    <r>
      <t>Rechargement rapide</t>
    </r>
    <r>
      <rPr>
        <sz val="11"/>
        <color theme="1"/>
        <rFont val="Calibri"/>
        <family val="2"/>
        <scheme val="minor"/>
      </rPr>
      <t xml:space="preserve"> </t>
    </r>
    <r>
      <rPr>
        <sz val="11"/>
        <color rgb="FF00FFFF"/>
        <rFont val="Calibri"/>
        <family val="2"/>
        <scheme val="minor"/>
      </rPr>
      <t xml:space="preserve">3 </t>
    </r>
  </si>
  <si>
    <r>
      <t>Réflexes éclair</t>
    </r>
    <r>
      <rPr>
        <sz val="11"/>
        <color theme="1"/>
        <rFont val="Calibri"/>
        <family val="2"/>
        <scheme val="minor"/>
      </rPr>
      <t xml:space="preserve"> </t>
    </r>
    <r>
      <rPr>
        <sz val="11"/>
        <color rgb="FF00FFFF"/>
        <rFont val="Calibri"/>
        <family val="2"/>
        <scheme val="minor"/>
      </rPr>
      <t xml:space="preserve">3 </t>
    </r>
  </si>
  <si>
    <r>
      <t>Sans peur</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 xml:space="preserve">Baroud d'honneur </t>
    </r>
  </si>
  <si>
    <r>
      <t>Sens du combat</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PER 50</t>
    </r>
  </si>
  <si>
    <r>
      <t>Sprint</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AG 45</t>
    </r>
  </si>
  <si>
    <r>
      <t>Sur ses gardes</t>
    </r>
    <r>
      <rPr>
        <sz val="11"/>
        <color theme="1"/>
        <rFont val="Calibri"/>
        <family val="2"/>
        <scheme val="minor"/>
      </rPr>
      <t xml:space="preserve"> </t>
    </r>
    <r>
      <rPr>
        <sz val="11"/>
        <color rgb="FF00FFFF"/>
        <rFont val="Calibri"/>
        <family val="2"/>
        <scheme val="minor"/>
      </rPr>
      <t xml:space="preserve">2 </t>
    </r>
  </si>
  <si>
    <r>
      <t>Vivacité</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Ag 40</t>
    </r>
  </si>
  <si>
    <r>
      <t>Technoharmonisation</t>
    </r>
    <r>
      <rPr>
        <sz val="11"/>
        <color theme="1"/>
        <rFont val="Calibri"/>
        <family val="2"/>
        <scheme val="minor"/>
      </rPr>
      <t xml:space="preserve"> </t>
    </r>
    <r>
      <rPr>
        <sz val="11"/>
        <color rgb="FF00FFFF"/>
        <rFont val="Calibri"/>
        <family val="2"/>
        <scheme val="minor"/>
      </rPr>
      <t>200 XP</t>
    </r>
    <r>
      <rPr>
        <sz val="11"/>
        <color theme="1"/>
        <rFont val="Calibri"/>
        <family val="2"/>
        <scheme val="minor"/>
      </rPr>
      <t xml:space="preserve"> (INT 40) : vous pouvez desenrayer une arme par round au moyen d'une demi action, automatiquement.</t>
    </r>
  </si>
  <si>
    <r>
      <t>Aura d'autorité</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Sociabilité 40</t>
    </r>
  </si>
  <si>
    <r>
      <t>Bonne réputation</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 xml:space="preserve">Socia 60 ; Pair </t>
    </r>
  </si>
  <si>
    <r>
      <t>Colère inspirée</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Socia 40</t>
    </r>
  </si>
  <si>
    <r>
      <t>Grand orateur</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Soc 40</t>
    </r>
  </si>
  <si>
    <r>
      <t>Haine</t>
    </r>
    <r>
      <rPr>
        <sz val="11"/>
        <color theme="1"/>
        <rFont val="Calibri"/>
        <family val="2"/>
        <scheme val="minor"/>
      </rPr>
      <t xml:space="preserve"> </t>
    </r>
    <r>
      <rPr>
        <sz val="11"/>
        <color rgb="FF00FFFF"/>
        <rFont val="Calibri"/>
        <family val="2"/>
        <scheme val="minor"/>
      </rPr>
      <t xml:space="preserve">2 </t>
    </r>
  </si>
  <si>
    <r>
      <t>Imitation</t>
    </r>
    <r>
      <rPr>
        <sz val="11"/>
        <color rgb="FF00FFFF"/>
        <rFont val="Calibri"/>
        <family val="2"/>
        <scheme val="minor"/>
      </rPr>
      <t xml:space="preserve"> 3 </t>
    </r>
  </si>
  <si>
    <r>
      <t>Litanie de haine</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 xml:space="preserve">Haine </t>
    </r>
  </si>
  <si>
    <r>
      <t>Murmures</t>
    </r>
    <r>
      <rPr>
        <sz val="11"/>
        <color theme="1"/>
        <rFont val="Calibri"/>
        <family val="2"/>
        <scheme val="minor"/>
      </rPr>
      <t xml:space="preserve"> </t>
    </r>
    <r>
      <rPr>
        <sz val="11"/>
        <color rgb="FF00FFFF"/>
        <rFont val="Calibri"/>
        <family val="2"/>
        <scheme val="minor"/>
      </rPr>
      <t xml:space="preserve">4 </t>
    </r>
    <r>
      <rPr>
        <sz val="11"/>
        <color theme="1"/>
        <rFont val="Calibri"/>
        <family val="2"/>
        <scheme val="minor"/>
      </rPr>
      <t>INT 55, SOC 40</t>
    </r>
  </si>
  <si>
    <r>
      <t>Pair (un groupe)</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SOC 40</t>
    </r>
  </si>
  <si>
    <r>
      <t>Quelconque</t>
    </r>
    <r>
      <rPr>
        <sz val="11"/>
        <color theme="1"/>
        <rFont val="Calibri"/>
        <family val="2"/>
        <scheme val="minor"/>
      </rPr>
      <t xml:space="preserve"> </t>
    </r>
    <r>
      <rPr>
        <sz val="11"/>
        <color rgb="FF00FFFF"/>
        <rFont val="Calibri"/>
        <family val="2"/>
        <scheme val="minor"/>
      </rPr>
      <t xml:space="preserve">3 </t>
    </r>
  </si>
  <si>
    <r>
      <t>Âme noire</t>
    </r>
    <r>
      <rPr>
        <sz val="11"/>
        <color theme="1"/>
        <rFont val="Calibri"/>
        <family val="2"/>
        <scheme val="minor"/>
      </rPr>
      <t xml:space="preserve"> </t>
    </r>
    <r>
      <rPr>
        <sz val="11"/>
        <color rgb="FF00FFFF"/>
        <rFont val="Calibri"/>
        <family val="2"/>
        <scheme val="minor"/>
      </rPr>
      <t xml:space="preserve">3 </t>
    </r>
  </si>
  <si>
    <r>
      <t>Armure de mépris</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FM 45</t>
    </r>
  </si>
  <si>
    <r>
      <t xml:space="preserve">Blasé </t>
    </r>
    <r>
      <rPr>
        <sz val="11"/>
        <color rgb="FF00FFFF"/>
        <rFont val="Calibri"/>
        <family val="2"/>
        <scheme val="minor"/>
      </rPr>
      <t xml:space="preserve">3 </t>
    </r>
    <r>
      <rPr>
        <sz val="11"/>
        <color theme="1"/>
        <rFont val="Calibri"/>
        <family val="2"/>
        <scheme val="minor"/>
      </rPr>
      <t>FM 40</t>
    </r>
  </si>
  <si>
    <r>
      <t>Décadence</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END 35</t>
    </r>
  </si>
  <si>
    <r>
      <t>Endurci</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END 40</t>
    </r>
  </si>
  <si>
    <r>
      <t>Forte tête</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 xml:space="preserve">FM 50, résistance pouvoirs psychiques </t>
    </r>
  </si>
  <si>
    <r>
      <t>Méditation</t>
    </r>
    <r>
      <rPr>
        <sz val="11"/>
        <color theme="1"/>
        <rFont val="Calibri"/>
        <family val="2"/>
        <scheme val="minor"/>
      </rPr>
      <t xml:space="preserve"> </t>
    </r>
    <r>
      <rPr>
        <sz val="11"/>
        <color rgb="FF00FFFF"/>
        <rFont val="Calibri"/>
        <family val="2"/>
        <scheme val="minor"/>
      </rPr>
      <t xml:space="preserve">3 </t>
    </r>
  </si>
  <si>
    <r>
      <t>Résistance</t>
    </r>
    <r>
      <rPr>
        <sz val="11"/>
        <color theme="1"/>
        <rFont val="Calibri"/>
        <family val="2"/>
        <scheme val="minor"/>
      </rPr>
      <t xml:space="preserve"> </t>
    </r>
    <r>
      <rPr>
        <sz val="11"/>
        <color rgb="FF00FFFF"/>
        <rFont val="Calibri"/>
        <family val="2"/>
        <scheme val="minor"/>
      </rPr>
      <t xml:space="preserve">3 </t>
    </r>
  </si>
  <si>
    <r>
      <t>Résistance physique</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END 45</t>
    </r>
  </si>
  <si>
    <r>
      <t>Sommeil léger</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Per 35</t>
    </r>
  </si>
  <si>
    <r>
      <t>Trompe la mort</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FM 40</t>
    </r>
  </si>
  <si>
    <r>
      <t>Vigoureux</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END 45</t>
    </r>
  </si>
  <si>
    <r>
      <t>Fidèle aliéné</t>
    </r>
    <r>
      <rPr>
        <sz val="11"/>
        <color theme="1"/>
        <rFont val="Calibri"/>
        <family val="2"/>
        <scheme val="minor"/>
      </rPr>
      <t xml:space="preserve"> </t>
    </r>
    <r>
      <rPr>
        <sz val="11"/>
        <color rgb="FF00FFFF"/>
        <rFont val="Calibri"/>
        <family val="2"/>
        <scheme val="minor"/>
      </rPr>
      <t xml:space="preserve">2 </t>
    </r>
  </si>
  <si>
    <r>
      <t>Flagellant</t>
    </r>
    <r>
      <rPr>
        <sz val="11"/>
        <color theme="1"/>
        <rFont val="Calibri"/>
        <family val="2"/>
        <scheme val="minor"/>
      </rPr>
      <t xml:space="preserve"> </t>
    </r>
    <r>
      <rPr>
        <sz val="11"/>
        <color rgb="FF00FFFF"/>
        <rFont val="Calibri"/>
        <family val="2"/>
        <scheme val="minor"/>
      </rPr>
      <t xml:space="preserve">2 </t>
    </r>
  </si>
  <si>
    <r>
      <t>Forteresse mental</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 xml:space="preserve">FM 55, fort tête </t>
    </r>
  </si>
  <si>
    <r>
      <t>Parade de projectiles</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AG 50</t>
    </r>
  </si>
  <si>
    <r>
      <t xml:space="preserve">Mur d'acier 5 </t>
    </r>
    <r>
      <rPr>
        <sz val="11"/>
        <color theme="1"/>
        <rFont val="Calibri"/>
        <family val="2"/>
        <scheme val="minor"/>
      </rPr>
      <t xml:space="preserve">AG 40, Parade Formée </t>
    </r>
  </si>
  <si>
    <r>
      <t>Paranoïa</t>
    </r>
    <r>
      <rPr>
        <sz val="11"/>
        <color theme="1"/>
        <rFont val="Calibri"/>
        <family val="2"/>
        <scheme val="minor"/>
      </rPr>
      <t xml:space="preserve"> </t>
    </r>
    <r>
      <rPr>
        <sz val="11"/>
        <color rgb="FF00FFFF"/>
        <rFont val="Calibri"/>
        <family val="2"/>
        <scheme val="minor"/>
      </rPr>
      <t xml:space="preserve">3 </t>
    </r>
  </si>
  <si>
    <r>
      <t>Pas de côté</t>
    </r>
    <r>
      <rPr>
        <sz val="11"/>
        <color theme="1"/>
        <rFont val="Calibri"/>
        <family val="2"/>
        <scheme val="minor"/>
      </rPr>
      <t xml:space="preserve"> </t>
    </r>
    <r>
      <rPr>
        <sz val="11"/>
        <color rgb="FF00FFFF"/>
        <rFont val="Calibri"/>
        <family val="2"/>
        <scheme val="minor"/>
      </rPr>
      <t xml:space="preserve">5 </t>
    </r>
    <r>
      <rPr>
        <sz val="11"/>
        <color theme="1"/>
        <rFont val="Calibri"/>
        <family val="2"/>
        <scheme val="minor"/>
      </rPr>
      <t>AG 35, Esquive</t>
    </r>
  </si>
  <si>
    <r>
      <t>Gardien</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AG 40</t>
    </r>
  </si>
  <si>
    <r>
      <t>Constitution solide</t>
    </r>
    <r>
      <rPr>
        <sz val="11"/>
        <color theme="1"/>
        <rFont val="Calibri"/>
        <family val="2"/>
        <scheme val="minor"/>
      </rPr>
      <t xml:space="preserve"> </t>
    </r>
    <r>
      <rPr>
        <sz val="11"/>
        <color rgb="FF00FFFF"/>
        <rFont val="Calibri"/>
        <family val="2"/>
        <scheme val="minor"/>
      </rPr>
      <t xml:space="preserve">2 </t>
    </r>
  </si>
  <si>
    <r>
      <t>Formation aux armes (universelles)</t>
    </r>
    <r>
      <rPr>
        <sz val="11"/>
        <color theme="1"/>
        <rFont val="Calibri"/>
        <family val="2"/>
        <scheme val="minor"/>
      </rPr>
      <t xml:space="preserve"> </t>
    </r>
    <r>
      <rPr>
        <sz val="11"/>
        <color rgb="FF00FFFF"/>
        <rFont val="Calibri"/>
        <family val="2"/>
        <scheme val="minor"/>
      </rPr>
      <t xml:space="preserve">5 </t>
    </r>
  </si>
  <si>
    <r>
      <t>Formation aux armes exotiques (une arme)</t>
    </r>
    <r>
      <rPr>
        <sz val="11"/>
        <color theme="1"/>
        <rFont val="Calibri"/>
        <family val="2"/>
        <scheme val="minor"/>
      </rPr>
      <t xml:space="preserve"> </t>
    </r>
    <r>
      <rPr>
        <sz val="11"/>
        <color rgb="FF00FFFF"/>
        <rFont val="Calibri"/>
        <family val="2"/>
        <scheme val="minor"/>
      </rPr>
      <t xml:space="preserve">2 </t>
    </r>
  </si>
  <si>
    <r>
      <t>Grand praticien</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Medicae +20</t>
    </r>
  </si>
  <si>
    <r>
      <t>Prémonition</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INT 40</t>
    </r>
  </si>
  <si>
    <r>
      <t>Sens aiguisé (ouïe, vue, odorat, toucher, goût)</t>
    </r>
    <r>
      <rPr>
        <sz val="11"/>
        <color theme="1"/>
        <rFont val="Calibri"/>
        <family val="2"/>
        <scheme val="minor"/>
      </rPr>
      <t xml:space="preserve"> </t>
    </r>
    <r>
      <rPr>
        <sz val="11"/>
        <color rgb="FF00FFFF"/>
        <rFont val="Calibri"/>
        <family val="2"/>
        <scheme val="minor"/>
      </rPr>
      <t xml:space="preserve">2 </t>
    </r>
    <r>
      <rPr>
        <sz val="11"/>
        <color theme="1"/>
        <rFont val="Calibri"/>
        <family val="2"/>
        <scheme val="minor"/>
      </rPr>
      <t>Per 40</t>
    </r>
  </si>
  <si>
    <r>
      <t>Souvenirs précis</t>
    </r>
    <r>
      <rPr>
        <sz val="11"/>
        <color theme="1"/>
        <rFont val="Calibri"/>
        <family val="2"/>
        <scheme val="minor"/>
      </rPr>
      <t xml:space="preserve"> </t>
    </r>
    <r>
      <rPr>
        <sz val="11"/>
        <color rgb="FF00FFFF"/>
        <rFont val="Calibri"/>
        <family val="2"/>
        <scheme val="minor"/>
      </rPr>
      <t xml:space="preserve">3 </t>
    </r>
    <r>
      <rPr>
        <sz val="11"/>
        <color theme="1"/>
        <rFont val="Calibri"/>
        <family val="2"/>
        <scheme val="minor"/>
      </rPr>
      <t>INT 40</t>
    </r>
  </si>
  <si>
    <r>
      <t>Talentueux</t>
    </r>
    <r>
      <rPr>
        <sz val="11"/>
        <color theme="1"/>
        <rFont val="Calibri"/>
        <family val="2"/>
        <scheme val="minor"/>
      </rPr>
      <t xml:space="preserve"> </t>
    </r>
    <r>
      <rPr>
        <sz val="11"/>
        <color rgb="FF00FFFF"/>
        <rFont val="Calibri"/>
        <family val="2"/>
        <scheme val="minor"/>
      </rPr>
      <t>5</t>
    </r>
  </si>
  <si>
    <t>Dégat arme</t>
  </si>
  <si>
    <t>Penetration</t>
  </si>
  <si>
    <t>PV</t>
  </si>
  <si>
    <t>Lésions</t>
  </si>
  <si>
    <t>Blessures</t>
  </si>
  <si>
    <t>Dégats reçus</t>
  </si>
  <si>
    <t>Perte blessure</t>
  </si>
  <si>
    <t>Perte lésion</t>
  </si>
  <si>
    <t>Perte PV</t>
  </si>
  <si>
    <t>Armure effective</t>
  </si>
  <si>
    <t>REF VALEURS PJ</t>
  </si>
  <si>
    <t>Attacker</t>
  </si>
  <si>
    <t>RESTE en combat</t>
  </si>
  <si>
    <t>Calc lésion</t>
  </si>
  <si>
    <t>Calc blessure</t>
  </si>
  <si>
    <t>endu</t>
  </si>
  <si>
    <t>armure</t>
  </si>
  <si>
    <t>Francois</t>
  </si>
  <si>
    <t>Thomas</t>
  </si>
  <si>
    <t>Yann</t>
  </si>
  <si>
    <t>Benjamin</t>
  </si>
  <si>
    <t>Sebastien</t>
  </si>
  <si>
    <t>Armure cible</t>
  </si>
  <si>
    <t>Pv Cible</t>
  </si>
  <si>
    <t>Lésions Cible</t>
  </si>
  <si>
    <t>Blessures Cible</t>
  </si>
  <si>
    <t>Endurance cible</t>
  </si>
  <si>
    <t>Joueur</t>
  </si>
  <si>
    <r>
      <t>Puits de pouvoir</t>
    </r>
    <r>
      <rPr>
        <sz val="11"/>
        <color theme="1"/>
        <rFont val="Calibri"/>
        <family val="2"/>
        <scheme val="minor"/>
      </rPr>
      <t xml:space="preserve"> </t>
    </r>
    <r>
      <rPr>
        <sz val="11"/>
        <color rgb="FF00FFFF"/>
        <rFont val="Calibri"/>
        <family val="2"/>
        <scheme val="minor"/>
      </rPr>
      <t xml:space="preserve">2 </t>
    </r>
    <r>
      <rPr>
        <sz val="11"/>
        <rFont val="Calibri"/>
        <family val="2"/>
        <scheme val="minor"/>
      </rPr>
      <t>diminue de 2 le resultat du dés de FM</t>
    </r>
  </si>
  <si>
    <r>
      <t>Conduit Warp</t>
    </r>
    <r>
      <rPr>
        <sz val="11"/>
        <color theme="1"/>
        <rFont val="Calibri"/>
        <family val="2"/>
        <scheme val="minor"/>
      </rPr>
      <t xml:space="preserve"> </t>
    </r>
    <r>
      <rPr>
        <sz val="11"/>
        <color rgb="FF00FFFF"/>
        <rFont val="Calibri"/>
        <family val="2"/>
        <scheme val="minor"/>
      </rPr>
      <t xml:space="preserve">2 </t>
    </r>
    <r>
      <rPr>
        <sz val="11"/>
        <rFont val="Calibri"/>
        <family val="2"/>
        <scheme val="minor"/>
      </rPr>
      <t>diminue de 4 le resultat du dés de FM mais ajoute un point de remou a chaque sort</t>
    </r>
  </si>
  <si>
    <t>Investigation:</t>
  </si>
  <si>
    <t>Enquete</t>
  </si>
  <si>
    <t>Evaluation</t>
  </si>
  <si>
    <t>Fouille</t>
  </si>
  <si>
    <t>Observation</t>
  </si>
  <si>
    <t>Psyniscience</t>
  </si>
  <si>
    <t xml:space="preserve">Stealth: </t>
  </si>
  <si>
    <t>Déplacement silencieux</t>
  </si>
  <si>
    <t>Dissimulation</t>
  </si>
  <si>
    <t xml:space="preserve">Mouvement: </t>
  </si>
  <si>
    <t>Acrobatie</t>
  </si>
  <si>
    <t>Esquive</t>
  </si>
  <si>
    <t>Pilotage terrestre</t>
  </si>
  <si>
    <t>Pilotage Volant</t>
  </si>
  <si>
    <t>Pilotage Spaceship</t>
  </si>
  <si>
    <t>Pistage</t>
  </si>
  <si>
    <t xml:space="preserve">Interaction: </t>
  </si>
  <si>
    <t>Baratin</t>
  </si>
  <si>
    <t>Charisme</t>
  </si>
  <si>
    <t>Commandement</t>
  </si>
  <si>
    <t>Commerce</t>
  </si>
  <si>
    <t>Duperie</t>
  </si>
  <si>
    <t>Interrogatoire</t>
  </si>
  <si>
    <t>Marchandage</t>
  </si>
  <si>
    <t xml:space="preserve">Connaissances: </t>
  </si>
  <si>
    <t>Informatique</t>
  </si>
  <si>
    <t>Electronique</t>
  </si>
  <si>
    <t>Fabrication</t>
  </si>
  <si>
    <t>Mecanique</t>
  </si>
  <si>
    <t>Medecine</t>
  </si>
  <si>
    <t>Chimie</t>
  </si>
  <si>
    <t>Demolition</t>
  </si>
  <si>
    <t>Logique</t>
  </si>
  <si>
    <t>Dressage</t>
  </si>
  <si>
    <t>Jeu</t>
  </si>
  <si>
    <t>Orientation</t>
  </si>
  <si>
    <t>Parade</t>
  </si>
  <si>
    <t>Déguisement</t>
  </si>
  <si>
    <t>B</t>
  </si>
  <si>
    <t>+10</t>
  </si>
  <si>
    <t>Divers:</t>
  </si>
  <si>
    <t>Intimidation</t>
  </si>
  <si>
    <t>Viglance</t>
  </si>
  <si>
    <t>Intrusion</t>
  </si>
  <si>
    <t>Int</t>
  </si>
  <si>
    <t>Soc</t>
  </si>
  <si>
    <t>For</t>
  </si>
  <si>
    <t>Cac</t>
  </si>
  <si>
    <t>End</t>
  </si>
  <si>
    <t>Agi</t>
  </si>
  <si>
    <t>Per</t>
  </si>
  <si>
    <t>Fm</t>
  </si>
  <si>
    <t>Mot de pouvoir</t>
  </si>
  <si>
    <t>Focalisation</t>
  </si>
  <si>
    <t>Element</t>
  </si>
  <si>
    <t>Puissance</t>
  </si>
  <si>
    <t>Gabarit</t>
  </si>
  <si>
    <t>CC</t>
  </si>
  <si>
    <t>CT</t>
  </si>
  <si>
    <t>FO</t>
  </si>
  <si>
    <t>En</t>
  </si>
  <si>
    <t>FM</t>
  </si>
  <si>
    <t>Tier</t>
  </si>
  <si>
    <t>Creo</t>
  </si>
  <si>
    <t>Dizain</t>
  </si>
  <si>
    <t xml:space="preserve">Target </t>
  </si>
  <si>
    <t>lakshy</t>
  </si>
  <si>
    <t>Terre</t>
  </si>
  <si>
    <t>Gandagee</t>
  </si>
  <si>
    <t>Sous-puissance</t>
  </si>
  <si>
    <t>Kam</t>
  </si>
  <si>
    <t>Minuscule</t>
  </si>
  <si>
    <t>I</t>
  </si>
  <si>
    <t>Particularité</t>
  </si>
  <si>
    <t>Effet Tier I 0 Degré</t>
  </si>
  <si>
    <t>Effet Tier II 1 Degré</t>
  </si>
  <si>
    <t>Effet Tier III 3 Degrés</t>
  </si>
  <si>
    <t>Muto</t>
  </si>
  <si>
    <t>Parivartan</t>
  </si>
  <si>
    <t>Zone</t>
  </si>
  <si>
    <t>Kshetr</t>
  </si>
  <si>
    <t>Feu</t>
  </si>
  <si>
    <t>Faiu</t>
  </si>
  <si>
    <t>Normale</t>
  </si>
  <si>
    <t>Madhyam</t>
  </si>
  <si>
    <t>Petit</t>
  </si>
  <si>
    <t>Griffes</t>
  </si>
  <si>
    <t>1D6+fo</t>
  </si>
  <si>
    <t>1D10+fo</t>
  </si>
  <si>
    <t>2D10+fo</t>
  </si>
  <si>
    <t>Perdo</t>
  </si>
  <si>
    <t>Nasht</t>
  </si>
  <si>
    <t>Plusieurs cibles</t>
  </si>
  <si>
    <t>Vibhinn</t>
  </si>
  <si>
    <t>Air</t>
  </si>
  <si>
    <t>Vaayu</t>
  </si>
  <si>
    <t>Surpuissance</t>
  </si>
  <si>
    <t>Prabal</t>
  </si>
  <si>
    <t>Moyen</t>
  </si>
  <si>
    <t>II</t>
  </si>
  <si>
    <t>Dvpt Musculaire</t>
  </si>
  <si>
    <t>+5 fo et en</t>
  </si>
  <si>
    <t>+10 fo end</t>
  </si>
  <si>
    <t>+30 fo end</t>
  </si>
  <si>
    <t>Rego</t>
  </si>
  <si>
    <t>Niyantran</t>
  </si>
  <si>
    <t xml:space="preserve">Cac </t>
  </si>
  <si>
    <t>Sparsh</t>
  </si>
  <si>
    <t>Eau</t>
  </si>
  <si>
    <t>Paanee</t>
  </si>
  <si>
    <t>Ailes</t>
  </si>
  <si>
    <t>XXX</t>
  </si>
  <si>
    <t>Intelligo</t>
  </si>
  <si>
    <t>Samajhana</t>
  </si>
  <si>
    <t>Distance</t>
  </si>
  <si>
    <t>Renj</t>
  </si>
  <si>
    <t>Plantes</t>
  </si>
  <si>
    <t>Paudhon</t>
  </si>
  <si>
    <t>Pouvoirs Psy</t>
  </si>
  <si>
    <t>Pouvoirs basés sur émotions de l'endroit décrit par MJ</t>
  </si>
  <si>
    <t>Porte n°</t>
  </si>
  <si>
    <t>Contrecoups</t>
  </si>
  <si>
    <t>Gain</t>
  </si>
  <si>
    <r>
      <t>Porte 1</t>
    </r>
    <r>
      <rPr>
        <sz val="12"/>
        <color rgb="FF3F3F3F"/>
        <rFont val="Calibri"/>
        <family val="2"/>
        <scheme val="minor"/>
      </rPr>
      <t xml:space="preserve"> </t>
    </r>
    <r>
      <rPr>
        <b/>
        <sz val="12"/>
        <color theme="1" tint="0.499984740745262"/>
        <rFont val="Palatino Linotype"/>
        <family val="1"/>
      </rPr>
      <t>"L'ouverture"</t>
    </r>
  </si>
  <si>
    <t xml:space="preserve"> 1pv /tour</t>
  </si>
  <si>
    <t xml:space="preserve">Prendre un aspect </t>
  </si>
  <si>
    <r>
      <t xml:space="preserve">Porte 2 </t>
    </r>
    <r>
      <rPr>
        <b/>
        <sz val="12"/>
        <color theme="1" tint="0.499984740745262"/>
        <rFont val="Palatino Linotype"/>
        <family val="1"/>
      </rPr>
      <t>"Le repos"</t>
    </r>
  </si>
  <si>
    <t>1d3pv  /t</t>
  </si>
  <si>
    <t>Prendre 2 aspects</t>
  </si>
  <si>
    <r>
      <t xml:space="preserve">Porte 3 </t>
    </r>
    <r>
      <rPr>
        <b/>
        <sz val="12"/>
        <color theme="1" tint="0.499984740745262"/>
        <rFont val="Palatino Linotype"/>
        <family val="1"/>
      </rPr>
      <t>"La vie"</t>
    </r>
  </si>
  <si>
    <t>1d6pv /t</t>
  </si>
  <si>
    <t>Passage au tier 2 des aspects déjà acquis</t>
  </si>
  <si>
    <r>
      <t xml:space="preserve">Porte 4 </t>
    </r>
    <r>
      <rPr>
        <b/>
        <sz val="12"/>
        <color theme="1" tint="0.499984740745262"/>
        <rFont val="Palatino Linotype"/>
        <family val="1"/>
      </rPr>
      <t>"La douleur"</t>
    </r>
  </si>
  <si>
    <t>1d6pv + 1 lésion /t</t>
  </si>
  <si>
    <r>
      <t>"</t>
    </r>
    <r>
      <rPr>
        <i/>
        <sz val="11"/>
        <color theme="1" tint="0.499984740745262"/>
        <rFont val="Palatino Linotype"/>
        <family val="1"/>
      </rPr>
      <t>On fire</t>
    </r>
    <r>
      <rPr>
        <sz val="11"/>
        <color theme="1" tint="0.499984740745262"/>
        <rFont val="Palatino Linotype"/>
        <family val="1"/>
      </rPr>
      <t>" (1d6 dégâts a ceux au contact)</t>
    </r>
  </si>
  <si>
    <t>Aspect</t>
  </si>
  <si>
    <t>Carac</t>
  </si>
  <si>
    <t>Tier I</t>
  </si>
  <si>
    <t>Tier II</t>
  </si>
  <si>
    <t>Taureau</t>
  </si>
  <si>
    <t>Fo</t>
  </si>
  <si>
    <t>+30 +assomement</t>
  </si>
  <si>
    <t>Overkill</t>
  </si>
  <si>
    <t>Bonus</t>
  </si>
  <si>
    <t>+1D6 par jetons</t>
  </si>
  <si>
    <t>PP</t>
  </si>
  <si>
    <t>4</t>
  </si>
  <si>
    <t>Remous</t>
  </si>
  <si>
    <t>Target</t>
  </si>
  <si>
    <t>-20 -&gt; -X</t>
  </si>
  <si>
    <t>-5*nb</t>
  </si>
  <si>
    <t>-5 -&gt; -20</t>
  </si>
  <si>
    <t>Armes</t>
  </si>
  <si>
    <t>Nom</t>
  </si>
  <si>
    <t>Dégats</t>
  </si>
  <si>
    <t>Pén</t>
  </si>
  <si>
    <t>Rech</t>
  </si>
  <si>
    <t>Mode</t>
  </si>
  <si>
    <t>Portée</t>
  </si>
  <si>
    <t>AT</t>
  </si>
  <si>
    <t>Attributs</t>
  </si>
  <si>
    <t xml:space="preserve">Autres Armes </t>
  </si>
  <si>
    <t>nb</t>
  </si>
  <si>
    <t>Périls</t>
  </si>
  <si>
    <t>Nb</t>
  </si>
  <si>
    <t>description phénomènes</t>
  </si>
  <si>
    <t>Everyone within 1d10 meters of the psyker (except the psyker) is healed by 1 wound.</t>
  </si>
  <si>
    <t>A nearby object, wall, floor, ceiling or minor NPC turns irrevocably into an unidentified liquid.</t>
  </si>
  <si>
    <t>Walls, ceilings and floors within 2d10 meters around the psyker become see-through for 1d10 rounds.</t>
  </si>
  <si>
    <t>All doors within 4d10 meters of the psyker are opened if they are closed, or closed if they are open.</t>
  </si>
  <si>
    <t>Everyone within 1d10 meters of the psyker repeats the same action they performed last turn.</t>
  </si>
  <si>
    <t>EVERYONE’s guns within 5d10 meters jam and need to be reloaded.</t>
  </si>
  <si>
    <t>One Melee Weapon within 3d10 meters of the psyker becomes animated for 1d5 turns and tries to kill them.</t>
  </si>
  <si>
    <t>Gravity reverses for 1d10 turns in a radius of 1d10 meters around the psyker.</t>
  </si>
  <si>
    <t>One random ally within 3d10 meters and one random enemy within 3d10 meters become invisible for 1d5 rounds and require a -40 to be shot or hit during that time.</t>
  </si>
  <si>
    <t>Everyone within 3d10 meters must pass a +10 strength check or drop whatever they are holding in their dominant hand as it is wrenched away from them suddenly. If the item is being held in two hands, receive a +30 to the strength check instead.</t>
  </si>
  <si>
    <t>Time distorts around the psyker for 1 d10 meters, speeding up and slowing down randomly. At the beginning of each turn, roll 1D10. On 1-5, the psyker has only a half action and takes -20 to all tests due to slowed movement. On 6-8, time passes normally. On 9-0, the psyker takes two turns back to back.</t>
  </si>
  <si>
    <t>Everyone within 1d100 meters tests +10 WP or relives a particularly painful memory and can only take a half-action during their next turn</t>
  </si>
  <si>
    <t>All guns within 1d10 meters discharge. If holstered, there's a 50% chance the gun shoots its owner. If they are in use, there's a 75% they'll fire again at the same target as they last shot at (roll a single free attack).</t>
  </si>
  <si>
    <t>Psyker and 1d5 random people within 3d10 meters are set on fire.</t>
  </si>
  <si>
    <t>Everyone within 2 d10 meters rolls a d10. On a 1-3, they are deafened for two rounds, on a 4-8 they are blinded for two rounds, on a 9-0 they are stunned for two rounds.</t>
  </si>
  <si>
    <t>Any creatures within 100 meters are engraged and try to attack the psyker for 1d10 turns.</t>
  </si>
  <si>
    <t>The Psyker and one random character within 3d10 meters switch whatever they’re holding in their hands with each other.</t>
  </si>
  <si>
    <t>The psyker is immediately affected by the psychic technique 'hammer hands' for 1d5 turns. Their hands turn into large slabs of iron-like flesh, and they gain the Unnatural Strength x3 trait and can do 1d10 + Strength Bonus impact damage with them. During this time, the psyker cannot use any items that require the use of their hands, and also cannot use any further psychic techniques.</t>
  </si>
  <si>
    <t>A hole into the Warp is torn, and through it drops a single grenade at the psyker's feet. Roll a d10. On a 1, it is an anti-plant grenade. On a 2-3 it is a smoke grenade. On a 4-6 it is a hallucinogen grenade. On a 7-9 it is a frag grenade. On a 0 it is a plasma grenade.</t>
  </si>
  <si>
    <t>Three domes of force spring up, trapping and dividing groups of characters within 3d10 meters for 1d5 turns at the GM's discretion. The walls of the force are red and are functionally impenetrable.</t>
  </si>
  <si>
    <t>A noxious purple gas vents out of the psyker's every orifice, infusing the area around him for 2d10 meters. Everyone within that area (the psyker included) must make a -10 toughness test or roll on the Hallucinogen Effects table.</t>
  </si>
  <si>
    <t>1d5 grenade pins within 1d10 meters of the psyker are pulled.</t>
  </si>
  <si>
    <t>1d5 corpses within 1d100 meters come back to life as flesh eating ghouls, intent on devouring the psyker. They retain their weapons and stats from their previous life, but take -10 to BS and WS, and gain the Unnatural Strength 2 and Unnatural Toughness 2 traits.</t>
  </si>
  <si>
    <t>Everyone within 1d10 meters of the psyker (including the psyker) take 1 wound. Saigne des yeux, du nez etc</t>
  </si>
  <si>
    <t>Yous les animaux dans 3D10 m tentent de tuer le psycker dans une rage frénétique</t>
  </si>
  <si>
    <t xml:space="preserve">Le psycker voit a côté de lui apparaitre un démon et a un tour de réaction( ce démon n'existe pas c est juste la personne la plus proche de lui) </t>
  </si>
  <si>
    <t>Trois hémorragies apraissent en même temps sur le psycker chaque tour a il 10*nb hémorragie de chance mourir en plus et commence a 10%</t>
  </si>
  <si>
    <t>Le psycker voit une personne qu'il a perdu dans le passé hurlé de douleur dans les flammes de l'enfer</t>
  </si>
  <si>
    <r>
      <t>Assaut acharné</t>
    </r>
    <r>
      <rPr>
        <sz val="11"/>
        <color rgb="FF00FFFF"/>
        <rFont val="Calibri"/>
        <family val="2"/>
        <scheme val="minor"/>
      </rPr>
      <t xml:space="preserve"> 3 XP</t>
    </r>
    <r>
      <rPr>
        <sz val="11"/>
        <color theme="1"/>
        <rFont val="Calibri"/>
        <family val="2"/>
        <scheme val="minor"/>
      </rPr>
      <t xml:space="preserve"> : Vous enchainez les coup et faites pleuvoir la mort sur vos ennemi. Lorsque vous touchez un adversaire pendant une action d'</t>
    </r>
    <r>
      <rPr>
        <u/>
        <sz val="11"/>
        <color theme="1"/>
        <rFont val="Calibri"/>
        <family val="2"/>
        <scheme val="minor"/>
      </rPr>
      <t>attaque outrance</t>
    </r>
    <r>
      <rPr>
        <sz val="11"/>
        <color theme="1"/>
        <rFont val="Calibri"/>
        <family val="2"/>
        <scheme val="minor"/>
      </rPr>
      <t>, vous pouvez lancer une attaque supplémentaire avec les mêmes modificateur que l'attaque originelle.</t>
    </r>
  </si>
  <si>
    <t>Puits de pouvoir 2  XP (niveau psy II) : Vous bénéficiez d'un bonus de 1 aux jets de puissance. Vous pouvez prendre ce talent plusieurs fois, ses effets sont alors cumulatif. (max 2 par tranche de 1 0 XP)</t>
  </si>
  <si>
    <t>Conduit Warp 2  XP (niveau psy, Forte tête, FM 10) : Vous pouvez augmentez votre niveau psychique de 1, et donc lancer un dé de pouvoir en plus, lorsque vous utilisez un pouvoir. Cependant, vous causez automatiquement un phénomène psychique.</t>
  </si>
  <si>
    <t>Combat de rue 2  XP : vous êtes passé maitre dans l'art des coups vicieux. Lorsque vous infligez des dégâts à l'aide d'un couteau ou de vos mains nues, vous infligez 2 dégâts.</t>
  </si>
  <si>
    <t>Pistolero 2  XP (Combat à deux armes (tir)) : Lorsque vous avez deux armes de poings en mains, le malus pour tirer avec les deux est de -1 et non de -2.</t>
  </si>
  <si>
    <t>Purification 3  XP (formation aux armes de base lance flammes) : les cibles exposées à vos attaques de lance flammes subissent un malus de -2 pour les éviter.</t>
  </si>
  <si>
    <t>Aux portes de l'enfer 2  XP (Discipline de fer) : Vos sbires sont immunisé à l'effroi et à la peur tant que vous êtes dans leur champs de vision. Vous inspirez loyauté et ferveur dans le cœur de votre entourage.</t>
  </si>
  <si>
    <t>Baroud d'honneur 3  Xp (nerfs d'acier) : Vous en avez tant vu, tant subit que vous êtes à présent immunisé à l'effroi des tirs de vos ennemis.</t>
  </si>
  <si>
    <t>Rechargement rapide 3  XP : vos temps de rechargement sont réduits de moitié (arrondi par défaut).</t>
  </si>
  <si>
    <t>Réflexes éclair 3  XP : ajouté deux fois votre bonus d'agilité aux tests d'initiatives.</t>
  </si>
  <si>
    <t>Sans peur 2  XP (Baroud d'honneur) : Vous êtes à présent immunisé contre la peur et l'effroi.</t>
  </si>
  <si>
    <t>Sur ses gardes 2  XP : vous êtes toujours sur le qui vive, prêt à dégainer un objet ou une arme. Vous pouvez sortir, au prix d'une action gratuite, une arme, un objet de votre sac, ou vous injecter un stimulant ou appliquer un medipack.</t>
  </si>
  <si>
    <t>Aide électrique 2  XP (implants mechanicus) : Lorsque vous etes en contact avec une machine alimentée ou une source d'energie, vous pouvez effectuez un test d'END seuil 5. Vous perdez un niveau de fatigue en cas de succès, et tous les 2 points de dépassement.</t>
  </si>
  <si>
    <t>Attraction ferrique 2 XP (Implant mechanicus) : Test de FM seuil 6 pour attirer à vous bonus de FM x Kgs d'objet de métal.</t>
  </si>
  <si>
    <t>Charge luminen 2  XP (implants mechanicus) : un test d'endurance seuil 6 permet de recharger des éléments technologiques. Ce talent provoque un niveau de fatigue.</t>
  </si>
  <si>
    <t>Chimiocastration 2  XP (le temps d'une operation) : Vous voilà immunisé au tentatives de charmes et de séduction.</t>
  </si>
  <si>
    <t>Choc luminen 3  XP (implants mechanicus) : Choc électrique puissant, transmit par contact et infligeant 1d10 3 dégâts d’énergie avec l'attribut decharge. provoque un niveau de fatigue.</t>
  </si>
  <si>
    <t>Convocation ferrique 2  XP (attraction ferrique) : test de FM seuil 6 pour attirer B-FM x 2 Kgs de metaux.</t>
  </si>
  <si>
    <t>Explosion luminen 3  XP (implants mechanicus) : Test de Tir pour atteindre une cible dans un rayon de 10 mètres et lui infliger un éclair d’énergie à 1d10 bonus de FM points de dégâts, avec l'attribut décharge. Provoque un niveau de fatigue.</t>
  </si>
  <si>
    <t>Grâce levmag 2 XP (Implants mechanicus) : vous vous levez dans les airs pendant 1d10 BE minutes, une fois par tranche de 12 heures, à 30 cm du sol.</t>
  </si>
  <si>
    <t>La chair est faible (disponible 4 fois) 5 XP (Implants Mechanicus) : Gagnez le trait Machine (1 à 4).</t>
  </si>
  <si>
    <t>Orthoproxy 3  XP (Vous faire poser cette chose): 2 contre le contrôle mental et les interrogatoires, du aux routines de concentrations qui vous pouvez enclencher d'une pensée.</t>
  </si>
  <si>
    <t>Autosanguin 3  Xp : Vous soignez 2 points de dégâts par jour et êtes toujours légèrement blessés. Ceci est un implant de nano-machinerie dans vos veines.</t>
  </si>
  <si>
    <t>Prosanguin 3  XP (Autosanguin) : Vous vous soignez 1d5 point de dégâts par jour.</t>
  </si>
  <si>
    <t>Rite de peur 2  Xp (Implants mechanicus) : Vous entamez une liturgie infrasonore, et donc inaudible pour le commun des mortel. Tous les humains dans un rayon de 50 mètres s’imaginent que vous avez un Niveau de Peur 1. Vous ne pouvez parlez pendant les deux minutes que dure le rituel, et il est de très mauvais gout de l’interrompre.</t>
  </si>
  <si>
    <t>Rite de crainte 2  XP (implants mechanicus) : Vous entamez une liturgie infrasonore, et donc inaudible pour le commun</t>
  </si>
  <si>
    <t>Rite de pensée pure 5  XP (implants mechanicus) : Vous ne ressentez plus d'émotion et etes animé par la pureté clinique de la logique. Vous êtes désormais immunisé à la peut, l'effroi, les charmes et les troubles émotionnels. Tous vous trouveront étrange et déroutant, c'est un fait.</t>
  </si>
  <si>
    <t>Transcendance levmag 3  XP (grâce levmag) : flotter dans les airs, à environ 1 metre du sol, pendant 2d10 BE minutes, une fois par tranche de 6 heures.</t>
  </si>
  <si>
    <t>Utilisation d'électro-implants 3  XP (implant mechanicus) : Bonus de 1 en enquête, technomaitrise et connaissance générale tant que vous tees connecté à une machine.</t>
  </si>
  <si>
    <t>Utilisation de mechadendrites (un type) 3 XP (implants mechanicus) : accédez à la maitrise d'un type d'implant manipulateur.</t>
  </si>
  <si>
    <t>Voix troublante 2  XP : Le remplacement de vos cordes vocales vous donne une étrange voix et un timbre inquiétant. 1 en interrogatoire et intimidation, -1 en charisme.</t>
  </si>
  <si>
    <t>Exorcisme de l'Impur 3 XP (Foi immaculée) : Utiliser un Point de fortune pour repousser un démon ou le faire sortir de son hôte humain.</t>
  </si>
  <si>
    <t>Soins divin 3  XP (Foi immaculée) : Utilisez un point de fortune pour vous débarrassez de la fatigue et vous soigner d'1d5 1 points de blessures.</t>
  </si>
  <si>
    <t>Litanie de haine 3 XP (Haine) : étendre le bonus de haine aux alliés.</t>
  </si>
  <si>
    <t>Âme noire 3 XP : ne subir que la moitié des malus aux test de malignité</t>
  </si>
  <si>
    <t>Méditation 3 XP : Effectuez un test de FM par tranche de 10 minutes de méditation. Si vous dépassez un seuil 7, vous vous débarrassez d'un niveau de fatigue.</t>
  </si>
  <si>
    <t>Résistance 3  XP (Chaleur/ froid/ Peur/ Poisons/ Pouvoirs psychiques): Bonus spécial de 1 pour résister à une chose en particulier.</t>
  </si>
  <si>
    <t>Fidèle aliéné 2  Xp : Vous vous réfugiez dans votre propre folie. Lorsque vous devez subir un effet de choc (231 DH) lancez deux fois les dés et conservez le résultat le plus favorable.</t>
  </si>
  <si>
    <t>Flagellant 2  XP : Chaque jour vous vous flageller pendant 20 minutes pendant lesquelles vous priez l'Empereur et subissez 1 point de dégâts. Vous ne pouvez soigner ce dégâts, ni permettre qu'on vous en débarrasse. Dés lors que vous vous êtes chatié, vous beneficiez d'un bonus de 2 pour resister au controle mental et à la malignité. En outre si vous possédez le talent Frénésie vous pouvez entrer en rage au moyen d'une action gratuite.</t>
  </si>
  <si>
    <t>Forteresse mental 3 XP (FM 10, fort tête) : Vous résistez activement aux attaques psychiques. Lorsque vous subissez une telle agression, vous effectuez un test de FM face au psyker qui vous attaque. Si vous l'emportez, le psyker subir 1d10 votre bonus de FM points de dégâts d'impact visant le visage. Ces dégâts sont réductible avec le bonus de FM du psyker.</t>
  </si>
  <si>
    <t>Parade de projectiles 3 XP (AG 10) : Vous pouvez utilisez une action de réaction pour parer et rattraper un projectile tirer à l'aide d'une arme de trait ou une arme de jet.</t>
  </si>
  <si>
    <t>Paranoïa 3  XP : Toujours sur le qui-vive, vous bénéficiez d'un bonus de 2 aux tests d'initiative. Vous pouvez également remarquer des détails insignifiant qui ne vous plaisent pas, ce qui agacera certainement vos compagnons.</t>
  </si>
  <si>
    <t>Constitution solide 2  XP : 1 point de blessure supplémentaire. (Disponible 3 fois par tranche de 1 0XP.)</t>
  </si>
  <si>
    <t>Formation aux armes exotiques (une arme) 2 XP : Vous avez acquit la maitrise d'une arme non conventionnelle, xénos ou ancienne.</t>
  </si>
  <si>
    <t>Grand praticien 2 XP: (Medicae 2) : Vous êtes un maitre en Medicae et bénéficier d'un bonus de 1 sur chacun de vos tests. Si vous soignez un patient gravement ou mortellement blessé, un test réussit lui rend 2 points de blessures au lieu d'1. Si le patient court le risque de perdre un membre pendant l’opération, suite à des dégâts critiques, vous lui offrez un bonus de 2 au test d’endurance pour éviter de le perdre.</t>
  </si>
  <si>
    <t>Talentueux 5  XP : Voter maitrise parfaite d'un domaine d'application ou de connaissance vous accorde un bonus spécial de 2 dans une compétence.</t>
  </si>
  <si>
    <t>Rite de l'armurier 2  Xp (implants mechanicus) : D'une simple onde mentale, vous êtes capables de désenrayer un n d'arme égale à votre bonus de FM dans un rayon de 10 mètres. Ceci constitue une action complete, durant laquelle vous devez réussir un test d' intelligence seuil 6.</t>
  </si>
  <si>
    <t>Bonne réputation 2 XP (Socia 10 ; Pair ;) : bonus supplémentaire de 1 avec un cercle en particulier.</t>
  </si>
  <si>
    <t>Réaction rapide 2  XP (AG tests d'agilité seuil 7 pour éviter la surprise.</t>
  </si>
  <si>
    <t>Assomment 2  XP: vous avez le chic pour prendre vos adversaires vivant. Vous pouvez annoncez vouloir assommer votre adversaire au moyen d'une demi action. Si vous touchez et effectuez des dégâts, ceux si sont ignoré mais la cible doit effectuer un test d'END seuil 4 1 par dégâts qu'elle aurait du subir. Si elle echoue, elle est assomée pour 1 round 1 par tranche de 2 points d’échec.</t>
  </si>
  <si>
    <t>Attaque rapide 3  Xp : vous attaquez deux fois au corps à corps au moyen d'une action complète. SI vous vous battez à deux armes, vous attaquez deux fois avec l’arme principale, et une fois avec l'arme secondaire.</t>
  </si>
  <si>
    <t>Attaque éclair 3  XP (Attaque rapide) : Comme ci dessus, mais votre main principale fait 3 attaques.</t>
  </si>
  <si>
    <t>Charge de berzerker 2  XP : au terme d'une charge, vous bénéficiez d'un bonus de 2 en  au lieu de 1.</t>
  </si>
  <si>
    <t>Contre attaque 3  XP (Parade 2) : Lorsque que vous parez avec succès, vous pouvez lancez une attaque immédiate avec l'arme ayant servie à parer, mais avec un malus de -2 en .</t>
  </si>
  <si>
    <t>Double équipier 3  Xp : Vous êtes particulièrement effie quand vous combattez aux coté d'un allié loyal. Quand vous vous en prenez à un même adversaire, vous bénéficiez tout les deux d'un bonus de 1 en . Si votre équipier possède lui aussi ce talent, vous passez le bonus à 2.</t>
  </si>
  <si>
    <t>he énergétique 3  XP (Implants mechanicus) : vous n'accumulez plus de fatigue lorsque vous user des talents Charge, Explosion et Choc luminen.</t>
  </si>
  <si>
    <t>Cavité hé 2  XP (le temps de faire l’opération) : Vous disposé dans votre corps d'un compartiment secret. Vous pouvez y placer un objet de la taille de votre main environ, et tous tests de fouille visant à le trouvé est d'un seuil 10.</t>
  </si>
  <si>
    <t>Logis Implants 3  XP (les moyens de vous faire poser ces implants): Bonus de 1 en  et Tir si vous réussissez un test de technomaitrise seuil 6.</t>
  </si>
  <si>
    <t>Haine 2 XP et une bonne raison : Bonus spécial de 1 point au  contre l'objet de votre haine.</t>
  </si>
  <si>
    <t>L’Empereur me protège 3 XP ( Foi immaculée) : Suscitez courage et héroïsme dans votre cœur grâce a un point de Fortune.</t>
  </si>
  <si>
    <t>Lumière de l'Empereur 5 XP ( Foi immaculée, Soin Divin, L’Empereur me protège ou Main de l'Empereur) : Étendre les effets de vos pouvoirs de foi à vos alliés.</t>
  </si>
  <si>
    <t>Mains de l'Empereur 5 XP: ( Foi Immaculée) : Utiliser un point de destin pour infliger 1d10 dégâts supplémentaire.</t>
  </si>
  <si>
    <t>Formation aux armes (universelles) 5 Xp: choisissez un groupe d'arme dont vous avez acquis la maitrise ( base, jets, poings, Lourdes)</t>
  </si>
  <si>
    <t>Rage guerrière 4  XP (frénésie) : gardez vos actions de parades pendant un etat de rage.</t>
  </si>
  <si>
    <t>Foi immaculée 5 XP  : Immunité aux effets de la présence démoniaque.</t>
  </si>
  <si>
    <t>Foi inébranlable 2 Xp  : refaire les test de peur raté.</t>
  </si>
  <si>
    <t>Imitation 3 XP  : Vous devez avoir écouté pendant au moins une heure la voix à imiter. En outre il faut pouvoir comprendre sa langue et être de la même race (un humain imitant un Ork ne sera pas convaincant). Ceux qui vous écoutent ont alors droit à un jet d'observation seuil 8 pour se rendre compte que votre voix n'est pas la bonne.</t>
  </si>
  <si>
    <t>Quelconque 3  XP  : On vous oubli très facilement. Si l'on veux se souvenir de votre visage, les tests ont un seuil augmenté de 4.</t>
  </si>
  <si>
    <t>Maitre d'arme 5  Xp  : Votre maitrise du couteau et de l’épée est sans égale, si bien que votre lame trouve toujours sa cible. Vous pouvez relancez une attaque ratée au moyen d'une lame ou d'un couteau, une fois par round.</t>
  </si>
  <si>
    <t>Coup précis 3  XP (Coup infaillible) : Ignorez les malus du au ciblage d'une localisation précise sur votre adversaire au .</t>
  </si>
  <si>
    <t>Fin tireur 3  XP (tireur hors pair) : Vous ne subissez plus de malus pour porter un coup ciblé. Ce talent remplace Tireur hors pair.</t>
  </si>
  <si>
    <t>Coup handicapant 3  XP  : Vous avez l'art et la manière de frapper la ou ça fait mal. Lorsque vous infligez des dégâts critiques, augmenté les de 4 avant de prendre en compte le résultat.</t>
  </si>
  <si>
    <t>Frénésie 3  Xp : Vous passez un round à vous motiver, à hurler ou à vous injecter des drogues psychotiques. Au round suivant, vous perdez tout contrôle de vous même et entrez dans une rage destructtrice. Vous beneficiez d'un bonus de 2 en force, 2 en FM et un malus de -2 en intelligence et -1 per aux tests de Vous attaquez l'ennemi le plus proche au corps à corps et ne pouvez prendre la fuite. Vous restez dans cette état jusqu’à la fin du combat Vous ne pouvez pas utilisez de pouvoirs psy dans cet état, à moins de posséder un talent particulier.</t>
  </si>
  <si>
    <t>Bon tireur 2 XP (ct 40, Tireur d’élite) : Vous ne subissez plus de malus de portée longue ou extrême.</t>
  </si>
  <si>
    <t>Combat à deux armes 2  XP ( agilité 45) : Vous pouvez vous battre avec deux armes de  à une main. Vous pouvez entreprendre une action complète pour attaquer avec celles ci, mais chacun des tests d'attaque s'effectue avec un malus de -2.</t>
  </si>
  <si>
    <t>Combat en aveugle 2  Xp ( perception 45) : En raison des longues années à vous entrainer, vous n'avez plus besoin de voir vos adversaire pour les toucher. Vous diminuez de moitié les malus de combat basé sur la vue (fumée, obscurité . . .).</t>
  </si>
  <si>
    <t>Coup infaillible 3  Xp  : Vous frappez avec un grande précision. Vous avez le choix d'inverser les chiffres de localisation sur votre cible chaque fois que vous portez un coup au but. Par exemple, vous localisez en 450 et touchez donc le corps, vous pouvez inversez les chiffres pour en faire un 045 et touchez . . . la tête.</t>
  </si>
  <si>
    <t>Guerrier désarmé 3  XP ( Ag 45) : vos attaques à mains nues passent à 1d10-3 BF points de dégâts.</t>
  </si>
  <si>
    <t>Combat à deux armes (tir) 2  XP (Tir, PER 45) : Vous pouvez utilisez deux armes de tir en même temps. Vous pouvez utiliser une action complète pour tirer avec ces deux armes, mais chacun des tests de tir s’accompagne d'un malus de -2.</t>
  </si>
  <si>
    <t>Nerfs d'acier 2  XP (FM 45) : relancer les tests pour éviter l'effroi.</t>
  </si>
  <si>
    <t>Mur d'acier 5 XP (AG 45, Paradee) : Une réaction de parade supplémentaire par round. (disponible 1 seule fois).</t>
  </si>
  <si>
    <t>Pas de côté 5 XP (AG 45, Esquive) : Une réaction d'esquive supplémentaire par round. (disponible 1 seule fois)</t>
  </si>
  <si>
    <t>Coup assassin 3  XP ( AG 50, Acrobatie) : Lorsque vous effectuez une attaque de , vous avez droit à un test d'acrobatie seuil 5 pour effectuez un demi déplacement au moyen d'une action gratuite. Votre adversaire n'a alors pas droit à l'attaque gratuite habituelle.</t>
  </si>
  <si>
    <t>Coup double 3  XP (Combat à deux armes, AG 50) : Lorsque vous combattez à deux armes de , vous pouvez frappez avec les deux en même temps au moyen d’une action complète. N'effectuez qu'un seul test de , s'il réussit, vos deux armes touches la cible.</t>
  </si>
  <si>
    <t>Coup écrasant 3  Xp (Force 50) : Vos coups sont d'une rare violence, si bien que vous infligez 2 dégâts avec les armes de corps à corps.</t>
  </si>
  <si>
    <t>Maitre du combat 3  XP (AG 50, PER 50, en parade ou esquive) : Vos adversaire n'ont plus de bonus lié au surnombre</t>
  </si>
  <si>
    <t>Tir double 3  Xp (combat à deux armes, PER 50) : quand vous êtes armés de deux armes de poings, vous pouvez tirer en même temps au moyen d'une action complète. N'effectuez qu'un seul test de Tir contre la cible, s'il est réussit, elle subit les deux tir.</t>
  </si>
  <si>
    <t>Tir en mouvement 3  XP (Ag 50, Tir) : vous êtes capable de tirer tout en vous déplaçant. Au moyen d'une action complète, vous pouvez effectuez un déplacement complet et une attaque au moyen d'une arme de poing.</t>
  </si>
  <si>
    <t>Tir en puissance 3  Xp (Per 50, tireur d’élite) : Infligez 2 dégâts avec une arme à distance.</t>
  </si>
  <si>
    <t>As du pilotage 5  XP (1 compétence de conduite ou de pilotage en, AG 50 ) : Toutes les compétences de conduites et de pilotages sont considérées comme des compétences de bases.</t>
  </si>
  <si>
    <t>Cible rapide 2  Xp (AG 50 ) : Vos ennemi subissent un malus de -2 pour vous tirer dessus quand vous courez, en plus du -2 de base du fait que vous courez.</t>
  </si>
  <si>
    <t>Connaissances décuplées 5  XP (Archiviste, INT 50 ) : toutes les connaissances sont des compétences de bases pour vous.</t>
  </si>
  <si>
    <t>Sens du combat 2  XP (PER 50, Tireur d’élite) : utilisez votre bonus de PER au lieu de votre bonus d'AG à l'initiative.</t>
  </si>
  <si>
    <t>Armure de mépris 3 XP (FM 50 ) : Vous revêtez une cuirasse de dédain et de haine. Chaque fois que vous gagnez de la corruption ,réduisez son montant de 1 point.</t>
  </si>
  <si>
    <t>Endurci 3 XP (END 50 ) : vous êtes considérez comme légèrement blessé quand il s'agit de calculer votre récupération de points de vie.</t>
  </si>
  <si>
    <t>Résistance physique 3  XP (END 50 ) : Lorsque vous devez subir des dégâts critiques, réduisez les de moitié.</t>
  </si>
  <si>
    <t>Trompe la mort 2  XP (FM 50 ) : En cas hémorragie, vous avez droit à deux jets pour éviter la mort.</t>
  </si>
  <si>
    <t>Vigoureux 2  XP (END 50 ) : Relancer les tests d'END pour résister à l’assomment.</t>
  </si>
  <si>
    <t>Gardien 3 XP (AG 50 ) : Échanger votre place avec un allié, n'importe quand, afin de subir les attaque dirigée contre lui à sa place, en sacrifiant votre prochain tour.</t>
  </si>
  <si>
    <t>Maitre désarmé 3  XP (CC 40, AG 55, Guerrier désarmé) : Vos attaques à mains nues infligent 1d10 BF et ne sont plus primitives.</t>
  </si>
  <si>
    <t>Visée indépendante 3  XP (Combat à deux armes (tir), PER 55) : Vous pouvez tirer sur deux cibles distinctes séparées de plus de 10 mètres quand vous maniez deux armes en même temps.</t>
  </si>
  <si>
    <t>Biceps saillants 3  XP (FOR 55) : Vous pouvez vous servir d'arme lourde en mode automatique ou semi-automatique sans avoir besoin de vous caler au préalable.</t>
  </si>
  <si>
    <t>Devoir funeste 3  XP (FM 55, END 55) : Ignorez les effets des blessures, de l’assomment, etc en combat. Vos points de vie peuvent baisser, mais vous n'en subissez pas les effets négatifs. Vous ne subissez pas non plus les effets des dégâts critiques, mais vous mourrez arrivé à -10 points de blessures.</t>
  </si>
  <si>
    <t>Murmures 4 XP: (INT 55, SOC 45) : bonus aux investigations.</t>
  </si>
  <si>
    <t>Grésillement strident 3 XP (Implants Mechanicus) : Bruit atroce dans un rayon de 30 mètres, test de FM seuil 8 pour ne pas subir la perte d'une demi action. L’opération demande une action complete, et 5 rounds de rechargement, le temps que les circuits audio de votre respirateur se relancent.</t>
  </si>
  <si>
    <t>Tireur hors pair 3  XP  : Vous tirez avec un grande précision. Vous avez le choix d'inverser les chiffres de localisation sur votre cible chaque fois que vous portez un coup au but Par exemple, vous localisez en 70 et touchez donc le corps, vous pouvez inversez les chiffres pour en faire un 07 et touchez . . . la tête.</t>
  </si>
  <si>
    <t>Tireur chevronné 3  xP (Tir 40) : Lorsqu'une de vos attaque à distance provoque des dégâts critiques, augmentez les de 4 avant de prendre en compte le résultat.</t>
  </si>
  <si>
    <t>Désarmement 3  XP (Ag 40) : au moyen d'une action complète, vous pouvez désarmer votre adversaire. Effectuez un Test de  en opposition, si vous le remportez l'adversaire lâche son arme. Si vous le remportez d'au moins 3 points, son arme est de plus hors d'atteinte.</t>
  </si>
  <si>
    <t>Agilité féline 3 XP (Agilité 40) : vous pouvez effectuez un test d'agilité seuil 5 gratuitement pendant une chute. En cas de succès, vous réduisez la distance de chute d'un n de mètres égale à votre bonus d'agilité. Ajouter encore une fois votre bonus d'agilité tout les 2 points de dépassement du seuil. Les dégâts sont calculer sur la distance ainsi réduite.</t>
  </si>
  <si>
    <t>Ambidextre 2  XP (AG 40, PER 40) : Vous ne subissez pas le malus de -2 en effectuant une attaque à l'aide de votre main non directrice. Les malus du combat à deux armes sont réduit à -1, a lieu de -2.</t>
  </si>
  <si>
    <t>Discipline de fer 3  XP (Fm 40, commandement) : Ce ne sont pas votre bonté et votre miséricorde qui inspire vos hommes, mais votre sévérité et votre sens de la justice. Vos allié peuvent relancer les tests visant à résister à la peu et à l'effroi tant que vous êtes à proximité.</t>
  </si>
  <si>
    <t>Sprint 3  Xp (AG 40) : vous pouvez vous déplacer d'un n de mètres supplémentaire égale à votre bonus d'agilité pendant une action de déplacement complet. Pendant une action de course, vous doublez la distance parcouru pendant un round Utilisez ce talent deux rounds de suite donne un niveau de fatigue automatique.</t>
  </si>
  <si>
    <t>Vivacité 2  XP (Ag 40) : Il est difficile de vous garder à terre. Vous pouvez vous relevez avec une action gratuite.</t>
  </si>
  <si>
    <t>Technoharmonisation 2  XP (INT 40) : vous pouvez desenrayer une arme par round au moyen d'une demi action, automatiquement.</t>
  </si>
  <si>
    <t>Aura d'autorité 2 XP (Sociabilité 40, Commandement) : Affecter 1d10 cibles de au moyens de tests de Commandement. Votre autorité est tel que vous pouvez donner des ordres à des individus ne vous servant pas directement avec un malus de -1 au test de commandement.</t>
  </si>
  <si>
    <t>Colère inspirée 2 Xp (Socia 40 ;) : Vous suscitez la colère parmi les foules.</t>
  </si>
  <si>
    <t>Grand orateur 3 XP (Soc 40) : Affecter 10 fois le n normal de cible avec des tests de socia.</t>
  </si>
  <si>
    <t>Pair (un groupe) 3 XP (SOC 40) : 1 aux test de socia pour interagir avec un groupe particuliers.</t>
  </si>
  <si>
    <t>Blasé 3  XP (FM 40) : Les horreurs ordinaires, le sang la mort et la violence ne vous infligent plus de points de folie. Les terreurs surnaturelles et peu conventionnelles vous affectent toujours.</t>
  </si>
  <si>
    <t>Décadence 3 XP (END 40) : Vous ne tomber dans l'inconscience qu’après avoir raté un n de test égale au double de votre bonus d'END quand vous vous lancez dans la boisson. Vous bénéficiez également d'un bonus de 2 pour savoir si vous pouvez continuer à utiliser des drogues en évitant la dépendance.</t>
  </si>
  <si>
    <t>Forte tête 3  XP (FM 40, résistance (pouvoirs psychiques)) : Refaire les tests de FM raté pour résister à un pouvoir Psy affectant votre esprit.</t>
  </si>
  <si>
    <t>Sommeil léger 3  XP (Per 40) : On considère que vous êtes toujours éveillé pour ce qui est des tests de vigilances, de la surprise ou d'un réveil précipité. Cependant, vous êtes souvent fatigué en journée.</t>
  </si>
  <si>
    <t>Prémonition 2  XP (INT 40) : En passant 10 minutes à réfléchir sur un problème, vous gagnez un bonus de 1 sur un test d’intelligence associé.</t>
  </si>
  <si>
    <t>Sens aiguisé (ouïe, vue, odorat, toucher, goût) 2  XP (Per 40) : 1 en vigilance pour un sens en particulier.</t>
  </si>
  <si>
    <t>Souvenirs précis 3  XP (INT 40) : Vous vous souvenez automatiquement de faits banals ou détails dont vous avez pu avoir connaissance dans le passé. lorsque vous essayer de vous souvenirs de faits obscurs, comme l'agencement précis d'une scene de crime ou une page lut il y a 5 ans dans un grimoire poussiereux, effectuez un test d'intelligence seuil 40.</t>
  </si>
  <si>
    <t>la chair du psycker se couvre pustules et elles éclatent au moindre geste libérant un pu corrosif (1D4 damage par mouvement entrepris par le pj pour les 1D6 prochains tours)</t>
  </si>
  <si>
    <t xml:space="preserve">Le psycker est privé de tous ses pouvoirs jusqu'à la fin de la rencontre de plus il devient enragé et attaque tout ce qui se trouve à vu. </t>
  </si>
  <si>
    <t>Une faille commence à aparaitre dans la fabrique de la réalité, et un prince démon en sortira dans 1D6 tours</t>
  </si>
  <si>
    <t xml:space="preserve">le Psycker se fait envelopper dans un cocon d'une matière noir ignoble. Chaque tour qu'il passe dedans il gagne une mutation, et 1D6 points de corru. S'il reste 6 tours dedans il devient démon. </t>
  </si>
  <si>
    <t>Le psycker pris d'un sursaut tire une rafale sur la prmière cible à portée</t>
  </si>
  <si>
    <t>Le psycker vomit un torrent de mouches qui viennent aveugler et piquer les 3 cibles les plus proches</t>
  </si>
  <si>
    <t>Le psycker vomit un fluide noir et visqueux au sol si qqn le touche il doit faire end -20 sinon il subit 1D6 points de corru, le psycker subit 1d5 s'il loupe end -20</t>
  </si>
  <si>
    <t xml:space="preserve">Le psycker aspire a lui le sang de ceux qui sont blessés autour de lui dans un rayon de 1D20 mètres. Pour chaque drain il inflige 1D10+4 dégats et se soigne d'autant. </t>
  </si>
  <si>
    <t>toute personne blessée autour du psycker doit faire un test d'endu à -20 ou souffrir d'une maladie étrange infligeant -20 a tout les test pour la journée</t>
  </si>
  <si>
    <t>Chaque phrase prononcée par le psyker pour les 1D6 prochains round fait gagner 1 point de corru a ceux qui l'entendent</t>
  </si>
  <si>
    <t>Le psyker voit dans le warp un démon aux orbites vides qui l'observent puis un sourir gigantesque se dessine sur son visage et le psyker se reveille il n'a plus ses yeux. Il gagne aussi 1D10 corru et 1D10 folie</t>
  </si>
  <si>
    <t>le psyker est séquestré dans le palais de tzeench et forcé de lire un livre intitulé "vérité" il devient fou en lisant ses paragraphes qui lui révèlent les secrets de l'univers et perd sa santé mentale 3D100 points de folie et 1 jour stun</t>
  </si>
  <si>
    <t>Les ténèbres fondent sur le monde et toutes les sources de lumières n'en émettent plus pendant 1D10 rounds</t>
  </si>
  <si>
    <t>une fumée épaisse et acre se déplace d'une volonté propre et tous ceux qui la respirent subissent 1D6 dégats par degrès d'echec sur un jet d'endu à -10</t>
  </si>
  <si>
    <t>tous les êtres vivants à 3D20 mètres du psyker prennent feu et doivent réussir un test d'agi à -10 ou subir 1D10 par tour</t>
  </si>
  <si>
    <t>le personnage se transforme en enfant du chaos</t>
  </si>
  <si>
    <t>le psyker disparait d'un coup laissant en lieu et place une étincelle à 1m du sol qui grossit en taille et devient un petit soleil de 1m de rayon qui finit par exploser infligeant 3D20 a tous ceux à porté</t>
  </si>
  <si>
    <t>le sol sous le psycker se met à vouloir le retenir il doit faire un jet à agi -10 puis au tour suivant -20 puis -30 etc. il souffre 1D10 dégats par tours</t>
  </si>
  <si>
    <t>les émotions du psycker s'échappent et vont frapper n'importe qui a porté lui infligeant 2D10 en le projetant avec une force incroyable contre un mur, si test de -20 endu loupé la cible est stun 2 tours</t>
  </si>
  <si>
    <t xml:space="preserve">l'ombre du psycker se redresse revet le visage de kalila sourit au psycker et saisit n'importe quoi a porté pour tenter de poignarder le psycker tout en continuant de lui sourire. L'ombre ne peut être vaincue qu'avec des pouvoirs psy et disparait au bout d'1D6 tours. </t>
  </si>
  <si>
    <t xml:space="preserve">une personne autour du psyker disparait et réaparait 1D6 tours plus tard il a passé autant de jours dans le warp (style stranger things et gagné 3 fois plus de points de folie et de corru qu'il a passé de jours dans le qarp) </t>
  </si>
  <si>
    <t xml:space="preserve">jusqu’à la fin de la rencontre toute personne mourant dans un rayon de 100 mètres infligera 1D5 points de folie au psyker car son esprit viendra deverser sa charge émotinnelle dans le psyker. </t>
  </si>
  <si>
    <t xml:space="preserve">le psyker perd tout souvenir de qui il est et de sa vie passée. </t>
  </si>
  <si>
    <t>Bégaiement incontrôlé : le psyker hurle de douleur alors que les énergies du Warp traversent son esprit sans rencontrer de résistance. Il doit réussir un test de Force Mentale sous peine de gagner 1d6 points de Folie.</t>
  </si>
  <si>
    <t>Brûlure warp: une violente vague d’énergie du Warp s’écrase contre l’esprit du psyker et le fait vaciller. Il est assommé pendant 1d5 rounds. </t>
  </si>
  <si>
    <t>Concussion psychique : dans un claquement d’énergie, le psyker est plongé dans l’inconscience pour 1d5 rounds et tous les personnages situés dans un rayon de 3d10 mètres doivent réussir un test de Force Mentale sous peine d’être assommés pendant 1 round. </t>
  </si>
  <si>
    <t>Psydéflagration : une explosion de puissance se produit et le psyker est projeté de 1d10 mètres en l’air avant de retomber au sol 1D10*m dégats de chute</t>
  </si>
  <si>
    <t>Brûlure de l’âme : la puissance du Warp se répand dans le corps du psyker et le brûle jusque dans son âme. Le psyker ne peut plus utiliser aucun pouvoir pendant 1 heure et gagne 5 points de Corruption. </t>
  </si>
  <si>
    <t>Claustration : l’énergie emprisonne l’esprit du psyker dans une cage immatérielle. Il tombe au sol dans un état catatonique. À chaque round, il utilise une action complète pour effectuer un test de Force Mentale. En cas de réussite, son esprit se libère et regagne son corps. </t>
  </si>
  <si>
    <t>Discontinuité temporelle : le cours du temps se déforme autour du psyker. Celui-ci disparaît brusquement du plan de l’existence et réapparaît 1d10 rounds plus tard (ou 1 minute plus tard en temps narratif ). </t>
  </si>
  <si>
    <t>Réflexion psychique : les pouvoirs du psyker se retournent contre lui. Résolvez les effets du pouvoir normalement comme si le psyker en était la cible. Si ce pouvoir devait lui être bénéfique, il lui inflige 1d10+5 points de dégâts d’énergie et les effets bénéfiques sont annulés. Les protections que porte le psyker ne lui sont d’aucun secours contre ces dégâts. </t>
  </si>
  <si>
    <t>Murmures du Warp: les voix trompeuses de démons se propagent dans un rayon de 4d10 mètres autour du psyker. Tous les individus présents dans ce périmètre (y compris le psyker) doivent réussir un test de Force Mentale Difficile (–20) sous peine de gagner 1d10 points de Corruption. </t>
  </si>
  <si>
    <t>Transfert : l’essence du psyker est projetée hors de son corps et à l’intérieur d’une autre personne ou créature proche. Le psyker et un être déterminé au hasard dans un rayon de 50 mètres échangent leurs esprits pendant 1d10 rounds : cela peut inclure d’autres acolytes, ou même les combattants ennemis. Durant cet échange, chacun conserve sa Capacité de Combat, sa Capacité de Tir, son Intelligence, sa Perception, sa Force Mentale et sa Sociabilité, mais acquiert les autres caractéristiques de son nouveau corps d’accueil. Si l’un des deux corps est tué, les effets prennent fin immédiatement. Cet échange s’accompagne d’une révulsion étrange, et les deux êtres sont incapables de se regarder dans les yeux pendant quelque temps après que l’interversion a pris fin. Chacun des deux gagne 1d5 points de Folie suite à cette expérience. Si aucune autre créature n’est à portée, le psyker doit réussir un test de Force Mentale sous peine de tomber en catatonie pendant 1d5 rounds tandis que son esprit erre dans le Warp ; il gagne également 1d5 points de Folie. </t>
  </si>
  <si>
    <t>Tempête éthérée : toutes les créatures conscientes (y compris le psyker) présentes dans un rayon de 1d100 mètres subissent 1d10 points de dégâts d’énergie ignorant les armures. </t>
  </si>
  <si>
    <t>Pluie de sang : un orage psychique éclate, couvrant une zone de 5d10 mètres. Sans compter les vents violents et la pluie de sang, tout pouvoir psychique utilisé dans la zone pendant 1d5 rounds engendre automatiquement un péril du Warp. </t>
  </si>
  <si>
    <t>Déflagration cataclysmique: la puissance qui investit le psyker entre en surcharge et se disperse en produisant de grands arcs d’énergie warp. Tout personnage situé dans un rayon de 2d10 mètres (y compris le psyker) subit 1d10+5 points de dégâts d’énergie, et tous les vêtements et l’équipement du psyker sont détruits, le laissant nu sur le sol, le corps fumant. </t>
  </si>
  <si>
    <t>Possession de masse : des démons ravagent les esprits de toute créature vivante présente dans un rayon de 1d100 mètres pendant 2d10 rounds. Chaque personnage situé dans ce périmètre doit effectuer un test de Force Mentale au début de son tour. Un échec indique qu’il doit passer tout son tour de jeu à lutter contre l’assaut mental ; il est alors sans défense. Un personnage ratant ce test gagne également 1d5 points de Corruption. </t>
  </si>
  <si>
    <t>Les liens fragiles de la matière : la réalité se déforme et la gravité s’inverse pendant 1d10 rounds dans un rayon de 1d100 mètres. Toutes les créatures et les objets non fixés décollent du sol à une vitesse de 3 mètres par round. Passé ce laps de temps, la gravité reprend ses droits et infligera sans doute des dégâts à tous ceux qui sont affectés. </t>
  </si>
  <si>
    <t>Possédé : le psyker doit immédiatement réussir un test de Force Mentale Très difficile (–30) sous peine de devenir l’hôte d’un démon! Générez un possédé libre (cf. Chapitre XII : Xenos, hérétiques et antagonistes) qui se met à attaquer sur-le-champ. Seule la destruction du possédé peut libérer le psyker (bien qu’il puisse en mourir si son corps est blessé dans l’opération). Si d’une manière ou d’une autre, le psyker parvient à survivre, il gagne automatiquement 4d10 points de Corruption.  </t>
  </si>
  <si>
    <t>Festin du Warp: une faille s’ouvre dans la réalité et le psyker est aspiré par le Warp dans un léger bruit d’éructation. Son existence prend fin. </t>
  </si>
  <si>
    <t>Sombre invocation : 1D10 démons mineur rejoignent ce plan d’existence à 3d10 mètres du psyker, pour 1d10 rounds ou jusqu’à ce qu’il soit tué. Il exècre le psyker et dirige ses attaques sur l’imbécile ayant eu la mauvaise idée de le pousser à se manifester. </t>
  </si>
  <si>
    <t>Le psycker voit une ombre qui prédit l'avenir si il réussit un test à -20 de perception il a un bonuis de +10 a ses trois prochains jets de def mais gange 1D6 points de folie</t>
  </si>
  <si>
    <t>Gestion PV</t>
  </si>
  <si>
    <t>Gestion Psychique</t>
  </si>
  <si>
    <t>valeur phénomène</t>
  </si>
  <si>
    <t>paires</t>
  </si>
  <si>
    <t>triples</t>
  </si>
  <si>
    <t>quadruples</t>
  </si>
  <si>
    <t>quintuples</t>
  </si>
  <si>
    <t>Score total</t>
  </si>
  <si>
    <t>phénomène</t>
  </si>
  <si>
    <t>Péril</t>
  </si>
  <si>
    <t>Valeur Péril</t>
  </si>
  <si>
    <t>Sombre pressentiment : une brise très légère souffle sur le psyker et ceux qui l’entourent, et tous ont l’intuition troublante que quelque chose de tragique vient de survenir quelque part dans la galaxie. </t>
  </si>
  <si>
    <t>Écho du Warp: quels que soient les environs, des voix et d’autres bruits provoquent comme un écho pendant quelques secondes. </t>
  </si>
  <si>
    <t>Odeur éthérée : l’air autour du psyker s’emplit d’une odeur ténue pouvant être agréable ou nauséabonde. </t>
  </si>
  <si>
    <t>Montée de paranoïa : le psyker ressent un frisson entre les omoplates pendant quelques instants. </t>
  </si>
  <si>
    <t>Froid sépulcral : la température chute brutalement pendant quelques secondes, et une fine couche de givre recouvre tout dans un rayon de 3d10 mètres autour du psyker. </t>
  </si>
  <si>
    <t>Aura d’étrangeté : tous les animaux présents dans un rayon de 1d100 mètres sont affolés et s’agitent. </t>
  </si>
  <si>
    <t>Ver mémoriel : toutes les personnes ayant le psyker dans leur champ de vision oublient quelque chose sans importance. </t>
  </si>
  <si>
    <t>Rancissement : la nourriture se gâte et les boissons s’éventent dans un rayon de 5d10 mètres. </t>
  </si>
  <si>
    <t>Brise inquiétante : un vent modéré souffle autour du psyker pendant quelques secondes, en emportant les objets très légers dans un rayon de 3d10 mètres. </t>
  </si>
  <si>
    <t>Voile d’obscurité : pendant un bref instant (en termes de jeu, le reste du round), toutes les personnes se trouvant dans un rayon de 3d10 mètres du psyker ont l’impression que la nuit est tombée et que la zone est plongée dans les ténèbres. </t>
  </si>
  <si>
    <t>Distorsion : les miroirs se brisent, les autres surfaces réfléchissantes se déformant et se ridant dans un rayon de 5d10 mètres autour du psyker. </t>
  </si>
  <si>
    <t>Essoufflement: tous les personnages (y compris le psyker) ont le souffle coupé pour 1 round et ne peuvent entreprendre d’actions de course ou de charge. </t>
  </si>
  <si>
    <t>Masque démoniaque: pendant un instant fugace, le psyker adopte une apparence démoniaque. Il gagne un degré de Peur de 1 pour le restant du round, mais gagne également 1 point de Corruption. </t>
  </si>
  <si>
    <t>Dépérissement surnaturel : toutes les plantes flétrissent et meurent dans un rayon de 3d10 mètres autour du psyker. </t>
  </si>
  <si>
    <t>Bourrasque spectrale : des vents hurlants se lèvent autour du psyker, le soulèvent légèrement du sol, et le forcent, ainsi que tous les individus présents dans un rayon de 4d10 mètres, à réussir un test d’Agilité Très facile (+30) sous peine d’être jetés à terre. </t>
  </si>
  <si>
    <t>Larmes de sang : du sang se met à suinter de la pierre et du bois dans un rayon de 3d10 mètres autour du psyker. Si des statues ou des représentations de personnes se trouvent dans ce périmètre, elles semblent pleurer des larmes de sang. </t>
  </si>
  <si>
    <t>Protestation tellurique : le sol se met soudain à trembler, et tous dans un rayon de 5d10 mètres, y compris le psyker, doivent réussir un test d’Agilité Assez facile (+10) sous peine d’être jetés à terre. </t>
  </si>
  <si>
    <t>Décharge psy : de l’électricité statique se propage sur 6d10 mètres, hérissant les cheveux de tous, tandis que le psyker s’élève de 1d5 mètres en l’air avant de retomber au bout d’une seconde ou deux. </t>
  </si>
  <si>
    <t>Fantômes du Warp: pendant quelques instants, des apparitions se manifestent dans un rayon de 3d10 mètres autour du psyker, flottent dans l’air et hurlent de douleur. Tous les individus présents dans ce rayon doivent réussir un test de Force Mentale sous peine de gagner 1 point de Folie. </t>
  </si>
  <si>
    <t>Chute vers le haut : l’action de la gravité s’inverse brièvement. Tout ce qui se trouve dans un rayon de 2d10 mètres autour du psyker (y compris le psyker lui-même) s’élève de 1d10 mètres dans les airs avant de retomber au bout d’une seconde ou deux. </t>
  </si>
  <si>
    <t>Hurlement de mort : un braillement assourdissant résonne sur 1 kilomètre, fait voler le verre en éclats et force tous les individus présents dans le périmètre (y compris le psyker) à réussir un test d’Endurance sous peine d’être assourdis pendant 1d10 rounds. </t>
  </si>
  <si>
    <t>Déchaînement: le psyker est jeté au sol par des mains invisibles et se débat pendant quelques instants tandis que le vent hurle dans un rayon de 6d10 mètres autour de lui. Les objets légers sont soulevés et tous ceux qui se trouvent dans ce périmètre doivent réussir un test d’Agilité sous peine d’être jetés à terre. </t>
  </si>
  <si>
    <t>Aperçu du Warp: le temps d’une fraction de seconde, le décor change d’apparence et tous les individus présents dans un rayon de 1d100 mètres ont une vision du Warp. Tout personnage présent dans ce périmètre (y compris le psyker) doit réussir un test de Force Mentale sous peine de gagner 1d5 points de Folie. </t>
  </si>
  <si>
    <t>Technodégoût : cette débauche psychique fait horreur aux esprits de la machine. Tous les objets technologiques situés dans un rayon de 5d10 mètres connaissent une panne momentanée et toutes les armes à distance s’enrayent (cf. Chapitre VII : Règles du jeu). </t>
  </si>
  <si>
    <t>Démence du Warp: une violente onde de discorde se propage. Toutes les créatures présentes dans un rayon de 2d10 mètres (à l’exception du psyker) sont prises de Frénésie pour 1 round et gagnent 1 point de Corruption. </t>
  </si>
  <si>
    <t>1d500</t>
  </si>
  <si>
    <t>Biological Mutations</t>
  </si>
  <si>
    <t>Grotesque. Distressingly deformed, scarred, or mangled. -20 Fellowship, then roll again on this table.</t>
  </si>
  <si>
    <t>Corrupted Organs. Your guts writhe. Whenever you gain a Critical Wound, everyone in 20 meters must face a Fear (2) check.</t>
  </si>
  <si>
    <t>Bat Wings. Huge, flappy. Fly speed equal to your Movement speed.</t>
  </si>
  <si>
    <t>Burst of Speed. Once per day, can double movement for 10 minutes.</t>
  </si>
  <si>
    <t>Barrel Chest. +5 to toughness, +1d5 to wounds</t>
  </si>
  <si>
    <t>Hooved. 2 of your legs end in hooves. No effect.</t>
  </si>
  <si>
    <t>Unstable. On death, parasitic limbs try to grapple nearby targets, fuse to them.</t>
  </si>
  <si>
    <t>Crab Arm. One hand becomes a claw. You gain the Natural Weapon (pen 2) trait, but take -10 to hit with it.</t>
  </si>
  <si>
    <t>Hook Fingers. Locked and bony, on one hand. You gain the Natural Weapon Trait, claw attack, but cannot hold weapons in that hand.</t>
  </si>
  <si>
    <t>Patterned Skin. Stripes.</t>
  </si>
  <si>
    <t>Poison Spot. Bright blue, the size of a coin, appears on a location at the GM's discretion. Anyone touching it must roll toughness check or take 2d10 toxic damage (ignored by armour).</t>
  </si>
  <si>
    <t>Neck Frill. Can inflate to frighten beasts.</t>
  </si>
  <si>
    <t>Leathery Hide. Increase toughness by 10.</t>
  </si>
  <si>
    <t>Lightning Speed. You become incredibly nimble. Your gain the Unnatural Agility 2 trait.</t>
  </si>
  <si>
    <t>Venomous. Your natural attacks (bite, claw, etc.) gain the toxic trait.</t>
  </si>
  <si>
    <t>Spike Teeth. Long and serrated. Counts as a Natural Weapon.</t>
  </si>
  <si>
    <t>Monkey Tail. Can grip items. +10 bonus to any climbing tests.</t>
  </si>
  <si>
    <t>Exoskeleton. Hard, ugly and chitinous. Cannot wear armour, but gains the Natural Armour (3) Trait.</t>
  </si>
  <si>
    <t>Atrophy. One your limbs becomes withered and useless, at the GM's discretion.</t>
  </si>
  <si>
    <t>Bird Wings. Vestigial. Cannot fly.</t>
  </si>
  <si>
    <t>Third Eye. On your forehead.</t>
  </si>
  <si>
    <t>Dog Face. Face of a houndling.</t>
  </si>
  <si>
    <t>Skin Flaps. Like flying squirrel wings. Can use them to reduce falling damage by 1d5+1.</t>
  </si>
  <si>
    <t>Crown of Tentacles. 2d10 tiny tentacles grow in a ring around your head. No effect.</t>
  </si>
  <si>
    <t>Spider Neck. On death, head is revealed to be a giant spider living on top of your body.</t>
  </si>
  <si>
    <t>Cyclops. All your eyes migrate to the centre of your forehead and fuse into one.</t>
  </si>
  <si>
    <t>Finger Mouths. Every finger ends in a tiny lamprey mouth. Can eat with them.</t>
  </si>
  <si>
    <t>Bilious Vomit. 5m cone, 1d10+2 damage. Requires 1 meal to recharge.</t>
  </si>
  <si>
    <t>Illusion of Normality. You revert to your normal, original form until you gain another mutation - then they all come back.</t>
  </si>
  <si>
    <t>Concealed Mutation. 1d5 of your mutations fade, appearing only when you are stressed or damaged.</t>
  </si>
  <si>
    <t>Revival. A missing body part, organ, or limb regenerates fully.</t>
  </si>
  <si>
    <t>100 Eyes. They cover your body. -20 Fellowship. You cannot be Surprised, and gain the Heightened Senses (Sight) talent at +20</t>
  </si>
  <si>
    <t>Metal Skin. Your skin is covered in metal plates. You cannot swim or wear armour. Gain the Natural Armour (3) trait.</t>
  </si>
  <si>
    <t>Frog Tongue. As a whip.</t>
  </si>
  <si>
    <t>Suckers. Your fingers end in suction cups. You can pick up anything, and gain +10 to climb checks.</t>
  </si>
  <si>
    <t>Extra Lobes. +2d10 Intelligence.</t>
  </si>
  <si>
    <t>Thick Skull. -10 Intelligence, +10 Toughness. Cannot be Stunned by physical attacks.</t>
  </si>
  <si>
    <t>Coloured Pupils. Pick a colour (Red, Orange, Yellow, Green, Blue, Indigo, Violet, Octarine)</t>
  </si>
  <si>
    <t>Worm. Your legs fuse into one. You have difficulty climbing and riding a horse.</t>
  </si>
  <si>
    <t>Mimic. You can mimic all voices, music, and natural sounds.</t>
  </si>
  <si>
    <t>Earthworm Blood. Your blood is now earthworms.</t>
  </si>
  <si>
    <t>Scorpion Tail. Gain three free attacks per day dealing 1d10 toxic damage (ignored by armour).</t>
  </si>
  <si>
    <t>Mind Split. You start hearing voices. The voices are you, or part of you. They offer terrible advice.</t>
  </si>
  <si>
    <t>Serrated Teeth. All your teeth become fearsomely sharp. You gain the Natural Weapon trait.</t>
  </si>
  <si>
    <t>Iron Skin. Flakes in rusty layers. Cannot wear armour. Gain the Natural Armour (3) trait.</t>
  </si>
  <si>
    <t>Glue Blood. Your blood is now glue. At 0 HP or below, any hits trap the weapon used to hit you.</t>
  </si>
  <si>
    <t>Egg Laying. Once a week. Eggs are self-fertilized, hatch into horrible malicious mini-clones.</t>
  </si>
  <si>
    <t>Goat Horns. Large and curled.</t>
  </si>
  <si>
    <t>Cold Blooded. Lose -20 agility at low temperatures.</t>
  </si>
  <si>
    <t>Feathered Skin. You are covered in white and black feathers.</t>
  </si>
  <si>
    <t>Fire Breath. 10m cone, 1d10+3 energy damage, once per day.</t>
  </si>
  <si>
    <t>Second Brain. In your guts. +10 Intelligence. If decapitated, you can live (blind, deaf, and dumb, but alive).</t>
  </si>
  <si>
    <t>Wonderful Odour. +10 Fellowship. Smells of spices.</t>
  </si>
  <si>
    <t>Grappling Hand. On tendons. Can throw it 5m, retract. Cannot lift you. Can pull light things.</t>
  </si>
  <si>
    <t>Long Legs. Gain an extra joint and 25cm in height.</t>
  </si>
  <si>
    <t>Long Neck. Can rotate 360 degrees and peer around corners.</t>
  </si>
  <si>
    <t>Poison Gas Breath. 10m cone, 1d10 toxic damage, once per day.</t>
  </si>
  <si>
    <t>Youth. De-age 2d10 years.</t>
  </si>
  <si>
    <t>Blood Fountain. Take 1d5 wounds to spray blood from your pores 5m in all directions.</t>
  </si>
  <si>
    <t>Egg Laying. Once a week. Eggs are probably unfertilized. Taste delicious.</t>
  </si>
  <si>
    <t>Tentacle Leg. Horrible and bendy, but it still works.</t>
  </si>
  <si>
    <t>Worm Warts. All over. Like earthworms half embedded in your skin.</t>
  </si>
  <si>
    <t>Hive Belly. A swarm of insects grows in your stomach. They buzz all the time. When damaged by a melee weapon, there is a 20% chance that the insects will pour from the wound and do 1d5 pure damage to your attacker.</t>
  </si>
  <si>
    <t>Photosynthetic. You become green. You heal 1 Wound for every 6 hours spent in sunlight.</t>
  </si>
  <si>
    <t>Swap. Pick a mutation you currently have and replace it with one rolled on this table.</t>
  </si>
  <si>
    <t>Hypnotic Eye. Lock eyes with a creature with the Bestial Trait. It must pass a flat Willpower roll or be stunned.</t>
  </si>
  <si>
    <t>Lightning Touch. Your skin tingles with electricity. No effect, but you are annoying to touch.</t>
  </si>
  <si>
    <t>Whiskers. They sense air currents and vibrations. +1d10 Perception.</t>
  </si>
  <si>
    <t>Life-Eater. Need to eat 1 living creature a day or take 1d5 pure damage. Vermin is allowed.</t>
  </si>
  <si>
    <t>Insect Love. All insects instinctively want to be your friend.</t>
  </si>
  <si>
    <t>People-Eater. Can only gain sustenance from eating people.</t>
  </si>
  <si>
    <t>Retractable Claws. Like a cat. Gain the Natural Weapon trait.</t>
  </si>
  <si>
    <t>Snake Tongue. Can extend up to 25 cm.</t>
  </si>
  <si>
    <t>Long Bone Cannon. Can fire bones from arms (as crossbow), dealing 1d10+2 pen 2 damage. Arms are floppy afterwards for 1d5 hours.</t>
  </si>
  <si>
    <t>Compressible. Squishy. Can squeeze under a door, given time.</t>
  </si>
  <si>
    <t>Spare Organs. A hairy hump with a heart, lung, liver, and stomach grows on your back.</t>
  </si>
  <si>
    <t>Split Direction. If you are angry, gain +10 Intelligence. If you are calm, gain +10 Strength.</t>
  </si>
  <si>
    <t>Addiction. You desire blood. You take -10 to Intelligence and Toughness each day you do not have a drink.</t>
  </si>
  <si>
    <t>Quick Nerves. +10 to Intelligence and Agility.</t>
  </si>
  <si>
    <t>Massive Brain. +20 Intelligence. Brain pokes out of your head. Cannot wear a helmet.</t>
  </si>
  <si>
    <t>Gyroscopic Guts. -1d10 Toughness, +1d10 Agility. Cannot be knocked prone.</t>
  </si>
  <si>
    <t>Butterfly Wings. Cannot fly, but they do look pretty.</t>
  </si>
  <si>
    <t>Molten Blood. Your blood is now molten iron. You a very warm.</t>
  </si>
  <si>
    <t>Eye Cleaners. Instead of blinking, tongues come out to clean your eyes.</t>
  </si>
  <si>
    <t>Burst of Speed. Take 1d5 pure damage to gain the Unnatural Agility 2 trait for 10 minutes.</t>
  </si>
  <si>
    <t>Poison Cyst. Any poison you ingest is shunted into a transparent cyst on your waist.</t>
  </si>
  <si>
    <t>Dead Nerves. Immune to pain. Gain 1d5 wounds.</t>
  </si>
  <si>
    <t>Very Cold. You gain +20 to resist heat. Almost corpse-like.</t>
  </si>
  <si>
    <t>Rippling Muscles. +10 Strength.</t>
  </si>
  <si>
    <t>Secret Pocket. Can hide 1 thing the size of an apple, which is Concealed.</t>
  </si>
  <si>
    <t>Molting. Once per week you shed your skin. Can be used to make coats or blankets.</t>
  </si>
  <si>
    <t>Herbivore. Can only eat plants for sustenance.</t>
  </si>
  <si>
    <t>Spores. When you receive a crit, coat a 5m radius in purple hallucinogenic spores.</t>
  </si>
  <si>
    <t>Mantis Arm. One arm gains several extra joints. Can extend to 3m long, folds up to normal size.</t>
  </si>
  <si>
    <t>Booming scream. Once per day, can hoot incredibly loudly. 1 km radius.</t>
  </si>
  <si>
    <t>Toxic Blood. Immune to poison and disease. When receiving crit, any additional damage deals 1d5 pure damage to attacker.</t>
  </si>
  <si>
    <t>Lightning Blood. Immune to lightning. When receiving crit deal 1d5 pure damage to attacker. And stun for 1 turn</t>
  </si>
  <si>
    <t>Poison Spines. Cannot wear armour. 1d10+3 toxic damage by running into people.</t>
  </si>
  <si>
    <t>Parasite Friends. They live in your guts. Need to eat 1 extra meal per day. Protects you from poison and heal faster</t>
  </si>
  <si>
    <t>Thick Fur. Coats your entire body. Gain the Resistance (Cold) talent at +20. and 1 armour</t>
  </si>
  <si>
    <t>Tremblements. Le PJ souffre de plusieurs tics mineurs, de tremblements et de tressaillements n’ayant aucune cause </t>
  </si>
  <si>
    <t>médicale. Réduisez son Agilité de 1d10. </t>
  </si>
  <si>
    <t>23–25 Sensibilité diurne. La lumière fait souffrir le PJ, et à moins qu’il ne protège ses yeux, il subit un malus de –10 à tous </t>
  </si>
  <si>
    <t>les tests quand il est dans une zone vivement éclairée. </t>
  </si>
  <si>
    <t>46–50 Haine. Le PJ développe une haine implacable pour un groupe, un individu ou une classe sociale. Il ne fera équipe </t>
  </si>
  <si>
    <t>avec les membres de ce groupe et ne les aidera qu’en cas de nécessité absolue ou sur un ordre explicite, et encore, </t>
  </si>
  <si>
    <t>de mauvaise grâce. </t>
  </si>
  <si>
    <t>51–55 Nausée irrationnelle. Le PJ est victime de nausées provoquées par la vue ou le son de quelque chose de tout </t>
  </si>
  <si>
    <t>à fait anodin comme les livres de prière et les objets sacrés, la peau nue, le rire humain, la nourriture fraîche, les </t>
  </si>
  <si>
    <t>crustacés, etc. Quand il est confronté à la cause de son dégoût, il doit effectuer un test d’Endurance pour éviter de </t>
  </si>
  <si>
    <t>subir un malus de –10 à tous les tests tant qu’il reste en sa présence. </t>
  </si>
  <si>
    <t>56–60 Dessèchement. Le PJ devient d’une pâleur cadavérique et ses muscles s’atrophient. Réduisez sa Force de 1d10. </t>
  </si>
  <si>
    <t>61–63 Terreurs nocturnes. Le PJ est victime de visions démoniaques pendant son sommeil (cf. Cauchemars horribles, </t>
  </si>
  <si>
    <t>page 233 pour plus de détails). </t>
  </si>
  <si>
    <t>64–70 Santé fragile. Le PJ est constamment victime d’insignifiantes maladies et de douleurs fantômes, et ses blessures semblent </t>
  </si>
  <si>
    <t>ne jamais guérir entièrement. Réduisez son Endurance de 1d10. </t>
  </si>
  <si>
    <t>71–75 Scepticisme. Le PJ ne peut pas dissimuler sa méfiance maladive et son antipathie pour autrui. Il subit un malus de </t>
  </si>
  <si>
    <t>–10 aux tests de Sociabilité quand il s’entretient avec des étrangers. </t>
  </si>
  <si>
    <t>76–80 Les yeux du malin. Le monde semble s’assombrir, se ternir et pourrir littéralement dès que le PJ s’attarde trop à observer </t>
  </si>
  <si>
    <t>quoi que ce soit. Réduisez sa Perception de 1d10. </t>
  </si>
  <si>
    <t>81–83 Goût de cendres. Toute nourriture et toute boisson a un goût épouvantable et nourrit peu le personnage, qui peut </t>
  </si>
  <si>
    <t>à peine supporter de manger. Les effets négatifs des niveaux de Fatigue sont doublés pour le PJ. </t>
  </si>
  <si>
    <t>84–90 Soif de sang. Le PJ est toujours au bord de la crise de rage meurtrière. Quand il est blessé au combat, il doit réussir </t>
  </si>
  <si>
    <t>un test de Force Mentale s’il veut simplement blesser ses ennemis ou les laisser fuir plutôt que de les tuer sur-le-champ, </t>
  </si>
  <si>
    <t>même quand il voudrait les laisser en vie. </t>
  </si>
  <si>
    <t>91–93 Trous de mémoire. Le PJ souffre d’inexplicables trous de mémoire. Ce qui se passe pendant ces périodes est </t>
  </si>
  <si>
    <t>laissé au bon vouloir du MJ, ainsi que leur fréquence. </t>
  </si>
  <si>
    <t>94–00 Étrange dépendance. Le PJ est dépendant d’une substance curieuse et peu ordinaire : il mange des pétales de rose, </t>
  </si>
  <si>
    <t>boit du sang ou des larmes de veuve, etc. L’effet est le même qu’une compulsion mineure (cf. Troubles mentaux, </t>
  </si>
  <si>
    <t>page 235), mais assez bizarre pour susciter de graves soupçons si on le découvre. </t>
  </si>
  <si>
    <t>Âme liée Lié à une créature précise en échange de certains avantages. </t>
  </si>
  <si>
    <t>Armes naturelles Les attaques à mains nues infligent 1d10+BF points de dégâts. </t>
  </si>
  <si>
    <t>Armes warp Les attaques de la créature ne tiennent pas compte de l’armure. </t>
  </si>
  <si>
    <t>Armure naturelle Confère des points d’Armure sur tout ou partie des localisations. </t>
  </si>
  <si>
    <t>Au-delà Immunité contre la Peur, l’effroi, les points de Folie et les pouvoirs psychiques affectant l’esprit. </t>
  </si>
  <si>
    <t>Autostabilisant Est toujours considéré comme calé. </t>
  </si>
  <si>
    <t>Aveugle Ne voit pas. </t>
  </si>
  <si>
    <t>Bestial N’a pas besoin d’effectuer de tests de Survie dans son habitat naturel ; doit réussir un test de Force Mentale </t>
  </si>
  <si>
    <t>pour éviter de prendre la fuite. </t>
  </si>
  <si>
    <t>Caractéristique surnaturelle Augmente un bonus de caractéristique. </t>
  </si>
  <si>
    <t>Cauchemardesque Immunité contre tout à l’exception des pouvoirs psychiques, armes de force et attaques saintes. </t>
  </si>
  <si>
    <t>Charge brutale +3 points de dégâts en cas de charge. </t>
  </si>
  <si>
    <t>Cuirasse Augmente de +2 les points d’Armure. </t>
  </si>
  <si>
    <t>Démoniaque Double le bonus d’Endurance contre certaines attaques. Immunité contre le poison et les maladies. </t>
  </si>
  <si>
    <t>Écholocalisation Perçoit son environnement sur 30 mètres. </t>
  </si>
  <si>
    <t>Fouisseur Se déplace en creusant. </t>
  </si>
  <si>
    <t>Immatériel Incorporel et aussi léger qu’une plume. Ne peut être affecté par les armes normales. </t>
  </si>
  <si>
    <t>Informe La créature est lente et ne ressemble à rien. </t>
  </si>
  <si>
    <t>Instabilité warp La créature doit infliger des dégâts si elle en subit sous peine d’être renvoyée dans le Warp. </t>
  </si>
  <si>
    <t>Lévitation Peut voler en rase-mottes. </t>
  </si>
  <si>
    <t>Machine Confère de multiples immunités et résistances. </t>
  </si>
  <si>
    <t>Multibras Confère une attaque supplémentaire avec l’action d’attaques multiples, +10 en Endurance et +10 aux tests </t>
  </si>
  <si>
    <t>de Force liés aux déplacements. </t>
  </si>
  <si>
    <t>Nyctalope Voit dans l’obscurité. </t>
  </si>
  <si>
    <t>Peur Oblige autrui à effectuer des tests de Peur pour éviter choc et folie. </t>
  </si>
  <si>
    <t>Phase Peut passer d’un état matériel à immatériel (et vice versa) au prix d’une demi-action. </t>
  </si>
  <si>
    <t>Physionomie atypique Meurt lorsque les dégâts subis sont égaux aux points de Blessures. </t>
  </si>
  <si>
    <t>Piétinement Un test de Force Mentale raté fait fuir la créature qui piétine tout sur son chemin. </t>
  </si>
  <si>
    <t>Possession Peut prendre le contrôle d’une autre créature. </t>
  </si>
  <si>
    <t>Quadrupède La vitesse de déplacement est égale au double du bonus d’Agilité de la créature. </t>
  </si>
  <si>
    <t>Régénération Peut effectuer un test d’Endurance pour se débarrasser de 1 point de dégâts. </t>
  </si>
  <si>
    <t>Reptation Calcule la vitesse de déplacement en réduisant le bonus d’Agilité de moitié. Pas de malus de déplacement </t>
  </si>
  <si>
    <t>en terrain difficile. </t>
  </si>
  <si>
    <t>Robuste Bonus de +20 pour résister aux actions de saisie et au talent Assommement. </t>
  </si>
  <si>
    <t>Sens surnaturels Perçoit son environnement par des moyens inhabituels. </t>
  </si>
  <si>
    <t>Taille Détermine la taille de la créature et divers facteurs. </t>
  </si>
  <si>
    <t>Toxique Jouit d’une attaque empoisonnée. </t>
  </si>
  <si>
    <t>Vitesse surnaturelle Calcule la vitesse de déplacement en doublant le bonus d’Agilité. </t>
  </si>
  <si>
    <t>Vol Peut voler à n’importe quelle altitude. </t>
  </si>
  <si>
    <t>Warp Eyes: The Daemon has unearthly eyes. </t>
  </si>
  <si>
    <t>Effect: The Daemon gains the Heightened Sense (Sight) Talent and increases its Fear Rating by 1 (to a </t>
  </si>
  <si>
    <t>maximum of 4). </t>
  </si>
  <si>
    <t>Examples: All Black, Fiery, Cat’s, Too Large, Fly’s, Cyclopean, Eyeball on End of Tongue, Hypnotic </t>
  </si>
  <si>
    <t>Patterns, Iridescent Colours, Disturbing Scenes </t>
  </si>
  <si>
    <t>13-27 </t>
  </si>
  <si>
    <t>Horrifi c Horns: Something sharp and deadly juts from the Daemon’s head. </t>
  </si>
  <si>
    <t>Effect: The Daemon gains the Natural Weapon (Horn) trait and increases its Weapon Skill by +5. </t>
  </si>
  <si>
    <t>Examples: Smooth, Twisted, Spikes, Antlers, Jet Black, Bone </t>
  </si>
  <si>
    <t>28-37 </t>
  </si>
  <si>
    <t>Outlandish Appendages: The Daemon’s arms, legs, or feet are impossibly weird. </t>
  </si>
  <si>
    <t>Effect: The Daemon increases its Strength by +5, and gains the Multiple Arms or Quadruped traits as </t>
  </si>
  <si>
    <t>appropriate to the Manifestation. </t>
  </si>
  <si>
    <t>Examples: Backwards-jointed, Spindly, Second Pair, Heavily Muscled, Clawed Feet, Animalistic, Centauresque, </t>
  </si>
  <si>
    <t>Carried by a carpet of Nurglings </t>
  </si>
  <si>
    <t>38-49 </t>
  </si>
  <si>
    <t>Freakish Grasp: The Daemon’s hands are vicious and strange. </t>
  </si>
  <si>
    <t>Effect: The daemon gains a +5 Penetration when attacking with its natural weapons or a daemonic weapon. </t>
  </si>
  <si>
    <t>Examples: Fused into Blades, Pincers, Hooks, Paws, Extremely Long Claws, Doubled Digits </t>
  </si>
  <si>
    <t>50-69 </t>
  </si>
  <si>
    <t>Daemonic Tail: The Daemon has a ghastly tail. </t>
  </si>
  <si>
    <t>Effect: The Daemon gains the Sturdy trait and Agility +5. </t>
  </si>
  <si>
    <t>Examples: Prehensile, Scorpion-like, Barbed </t>
  </si>
  <si>
    <t>70-79 </t>
  </si>
  <si>
    <t>Ghastly Maw: The Daemon’s mouth is an unspeakable abomination. </t>
  </si>
  <si>
    <t>Effect: The Daemon gains a +3 to damage when attacking with its natural weapons or a daemonic </t>
  </si>
  <si>
    <t>weapon, and increases its Fear Rating by 1 (to a maximum of 4). </t>
  </si>
  <si>
    <t>Examples: Multiple Rows of Razor Sharp Teeth, Proboscis, Mandibles, Tongue with Mouth on End, </t>
  </si>
  <si>
    <t>Serpent Tongue, Tongue That is a Serpent, Wicked Fangs, Distendable Jaw, Beak </t>
  </si>
  <si>
    <t>80-89 </t>
  </si>
  <si>
    <t>Beast with a Thousand...: The Daemon has a horrifi c overabundance of certain... </t>
  </si>
  <si>
    <t>Effect: The Daemon gains the Unnatural Perception (x2) trait. </t>
  </si>
  <si>
    <t>Examples: A thousand Eyes, Nostrils, Mouths, or other unkown Orifi ces. </t>
  </si>
  <si>
    <t>90-94 </t>
  </si>
  <si>
    <t>Chaos Breath: The Daemon’s very breath is hostile to life. </t>
  </si>
  <si>
    <t>Effect: The Daemon has a Natural Weapon (Breath) attack that functions like a fl amer with a range of 10 </t>
  </si>
  <si>
    <t>metres and a damage of 1d10+ 5 E. Add the Flame, Tearing or Toxic Quality as appropriate. </t>
  </si>
  <si>
    <t>Examples: Fiery, Molten Brass, Putrescence, Poisonous Perfume, Fire of Tzeentch, Razor-Teeth, etc. </t>
  </si>
  <si>
    <t>95-00 </t>
  </si>
  <si>
    <t>Bizarre Visage: There is something terrifying and wrong about the Daemon’s head. </t>
  </si>
  <si>
    <t>Effect: Characters must re-roll successful Fear Tests caused by this Daemon. </t>
  </si>
  <si>
    <t>Examples: Animalistic Appearance (Canine, Goat-like, Elephantine, or Vulture-like Head, etc.), Featureless </t>
  </si>
  <si>
    <t>Face, Multiple Faces Twisted in Agony, etc. </t>
  </si>
  <si>
    <t>Wicked Wings: The Daemon can fl y. </t>
  </si>
  <si>
    <t>Effect: The Daemon gains the Flyer (10) trait. </t>
  </si>
  <si>
    <t>Examples: Feathery, Leathery, Eerily Floating, etc. </t>
  </si>
  <si>
    <t>36-60 </t>
  </si>
  <si>
    <t>Atrocious Adornment: The Daemon may be festooned with all manner of clothing, trinket, or artefact. </t>
  </si>
  <si>
    <t>Effect: Gain an additional two points of Armour in one location. </t>
  </si>
  <si>
    <t>Examples: Wrapped in Chains, Nipple Rings the Size of Small Shields, Big Brass Collar with Spikes, Huge </t>
  </si>
  <si>
    <t>Icon of Patron Ruinous Power Hanging From Neck, etc. </t>
  </si>
  <si>
    <t>61-75 </t>
  </si>
  <si>
    <t>Strange Skin: The Daemon’s very skin is unholy. </t>
  </si>
  <si>
    <t>Effect: Increase the daemon’s Toughness by +5 or give it the Armour Plating Trait as appropriate. </t>
  </si>
  <si>
    <t>Examples: Charred, Smouldering, Sloughing Off, Pearlescent, Unnaturally Vibrant, Patches of Feathers, </t>
  </si>
  <si>
    <t>Glowing Sigils, Metallic, Crystalline, Machine Parts Jutting Out, etc. </t>
  </si>
  <si>
    <t>76-85 </t>
  </si>
  <si>
    <t>Sickening Secretion: The creature is constantly oozing some sort of dangerous substance. </t>
  </si>
  <si>
    <t>Effect: The Daemon gains +3 to damage with its natural weapons, and anyone who damages the Daemon </t>
  </si>
  <si>
    <t>must make an Ordinary (+10) Agility Test or be hit by the secretion and suffer 1d10+5 E damage (with </t>
  </si>
  <si>
    <t>the Fire or Toxic qualities as appropriate). </t>
  </si>
  <si>
    <t>Examples: Caustic Blood, Poison, Acid, Virulent Pus, etc. </t>
  </si>
  <si>
    <t>86-91 </t>
  </si>
  <si>
    <t>Terrifying Tentacles: The Daemon has grotesque, quivering tentacles. </t>
  </si>
  <si>
    <t>Effect: The Daemon gains the Multiple Arms trait and a +10 bonus on Climb Tests and Grapple attacks. </t>
  </si>
  <si>
    <t>Examples: Spiny Tendrils, Barbed Horrors, Cephalopodic Suckers, etc. </t>
  </si>
  <si>
    <t>92-96 </t>
  </si>
  <si>
    <t>Warped Physiology: Take one Manifestation and switch its location with another, or put something </t>
  </si>
  <si>
    <t>somewhere it normally doesn’t belong. </t>
  </si>
  <si>
    <t>Effect: Increase the Daemon’s Toughness by +5 to refl ect its nonstandard composition. </t>
  </si>
  <si>
    <t>Examples: Claws Sprouting From Elbows, Eyes on Hands, etc. </t>
  </si>
  <si>
    <t>97-00 </t>
  </si>
  <si>
    <t>Guah?: The creature has some truly bizarre traits. Its existence in reality defi es the laws of physics and to </t>
  </si>
  <si>
    <t>merely look upon it causes the viewer to glimpse raw madness. </t>
  </si>
  <si>
    <t>Effect: The fi rst time an Acolyte looks at the daemon he must fail a Challenging (+0) Intelligence Test or </t>
  </si>
  <si>
    <t>gain 2d10 Insanity Points. Thereafter the daemons visage is comprehendible, but only as a visual metaphor. </t>
  </si>
  <si>
    <t>Examples: Free Floating Limbs, Can Only Be Seen In Mirrors, Numerous Wormlike Creatures of Various </t>
  </si>
  <si>
    <t>Sizes Wriggle and Writhe Through the Daemon’s Body While Screeching a Haunting Hymn to the Dark </t>
  </si>
  <si>
    <t>Gods Like Some Sort of Blasphemous Choir, A Small Version of the Daemon Grows Out of the Daemon’s </t>
  </si>
  <si>
    <t>Head (with a Smaller Version of the Smaller Daemon Growing Out of that Daemon’s Head), etc. </t>
  </si>
  <si>
    <t>Spoor: The Daemon has an easy trail to follow (of fl owing blood, brackish water, foul-smelling slime, </t>
  </si>
  <si>
    <t>bodies, etc.). </t>
  </si>
  <si>
    <t>17-29 </t>
  </si>
  <si>
    <t>Ban: There is something the Daemon cannot do (cross running water, enjoy a song, refrain from trying </t>
  </si>
  <si>
    <t>to murder everything it sees). If somehow forced or tricked into performing this action the daemon will </t>
  </si>
  <si>
    <t>discorporate immediately. </t>
  </si>
  <si>
    <t>30-42 </t>
  </si>
  <si>
    <t>Bane: There is a substance or object that the daemon cannot abide. If the daemon is struck with its bane </t>
  </si>
  <si>
    <t>(or sometimes even touched by it) it will treat the strike as Sanctifi ed. </t>
  </si>
  <si>
    <t>43-55 </t>
  </si>
  <si>
    <t>Weak Entry: The daemon has only partially manifested into reality, having left a key piece of itself in the </t>
  </si>
  <si>
    <t>Warp. Reduce all of the Daemon’s Characteristics by 20. </t>
  </si>
  <si>
    <t>56-68 </t>
  </si>
  <si>
    <t>Turned By Faith: Invocations made in the name of the God-Emperor have the power to repel this </t>
  </si>
  <si>
    <t>daemon. Anyone invoking the name of the God-Emperor (forcefully and as a Half action) to drive the </t>
  </si>
  <si>
    <t>daemon back may make an Opposed Willpower Test with the daemon. If successful the daemon cannot </t>
  </si>
  <si>
    <t>attack the character for 1d5 turns, and it must recoil at least fi ve metres from the character as early as </t>
  </si>
  <si>
    <t>possible (and remain at that distance until able to attack again). Add +20 to the Opposed Willpower Test if </t>
  </si>
  <si>
    <t>the character is brandishing an appropriate charm. </t>
  </si>
  <si>
    <t>69-82 </t>
  </si>
  <si>
    <t>Inscribed: The daemon’s true name is somehow written on its body, either in some sort of script or in a </t>
  </si>
  <si>
    <t>series of patterns that would likely take a Hard (-20) Logic Test to puzzle out. </t>
  </si>
  <si>
    <t>83-94 </t>
  </si>
  <si>
    <t>Artefact-Bound: The daemon is tied to some sort of physical object. The holder of the object gains power </t>
  </si>
  <si>
    <t>over the daemon as if invoking its True Name. If the object is destroyed the daemon is cast back into the </t>
  </si>
  <si>
    <t>Warp. Anyone with a suffi cient knowledge of the Occult (a Hard (-20) Scholastic Lore (Occult) Test) may </t>
  </si>
  <si>
    <t>alter the artefact so that the daemon is trapped completely within it (or they may free the daemon from the </t>
  </si>
  <si>
    <t>object entirely). </t>
  </si>
  <si>
    <t>Apocalyptic Harvester: The daemon must reap an exponential number of souls every day (or week, or </t>
  </si>
  <si>
    <t>month, or astral convergence, etc.) or it will weaken and disappear. Every time it successfully devours the </t>
  </si>
  <si>
    <t>requisite number of souls, though, the daemon grows exponentially more powerful. </t>
  </si>
  <si>
    <t xml:space="preserve">Si plus de 10 points de remous alors chaque tours on a une chance d'avoir des phénomènes, ces chances augmentent avec le nombre de point de remou. Si on dépasse les 15 points de remou alors on a une chance d'avoir un péril. </t>
  </si>
  <si>
    <t xml:space="preserve">Le sorceleur lorsqu'il overkill lance X D6 (X nb de pt de remous) et compte les double triples etc… ca augmente les chances d'avoir des phénomènes et des périls. </t>
  </si>
</sst>
</file>

<file path=xl/styles.xml><?xml version="1.0" encoding="utf-8"?>
<styleSheet xmlns="http://schemas.openxmlformats.org/spreadsheetml/2006/main" xmlns:mc="http://schemas.openxmlformats.org/markup-compatibility/2006" xmlns:x14ac="http://schemas.microsoft.com/office/spreadsheetml/2009/9/ac" mc:Ignorable="x14ac">
  <fonts count="25">
    <font>
      <sz val="11"/>
      <color theme="1"/>
      <name val="Calibri"/>
      <family val="2"/>
      <scheme val="minor"/>
    </font>
    <font>
      <sz val="12"/>
      <color rgb="FF3F3F3F"/>
      <name val="Calibri"/>
      <family val="2"/>
      <scheme val="minor"/>
    </font>
    <font>
      <b/>
      <sz val="11"/>
      <color theme="1"/>
      <name val="Calibri"/>
      <family val="2"/>
      <scheme val="minor"/>
    </font>
    <font>
      <b/>
      <i/>
      <u/>
      <sz val="11"/>
      <color rgb="FFFF0000"/>
      <name val="Calibri"/>
      <family val="2"/>
      <scheme val="minor"/>
    </font>
    <font>
      <u/>
      <sz val="11"/>
      <color theme="1"/>
      <name val="Calibri"/>
      <family val="2"/>
      <scheme val="minor"/>
    </font>
    <font>
      <b/>
      <i/>
      <u/>
      <sz val="11"/>
      <color theme="1"/>
      <name val="Calibri"/>
      <family val="2"/>
      <scheme val="minor"/>
    </font>
    <font>
      <sz val="11"/>
      <color rgb="FF00FFFF"/>
      <name val="Calibri"/>
      <family val="2"/>
      <scheme val="minor"/>
    </font>
    <font>
      <sz val="11"/>
      <color rgb="FFFFFFFF"/>
      <name val="Calibri"/>
      <family val="2"/>
      <scheme val="minor"/>
    </font>
    <font>
      <b/>
      <i/>
      <u/>
      <sz val="11"/>
      <color rgb="FFFFFFFF"/>
      <name val="Calibri"/>
      <family val="2"/>
      <scheme val="minor"/>
    </font>
    <font>
      <u/>
      <sz val="11"/>
      <color theme="10"/>
      <name val="Calibri"/>
      <family val="2"/>
      <scheme val="minor"/>
    </font>
    <font>
      <sz val="11"/>
      <name val="Calibri"/>
      <family val="2"/>
      <scheme val="minor"/>
    </font>
    <font>
      <sz val="11"/>
      <color theme="1"/>
      <name val="Morphe"/>
    </font>
    <font>
      <sz val="11"/>
      <color theme="1"/>
      <name val="Palatino Linotype"/>
      <family val="1"/>
    </font>
    <font>
      <b/>
      <sz val="11"/>
      <color theme="1"/>
      <name val="Palatino Linotype"/>
      <family val="1"/>
    </font>
    <font>
      <b/>
      <i/>
      <sz val="18"/>
      <color rgb="FF3F3F3F"/>
      <name val="Palatino Linotype"/>
      <family val="1"/>
    </font>
    <font>
      <sz val="18"/>
      <color rgb="FF3F3F3F"/>
      <name val="Palatino Linotype"/>
      <family val="1"/>
    </font>
    <font>
      <b/>
      <i/>
      <sz val="18"/>
      <color theme="1"/>
      <name val="Palatino Linotype"/>
      <family val="1"/>
    </font>
    <font>
      <b/>
      <sz val="14"/>
      <color theme="1" tint="0.499984740745262"/>
      <name val="Palatino Linotype"/>
      <family val="1"/>
    </font>
    <font>
      <b/>
      <sz val="12"/>
      <color theme="1" tint="0.499984740745262"/>
      <name val="Palatino Linotype"/>
      <family val="1"/>
    </font>
    <font>
      <i/>
      <sz val="11"/>
      <color theme="1" tint="0.499984740745262"/>
      <name val="Palatino Linotype"/>
      <family val="1"/>
    </font>
    <font>
      <sz val="11"/>
      <color theme="1" tint="0.499984740745262"/>
      <name val="Palatino Linotype"/>
      <family val="1"/>
    </font>
    <font>
      <b/>
      <sz val="20"/>
      <color theme="1"/>
      <name val="Calibri"/>
      <family val="2"/>
      <scheme val="minor"/>
    </font>
    <font>
      <b/>
      <sz val="10"/>
      <color rgb="FF444444"/>
      <name val="Arial"/>
      <family val="2"/>
    </font>
    <font>
      <sz val="10"/>
      <color rgb="FF444444"/>
      <name val="Arial"/>
      <family val="2"/>
    </font>
    <font>
      <sz val="10"/>
      <color theme="1"/>
      <name val="Arial"/>
      <family val="2"/>
    </font>
  </fonts>
  <fills count="5">
    <fill>
      <patternFill patternType="none"/>
    </fill>
    <fill>
      <patternFill patternType="gray125"/>
    </fill>
    <fill>
      <patternFill patternType="solid">
        <fgColor theme="0" tint="-0.14999847407452621"/>
        <bgColor theme="0" tint="-0.14999847407452621"/>
      </patternFill>
    </fill>
    <fill>
      <patternFill patternType="solid">
        <fgColor rgb="FFFFFFFF"/>
        <bgColor indexed="64"/>
      </patternFill>
    </fill>
    <fill>
      <patternFill patternType="solid">
        <fgColor rgb="FFD9D9D9"/>
        <bgColor indexed="64"/>
      </patternFill>
    </fill>
  </fills>
  <borders count="45">
    <border>
      <left/>
      <right/>
      <top/>
      <bottom/>
      <diagonal/>
    </border>
    <border>
      <left style="medium">
        <color rgb="FFA3A3A3"/>
      </left>
      <right style="medium">
        <color rgb="FFA3A3A3"/>
      </right>
      <top style="medium">
        <color rgb="FFA3A3A3"/>
      </top>
      <bottom style="medium">
        <color rgb="FFA3A3A3"/>
      </bottom>
      <diagonal/>
    </border>
    <border>
      <left style="medium">
        <color rgb="FFA3A3A3"/>
      </left>
      <right style="medium">
        <color rgb="FFA3A3A3"/>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style="medium">
        <color rgb="FFCCCCCC"/>
      </left>
      <right style="medium">
        <color rgb="FFCCCCCC"/>
      </right>
      <top style="medium">
        <color rgb="FFCCCCCC"/>
      </top>
      <bottom style="medium">
        <color rgb="FFCCCCCC"/>
      </bottom>
      <diagonal/>
    </border>
  </borders>
  <cellStyleXfs count="2">
    <xf numFmtId="0" fontId="0" fillId="0" borderId="0"/>
    <xf numFmtId="0" fontId="9" fillId="0" borderId="0" applyNumberFormat="0" applyFill="0" applyBorder="0" applyAlignment="0" applyProtection="0"/>
  </cellStyleXfs>
  <cellXfs count="193">
    <xf numFmtId="0" fontId="0" fillId="0" borderId="0" xfId="0"/>
    <xf numFmtId="0" fontId="1" fillId="0" borderId="1" xfId="0" applyFont="1" applyBorder="1" applyAlignment="1">
      <alignment vertical="center" wrapText="1"/>
    </xf>
    <xf numFmtId="0" fontId="1" fillId="0" borderId="2" xfId="0" applyFont="1" applyFill="1" applyBorder="1" applyAlignment="1">
      <alignment vertical="center" wrapText="1"/>
    </xf>
    <xf numFmtId="0" fontId="0" fillId="0" borderId="3" xfId="0" applyBorder="1"/>
    <xf numFmtId="0" fontId="0" fillId="0" borderId="4" xfId="0" applyBorder="1"/>
    <xf numFmtId="49" fontId="0" fillId="0" borderId="5" xfId="0" applyNumberFormat="1" applyBorder="1"/>
    <xf numFmtId="0" fontId="0" fillId="0" borderId="6" xfId="0" applyBorder="1"/>
    <xf numFmtId="49" fontId="0" fillId="0" borderId="7" xfId="0" applyNumberFormat="1" applyBorder="1"/>
    <xf numFmtId="0" fontId="0" fillId="0" borderId="8" xfId="0" applyBorder="1"/>
    <xf numFmtId="49" fontId="0" fillId="0" borderId="3" xfId="0" applyNumberFormat="1" applyBorder="1"/>
    <xf numFmtId="0" fontId="0" fillId="0" borderId="9" xfId="0" applyBorder="1"/>
    <xf numFmtId="0" fontId="0" fillId="0" borderId="0" xfId="0" applyBorder="1"/>
    <xf numFmtId="0" fontId="0" fillId="0" borderId="10" xfId="0" applyBorder="1"/>
    <xf numFmtId="0" fontId="0" fillId="0" borderId="5" xfId="0" applyBorder="1"/>
    <xf numFmtId="0" fontId="0" fillId="0" borderId="7" xfId="0" applyBorder="1"/>
    <xf numFmtId="0" fontId="0" fillId="0" borderId="11" xfId="0" applyBorder="1"/>
    <xf numFmtId="0" fontId="0" fillId="0" borderId="12" xfId="0" applyBorder="1"/>
    <xf numFmtId="0" fontId="0" fillId="0" borderId="13" xfId="0" applyBorder="1"/>
    <xf numFmtId="0" fontId="0" fillId="0" borderId="0" xfId="0" applyAlignment="1">
      <alignment horizontal="center"/>
    </xf>
    <xf numFmtId="0" fontId="0" fillId="0" borderId="11" xfId="0" applyBorder="1" applyAlignment="1">
      <alignment horizontal="center"/>
    </xf>
    <xf numFmtId="0" fontId="0" fillId="0" borderId="13" xfId="0" applyBorder="1" applyAlignment="1">
      <alignment horizontal="center"/>
    </xf>
    <xf numFmtId="0" fontId="0" fillId="0" borderId="11" xfId="0" applyBorder="1" applyAlignment="1"/>
    <xf numFmtId="0" fontId="0" fillId="0" borderId="13" xfId="0" applyBorder="1" applyAlignment="1"/>
    <xf numFmtId="0" fontId="0" fillId="0" borderId="0" xfId="0" applyFill="1" applyBorder="1"/>
    <xf numFmtId="2" fontId="0" fillId="0" borderId="0" xfId="0" applyNumberFormat="1"/>
    <xf numFmtId="2" fontId="0" fillId="0" borderId="5" xfId="0" applyNumberFormat="1" applyBorder="1"/>
    <xf numFmtId="2" fontId="0" fillId="0" borderId="6" xfId="0" applyNumberFormat="1" applyBorder="1"/>
    <xf numFmtId="2" fontId="0" fillId="0" borderId="10" xfId="0" applyNumberFormat="1" applyBorder="1"/>
    <xf numFmtId="2" fontId="0" fillId="0" borderId="8" xfId="0" applyNumberFormat="1" applyBorder="1"/>
    <xf numFmtId="0" fontId="3" fillId="0" borderId="0" xfId="0" applyFont="1"/>
    <xf numFmtId="0" fontId="5" fillId="0" borderId="0" xfId="0" applyFont="1"/>
    <xf numFmtId="0" fontId="8" fillId="0" borderId="0" xfId="0" applyFont="1"/>
    <xf numFmtId="0" fontId="0" fillId="0" borderId="14" xfId="0" applyBorder="1" applyAlignment="1">
      <alignment vertical="center" wrapText="1"/>
    </xf>
    <xf numFmtId="0" fontId="9" fillId="0" borderId="14" xfId="1" applyBorder="1" applyAlignment="1">
      <alignment vertical="center" wrapText="1"/>
    </xf>
    <xf numFmtId="0" fontId="9" fillId="0" borderId="15" xfId="1" applyBorder="1" applyAlignment="1">
      <alignment vertical="center" wrapText="1"/>
    </xf>
    <xf numFmtId="0" fontId="0" fillId="0" borderId="16" xfId="0" applyBorder="1" applyAlignment="1">
      <alignment vertical="center" wrapText="1"/>
    </xf>
    <xf numFmtId="0" fontId="9" fillId="0" borderId="17" xfId="1" applyBorder="1" applyAlignment="1">
      <alignment vertical="center" wrapText="1"/>
    </xf>
    <xf numFmtId="0" fontId="0" fillId="0" borderId="18" xfId="0" applyBorder="1" applyAlignment="1">
      <alignment vertical="center" wrapText="1"/>
    </xf>
    <xf numFmtId="0" fontId="0" fillId="0" borderId="19" xfId="0" applyBorder="1" applyAlignment="1">
      <alignment vertical="center" wrapText="1"/>
    </xf>
    <xf numFmtId="0" fontId="2" fillId="0" borderId="0" xfId="0" applyFont="1" applyAlignment="1">
      <alignment horizontal="center"/>
    </xf>
    <xf numFmtId="0" fontId="0" fillId="0" borderId="21" xfId="0" applyBorder="1"/>
    <xf numFmtId="0" fontId="0" fillId="0" borderId="22" xfId="0" applyBorder="1"/>
    <xf numFmtId="0" fontId="0" fillId="0" borderId="23" xfId="0" applyBorder="1"/>
    <xf numFmtId="0" fontId="0" fillId="0" borderId="6" xfId="0" applyBorder="1" applyAlignment="1">
      <alignment horizontal="right"/>
    </xf>
    <xf numFmtId="0" fontId="0" fillId="0" borderId="22" xfId="0" applyBorder="1" applyAlignment="1">
      <alignment horizontal="right"/>
    </xf>
    <xf numFmtId="0" fontId="0" fillId="0" borderId="24" xfId="0" applyBorder="1"/>
    <xf numFmtId="0" fontId="0" fillId="0" borderId="25" xfId="0" applyBorder="1"/>
    <xf numFmtId="0" fontId="0" fillId="0" borderId="26" xfId="0" applyBorder="1"/>
    <xf numFmtId="0" fontId="0" fillId="0" borderId="27" xfId="0" applyBorder="1"/>
    <xf numFmtId="0" fontId="0" fillId="0" borderId="22" xfId="0" applyFill="1" applyBorder="1" applyAlignment="1">
      <alignment horizontal="right"/>
    </xf>
    <xf numFmtId="49" fontId="0" fillId="0" borderId="11" xfId="0" applyNumberFormat="1" applyFill="1" applyBorder="1"/>
    <xf numFmtId="0" fontId="0" fillId="0" borderId="12" xfId="0" applyFill="1" applyBorder="1"/>
    <xf numFmtId="0" fontId="0" fillId="0" borderId="20" xfId="0" applyFill="1" applyBorder="1"/>
    <xf numFmtId="0" fontId="0" fillId="0" borderId="20" xfId="0" applyFill="1" applyBorder="1" applyAlignment="1">
      <alignment horizontal="right"/>
    </xf>
    <xf numFmtId="0" fontId="0" fillId="0" borderId="20" xfId="0" applyBorder="1"/>
    <xf numFmtId="0" fontId="0" fillId="0" borderId="11" xfId="0" applyBorder="1" applyAlignment="1">
      <alignment horizontal="center"/>
    </xf>
    <xf numFmtId="0" fontId="0" fillId="0" borderId="13" xfId="0" applyBorder="1" applyAlignment="1">
      <alignment horizontal="center"/>
    </xf>
    <xf numFmtId="0" fontId="2" fillId="0" borderId="9" xfId="0" applyFont="1" applyBorder="1" applyAlignment="1">
      <alignment horizontal="center"/>
    </xf>
    <xf numFmtId="0" fontId="2" fillId="0" borderId="4" xfId="0" applyFont="1" applyBorder="1" applyAlignment="1">
      <alignment horizontal="center"/>
    </xf>
    <xf numFmtId="0" fontId="2" fillId="0" borderId="3" xfId="0" applyFont="1" applyBorder="1" applyAlignment="1">
      <alignment horizontal="center"/>
    </xf>
    <xf numFmtId="49" fontId="0" fillId="0" borderId="3" xfId="0" applyNumberFormat="1" applyBorder="1" applyAlignment="1">
      <alignment horizontal="center"/>
    </xf>
    <xf numFmtId="49" fontId="0" fillId="0" borderId="4" xfId="0" applyNumberFormat="1" applyBorder="1" applyAlignment="1">
      <alignment horizontal="center"/>
    </xf>
    <xf numFmtId="0" fontId="0" fillId="0" borderId="11" xfId="0" applyBorder="1" applyAlignment="1">
      <alignment horizontal="center"/>
    </xf>
    <xf numFmtId="0" fontId="0" fillId="0" borderId="13" xfId="0" applyBorder="1" applyAlignment="1">
      <alignment horizontal="center"/>
    </xf>
    <xf numFmtId="0" fontId="12" fillId="0" borderId="0" xfId="0" applyFont="1"/>
    <xf numFmtId="0" fontId="12" fillId="0" borderId="0" xfId="0" applyFont="1" applyAlignment="1">
      <alignment horizontal="center"/>
    </xf>
    <xf numFmtId="49" fontId="13" fillId="0" borderId="20" xfId="0" applyNumberFormat="1" applyFont="1" applyBorder="1" applyAlignment="1">
      <alignment horizontal="center"/>
    </xf>
    <xf numFmtId="0" fontId="12" fillId="0" borderId="20" xfId="0" applyFont="1" applyBorder="1"/>
    <xf numFmtId="0" fontId="12" fillId="0" borderId="20" xfId="0" applyFont="1" applyBorder="1" applyAlignment="1">
      <alignment horizontal="center"/>
    </xf>
    <xf numFmtId="0" fontId="12" fillId="0" borderId="21" xfId="0" applyFont="1" applyBorder="1"/>
    <xf numFmtId="0" fontId="12" fillId="0" borderId="22" xfId="0" applyFont="1" applyBorder="1"/>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5" fillId="0" borderId="3" xfId="0" applyFont="1" applyBorder="1" applyAlignment="1">
      <alignment horizontal="left" vertical="center"/>
    </xf>
    <xf numFmtId="0" fontId="15" fillId="0" borderId="9" xfId="0" applyFont="1" applyBorder="1" applyAlignment="1">
      <alignment horizontal="left" vertical="center"/>
    </xf>
    <xf numFmtId="0" fontId="16" fillId="0" borderId="9" xfId="0" applyFont="1" applyBorder="1"/>
    <xf numFmtId="0" fontId="15" fillId="0" borderId="5" xfId="0" applyFont="1" applyBorder="1" applyAlignment="1">
      <alignment horizontal="left" vertical="center"/>
    </xf>
    <xf numFmtId="0" fontId="15" fillId="0" borderId="0" xfId="0" applyFont="1" applyBorder="1" applyAlignment="1">
      <alignment horizontal="left" vertical="center"/>
    </xf>
    <xf numFmtId="0" fontId="16" fillId="0" borderId="0" xfId="0" applyFont="1" applyBorder="1"/>
    <xf numFmtId="0" fontId="15" fillId="0" borderId="7" xfId="0" applyFont="1" applyBorder="1" applyAlignment="1">
      <alignment horizontal="left" vertical="center"/>
    </xf>
    <xf numFmtId="0" fontId="15" fillId="0" borderId="10" xfId="0" applyFont="1" applyBorder="1" applyAlignment="1">
      <alignment horizontal="left" vertical="center"/>
    </xf>
    <xf numFmtId="0" fontId="16" fillId="0" borderId="10" xfId="0" applyFont="1" applyBorder="1" applyAlignment="1">
      <alignment horizontal="left"/>
    </xf>
    <xf numFmtId="0" fontId="14" fillId="0" borderId="12" xfId="0" applyFont="1" applyBorder="1" applyAlignment="1">
      <alignment horizontal="center" vertical="center"/>
    </xf>
    <xf numFmtId="0" fontId="14" fillId="0" borderId="13" xfId="0" applyFont="1" applyBorder="1" applyAlignment="1">
      <alignment horizontal="center" vertical="center"/>
    </xf>
    <xf numFmtId="0" fontId="16" fillId="0" borderId="10" xfId="0" applyFont="1" applyBorder="1"/>
    <xf numFmtId="0" fontId="17" fillId="0" borderId="11" xfId="0" applyFont="1" applyBorder="1" applyAlignment="1">
      <alignment horizontal="center"/>
    </xf>
    <xf numFmtId="0" fontId="17" fillId="0" borderId="13" xfId="0" applyFont="1" applyBorder="1" applyAlignment="1">
      <alignment horizontal="center"/>
    </xf>
    <xf numFmtId="0" fontId="17" fillId="0" borderId="12" xfId="0" applyFont="1" applyBorder="1" applyAlignment="1">
      <alignment horizontal="center"/>
    </xf>
    <xf numFmtId="0" fontId="18" fillId="0" borderId="20" xfId="0" applyFont="1" applyBorder="1" applyAlignment="1">
      <alignment horizontal="center" vertical="center" wrapText="1"/>
    </xf>
    <xf numFmtId="0" fontId="19" fillId="0" borderId="28" xfId="0" applyFont="1" applyBorder="1"/>
    <xf numFmtId="0" fontId="20" fillId="0" borderId="29" xfId="0" applyFont="1" applyBorder="1"/>
    <xf numFmtId="0" fontId="19" fillId="0" borderId="0" xfId="0" applyFont="1"/>
    <xf numFmtId="0" fontId="19" fillId="2" borderId="30" xfId="0" applyFont="1" applyFill="1" applyBorder="1"/>
    <xf numFmtId="0" fontId="20" fillId="2" borderId="30" xfId="0" applyFont="1" applyFill="1" applyBorder="1"/>
    <xf numFmtId="0" fontId="19" fillId="0" borderId="30" xfId="0" applyFont="1" applyBorder="1"/>
    <xf numFmtId="0" fontId="20" fillId="0" borderId="30" xfId="0" applyFont="1" applyBorder="1"/>
    <xf numFmtId="0" fontId="20" fillId="2" borderId="30" xfId="0" applyFont="1" applyFill="1" applyBorder="1" applyAlignment="1">
      <alignment horizontal="center"/>
    </xf>
    <xf numFmtId="0" fontId="19" fillId="2" borderId="31" xfId="0" applyFont="1" applyFill="1" applyBorder="1"/>
    <xf numFmtId="0" fontId="20" fillId="2" borderId="31" xfId="0" applyFont="1" applyFill="1" applyBorder="1"/>
    <xf numFmtId="49" fontId="20" fillId="0" borderId="30" xfId="0" applyNumberFormat="1" applyFont="1" applyBorder="1" applyAlignment="1">
      <alignment horizontal="center"/>
    </xf>
    <xf numFmtId="0" fontId="20" fillId="0" borderId="30" xfId="0" applyFont="1" applyBorder="1" applyAlignment="1">
      <alignment horizontal="center"/>
    </xf>
    <xf numFmtId="0" fontId="20" fillId="0" borderId="30" xfId="0" applyFont="1" applyBorder="1" applyAlignment="1">
      <alignment wrapText="1"/>
    </xf>
    <xf numFmtId="0" fontId="19" fillId="0" borderId="31" xfId="0" applyFont="1" applyBorder="1"/>
    <xf numFmtId="0" fontId="20" fillId="0" borderId="31" xfId="0" applyFont="1" applyBorder="1" applyAlignment="1">
      <alignment horizontal="center"/>
    </xf>
    <xf numFmtId="0" fontId="20" fillId="0" borderId="31" xfId="0" applyFont="1" applyBorder="1"/>
    <xf numFmtId="0" fontId="17" fillId="0" borderId="20" xfId="0" applyFont="1" applyBorder="1" applyAlignment="1">
      <alignment horizontal="center" vertical="center" wrapText="1"/>
    </xf>
    <xf numFmtId="0" fontId="19" fillId="2" borderId="30" xfId="0" applyFont="1" applyFill="1" applyBorder="1" applyAlignment="1">
      <alignment horizontal="left" vertical="center"/>
    </xf>
    <xf numFmtId="0" fontId="20" fillId="2" borderId="30" xfId="0" applyFont="1" applyFill="1" applyBorder="1" applyAlignment="1">
      <alignment horizontal="center" vertical="center"/>
    </xf>
    <xf numFmtId="0" fontId="20" fillId="2" borderId="30" xfId="0" applyFont="1" applyFill="1" applyBorder="1" applyAlignment="1">
      <alignment horizontal="center" vertical="center" wrapText="1"/>
    </xf>
    <xf numFmtId="0" fontId="19" fillId="0" borderId="30" xfId="0" applyFont="1" applyBorder="1" applyAlignment="1">
      <alignment horizontal="left" vertical="center"/>
    </xf>
    <xf numFmtId="49" fontId="20" fillId="0" borderId="30" xfId="0" applyNumberFormat="1" applyFont="1" applyBorder="1" applyAlignment="1">
      <alignment horizontal="center" vertical="center"/>
    </xf>
    <xf numFmtId="0" fontId="20" fillId="0" borderId="30" xfId="0" applyFont="1" applyBorder="1" applyAlignment="1">
      <alignment horizontal="center" wrapText="1"/>
    </xf>
    <xf numFmtId="0" fontId="20" fillId="2" borderId="30" xfId="0" applyFont="1" applyFill="1" applyBorder="1" applyAlignment="1">
      <alignment horizontal="center" wrapText="1"/>
    </xf>
    <xf numFmtId="0" fontId="20" fillId="0" borderId="30" xfId="0" applyFont="1" applyBorder="1" applyAlignment="1">
      <alignment horizontal="center" vertical="center" wrapText="1"/>
    </xf>
    <xf numFmtId="0" fontId="20" fillId="2" borderId="31" xfId="0" applyFont="1" applyFill="1" applyBorder="1" applyAlignment="1">
      <alignment horizontal="center"/>
    </xf>
    <xf numFmtId="0" fontId="19" fillId="2" borderId="30" xfId="0" applyFont="1" applyFill="1" applyBorder="1" applyAlignment="1">
      <alignment horizontal="center" vertical="center"/>
    </xf>
    <xf numFmtId="49" fontId="20" fillId="2" borderId="30" xfId="0" applyNumberFormat="1" applyFont="1" applyFill="1" applyBorder="1" applyAlignment="1">
      <alignment horizontal="center" wrapText="1"/>
    </xf>
    <xf numFmtId="49" fontId="20" fillId="2" borderId="30" xfId="0" applyNumberFormat="1" applyFont="1" applyFill="1" applyBorder="1" applyAlignment="1">
      <alignment horizontal="center"/>
    </xf>
    <xf numFmtId="49" fontId="19" fillId="2" borderId="30" xfId="0" applyNumberFormat="1" applyFont="1" applyFill="1" applyBorder="1" applyAlignment="1">
      <alignment horizontal="center" vertical="center"/>
    </xf>
    <xf numFmtId="0" fontId="19" fillId="0" borderId="30" xfId="0" applyFont="1" applyBorder="1" applyAlignment="1">
      <alignment horizontal="center" vertical="center"/>
    </xf>
    <xf numFmtId="0" fontId="19" fillId="2" borderId="31" xfId="0" applyFont="1" applyFill="1" applyBorder="1" applyAlignment="1">
      <alignment horizontal="center" vertical="center"/>
    </xf>
    <xf numFmtId="0" fontId="20" fillId="2" borderId="31" xfId="0" applyFont="1" applyFill="1" applyBorder="1" applyAlignment="1">
      <alignment horizontal="center" vertical="center"/>
    </xf>
    <xf numFmtId="0" fontId="20" fillId="2" borderId="31" xfId="0" applyFont="1" applyFill="1" applyBorder="1" applyAlignment="1">
      <alignment horizontal="center" wrapText="1"/>
    </xf>
    <xf numFmtId="0" fontId="18" fillId="0" borderId="0" xfId="0" applyFont="1" applyBorder="1" applyAlignment="1">
      <alignment horizontal="center" vertical="center" wrapText="1"/>
    </xf>
    <xf numFmtId="0" fontId="19" fillId="0" borderId="31" xfId="0" applyFont="1" applyBorder="1" applyAlignment="1">
      <alignment horizontal="left" vertical="center"/>
    </xf>
    <xf numFmtId="49" fontId="20" fillId="0" borderId="32" xfId="0" applyNumberFormat="1" applyFont="1" applyBorder="1" applyAlignment="1">
      <alignment horizontal="center" vertical="center"/>
    </xf>
    <xf numFmtId="0" fontId="19" fillId="0" borderId="21" xfId="0" applyFont="1" applyBorder="1"/>
    <xf numFmtId="0" fontId="19" fillId="0" borderId="33" xfId="0" applyFont="1" applyBorder="1" applyAlignment="1">
      <alignment horizontal="center"/>
    </xf>
    <xf numFmtId="0" fontId="19" fillId="0" borderId="34" xfId="0" applyFont="1" applyBorder="1" applyAlignment="1">
      <alignment horizontal="center"/>
    </xf>
    <xf numFmtId="0" fontId="19" fillId="0" borderId="35" xfId="0" applyFont="1" applyBorder="1" applyAlignment="1">
      <alignment horizontal="center"/>
    </xf>
    <xf numFmtId="0" fontId="19" fillId="0" borderId="36" xfId="0" applyFont="1" applyBorder="1" applyAlignment="1">
      <alignment horizontal="center"/>
    </xf>
    <xf numFmtId="0" fontId="19" fillId="0" borderId="22" xfId="0" applyFont="1" applyBorder="1"/>
    <xf numFmtId="0" fontId="19" fillId="0" borderId="37" xfId="0" applyFont="1" applyBorder="1"/>
    <xf numFmtId="0" fontId="19" fillId="0" borderId="38" xfId="0" applyFont="1" applyBorder="1"/>
    <xf numFmtId="0" fontId="19" fillId="0" borderId="0" xfId="0" applyFont="1" applyBorder="1"/>
    <xf numFmtId="0" fontId="19" fillId="0" borderId="23" xfId="0" applyFont="1" applyBorder="1"/>
    <xf numFmtId="0" fontId="19" fillId="0" borderId="39" xfId="0" applyFont="1" applyBorder="1" applyAlignment="1">
      <alignment horizontal="center"/>
    </xf>
    <xf numFmtId="0" fontId="19" fillId="0" borderId="40" xfId="0" applyFont="1" applyBorder="1"/>
    <xf numFmtId="0" fontId="19" fillId="0" borderId="20" xfId="0" applyFont="1" applyBorder="1"/>
    <xf numFmtId="0" fontId="19" fillId="0" borderId="27" xfId="0" applyFont="1" applyBorder="1"/>
    <xf numFmtId="0" fontId="19" fillId="0" borderId="0" xfId="0" applyFont="1" applyBorder="1" applyAlignment="1"/>
    <xf numFmtId="0" fontId="18" fillId="0" borderId="11" xfId="0" applyFont="1" applyBorder="1" applyAlignment="1">
      <alignment horizontal="center"/>
    </xf>
    <xf numFmtId="0" fontId="18" fillId="0" borderId="12" xfId="0" applyFont="1" applyBorder="1" applyAlignment="1">
      <alignment horizontal="center"/>
    </xf>
    <xf numFmtId="0" fontId="18" fillId="0" borderId="13" xfId="0" applyFont="1" applyBorder="1" applyAlignment="1">
      <alignment horizontal="center"/>
    </xf>
    <xf numFmtId="0" fontId="0" fillId="0" borderId="41" xfId="0" applyBorder="1" applyAlignment="1">
      <alignment horizontal="center"/>
    </xf>
    <xf numFmtId="0" fontId="0" fillId="0" borderId="9" xfId="0" applyBorder="1" applyAlignment="1">
      <alignment horizontal="center"/>
    </xf>
    <xf numFmtId="0" fontId="0" fillId="0" borderId="42" xfId="0" applyBorder="1" applyAlignment="1">
      <alignment horizontal="center"/>
    </xf>
    <xf numFmtId="0" fontId="0" fillId="0" borderId="28" xfId="0" applyBorder="1" applyAlignment="1">
      <alignment horizontal="center"/>
    </xf>
    <xf numFmtId="0" fontId="0" fillId="0" borderId="0" xfId="0" applyBorder="1" applyAlignment="1">
      <alignment horizontal="center"/>
    </xf>
    <xf numFmtId="0" fontId="0" fillId="0" borderId="29" xfId="0" applyBorder="1" applyAlignment="1">
      <alignment horizontal="center"/>
    </xf>
    <xf numFmtId="0" fontId="0" fillId="0" borderId="43" xfId="0" applyBorder="1" applyAlignment="1">
      <alignment horizontal="center"/>
    </xf>
    <xf numFmtId="0" fontId="0" fillId="0" borderId="39" xfId="0" applyBorder="1" applyAlignment="1">
      <alignment horizontal="center"/>
    </xf>
    <xf numFmtId="0" fontId="0" fillId="0" borderId="32" xfId="0" applyBorder="1" applyAlignment="1">
      <alignment horizontal="center"/>
    </xf>
    <xf numFmtId="0" fontId="10" fillId="0" borderId="0" xfId="0" applyFont="1" applyAlignment="1">
      <alignment horizontal="left" vertical="center"/>
    </xf>
    <xf numFmtId="0" fontId="0" fillId="0" borderId="0" xfId="0" applyAlignment="1">
      <alignment vertical="center" readingOrder="1"/>
    </xf>
    <xf numFmtId="0" fontId="21" fillId="0" borderId="0" xfId="0" applyFont="1" applyAlignment="1">
      <alignment vertical="center" readingOrder="1"/>
    </xf>
    <xf numFmtId="0" fontId="10" fillId="0" borderId="0" xfId="0" applyFont="1" applyAlignment="1">
      <alignment horizontal="left" vertical="center" wrapText="1"/>
    </xf>
    <xf numFmtId="0" fontId="21" fillId="0" borderId="0" xfId="0" applyFont="1" applyAlignment="1">
      <alignment horizontal="center" vertical="center" readingOrder="1"/>
    </xf>
    <xf numFmtId="0" fontId="0" fillId="0" borderId="0" xfId="0" applyAlignment="1">
      <alignment vertical="center" wrapText="1" readingOrder="1"/>
    </xf>
    <xf numFmtId="0" fontId="0" fillId="0" borderId="0" xfId="0" applyFont="1"/>
    <xf numFmtId="0" fontId="0" fillId="0" borderId="0" xfId="0" applyFont="1" applyAlignment="1">
      <alignment vertical="center" readingOrder="1"/>
    </xf>
    <xf numFmtId="0" fontId="0" fillId="0" borderId="23" xfId="0"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0" fontId="2" fillId="0" borderId="13" xfId="0" applyFont="1" applyBorder="1" applyAlignment="1">
      <alignment horizontal="center"/>
    </xf>
    <xf numFmtId="0" fontId="2" fillId="0" borderId="5" xfId="0" applyFont="1" applyBorder="1" applyAlignment="1">
      <alignment horizontal="center" vertical="center"/>
    </xf>
    <xf numFmtId="0" fontId="0" fillId="0" borderId="0" xfId="0" applyBorder="1" applyAlignment="1">
      <alignment horizontal="center" vertical="center"/>
    </xf>
    <xf numFmtId="0" fontId="2" fillId="0" borderId="7" xfId="0" applyFont="1" applyBorder="1" applyAlignment="1">
      <alignment horizontal="center" vertical="center"/>
    </xf>
    <xf numFmtId="0" fontId="0" fillId="0" borderId="10" xfId="0" applyBorder="1" applyAlignment="1">
      <alignment horizontal="center" vertical="center"/>
    </xf>
    <xf numFmtId="0" fontId="0" fillId="0" borderId="0" xfId="0" applyBorder="1"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8" xfId="0" applyBorder="1" applyAlignment="1">
      <alignment horizontal="center" vertical="center" wrapText="1"/>
    </xf>
    <xf numFmtId="0" fontId="21" fillId="0" borderId="11" xfId="0" applyFont="1" applyBorder="1" applyAlignment="1">
      <alignment horizontal="center" vertical="center"/>
    </xf>
    <xf numFmtId="0" fontId="21" fillId="0" borderId="12" xfId="0" applyFont="1" applyBorder="1" applyAlignment="1">
      <alignment horizontal="center" vertical="center"/>
    </xf>
    <xf numFmtId="0" fontId="21" fillId="0" borderId="13" xfId="0" applyFont="1" applyBorder="1" applyAlignment="1">
      <alignment horizontal="center" vertical="center"/>
    </xf>
    <xf numFmtId="0" fontId="21" fillId="0" borderId="9" xfId="0" applyFont="1" applyBorder="1" applyAlignment="1">
      <alignment horizontal="center" vertical="center"/>
    </xf>
    <xf numFmtId="0" fontId="2" fillId="0" borderId="5" xfId="0" applyFont="1" applyBorder="1" applyAlignment="1">
      <alignment horizontal="center"/>
    </xf>
    <xf numFmtId="0" fontId="21" fillId="0" borderId="0" xfId="0" applyFont="1" applyBorder="1" applyAlignment="1">
      <alignment horizontal="center" vertical="center"/>
    </xf>
    <xf numFmtId="0" fontId="2" fillId="0" borderId="7" xfId="0" applyFont="1" applyBorder="1" applyAlignment="1">
      <alignment horizontal="center"/>
    </xf>
    <xf numFmtId="0" fontId="11" fillId="0" borderId="10" xfId="0" applyFont="1" applyBorder="1"/>
    <xf numFmtId="0" fontId="21" fillId="0" borderId="9" xfId="0" applyFont="1" applyBorder="1" applyAlignment="1">
      <alignment vertical="center"/>
    </xf>
    <xf numFmtId="0" fontId="0" fillId="0" borderId="0" xfId="0" applyBorder="1" applyAlignment="1">
      <alignment vertical="center"/>
    </xf>
    <xf numFmtId="0" fontId="0" fillId="0" borderId="9" xfId="0" applyBorder="1" applyAlignment="1">
      <alignment horizontal="center"/>
    </xf>
    <xf numFmtId="0" fontId="0" fillId="0" borderId="4" xfId="0" applyBorder="1" applyAlignment="1">
      <alignment horizontal="center"/>
    </xf>
    <xf numFmtId="0" fontId="22" fillId="3" borderId="44" xfId="0" applyFont="1" applyFill="1" applyBorder="1" applyAlignment="1">
      <alignment wrapText="1"/>
    </xf>
    <xf numFmtId="0" fontId="23" fillId="3" borderId="44" xfId="0" applyFont="1" applyFill="1" applyBorder="1" applyAlignment="1">
      <alignment horizontal="right" wrapText="1"/>
    </xf>
    <xf numFmtId="0" fontId="23" fillId="3" borderId="44" xfId="0" applyFont="1" applyFill="1" applyBorder="1" applyAlignment="1">
      <alignment wrapText="1"/>
    </xf>
    <xf numFmtId="0" fontId="24" fillId="4" borderId="44" xfId="0" applyFont="1" applyFill="1" applyBorder="1" applyAlignment="1">
      <alignment wrapText="1"/>
    </xf>
    <xf numFmtId="0" fontId="23" fillId="3" borderId="44" xfId="0" applyFont="1" applyFill="1" applyBorder="1" applyAlignment="1">
      <alignment vertical="center"/>
    </xf>
    <xf numFmtId="0" fontId="0" fillId="0" borderId="12" xfId="0" applyBorder="1" applyAlignment="1">
      <alignment horizontal="left" wrapText="1"/>
    </xf>
    <xf numFmtId="0" fontId="0" fillId="0" borderId="12" xfId="0" applyBorder="1" applyAlignment="1">
      <alignment horizontal="left" vertical="top" wrapText="1"/>
    </xf>
    <xf numFmtId="0" fontId="0" fillId="0" borderId="13" xfId="0" applyBorder="1" applyAlignment="1">
      <alignment horizontal="left" vertical="top" wrapText="1"/>
    </xf>
  </cellXfs>
  <cellStyles count="2">
    <cellStyle name="Lien hypertexte" xfId="1" builtinId="8"/>
    <cellStyle name="Normal" xfId="0" builtinId="0"/>
  </cellStyles>
  <dxfs count="58">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b val="0"/>
        <i val="0"/>
        <strike val="0"/>
        <condense val="0"/>
        <extend val="0"/>
        <outline val="0"/>
        <shadow val="0"/>
        <u val="none"/>
        <vertAlign val="baseline"/>
        <sz val="11"/>
        <color theme="1" tint="0.499984740745262"/>
        <name val="Palatino Linotype"/>
        <scheme val="none"/>
      </font>
      <border diagonalUp="0" diagonalDown="0" outline="0">
        <left/>
        <right style="thin">
          <color indexed="64"/>
        </right>
        <top/>
        <bottom/>
      </border>
    </dxf>
    <dxf>
      <font>
        <b val="0"/>
        <i val="0"/>
        <strike val="0"/>
        <condense val="0"/>
        <extend val="0"/>
        <outline val="0"/>
        <shadow val="0"/>
        <u val="none"/>
        <vertAlign val="baseline"/>
        <sz val="11"/>
        <color theme="1" tint="0.499984740745262"/>
        <name val="Calibri"/>
        <scheme val="minor"/>
      </font>
    </dxf>
    <dxf>
      <font>
        <b val="0"/>
        <i/>
        <strike val="0"/>
        <condense val="0"/>
        <extend val="0"/>
        <outline val="0"/>
        <shadow val="0"/>
        <u val="none"/>
        <vertAlign val="baseline"/>
        <sz val="11"/>
        <color theme="1" tint="0.499984740745262"/>
        <name val="Palatino Linotype"/>
        <scheme val="none"/>
      </font>
    </dxf>
    <dxf>
      <font>
        <b val="0"/>
        <i val="0"/>
        <strike val="0"/>
        <condense val="0"/>
        <extend val="0"/>
        <outline val="0"/>
        <shadow val="0"/>
        <u val="none"/>
        <vertAlign val="baseline"/>
        <sz val="11"/>
        <color theme="1" tint="0.499984740745262"/>
        <name val="Calibri"/>
        <scheme val="minor"/>
      </font>
    </dxf>
    <dxf>
      <font>
        <b val="0"/>
        <i val="0"/>
        <strike val="0"/>
        <condense val="0"/>
        <extend val="0"/>
        <outline val="0"/>
        <shadow val="0"/>
        <u val="none"/>
        <vertAlign val="baseline"/>
        <sz val="11"/>
        <color theme="1" tint="0.499984740745262"/>
        <name val="Palatino Linotype"/>
        <scheme val="none"/>
      </font>
    </dxf>
    <dxf>
      <font>
        <b val="0"/>
        <i val="0"/>
        <strike val="0"/>
        <condense val="0"/>
        <extend val="0"/>
        <outline val="0"/>
        <shadow val="0"/>
        <u val="none"/>
        <vertAlign val="baseline"/>
        <sz val="11"/>
        <color theme="1" tint="0.499984740745262"/>
        <name val="Calibri"/>
        <scheme val="minor"/>
      </font>
    </dxf>
    <dxf>
      <font>
        <b val="0"/>
        <i/>
        <strike val="0"/>
        <condense val="0"/>
        <extend val="0"/>
        <outline val="0"/>
        <shadow val="0"/>
        <u val="none"/>
        <vertAlign val="baseline"/>
        <sz val="11"/>
        <color theme="1" tint="0.499984740745262"/>
        <name val="Palatino Linotype"/>
        <scheme val="none"/>
      </font>
    </dxf>
    <dxf>
      <font>
        <b val="0"/>
        <i val="0"/>
        <strike val="0"/>
        <condense val="0"/>
        <extend val="0"/>
        <outline val="0"/>
        <shadow val="0"/>
        <u val="none"/>
        <vertAlign val="baseline"/>
        <sz val="11"/>
        <color theme="1" tint="0.499984740745262"/>
        <name val="Calibri"/>
        <scheme val="minor"/>
      </font>
    </dxf>
    <dxf>
      <font>
        <b val="0"/>
        <i val="0"/>
        <strike val="0"/>
        <condense val="0"/>
        <extend val="0"/>
        <outline val="0"/>
        <shadow val="0"/>
        <u val="none"/>
        <vertAlign val="baseline"/>
        <sz val="11"/>
        <color theme="1" tint="0.499984740745262"/>
        <name val="Palatino Linotype"/>
        <scheme val="none"/>
      </font>
    </dxf>
    <dxf>
      <font>
        <b val="0"/>
        <i val="0"/>
        <strike val="0"/>
        <condense val="0"/>
        <extend val="0"/>
        <outline val="0"/>
        <shadow val="0"/>
        <u val="none"/>
        <vertAlign val="baseline"/>
        <sz val="11"/>
        <color theme="1" tint="0.499984740745262"/>
        <name val="Calibri"/>
        <scheme val="minor"/>
      </font>
    </dxf>
    <dxf>
      <font>
        <b val="0"/>
        <i/>
        <strike val="0"/>
        <condense val="0"/>
        <extend val="0"/>
        <outline val="0"/>
        <shadow val="0"/>
        <u val="none"/>
        <vertAlign val="baseline"/>
        <sz val="11"/>
        <color theme="1" tint="0.499984740745262"/>
        <name val="Palatino Linotype"/>
        <scheme val="none"/>
      </font>
    </dxf>
    <dxf>
      <font>
        <b val="0"/>
        <i val="0"/>
        <strike val="0"/>
        <condense val="0"/>
        <extend val="0"/>
        <outline val="0"/>
        <shadow val="0"/>
        <u val="none"/>
        <vertAlign val="baseline"/>
        <sz val="11"/>
        <color theme="1" tint="0.499984740745262"/>
        <name val="Calibri"/>
        <scheme val="minor"/>
      </font>
    </dxf>
    <dxf>
      <font>
        <b val="0"/>
        <i val="0"/>
        <strike val="0"/>
        <condense val="0"/>
        <extend val="0"/>
        <outline val="0"/>
        <shadow val="0"/>
        <u val="none"/>
        <vertAlign val="baseline"/>
        <sz val="11"/>
        <color theme="1" tint="0.499984740745262"/>
        <name val="Palatino Linotype"/>
        <scheme val="none"/>
      </font>
    </dxf>
    <dxf>
      <font>
        <b val="0"/>
        <i val="0"/>
        <strike val="0"/>
        <condense val="0"/>
        <extend val="0"/>
        <outline val="0"/>
        <shadow val="0"/>
        <u val="none"/>
        <vertAlign val="baseline"/>
        <sz val="11"/>
        <color theme="1" tint="0.499984740745262"/>
        <name val="Calibri"/>
        <scheme val="minor"/>
      </font>
    </dxf>
    <dxf>
      <font>
        <b val="0"/>
        <i/>
        <strike val="0"/>
        <condense val="0"/>
        <extend val="0"/>
        <outline val="0"/>
        <shadow val="0"/>
        <u val="none"/>
        <vertAlign val="baseline"/>
        <sz val="11"/>
        <color theme="1" tint="0.499984740745262"/>
        <name val="Palatino Linotype"/>
        <scheme val="none"/>
      </font>
      <border diagonalUp="0" diagonalDown="0" outline="0">
        <left style="thin">
          <color indexed="64"/>
        </left>
        <right/>
        <top/>
        <bottom/>
      </border>
    </dxf>
    <dxf>
      <font>
        <b val="0"/>
        <i val="0"/>
        <strike val="0"/>
        <condense val="0"/>
        <extend val="0"/>
        <outline val="0"/>
        <shadow val="0"/>
        <u val="none"/>
        <vertAlign val="baseline"/>
        <sz val="11"/>
        <color theme="1" tint="0.499984740745262"/>
        <name val="Calibri"/>
        <scheme val="minor"/>
      </font>
    </dxf>
    <dxf>
      <font>
        <b val="0"/>
        <i val="0"/>
        <strike val="0"/>
        <condense val="0"/>
        <extend val="0"/>
        <outline val="0"/>
        <shadow val="0"/>
        <u val="none"/>
        <vertAlign val="baseline"/>
        <sz val="11"/>
        <color theme="1" tint="0.499984740745262"/>
        <name val="Palatino Linotype"/>
        <scheme val="none"/>
      </font>
    </dxf>
    <dxf>
      <font>
        <b val="0"/>
        <i val="0"/>
        <strike val="0"/>
        <condense val="0"/>
        <extend val="0"/>
        <outline val="0"/>
        <shadow val="0"/>
        <u val="none"/>
        <vertAlign val="baseline"/>
        <sz val="11"/>
        <color theme="1" tint="0.499984740745262"/>
        <name val="Palatino Linotype"/>
        <scheme val="none"/>
      </font>
    </dxf>
    <dxf>
      <alignment horizontal="general" vertical="center" textRotation="0" wrapText="1" indent="0" justifyLastLine="0" shrinkToFit="0" readingOrder="0"/>
      <border diagonalUp="0" diagonalDown="0">
        <left style="thin">
          <color rgb="FF000000"/>
        </left>
        <right/>
        <top style="thin">
          <color rgb="FF000000"/>
        </top>
        <bottom style="thin">
          <color rgb="FF000000"/>
        </bottom>
        <vertical/>
        <horizontal/>
      </border>
    </dxf>
    <dxf>
      <alignment horizontal="general"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alignment horizontal="general" vertical="center"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alignment horizontal="general" vertical="center" textRotation="0" wrapText="1" indent="0" justifyLastLine="0" shrinkToFit="0" readingOrder="0"/>
      <border diagonalUp="0" diagonalDown="0">
        <left/>
        <right style="thin">
          <color rgb="FF000000"/>
        </right>
        <top style="thin">
          <color rgb="FF000000"/>
        </top>
        <bottom style="thin">
          <color rgb="FF000000"/>
        </bottom>
        <vertical/>
        <horizontal/>
      </border>
    </dxf>
    <dxf>
      <border outline="0">
        <top style="thin">
          <color rgb="FF000000"/>
        </top>
      </border>
    </dxf>
    <dxf>
      <border outline="0">
        <left style="thin">
          <color rgb="FF000000"/>
        </left>
        <right style="thin">
          <color rgb="FF000000"/>
        </right>
        <top style="thin">
          <color rgb="FF000000"/>
        </top>
        <bottom style="thin">
          <color rgb="FF000000"/>
        </bottom>
      </border>
    </dxf>
    <dxf>
      <border outline="0">
        <bottom style="thin">
          <color rgb="FF000000"/>
        </bottom>
      </border>
    </dxf>
    <dxf>
      <alignment horizontal="general" vertical="center" textRotation="0" wrapText="1" indent="0" justifyLastLine="0" shrinkToFit="0" readingOrder="0"/>
      <border diagonalUp="0" diagonalDown="0" outline="0">
        <left style="thin">
          <color rgb="FF000000"/>
        </left>
        <right style="thin">
          <color rgb="FF00000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600075</xdr:colOff>
          <xdr:row>13</xdr:row>
          <xdr:rowOff>47625</xdr:rowOff>
        </xdr:from>
        <xdr:to>
          <xdr:col>14</xdr:col>
          <xdr:colOff>142875</xdr:colOff>
          <xdr:row>15</xdr:row>
          <xdr:rowOff>28575</xdr:rowOff>
        </xdr:to>
        <xdr:sp macro="" textlink="">
          <xdr:nvSpPr>
            <xdr:cNvPr id="8200" name="Button 8" hidden="1">
              <a:extLst>
                <a:ext uri="{63B3BB69-23CF-44E3-9099-C40C66FF867C}">
                  <a14:compatExt spid="_x0000_s82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Bouton 8</a:t>
              </a:r>
            </a:p>
          </xdr:txBody>
        </xdr:sp>
        <xdr:clientData fPrintsWithSheet="0"/>
      </xdr:twoCellAnchor>
    </mc:Choice>
    <mc:Fallback/>
  </mc:AlternateContent>
</xdr:wsDr>
</file>

<file path=xl/tables/table1.xml><?xml version="1.0" encoding="utf-8"?>
<table xmlns="http://schemas.openxmlformats.org/spreadsheetml/2006/main" id="1" name="Tableau1" displayName="Tableau1" ref="A1:D123" totalsRowShown="0" headerRowDxfId="57" headerRowBorderDxfId="56" tableBorderDxfId="55" totalsRowBorderDxfId="54">
  <autoFilter ref="A1:D123">
    <filterColumn colId="3">
      <filters>
        <filter val="Core Rulebook, Ascension"/>
      </filters>
    </filterColumn>
  </autoFilter>
  <tableColumns count="4">
    <tableColumn id="1" name="Colonne1" dataDxfId="53" dataCellStyle="Lien hypertexte"/>
    <tableColumn id="2" name="Colonne2" dataDxfId="52" dataCellStyle="Lien hypertexte"/>
    <tableColumn id="3" name="Colonne3" dataDxfId="51"/>
    <tableColumn id="4" name="Colonne4" dataDxfId="50"/>
  </tableColumns>
  <tableStyleInfo name="TableStyleLight8" showFirstColumn="0" showLastColumn="0" showRowStripes="1" showColumnStripes="0"/>
</table>
</file>

<file path=xl/tables/table2.xml><?xml version="1.0" encoding="utf-8"?>
<table xmlns="http://schemas.openxmlformats.org/spreadsheetml/2006/main" id="3" name="Tableau4" displayName="Tableau4" ref="D4:K8" headerRowCount="0" totalsRowShown="0" headerRowDxfId="49" dataDxfId="48">
  <tableColumns count="8">
    <tableColumn id="1" name="Colonne1" headerRowDxfId="47" dataDxfId="46"/>
    <tableColumn id="2" name="Colonne2" headerRowDxfId="45" dataDxfId="44"/>
    <tableColumn id="3" name="Colonne3" headerRowDxfId="43" dataDxfId="42"/>
    <tableColumn id="4" name="Colonne4" headerRowDxfId="41" dataDxfId="40"/>
    <tableColumn id="5" name="Colonne5" headerRowDxfId="39" dataDxfId="38"/>
    <tableColumn id="6" name="Colonne6" headerRowDxfId="37" dataDxfId="36"/>
    <tableColumn id="7" name="Colonne7" headerRowDxfId="35" dataDxfId="34"/>
    <tableColumn id="8" name="Colonne8" headerRowDxfId="33" dataDxfId="32"/>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17" Type="http://schemas.openxmlformats.org/officeDocument/2006/relationships/hyperlink" Target="https://extraheresy.fandom.com/wiki/Power_Well" TargetMode="External"/><Relationship Id="rId21" Type="http://schemas.openxmlformats.org/officeDocument/2006/relationships/hyperlink" Target="https://extraheresy.fandom.com/wiki/Chem_Geld" TargetMode="External"/><Relationship Id="rId42" Type="http://schemas.openxmlformats.org/officeDocument/2006/relationships/hyperlink" Target="https://extraheresy.fandom.com/wiki/Double_Team" TargetMode="External"/><Relationship Id="rId63" Type="http://schemas.openxmlformats.org/officeDocument/2006/relationships/hyperlink" Target="https://extraheresy.fandom.com/wiki/Gunslinger" TargetMode="External"/><Relationship Id="rId84" Type="http://schemas.openxmlformats.org/officeDocument/2006/relationships/hyperlink" Target="https://extraheresy.fandom.com/wiki/Litany_of_Hate" TargetMode="External"/><Relationship Id="rId138" Type="http://schemas.openxmlformats.org/officeDocument/2006/relationships/hyperlink" Target="https://extraheresy.fandom.com/wiki/Resistance" TargetMode="External"/><Relationship Id="rId159" Type="http://schemas.openxmlformats.org/officeDocument/2006/relationships/hyperlink" Target="https://extraheresy.fandom.com/wiki/Thrown_Weapon_Training" TargetMode="External"/><Relationship Id="rId170" Type="http://schemas.openxmlformats.org/officeDocument/2006/relationships/hyperlink" Target="https://extraheresy.fandom.com/wiki/Blessed_Radiance" TargetMode="External"/><Relationship Id="rId191" Type="http://schemas.openxmlformats.org/officeDocument/2006/relationships/hyperlink" Target="https://extraheresy.fandom.com/wiki/Psychic_Vampire" TargetMode="External"/><Relationship Id="rId205" Type="http://schemas.openxmlformats.org/officeDocument/2006/relationships/hyperlink" Target="https://extraheresy.fandom.com/wiki/Rival" TargetMode="External"/><Relationship Id="rId107" Type="http://schemas.openxmlformats.org/officeDocument/2006/relationships/hyperlink" Target="https://extraheresy.fandom.com/wiki/Frenzy" TargetMode="External"/><Relationship Id="rId11" Type="http://schemas.openxmlformats.org/officeDocument/2006/relationships/hyperlink" Target="https://extraheresy.fandom.com/wiki/Battle_Rage" TargetMode="External"/><Relationship Id="rId32" Type="http://schemas.openxmlformats.org/officeDocument/2006/relationships/hyperlink" Target="https://extraheresy.fandom.com/wiki/Dark_Soul" TargetMode="External"/><Relationship Id="rId53" Type="http://schemas.openxmlformats.org/officeDocument/2006/relationships/hyperlink" Target="https://extraheresy.fandom.com/wiki/Fearless" TargetMode="External"/><Relationship Id="rId74" Type="http://schemas.openxmlformats.org/officeDocument/2006/relationships/hyperlink" Target="https://extraheresy.fandom.com/wiki/Iron_Discipline" TargetMode="External"/><Relationship Id="rId128" Type="http://schemas.openxmlformats.org/officeDocument/2006/relationships/hyperlink" Target="https://extraheresy.fandom.com/wiki/Psy_Rating_3" TargetMode="External"/><Relationship Id="rId149" Type="http://schemas.openxmlformats.org/officeDocument/2006/relationships/hyperlink" Target="https://extraheresy.fandom.com/wiki/Dodge" TargetMode="External"/><Relationship Id="rId5" Type="http://schemas.openxmlformats.org/officeDocument/2006/relationships/hyperlink" Target="https://extraheresy.fandom.com/wiki/Basic_Weapon_Training" TargetMode="External"/><Relationship Id="rId90" Type="http://schemas.openxmlformats.org/officeDocument/2006/relationships/hyperlink" Target="https://extraheresy.fandom.com/wiki/Luminen_Charge" TargetMode="External"/><Relationship Id="rId95" Type="http://schemas.openxmlformats.org/officeDocument/2006/relationships/hyperlink" Target="https://extraheresy.fandom.com/wiki/Maglev_Transcendence" TargetMode="External"/><Relationship Id="rId160" Type="http://schemas.openxmlformats.org/officeDocument/2006/relationships/hyperlink" Target="https://extraheresy.fandom.com/wiki/Total_Recall" TargetMode="External"/><Relationship Id="rId165" Type="http://schemas.openxmlformats.org/officeDocument/2006/relationships/hyperlink" Target="https://extraheresy.fandom.com/wiki/Fear" TargetMode="External"/><Relationship Id="rId181" Type="http://schemas.openxmlformats.org/officeDocument/2006/relationships/hyperlink" Target="https://extraheresy.fandom.com/wiki/Power_of_the_Warp" TargetMode="External"/><Relationship Id="rId186" Type="http://schemas.openxmlformats.org/officeDocument/2006/relationships/hyperlink" Target="https://extraheresy.fandom.com/wiki/Warped_Psyker" TargetMode="External"/><Relationship Id="rId216" Type="http://schemas.openxmlformats.org/officeDocument/2006/relationships/hyperlink" Target="https://extraheresy.fandom.com/wiki/Pure_Faith" TargetMode="External"/><Relationship Id="rId211" Type="http://schemas.openxmlformats.org/officeDocument/2006/relationships/hyperlink" Target="https://extraheresy.fandom.com/wiki/Pure_Faith" TargetMode="External"/><Relationship Id="rId22" Type="http://schemas.openxmlformats.org/officeDocument/2006/relationships/hyperlink" Target="https://extraheresy.fandom.com/wiki/Cleanse_and_Purify" TargetMode="External"/><Relationship Id="rId27" Type="http://schemas.openxmlformats.org/officeDocument/2006/relationships/hyperlink" Target="https://extraheresy.fandom.com/wiki/Psy_Rating_2" TargetMode="External"/><Relationship Id="rId43" Type="http://schemas.openxmlformats.org/officeDocument/2006/relationships/hyperlink" Target="https://extraheresy.fandom.com/wiki/Dual_Shot" TargetMode="External"/><Relationship Id="rId48" Type="http://schemas.openxmlformats.org/officeDocument/2006/relationships/hyperlink" Target="https://extraheresy.fandom.com/wiki/Fatigue" TargetMode="External"/><Relationship Id="rId64" Type="http://schemas.openxmlformats.org/officeDocument/2006/relationships/hyperlink" Target="https://extraheresy.fandom.com/wiki/Two-Weapon_Wielder" TargetMode="External"/><Relationship Id="rId69" Type="http://schemas.openxmlformats.org/officeDocument/2006/relationships/hyperlink" Target="https://extraheresy.fandom.com/wiki/Heightened_Senses" TargetMode="External"/><Relationship Id="rId113" Type="http://schemas.openxmlformats.org/officeDocument/2006/relationships/hyperlink" Target="https://extraheresy.fandom.com/wiki/Pinning" TargetMode="External"/><Relationship Id="rId118" Type="http://schemas.openxmlformats.org/officeDocument/2006/relationships/hyperlink" Target="https://extraheresy.fandom.com/wiki/Psy_Rating_2" TargetMode="External"/><Relationship Id="rId134" Type="http://schemas.openxmlformats.org/officeDocument/2006/relationships/hyperlink" Target="https://extraheresy.fandom.com/wiki/Quick_Draw" TargetMode="External"/><Relationship Id="rId139" Type="http://schemas.openxmlformats.org/officeDocument/2006/relationships/hyperlink" Target="https://extraheresy.fandom.com/wiki/Rite_of_Awe" TargetMode="External"/><Relationship Id="rId80" Type="http://schemas.openxmlformats.org/officeDocument/2006/relationships/hyperlink" Target="https://extraheresy.fandom.com/wiki/Light_Sleeper" TargetMode="External"/><Relationship Id="rId85" Type="http://schemas.openxmlformats.org/officeDocument/2006/relationships/hyperlink" Target="https://extraheresy.fandom.com/wiki/Hatred" TargetMode="External"/><Relationship Id="rId150" Type="http://schemas.openxmlformats.org/officeDocument/2006/relationships/hyperlink" Target="https://extraheresy.fandom.com/wiki/Street_Fighting" TargetMode="External"/><Relationship Id="rId155" Type="http://schemas.openxmlformats.org/officeDocument/2006/relationships/hyperlink" Target="https://extraheresy.fandom.com/wiki/Takedown" TargetMode="External"/><Relationship Id="rId171" Type="http://schemas.openxmlformats.org/officeDocument/2006/relationships/hyperlink" Target="https://extraheresy.fandom.com/wiki/Labyrinth_Conditioning" TargetMode="External"/><Relationship Id="rId176" Type="http://schemas.openxmlformats.org/officeDocument/2006/relationships/hyperlink" Target="https://extraheresy.fandom.com/wiki/Major_Arcana" TargetMode="External"/><Relationship Id="rId192" Type="http://schemas.openxmlformats.org/officeDocument/2006/relationships/hyperlink" Target="https://extraheresy.fandom.com/wiki/Fuelled_by_Flesh" TargetMode="External"/><Relationship Id="rId197" Type="http://schemas.openxmlformats.org/officeDocument/2006/relationships/hyperlink" Target="https://extraheresy.fandom.com/wiki/Pack_Hunter" TargetMode="External"/><Relationship Id="rId206" Type="http://schemas.openxmlformats.org/officeDocument/2006/relationships/hyperlink" Target="https://extraheresy.fandom.com/wiki/Pure_Faith" TargetMode="External"/><Relationship Id="rId201" Type="http://schemas.openxmlformats.org/officeDocument/2006/relationships/hyperlink" Target="https://extraheresy.fandom.com/wiki/Psy_Rating_1" TargetMode="External"/><Relationship Id="rId222" Type="http://schemas.openxmlformats.org/officeDocument/2006/relationships/table" Target="../tables/table1.xml"/><Relationship Id="rId12" Type="http://schemas.openxmlformats.org/officeDocument/2006/relationships/hyperlink" Target="https://extraheresy.fandom.com/wiki/Frenzy" TargetMode="External"/><Relationship Id="rId17" Type="http://schemas.openxmlformats.org/officeDocument/2006/relationships/hyperlink" Target="https://extraheresy.fandom.com/wiki/Melee_Weapon_Training" TargetMode="External"/><Relationship Id="rId33" Type="http://schemas.openxmlformats.org/officeDocument/2006/relationships/hyperlink" Target="https://extraheresy.fandom.com/wiki/Deadeye_Shot" TargetMode="External"/><Relationship Id="rId38" Type="http://schemas.openxmlformats.org/officeDocument/2006/relationships/hyperlink" Target="https://extraheresy.fandom.com/wiki/Disarm" TargetMode="External"/><Relationship Id="rId59" Type="http://schemas.openxmlformats.org/officeDocument/2006/relationships/hyperlink" Target="https://extraheresy.fandom.com/wiki/Foresight" TargetMode="External"/><Relationship Id="rId103" Type="http://schemas.openxmlformats.org/officeDocument/2006/relationships/hyperlink" Target="https://extraheresy.fandom.com/wiki/Melee_Weapon_Training" TargetMode="External"/><Relationship Id="rId108" Type="http://schemas.openxmlformats.org/officeDocument/2006/relationships/hyperlink" Target="https://extraheresy.fandom.com/wiki/Mighty_Shot" TargetMode="External"/><Relationship Id="rId124" Type="http://schemas.openxmlformats.org/officeDocument/2006/relationships/hyperlink" Target="https://extraheresy.fandom.com/wiki/Psy_Rating_1" TargetMode="External"/><Relationship Id="rId129" Type="http://schemas.openxmlformats.org/officeDocument/2006/relationships/hyperlink" Target="https://extraheresy.fandom.com/wiki/Psy_Rating_5" TargetMode="External"/><Relationship Id="rId54" Type="http://schemas.openxmlformats.org/officeDocument/2006/relationships/hyperlink" Target="https://extraheresy.fandom.com/wiki/Feedback_Screech" TargetMode="External"/><Relationship Id="rId70" Type="http://schemas.openxmlformats.org/officeDocument/2006/relationships/hyperlink" Target="https://extraheresy.fandom.com/wiki/Hip_Shooting" TargetMode="External"/><Relationship Id="rId75" Type="http://schemas.openxmlformats.org/officeDocument/2006/relationships/hyperlink" Target="https://extraheresy.fandom.com/wiki/Iron_Discipline" TargetMode="External"/><Relationship Id="rId91" Type="http://schemas.openxmlformats.org/officeDocument/2006/relationships/hyperlink" Target="https://extraheresy.fandom.com/wiki/Fatigue" TargetMode="External"/><Relationship Id="rId96" Type="http://schemas.openxmlformats.org/officeDocument/2006/relationships/hyperlink" Target="https://extraheresy.fandom.com/wiki/Maglev_Grace" TargetMode="External"/><Relationship Id="rId140" Type="http://schemas.openxmlformats.org/officeDocument/2006/relationships/hyperlink" Target="https://extraheresy.fandom.com/wiki/Fear" TargetMode="External"/><Relationship Id="rId145" Type="http://schemas.openxmlformats.org/officeDocument/2006/relationships/hyperlink" Target="https://extraheresy.fandom.com/wiki/Sound_Constitution" TargetMode="External"/><Relationship Id="rId161" Type="http://schemas.openxmlformats.org/officeDocument/2006/relationships/hyperlink" Target="https://extraheresy.fandom.com/wiki/True_Grit" TargetMode="External"/><Relationship Id="rId166" Type="http://schemas.openxmlformats.org/officeDocument/2006/relationships/hyperlink" Target="https://extraheresy.fandom.com/wiki/Wall_of_Steel" TargetMode="External"/><Relationship Id="rId182" Type="http://schemas.openxmlformats.org/officeDocument/2006/relationships/hyperlink" Target="https://extraheresy.fandom.com/wiki/Ruin_Incarnate" TargetMode="External"/><Relationship Id="rId187" Type="http://schemas.openxmlformats.org/officeDocument/2006/relationships/hyperlink" Target="https://extraheresy.fandom.com/wiki/Visions_of_the_Abyss" TargetMode="External"/><Relationship Id="rId217" Type="http://schemas.openxmlformats.org/officeDocument/2006/relationships/hyperlink" Target="https://extraheresy.fandom.com/wiki/Pure_Faith" TargetMode="External"/><Relationship Id="rId1" Type="http://schemas.openxmlformats.org/officeDocument/2006/relationships/hyperlink" Target="https://extraheresy.fandom.com/wiki/Air_of_Authority" TargetMode="External"/><Relationship Id="rId6" Type="http://schemas.openxmlformats.org/officeDocument/2006/relationships/hyperlink" Target="https://extraheresy.fandom.com/wiki/Assassin_Strike" TargetMode="External"/><Relationship Id="rId212" Type="http://schemas.openxmlformats.org/officeDocument/2006/relationships/hyperlink" Target="https://extraheresy.fandom.com/wiki/Divine_Ministration" TargetMode="External"/><Relationship Id="rId23" Type="http://schemas.openxmlformats.org/officeDocument/2006/relationships/hyperlink" Target="https://extraheresy.fandom.com/wiki/Basic_Weapon_Training_(Flame)" TargetMode="External"/><Relationship Id="rId28" Type="http://schemas.openxmlformats.org/officeDocument/2006/relationships/hyperlink" Target="https://extraheresy.fandom.com/wiki/Counter-attack" TargetMode="External"/><Relationship Id="rId49" Type="http://schemas.openxmlformats.org/officeDocument/2006/relationships/hyperlink" Target="https://extraheresy.fandom.com/wiki/Electro_Graft_Use" TargetMode="External"/><Relationship Id="rId114" Type="http://schemas.openxmlformats.org/officeDocument/2006/relationships/hyperlink" Target="https://extraheresy.fandom.com/wiki/Orthoproxy" TargetMode="External"/><Relationship Id="rId119" Type="http://schemas.openxmlformats.org/officeDocument/2006/relationships/hyperlink" Target="https://extraheresy.fandom.com/wiki/Precise_Blow" TargetMode="External"/><Relationship Id="rId44" Type="http://schemas.openxmlformats.org/officeDocument/2006/relationships/hyperlink" Target="https://extraheresy.fandom.com/wiki/Two-Weapon_Wielder_(Ballistic)" TargetMode="External"/><Relationship Id="rId60" Type="http://schemas.openxmlformats.org/officeDocument/2006/relationships/hyperlink" Target="https://extraheresy.fandom.com/wiki/Frenzy" TargetMode="External"/><Relationship Id="rId65" Type="http://schemas.openxmlformats.org/officeDocument/2006/relationships/hyperlink" Target="https://extraheresy.fandom.com/wiki/Hard_Target" TargetMode="External"/><Relationship Id="rId81" Type="http://schemas.openxmlformats.org/officeDocument/2006/relationships/hyperlink" Target="https://extraheresy.fandom.com/wiki/Lightning_Attack" TargetMode="External"/><Relationship Id="rId86" Type="http://schemas.openxmlformats.org/officeDocument/2006/relationships/hyperlink" Target="https://extraheresy.fandom.com/wiki/Logis_Implant" TargetMode="External"/><Relationship Id="rId130" Type="http://schemas.openxmlformats.org/officeDocument/2006/relationships/hyperlink" Target="https://extraheresy.fandom.com/wiki/Psy_Rating_4" TargetMode="External"/><Relationship Id="rId135" Type="http://schemas.openxmlformats.org/officeDocument/2006/relationships/hyperlink" Target="https://extraheresy.fandom.com/wiki/Ready" TargetMode="External"/><Relationship Id="rId151" Type="http://schemas.openxmlformats.org/officeDocument/2006/relationships/hyperlink" Target="https://extraheresy.fandom.com/wiki/Strong_Minded" TargetMode="External"/><Relationship Id="rId156" Type="http://schemas.openxmlformats.org/officeDocument/2006/relationships/hyperlink" Target="https://extraheresy.fandom.com/wiki/Stun" TargetMode="External"/><Relationship Id="rId177" Type="http://schemas.openxmlformats.org/officeDocument/2006/relationships/hyperlink" Target="https://extraheresy.fandom.com/wiki/Master_Sorcerer" TargetMode="External"/><Relationship Id="rId198" Type="http://schemas.openxmlformats.org/officeDocument/2006/relationships/hyperlink" Target="https://extraheresy.fandom.com/wiki/Seen_This_Before" TargetMode="External"/><Relationship Id="rId172" Type="http://schemas.openxmlformats.org/officeDocument/2006/relationships/hyperlink" Target="https://extraheresy.fandom.com/wiki/The_Reaping" TargetMode="External"/><Relationship Id="rId193" Type="http://schemas.openxmlformats.org/officeDocument/2006/relationships/hyperlink" Target="https://extraheresy.fandom.com/wiki/Sorcerer" TargetMode="External"/><Relationship Id="rId202" Type="http://schemas.openxmlformats.org/officeDocument/2006/relationships/hyperlink" Target="https://extraheresy.fandom.com/wiki/Enemy" TargetMode="External"/><Relationship Id="rId207" Type="http://schemas.openxmlformats.org/officeDocument/2006/relationships/hyperlink" Target="https://extraheresy.fandom.com/wiki/Dodge" TargetMode="External"/><Relationship Id="rId13" Type="http://schemas.openxmlformats.org/officeDocument/2006/relationships/hyperlink" Target="https://extraheresy.fandom.com/wiki/Parry" TargetMode="External"/><Relationship Id="rId18" Type="http://schemas.openxmlformats.org/officeDocument/2006/relationships/hyperlink" Target="https://extraheresy.fandom.com/wiki/Blind_Fighting" TargetMode="External"/><Relationship Id="rId39" Type="http://schemas.openxmlformats.org/officeDocument/2006/relationships/hyperlink" Target="https://extraheresy.fandom.com/wiki/Discipline_Focus" TargetMode="External"/><Relationship Id="rId109" Type="http://schemas.openxmlformats.org/officeDocument/2006/relationships/hyperlink" Target="https://extraheresy.fandom.com/wiki/Mimic" TargetMode="External"/><Relationship Id="rId34" Type="http://schemas.openxmlformats.org/officeDocument/2006/relationships/hyperlink" Target="https://extraheresy.fandom.com/wiki/Decadence" TargetMode="External"/><Relationship Id="rId50" Type="http://schemas.openxmlformats.org/officeDocument/2006/relationships/hyperlink" Target="https://extraheresy.fandom.com/wiki/Energy_Cache" TargetMode="External"/><Relationship Id="rId55" Type="http://schemas.openxmlformats.org/officeDocument/2006/relationships/hyperlink" Target="https://extraheresy.fandom.com/wiki/Ferric_Lure" TargetMode="External"/><Relationship Id="rId76" Type="http://schemas.openxmlformats.org/officeDocument/2006/relationships/hyperlink" Target="https://extraheresy.fandom.com/wiki/Command" TargetMode="External"/><Relationship Id="rId97" Type="http://schemas.openxmlformats.org/officeDocument/2006/relationships/hyperlink" Target="https://extraheresy.fandom.com/wiki/Marksman" TargetMode="External"/><Relationship Id="rId104" Type="http://schemas.openxmlformats.org/officeDocument/2006/relationships/hyperlink" Target="https://extraheresy.fandom.com/wiki/Mental_Fortress" TargetMode="External"/><Relationship Id="rId120" Type="http://schemas.openxmlformats.org/officeDocument/2006/relationships/hyperlink" Target="https://extraheresy.fandom.com/wiki/Sure_Strike" TargetMode="External"/><Relationship Id="rId125" Type="http://schemas.openxmlformats.org/officeDocument/2006/relationships/hyperlink" Target="https://extraheresy.fandom.com/wiki/Psy_Rating_3" TargetMode="External"/><Relationship Id="rId141" Type="http://schemas.openxmlformats.org/officeDocument/2006/relationships/hyperlink" Target="https://extraheresy.fandom.com/wiki/Rite_of_Fear" TargetMode="External"/><Relationship Id="rId146" Type="http://schemas.openxmlformats.org/officeDocument/2006/relationships/hyperlink" Target="https://extraheresy.fandom.com/wiki/Sprint" TargetMode="External"/><Relationship Id="rId167" Type="http://schemas.openxmlformats.org/officeDocument/2006/relationships/hyperlink" Target="https://extraheresy.fandom.com/wiki/Parry" TargetMode="External"/><Relationship Id="rId188" Type="http://schemas.openxmlformats.org/officeDocument/2006/relationships/hyperlink" Target="https://extraheresy.fandom.com/wiki/Consumed_by_Spite" TargetMode="External"/><Relationship Id="rId7" Type="http://schemas.openxmlformats.org/officeDocument/2006/relationships/hyperlink" Target="https://extraheresy.fandom.com/wiki/Acrobatics" TargetMode="External"/><Relationship Id="rId71" Type="http://schemas.openxmlformats.org/officeDocument/2006/relationships/hyperlink" Target="https://extraheresy.fandom.com/wiki/Independent_Targeting" TargetMode="External"/><Relationship Id="rId92" Type="http://schemas.openxmlformats.org/officeDocument/2006/relationships/hyperlink" Target="https://extraheresy.fandom.com/wiki/Luminen_Shock" TargetMode="External"/><Relationship Id="rId162" Type="http://schemas.openxmlformats.org/officeDocument/2006/relationships/hyperlink" Target="https://extraheresy.fandom.com/wiki/Two-Weapon_Wielder" TargetMode="External"/><Relationship Id="rId183" Type="http://schemas.openxmlformats.org/officeDocument/2006/relationships/hyperlink" Target="https://extraheresy.fandom.com/wiki/Sorcerer" TargetMode="External"/><Relationship Id="rId213" Type="http://schemas.openxmlformats.org/officeDocument/2006/relationships/hyperlink" Target="https://extraheresy.fandom.com/wiki/Basic_Weapon_Training_(Flame)" TargetMode="External"/><Relationship Id="rId218" Type="http://schemas.openxmlformats.org/officeDocument/2006/relationships/hyperlink" Target="https://extraheresy.fandom.com/wiki/Pure_Faith" TargetMode="External"/><Relationship Id="rId2" Type="http://schemas.openxmlformats.org/officeDocument/2006/relationships/hyperlink" Target="https://extraheresy.fandom.com/wiki/Ambidextrous" TargetMode="External"/><Relationship Id="rId29" Type="http://schemas.openxmlformats.org/officeDocument/2006/relationships/hyperlink" Target="https://extraheresy.fandom.com/wiki/Crack_Shot" TargetMode="External"/><Relationship Id="rId24" Type="http://schemas.openxmlformats.org/officeDocument/2006/relationships/hyperlink" Target="https://extraheresy.fandom.com/wiki/Combat_Master" TargetMode="External"/><Relationship Id="rId40" Type="http://schemas.openxmlformats.org/officeDocument/2006/relationships/hyperlink" Target="https://extraheresy.fandom.com/wiki/Psy_Rating_3" TargetMode="External"/><Relationship Id="rId45" Type="http://schemas.openxmlformats.org/officeDocument/2006/relationships/hyperlink" Target="https://extraheresy.fandom.com/wiki/Dual_Strike" TargetMode="External"/><Relationship Id="rId66" Type="http://schemas.openxmlformats.org/officeDocument/2006/relationships/hyperlink" Target="https://extraheresy.fandom.com/wiki/Hardy" TargetMode="External"/><Relationship Id="rId87" Type="http://schemas.openxmlformats.org/officeDocument/2006/relationships/hyperlink" Target="https://extraheresy.fandom.com/wiki/Tech-Use" TargetMode="External"/><Relationship Id="rId110" Type="http://schemas.openxmlformats.org/officeDocument/2006/relationships/hyperlink" Target="https://extraheresy.fandom.com/wiki/Minor_Psychic_Power" TargetMode="External"/><Relationship Id="rId115" Type="http://schemas.openxmlformats.org/officeDocument/2006/relationships/hyperlink" Target="https://extraheresy.fandom.com/wiki/Paranoia" TargetMode="External"/><Relationship Id="rId131" Type="http://schemas.openxmlformats.org/officeDocument/2006/relationships/hyperlink" Target="https://extraheresy.fandom.com/wiki/Psy_Rating_6" TargetMode="External"/><Relationship Id="rId136" Type="http://schemas.openxmlformats.org/officeDocument/2006/relationships/hyperlink" Target="https://extraheresy.fandom.com/wiki/Rapid_Reaction" TargetMode="External"/><Relationship Id="rId157" Type="http://schemas.openxmlformats.org/officeDocument/2006/relationships/hyperlink" Target="https://extraheresy.fandom.com/wiki/Talented" TargetMode="External"/><Relationship Id="rId178" Type="http://schemas.openxmlformats.org/officeDocument/2006/relationships/hyperlink" Target="https://extraheresy.fandom.com/wiki/Minor_Arcana" TargetMode="External"/><Relationship Id="rId61" Type="http://schemas.openxmlformats.org/officeDocument/2006/relationships/hyperlink" Target="https://extraheresy.fandom.com/wiki/Furious_Assault" TargetMode="External"/><Relationship Id="rId82" Type="http://schemas.openxmlformats.org/officeDocument/2006/relationships/hyperlink" Target="https://extraheresy.fandom.com/wiki/Swift_Attack" TargetMode="External"/><Relationship Id="rId152" Type="http://schemas.openxmlformats.org/officeDocument/2006/relationships/hyperlink" Target="https://extraheresy.fandom.com/wiki/Resistance" TargetMode="External"/><Relationship Id="rId173" Type="http://schemas.openxmlformats.org/officeDocument/2006/relationships/hyperlink" Target="https://extraheresy.fandom.com/wiki/Aetheric_Resonator" TargetMode="External"/><Relationship Id="rId194" Type="http://schemas.openxmlformats.org/officeDocument/2006/relationships/hyperlink" Target="https://extraheresy.fandom.com/wiki/Last_Killer_Standing" TargetMode="External"/><Relationship Id="rId199" Type="http://schemas.openxmlformats.org/officeDocument/2006/relationships/hyperlink" Target="https://extraheresy.fandom.com/wiki/Unparalleled_Proficiency" TargetMode="External"/><Relationship Id="rId203" Type="http://schemas.openxmlformats.org/officeDocument/2006/relationships/hyperlink" Target="https://extraheresy.fandom.com/wiki/Mnemonic_Purging" TargetMode="External"/><Relationship Id="rId208" Type="http://schemas.openxmlformats.org/officeDocument/2006/relationships/hyperlink" Target="https://extraheresy.fandom.com/wiki/Blessed_Flame" TargetMode="External"/><Relationship Id="rId19" Type="http://schemas.openxmlformats.org/officeDocument/2006/relationships/hyperlink" Target="https://extraheresy.fandom.com/wiki/Bulging_Biceps" TargetMode="External"/><Relationship Id="rId14" Type="http://schemas.openxmlformats.org/officeDocument/2006/relationships/hyperlink" Target="https://extraheresy.fandom.com/wiki/Berserk_Charge" TargetMode="External"/><Relationship Id="rId30" Type="http://schemas.openxmlformats.org/officeDocument/2006/relationships/hyperlink" Target="https://extraheresy.fandom.com/wiki/Crippling_Strike" TargetMode="External"/><Relationship Id="rId35" Type="http://schemas.openxmlformats.org/officeDocument/2006/relationships/hyperlink" Target="https://extraheresy.fandom.com/wiki/Deflect_Shot" TargetMode="External"/><Relationship Id="rId56" Type="http://schemas.openxmlformats.org/officeDocument/2006/relationships/hyperlink" Target="https://extraheresy.fandom.com/wiki/Ferric_Summons" TargetMode="External"/><Relationship Id="rId77" Type="http://schemas.openxmlformats.org/officeDocument/2006/relationships/hyperlink" Target="https://extraheresy.fandom.com/wiki/Iron_Jaw" TargetMode="External"/><Relationship Id="rId100" Type="http://schemas.openxmlformats.org/officeDocument/2006/relationships/hyperlink" Target="https://extraheresy.fandom.com/wiki/Mechadendrite_Use" TargetMode="External"/><Relationship Id="rId105" Type="http://schemas.openxmlformats.org/officeDocument/2006/relationships/hyperlink" Target="https://extraheresy.fandom.com/wiki/Strong_Minded" TargetMode="External"/><Relationship Id="rId126" Type="http://schemas.openxmlformats.org/officeDocument/2006/relationships/hyperlink" Target="https://extraheresy.fandom.com/wiki/Psy_Rating_2" TargetMode="External"/><Relationship Id="rId147" Type="http://schemas.openxmlformats.org/officeDocument/2006/relationships/hyperlink" Target="https://extraheresy.fandom.com/wiki/Step_Aside" TargetMode="External"/><Relationship Id="rId168" Type="http://schemas.openxmlformats.org/officeDocument/2006/relationships/hyperlink" Target="https://extraheresy.fandom.com/wiki/Purge_the_Unclean" TargetMode="External"/><Relationship Id="rId8" Type="http://schemas.openxmlformats.org/officeDocument/2006/relationships/hyperlink" Target="https://extraheresy.fandom.com/wiki/Autosanguine" TargetMode="External"/><Relationship Id="rId51" Type="http://schemas.openxmlformats.org/officeDocument/2006/relationships/hyperlink" Target="https://extraheresy.fandom.com/wiki/Exotic_Weapon_Training" TargetMode="External"/><Relationship Id="rId72" Type="http://schemas.openxmlformats.org/officeDocument/2006/relationships/hyperlink" Target="https://extraheresy.fandom.com/wiki/Insanely_Faithful" TargetMode="External"/><Relationship Id="rId93" Type="http://schemas.openxmlformats.org/officeDocument/2006/relationships/hyperlink" Target="https://extraheresy.fandom.com/wiki/Fatigue" TargetMode="External"/><Relationship Id="rId98" Type="http://schemas.openxmlformats.org/officeDocument/2006/relationships/hyperlink" Target="https://extraheresy.fandom.com/wiki/Master_Chirurgeon" TargetMode="External"/><Relationship Id="rId121" Type="http://schemas.openxmlformats.org/officeDocument/2006/relationships/hyperlink" Target="https://extraheresy.fandom.com/wiki/Prosanguine" TargetMode="External"/><Relationship Id="rId142" Type="http://schemas.openxmlformats.org/officeDocument/2006/relationships/hyperlink" Target="https://extraheresy.fandom.com/wiki/Rite_of_Pure_Thought" TargetMode="External"/><Relationship Id="rId163" Type="http://schemas.openxmlformats.org/officeDocument/2006/relationships/hyperlink" Target="https://extraheresy.fandom.com/wiki/Unremarkable" TargetMode="External"/><Relationship Id="rId184" Type="http://schemas.openxmlformats.org/officeDocument/2006/relationships/hyperlink" Target="https://extraheresy.fandom.com/wiki/Sublime_Arts" TargetMode="External"/><Relationship Id="rId189" Type="http://schemas.openxmlformats.org/officeDocument/2006/relationships/hyperlink" Target="https://extraheresy.fandom.com/wiki/Psychic_Spite" TargetMode="External"/><Relationship Id="rId219" Type="http://schemas.openxmlformats.org/officeDocument/2006/relationships/hyperlink" Target="https://extraheresy.fandom.com/wiki/Pure_Faith" TargetMode="External"/><Relationship Id="rId3" Type="http://schemas.openxmlformats.org/officeDocument/2006/relationships/hyperlink" Target="https://extraheresy.fandom.com/wiki/Armour_of_Contempt" TargetMode="External"/><Relationship Id="rId214" Type="http://schemas.openxmlformats.org/officeDocument/2006/relationships/hyperlink" Target="https://extraheresy.fandom.com/wiki/Flames_of_Faith" TargetMode="External"/><Relationship Id="rId25" Type="http://schemas.openxmlformats.org/officeDocument/2006/relationships/hyperlink" Target="https://extraheresy.fandom.com/wiki/Concealed_Cavity" TargetMode="External"/><Relationship Id="rId46" Type="http://schemas.openxmlformats.org/officeDocument/2006/relationships/hyperlink" Target="https://extraheresy.fandom.com/wiki/Two-Weapon_Wielder_(Melee)" TargetMode="External"/><Relationship Id="rId67" Type="http://schemas.openxmlformats.org/officeDocument/2006/relationships/hyperlink" Target="https://extraheresy.fandom.com/wiki/Hatred" TargetMode="External"/><Relationship Id="rId116" Type="http://schemas.openxmlformats.org/officeDocument/2006/relationships/hyperlink" Target="https://extraheresy.fandom.com/wiki/Pistol_Training" TargetMode="External"/><Relationship Id="rId137" Type="http://schemas.openxmlformats.org/officeDocument/2006/relationships/hyperlink" Target="https://extraheresy.fandom.com/wiki/Rapid_Reload" TargetMode="External"/><Relationship Id="rId158" Type="http://schemas.openxmlformats.org/officeDocument/2006/relationships/hyperlink" Target="https://extraheresy.fandom.com/wiki/Technical_Knock" TargetMode="External"/><Relationship Id="rId20" Type="http://schemas.openxmlformats.org/officeDocument/2006/relationships/hyperlink" Target="https://extraheresy.fandom.com/wiki/Catfall" TargetMode="External"/><Relationship Id="rId41" Type="http://schemas.openxmlformats.org/officeDocument/2006/relationships/hyperlink" Target="https://extraheresy.fandom.com/wiki/Disturbing_Voice" TargetMode="External"/><Relationship Id="rId62" Type="http://schemas.openxmlformats.org/officeDocument/2006/relationships/hyperlink" Target="https://extraheresy.fandom.com/wiki/Gun_Blessing" TargetMode="External"/><Relationship Id="rId83" Type="http://schemas.openxmlformats.org/officeDocument/2006/relationships/hyperlink" Target="https://extraheresy.fandom.com/wiki/Lightning_Reflexes" TargetMode="External"/><Relationship Id="rId88" Type="http://schemas.openxmlformats.org/officeDocument/2006/relationships/hyperlink" Target="https://extraheresy.fandom.com/wiki/Luminen_Blast" TargetMode="External"/><Relationship Id="rId111" Type="http://schemas.openxmlformats.org/officeDocument/2006/relationships/hyperlink" Target="https://extraheresy.fandom.com/wiki/Minor_Psychic_Power" TargetMode="External"/><Relationship Id="rId132" Type="http://schemas.openxmlformats.org/officeDocument/2006/relationships/hyperlink" Target="https://extraheresy.fandom.com/wiki/Psy_Rating_5" TargetMode="External"/><Relationship Id="rId153" Type="http://schemas.openxmlformats.org/officeDocument/2006/relationships/hyperlink" Target="https://extraheresy.fandom.com/wiki/Sure_Strike" TargetMode="External"/><Relationship Id="rId174" Type="http://schemas.openxmlformats.org/officeDocument/2006/relationships/hyperlink" Target="https://extraheresy.fandom.com/wiki/Anima_Aura" TargetMode="External"/><Relationship Id="rId179" Type="http://schemas.openxmlformats.org/officeDocument/2006/relationships/hyperlink" Target="https://extraheresy.fandom.com/wiki/Monster_Beneath_the_Skin" TargetMode="External"/><Relationship Id="rId195" Type="http://schemas.openxmlformats.org/officeDocument/2006/relationships/hyperlink" Target="https://extraheresy.fandom.com/wiki/Blank_Slate" TargetMode="External"/><Relationship Id="rId209" Type="http://schemas.openxmlformats.org/officeDocument/2006/relationships/hyperlink" Target="https://extraheresy.fandom.com/wiki/Pure_Faith" TargetMode="External"/><Relationship Id="rId190" Type="http://schemas.openxmlformats.org/officeDocument/2006/relationships/hyperlink" Target="https://extraheresy.fandom.com/wiki/Psychic_Supremacy" TargetMode="External"/><Relationship Id="rId204" Type="http://schemas.openxmlformats.org/officeDocument/2006/relationships/hyperlink" Target="https://extraheresy.fandom.com/wiki/Peerless_Marksman" TargetMode="External"/><Relationship Id="rId220" Type="http://schemas.openxmlformats.org/officeDocument/2006/relationships/hyperlink" Target="https://extraheresy.fandom.com/wiki/Wrath_of_the_Righteous" TargetMode="External"/><Relationship Id="rId15" Type="http://schemas.openxmlformats.org/officeDocument/2006/relationships/hyperlink" Target="https://extraheresy.fandom.com/wiki/Binary_Chatter" TargetMode="External"/><Relationship Id="rId36" Type="http://schemas.openxmlformats.org/officeDocument/2006/relationships/hyperlink" Target="https://extraheresy.fandom.com/wiki/Parry" TargetMode="External"/><Relationship Id="rId57" Type="http://schemas.openxmlformats.org/officeDocument/2006/relationships/hyperlink" Target="https://extraheresy.fandom.com/wiki/Ferric_Lure" TargetMode="External"/><Relationship Id="rId106" Type="http://schemas.openxmlformats.org/officeDocument/2006/relationships/hyperlink" Target="https://extraheresy.fandom.com/wiki/Mental_Rage" TargetMode="External"/><Relationship Id="rId127" Type="http://schemas.openxmlformats.org/officeDocument/2006/relationships/hyperlink" Target="https://extraheresy.fandom.com/wiki/Psy_Rating_4" TargetMode="External"/><Relationship Id="rId10" Type="http://schemas.openxmlformats.org/officeDocument/2006/relationships/hyperlink" Target="https://extraheresy.fandom.com/wiki/Basic_Weapon_Training" TargetMode="External"/><Relationship Id="rId31" Type="http://schemas.openxmlformats.org/officeDocument/2006/relationships/hyperlink" Target="https://extraheresy.fandom.com/wiki/Crushing_Blow" TargetMode="External"/><Relationship Id="rId52" Type="http://schemas.openxmlformats.org/officeDocument/2006/relationships/hyperlink" Target="https://extraheresy.fandom.com/wiki/Favoured_by_the_Warp" TargetMode="External"/><Relationship Id="rId73" Type="http://schemas.openxmlformats.org/officeDocument/2006/relationships/hyperlink" Target="https://extraheresy.fandom.com/wiki/Into_the_Jaws_of_Hell" TargetMode="External"/><Relationship Id="rId78" Type="http://schemas.openxmlformats.org/officeDocument/2006/relationships/hyperlink" Target="https://extraheresy.fandom.com/wiki/Jaded" TargetMode="External"/><Relationship Id="rId94" Type="http://schemas.openxmlformats.org/officeDocument/2006/relationships/hyperlink" Target="https://extraheresy.fandom.com/wiki/Maglev_Grace" TargetMode="External"/><Relationship Id="rId99" Type="http://schemas.openxmlformats.org/officeDocument/2006/relationships/hyperlink" Target="https://extraheresy.fandom.com/wiki/Master_Orator" TargetMode="External"/><Relationship Id="rId101" Type="http://schemas.openxmlformats.org/officeDocument/2006/relationships/hyperlink" Target="https://extraheresy.fandom.com/wiki/Meditation" TargetMode="External"/><Relationship Id="rId122" Type="http://schemas.openxmlformats.org/officeDocument/2006/relationships/hyperlink" Target="https://extraheresy.fandom.com/wiki/Psy_Rating_1" TargetMode="External"/><Relationship Id="rId143" Type="http://schemas.openxmlformats.org/officeDocument/2006/relationships/hyperlink" Target="https://extraheresy.fandom.com/wiki/Sharpshooter" TargetMode="External"/><Relationship Id="rId148" Type="http://schemas.openxmlformats.org/officeDocument/2006/relationships/hyperlink" Target="https://extraheresy.fandom.com/wiki/Dodge" TargetMode="External"/><Relationship Id="rId164" Type="http://schemas.openxmlformats.org/officeDocument/2006/relationships/hyperlink" Target="https://extraheresy.fandom.com/wiki/Unshakeable_Faith" TargetMode="External"/><Relationship Id="rId169" Type="http://schemas.openxmlformats.org/officeDocument/2006/relationships/hyperlink" Target="https://extraheresy.fandom.com/wiki/Beast_Hunter" TargetMode="External"/><Relationship Id="rId185" Type="http://schemas.openxmlformats.org/officeDocument/2006/relationships/hyperlink" Target="https://extraheresy.fandom.com/wiki/Touched_by_The_Fates" TargetMode="External"/><Relationship Id="rId4" Type="http://schemas.openxmlformats.org/officeDocument/2006/relationships/hyperlink" Target="https://extraheresy.fandom.com/wiki/Arms_Master" TargetMode="External"/><Relationship Id="rId9" Type="http://schemas.openxmlformats.org/officeDocument/2006/relationships/hyperlink" Target="https://extraheresy.fandom.com/wiki/Lightly_Wounded" TargetMode="External"/><Relationship Id="rId180" Type="http://schemas.openxmlformats.org/officeDocument/2006/relationships/hyperlink" Target="https://extraheresy.fandom.com/wiki/Nightmare_Field" TargetMode="External"/><Relationship Id="rId210" Type="http://schemas.openxmlformats.org/officeDocument/2006/relationships/hyperlink" Target="https://extraheresy.fandom.com/wiki/Melee_Weapon_Training_(Chain)" TargetMode="External"/><Relationship Id="rId215" Type="http://schemas.openxmlformats.org/officeDocument/2006/relationships/hyperlink" Target="https://extraheresy.fandom.com/wiki/Pure_Faith" TargetMode="External"/><Relationship Id="rId26" Type="http://schemas.openxmlformats.org/officeDocument/2006/relationships/hyperlink" Target="https://extraheresy.fandom.com/wiki/Corpus_Conversion" TargetMode="External"/><Relationship Id="rId47" Type="http://schemas.openxmlformats.org/officeDocument/2006/relationships/hyperlink" Target="https://extraheresy.fandom.com/wiki/Electrical_Succour" TargetMode="External"/><Relationship Id="rId68" Type="http://schemas.openxmlformats.org/officeDocument/2006/relationships/hyperlink" Target="https://extraheresy.fandom.com/wiki/Heavy_Weapon_Training" TargetMode="External"/><Relationship Id="rId89" Type="http://schemas.openxmlformats.org/officeDocument/2006/relationships/hyperlink" Target="https://extraheresy.fandom.com/wiki/Fatigue" TargetMode="External"/><Relationship Id="rId112" Type="http://schemas.openxmlformats.org/officeDocument/2006/relationships/hyperlink" Target="https://extraheresy.fandom.com/wiki/Nerves_of_Steel" TargetMode="External"/><Relationship Id="rId133" Type="http://schemas.openxmlformats.org/officeDocument/2006/relationships/hyperlink" Target="https://extraheresy.fandom.com/wiki/Psychic_Power" TargetMode="External"/><Relationship Id="rId154" Type="http://schemas.openxmlformats.org/officeDocument/2006/relationships/hyperlink" Target="https://extraheresy.fandom.com/wiki/Swift_Attack" TargetMode="External"/><Relationship Id="rId175" Type="http://schemas.openxmlformats.org/officeDocument/2006/relationships/hyperlink" Target="https://extraheresy.fandom.com/wiki/Daemonic_Essence" TargetMode="External"/><Relationship Id="rId196" Type="http://schemas.openxmlformats.org/officeDocument/2006/relationships/hyperlink" Target="https://extraheresy.fandom.com/wiki/Legalese" TargetMode="External"/><Relationship Id="rId200" Type="http://schemas.openxmlformats.org/officeDocument/2006/relationships/hyperlink" Target="https://extraheresy.fandom.com/wiki/Wolf_Pack_Tactics" TargetMode="External"/><Relationship Id="rId16" Type="http://schemas.openxmlformats.org/officeDocument/2006/relationships/hyperlink" Target="https://extraheresy.fandom.com/wiki/Blademaster" TargetMode="External"/><Relationship Id="rId221" Type="http://schemas.openxmlformats.org/officeDocument/2006/relationships/hyperlink" Target="https://extraheresy.fandom.com/wiki/Pure_Faith" TargetMode="External"/><Relationship Id="rId37" Type="http://schemas.openxmlformats.org/officeDocument/2006/relationships/hyperlink" Target="https://extraheresy.fandom.com/wiki/Die_Hard" TargetMode="External"/><Relationship Id="rId58" Type="http://schemas.openxmlformats.org/officeDocument/2006/relationships/hyperlink" Target="https://extraheresy.fandom.com/wiki/Flagellant" TargetMode="External"/><Relationship Id="rId79" Type="http://schemas.openxmlformats.org/officeDocument/2006/relationships/hyperlink" Target="https://extraheresy.fandom.com/wiki/Leap_Up" TargetMode="External"/><Relationship Id="rId102" Type="http://schemas.openxmlformats.org/officeDocument/2006/relationships/hyperlink" Target="https://extraheresy.fandom.com/wiki/Fatigue" TargetMode="External"/><Relationship Id="rId123" Type="http://schemas.openxmlformats.org/officeDocument/2006/relationships/hyperlink" Target="https://extraheresy.fandom.com/wiki/Psy_Rating_2" TargetMode="External"/><Relationship Id="rId144" Type="http://schemas.openxmlformats.org/officeDocument/2006/relationships/hyperlink" Target="https://extraheresy.fandom.com/wiki/Deadeye_Shot"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table" Target="../tables/table2.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M30"/>
  <sheetViews>
    <sheetView tabSelected="1" workbookViewId="0">
      <selection activeCell="O12" sqref="O12"/>
    </sheetView>
  </sheetViews>
  <sheetFormatPr baseColWidth="10" defaultRowHeight="15"/>
  <cols>
    <col min="1" max="1" width="5.7109375" style="39" bestFit="1" customWidth="1"/>
    <col min="2" max="2" width="18" bestFit="1" customWidth="1"/>
    <col min="3" max="3" width="15.85546875" bestFit="1" customWidth="1"/>
    <col min="4" max="4" width="16.5703125" customWidth="1"/>
    <col min="5" max="5" width="18.28515625" customWidth="1"/>
    <col min="6" max="6" width="17.42578125" customWidth="1"/>
    <col min="7" max="7" width="9.42578125" bestFit="1" customWidth="1"/>
    <col min="8" max="8" width="11.85546875" bestFit="1" customWidth="1"/>
    <col min="9" max="9" width="16.28515625" bestFit="1" customWidth="1"/>
    <col min="12" max="12" width="15" bestFit="1" customWidth="1"/>
  </cols>
  <sheetData>
    <row r="1" spans="1:13" ht="15.75" thickBot="1"/>
    <row r="2" spans="1:13" ht="27" thickBot="1">
      <c r="A2" s="59"/>
      <c r="B2" s="10"/>
      <c r="C2" s="10"/>
      <c r="D2" s="173" t="s">
        <v>1078</v>
      </c>
      <c r="E2" s="174"/>
      <c r="F2" s="174"/>
      <c r="G2" s="174"/>
      <c r="H2" s="174"/>
      <c r="I2" s="175"/>
      <c r="J2" s="176"/>
      <c r="K2" s="176"/>
      <c r="L2" s="10"/>
      <c r="M2" s="4"/>
    </row>
    <row r="3" spans="1:13" ht="26.25">
      <c r="A3" s="177"/>
      <c r="B3" s="11"/>
      <c r="C3" s="11"/>
      <c r="D3" s="178"/>
      <c r="E3" s="178"/>
      <c r="F3" s="178"/>
      <c r="G3" s="178"/>
      <c r="H3" s="178"/>
      <c r="I3" s="178"/>
      <c r="J3" s="178"/>
      <c r="K3" s="178"/>
      <c r="L3" s="11"/>
      <c r="M3" s="6"/>
    </row>
    <row r="4" spans="1:13" ht="15" customHeight="1" thickBot="1">
      <c r="A4" s="177"/>
      <c r="B4" s="11"/>
      <c r="C4" s="11"/>
      <c r="D4" s="11"/>
      <c r="E4" s="11"/>
      <c r="F4" s="11"/>
      <c r="G4" s="11"/>
      <c r="H4" s="11"/>
      <c r="I4" s="11"/>
      <c r="J4" s="11"/>
      <c r="K4" s="11"/>
      <c r="L4" s="11"/>
      <c r="M4" s="6"/>
    </row>
    <row r="5" spans="1:13" ht="15" customHeight="1" thickBot="1">
      <c r="A5" s="177"/>
      <c r="B5" s="162" t="s">
        <v>697</v>
      </c>
      <c r="C5" s="163"/>
      <c r="D5" s="163"/>
      <c r="E5" s="163"/>
      <c r="F5" s="163"/>
      <c r="G5" s="164"/>
      <c r="H5" s="11"/>
      <c r="I5" s="55" t="s">
        <v>698</v>
      </c>
      <c r="J5" s="56"/>
      <c r="K5" s="11"/>
      <c r="L5" s="11"/>
      <c r="M5" s="6"/>
    </row>
    <row r="6" spans="1:13" ht="15.75" thickBot="1">
      <c r="A6" s="177"/>
      <c r="B6" s="12"/>
      <c r="C6" s="161" t="s">
        <v>702</v>
      </c>
      <c r="D6" s="161" t="s">
        <v>703</v>
      </c>
      <c r="E6" s="161" t="s">
        <v>689</v>
      </c>
      <c r="F6" s="161" t="s">
        <v>690</v>
      </c>
      <c r="G6" s="161" t="s">
        <v>691</v>
      </c>
      <c r="H6" s="11"/>
      <c r="I6" s="60">
        <v>1</v>
      </c>
      <c r="J6" s="61"/>
      <c r="K6" s="11"/>
      <c r="L6" s="11" t="s">
        <v>713</v>
      </c>
      <c r="M6" s="6">
        <f>VLOOKUP(I6,A7:G11,3)</f>
        <v>5</v>
      </c>
    </row>
    <row r="7" spans="1:13">
      <c r="A7" s="177">
        <v>1</v>
      </c>
      <c r="B7" s="9" t="s">
        <v>708</v>
      </c>
      <c r="C7" s="44">
        <v>5</v>
      </c>
      <c r="D7" s="44">
        <v>4</v>
      </c>
      <c r="E7" s="44">
        <v>15</v>
      </c>
      <c r="F7" s="44">
        <f>2*C7</f>
        <v>10</v>
      </c>
      <c r="G7" s="43">
        <f>C7</f>
        <v>5</v>
      </c>
      <c r="H7" s="11"/>
      <c r="I7" s="48" t="s">
        <v>687</v>
      </c>
      <c r="J7" s="47">
        <v>18</v>
      </c>
      <c r="K7" s="11"/>
      <c r="L7" s="11" t="s">
        <v>709</v>
      </c>
      <c r="M7" s="6">
        <f>VLOOKUP(I6,A7:G11,4)</f>
        <v>4</v>
      </c>
    </row>
    <row r="8" spans="1:13" ht="15.75" thickBot="1">
      <c r="A8" s="177">
        <v>2</v>
      </c>
      <c r="B8" s="5" t="s">
        <v>707</v>
      </c>
      <c r="C8" s="41">
        <v>6</v>
      </c>
      <c r="D8" s="41">
        <v>7</v>
      </c>
      <c r="E8" s="44">
        <v>24</v>
      </c>
      <c r="F8" s="44">
        <f>2*C8</f>
        <v>12</v>
      </c>
      <c r="G8" s="43">
        <f>C8</f>
        <v>6</v>
      </c>
      <c r="H8" s="11"/>
      <c r="I8" s="45" t="s">
        <v>688</v>
      </c>
      <c r="J8" s="46">
        <v>4</v>
      </c>
      <c r="K8" s="11"/>
      <c r="L8" s="11" t="s">
        <v>710</v>
      </c>
      <c r="M8" s="6">
        <f>VLOOKUP(I6,A7:G11,5)</f>
        <v>15</v>
      </c>
    </row>
    <row r="9" spans="1:13">
      <c r="A9" s="177">
        <v>3</v>
      </c>
      <c r="B9" s="5" t="s">
        <v>704</v>
      </c>
      <c r="C9" s="41">
        <v>4</v>
      </c>
      <c r="D9" s="41">
        <v>5</v>
      </c>
      <c r="E9" s="44">
        <v>20</v>
      </c>
      <c r="F9" s="44">
        <f>2*C9</f>
        <v>8</v>
      </c>
      <c r="G9" s="43">
        <f>C9</f>
        <v>4</v>
      </c>
      <c r="H9" s="11"/>
      <c r="I9" s="11"/>
      <c r="J9" s="11"/>
      <c r="K9" s="11"/>
      <c r="L9" s="11" t="s">
        <v>711</v>
      </c>
      <c r="M9" s="6">
        <f>VLOOKUP(I6,A7:G11,6)</f>
        <v>10</v>
      </c>
    </row>
    <row r="10" spans="1:13" ht="15" customHeight="1">
      <c r="A10" s="177">
        <v>4</v>
      </c>
      <c r="B10" s="5" t="s">
        <v>705</v>
      </c>
      <c r="C10" s="41">
        <v>4</v>
      </c>
      <c r="D10" s="41">
        <v>17</v>
      </c>
      <c r="E10" s="44">
        <v>20</v>
      </c>
      <c r="F10" s="44">
        <v>8</v>
      </c>
      <c r="G10" s="43">
        <v>4</v>
      </c>
      <c r="H10" s="11"/>
      <c r="I10" s="11" t="s">
        <v>692</v>
      </c>
      <c r="J10" s="11">
        <f>IF((M6+J11-J7)&lt;=0,(-1*(M6+J11-J7)),0)</f>
        <v>13</v>
      </c>
      <c r="K10" s="11"/>
      <c r="L10" s="11" t="s">
        <v>712</v>
      </c>
      <c r="M10" s="6">
        <f>VLOOKUP(I6,A7:G11,7)</f>
        <v>5</v>
      </c>
    </row>
    <row r="11" spans="1:13" ht="15" customHeight="1" thickBot="1">
      <c r="A11" s="177">
        <v>5</v>
      </c>
      <c r="B11" s="7" t="s">
        <v>706</v>
      </c>
      <c r="C11" s="42">
        <v>5</v>
      </c>
      <c r="D11" s="42">
        <v>80</v>
      </c>
      <c r="E11" s="44">
        <v>20</v>
      </c>
      <c r="F11" s="44">
        <v>8</v>
      </c>
      <c r="G11" s="43">
        <v>4</v>
      </c>
      <c r="H11" s="11"/>
      <c r="I11" s="11" t="s">
        <v>696</v>
      </c>
      <c r="J11" s="11">
        <f>IF(M7-J8&gt;=0,M7-J8,0)</f>
        <v>0</v>
      </c>
      <c r="K11" s="11"/>
      <c r="L11" s="11"/>
      <c r="M11" s="6"/>
    </row>
    <row r="12" spans="1:13" ht="15.75" thickBot="1">
      <c r="A12" s="177"/>
      <c r="B12" s="11"/>
      <c r="C12" s="59" t="s">
        <v>699</v>
      </c>
      <c r="D12" s="57"/>
      <c r="E12" s="57"/>
      <c r="F12" s="57"/>
      <c r="G12" s="58"/>
      <c r="H12" s="11"/>
      <c r="I12" s="11"/>
      <c r="J12" s="11"/>
      <c r="K12" s="11"/>
      <c r="L12" s="11"/>
      <c r="M12" s="6"/>
    </row>
    <row r="13" spans="1:13" ht="15.75" thickBot="1">
      <c r="A13" s="177"/>
      <c r="B13" s="50" t="s">
        <v>714</v>
      </c>
      <c r="C13" s="52">
        <v>1</v>
      </c>
      <c r="D13" s="51">
        <v>2</v>
      </c>
      <c r="E13" s="53">
        <v>3</v>
      </c>
      <c r="F13" s="16">
        <v>4</v>
      </c>
      <c r="G13" s="54">
        <v>5</v>
      </c>
      <c r="H13" s="11"/>
      <c r="I13" s="11"/>
      <c r="J13" s="11"/>
      <c r="K13" s="11"/>
      <c r="L13" s="11"/>
      <c r="M13" s="6"/>
    </row>
    <row r="14" spans="1:13">
      <c r="A14" s="177"/>
      <c r="B14" s="40" t="s">
        <v>689</v>
      </c>
      <c r="C14" s="10">
        <v>10</v>
      </c>
      <c r="D14" s="40">
        <v>17</v>
      </c>
      <c r="E14" s="10">
        <v>15</v>
      </c>
      <c r="F14" s="40">
        <v>20</v>
      </c>
      <c r="G14" s="4">
        <v>20</v>
      </c>
      <c r="H14" s="11"/>
      <c r="I14" s="11"/>
      <c r="J14" s="11"/>
      <c r="K14" s="11"/>
      <c r="L14" s="11"/>
      <c r="M14" s="6"/>
    </row>
    <row r="15" spans="1:13">
      <c r="A15" s="177"/>
      <c r="B15" s="41" t="s">
        <v>690</v>
      </c>
      <c r="C15" s="23">
        <v>7</v>
      </c>
      <c r="D15" s="41">
        <v>6</v>
      </c>
      <c r="E15" s="49">
        <v>7</v>
      </c>
      <c r="F15" s="41">
        <v>8</v>
      </c>
      <c r="G15" s="6">
        <v>8</v>
      </c>
      <c r="H15" s="11"/>
      <c r="I15" s="11"/>
      <c r="J15" s="11"/>
      <c r="K15" s="11"/>
      <c r="L15" s="11"/>
      <c r="M15" s="6"/>
    </row>
    <row r="16" spans="1:13" ht="15.75" thickBot="1">
      <c r="A16" s="177"/>
      <c r="B16" s="42" t="s">
        <v>691</v>
      </c>
      <c r="C16" s="12">
        <v>1</v>
      </c>
      <c r="D16" s="42">
        <v>5</v>
      </c>
      <c r="E16" s="12">
        <v>4</v>
      </c>
      <c r="F16" s="42">
        <v>4</v>
      </c>
      <c r="G16" s="8">
        <v>4</v>
      </c>
      <c r="H16" s="11"/>
      <c r="I16" s="11"/>
      <c r="J16" s="11"/>
      <c r="K16" s="11"/>
      <c r="L16" s="11"/>
      <c r="M16" s="6"/>
    </row>
    <row r="17" spans="1:13">
      <c r="A17" s="177"/>
      <c r="B17" s="11"/>
      <c r="C17" s="11"/>
      <c r="D17" s="11"/>
      <c r="E17" s="11"/>
      <c r="F17" s="11"/>
      <c r="G17" s="11"/>
      <c r="H17" s="11"/>
      <c r="I17" s="11"/>
      <c r="J17" s="11"/>
      <c r="K17" s="11"/>
      <c r="L17" s="11"/>
      <c r="M17" s="6"/>
    </row>
    <row r="18" spans="1:13">
      <c r="A18" s="177"/>
      <c r="B18" s="11" t="s">
        <v>695</v>
      </c>
      <c r="C18" s="11">
        <f>(C20*15+C19*M6)-J10</f>
        <v>-3</v>
      </c>
      <c r="D18" s="11"/>
      <c r="E18" s="11" t="s">
        <v>700</v>
      </c>
      <c r="F18" s="11">
        <f>MOD(MOD(J10,15),M6)</f>
        <v>3</v>
      </c>
      <c r="G18" s="11"/>
      <c r="H18" s="11"/>
      <c r="I18" s="11"/>
      <c r="J18" s="11"/>
      <c r="K18" s="11"/>
      <c r="L18" s="11"/>
      <c r="M18" s="6"/>
    </row>
    <row r="19" spans="1:13">
      <c r="A19" s="177"/>
      <c r="B19" s="11" t="s">
        <v>694</v>
      </c>
      <c r="C19" s="11">
        <f>IF(J10&gt;=M6,QUOTIENT(F19,M6),0)</f>
        <v>2</v>
      </c>
      <c r="D19" s="11"/>
      <c r="E19" s="11" t="s">
        <v>701</v>
      </c>
      <c r="F19" s="11">
        <f>MOD(J10,15)</f>
        <v>13</v>
      </c>
      <c r="G19" s="11"/>
      <c r="H19" s="11"/>
      <c r="I19" s="11"/>
      <c r="J19" s="11"/>
      <c r="K19" s="11"/>
      <c r="L19" s="11"/>
      <c r="M19" s="6"/>
    </row>
    <row r="20" spans="1:13" ht="15.75" thickBot="1">
      <c r="A20" s="179"/>
      <c r="B20" s="12" t="s">
        <v>693</v>
      </c>
      <c r="C20" s="12">
        <f>IF(J10&gt;=15,QUOTIENT(J10,15),0)</f>
        <v>0</v>
      </c>
      <c r="D20" s="12"/>
      <c r="E20" s="12"/>
      <c r="F20" s="12"/>
      <c r="G20" s="12"/>
      <c r="H20" s="12"/>
      <c r="I20" s="180"/>
      <c r="J20" s="12"/>
      <c r="K20" s="12"/>
      <c r="L20" s="12"/>
      <c r="M20" s="8"/>
    </row>
    <row r="21" spans="1:13" ht="15.75" thickBot="1"/>
    <row r="22" spans="1:13" ht="27" thickBot="1">
      <c r="A22" s="59"/>
      <c r="B22" s="181"/>
      <c r="C22" s="181"/>
      <c r="D22" s="173" t="s">
        <v>1079</v>
      </c>
      <c r="E22" s="174"/>
      <c r="F22" s="174"/>
      <c r="G22" s="174"/>
      <c r="H22" s="174"/>
      <c r="I22" s="175"/>
      <c r="J22" s="10"/>
      <c r="K22" s="10"/>
      <c r="L22" s="10"/>
      <c r="M22" s="4"/>
    </row>
    <row r="23" spans="1:13" ht="15.75" thickBot="1">
      <c r="A23" s="177"/>
      <c r="B23" s="11"/>
      <c r="C23" s="11"/>
      <c r="D23" s="11"/>
      <c r="E23" s="11"/>
      <c r="F23" s="11"/>
      <c r="G23" s="11"/>
      <c r="H23" s="11"/>
      <c r="I23" s="11"/>
      <c r="J23" s="11"/>
      <c r="K23" s="11"/>
      <c r="L23" s="11"/>
      <c r="M23" s="6"/>
    </row>
    <row r="24" spans="1:13">
      <c r="A24" s="177"/>
      <c r="B24" s="59" t="s">
        <v>864</v>
      </c>
      <c r="C24" s="10">
        <v>15</v>
      </c>
      <c r="D24" s="10"/>
      <c r="E24" s="10">
        <f ca="1">IF(C24&gt;10,IF(RANDBETWEEN(1,100)&lt;C24*3,1,0),0)</f>
        <v>0</v>
      </c>
      <c r="F24" s="4"/>
      <c r="G24" s="11"/>
      <c r="H24" s="3"/>
      <c r="I24" s="183" t="s">
        <v>1081</v>
      </c>
      <c r="J24" s="183" t="s">
        <v>1082</v>
      </c>
      <c r="K24" s="183" t="s">
        <v>1083</v>
      </c>
      <c r="L24" s="183" t="s">
        <v>1084</v>
      </c>
      <c r="M24" s="184" t="s">
        <v>1085</v>
      </c>
    </row>
    <row r="25" spans="1:13">
      <c r="A25" s="177"/>
      <c r="B25" s="13"/>
      <c r="C25" s="11"/>
      <c r="D25" s="11"/>
      <c r="E25" s="11"/>
      <c r="F25" s="6"/>
      <c r="G25" s="182"/>
      <c r="H25" s="177" t="s">
        <v>859</v>
      </c>
      <c r="I25" s="11">
        <v>2</v>
      </c>
      <c r="J25" s="11">
        <v>1</v>
      </c>
      <c r="K25" s="11">
        <v>0</v>
      </c>
      <c r="L25" s="11">
        <v>2</v>
      </c>
      <c r="M25" s="6">
        <f>I25*2+J25*3+K25*10+L25*20</f>
        <v>47</v>
      </c>
    </row>
    <row r="26" spans="1:13">
      <c r="A26" s="177"/>
      <c r="B26" s="13"/>
      <c r="C26" s="11"/>
      <c r="D26" s="11"/>
      <c r="E26" s="11"/>
      <c r="F26" s="6"/>
      <c r="G26" s="182"/>
      <c r="H26" s="13"/>
      <c r="I26" s="11"/>
      <c r="J26" s="11"/>
      <c r="K26" s="11"/>
      <c r="L26" s="11"/>
      <c r="M26" s="6"/>
    </row>
    <row r="27" spans="1:13" ht="105" customHeight="1">
      <c r="A27" s="177"/>
      <c r="B27" s="165" t="s">
        <v>1080</v>
      </c>
      <c r="C27" s="166">
        <f ca="1">IF(E24&gt;0,RANDBETWEEN(1,100),0)</f>
        <v>0</v>
      </c>
      <c r="D27" s="169">
        <f ca="1">IF(C27&gt;0,VLOOKUP(C27,'Phénomènes psy'!A2:B75,2),0)</f>
        <v>0</v>
      </c>
      <c r="E27" s="169"/>
      <c r="F27" s="170"/>
      <c r="G27" s="11"/>
      <c r="H27" s="165" t="s">
        <v>1086</v>
      </c>
      <c r="I27" s="166">
        <f ca="1">M25+RANDBETWEEN(1,100)</f>
        <v>138</v>
      </c>
      <c r="J27" s="169">
        <f ca="1">IF(AND(I27&gt;0,I27&lt;74),VLOOKUP(I27,'Phénomènes psy'!A2:B75,2),0)</f>
        <v>0</v>
      </c>
      <c r="K27" s="169"/>
      <c r="L27" s="169"/>
      <c r="M27" s="170"/>
    </row>
    <row r="28" spans="1:13" ht="105" customHeight="1" thickBot="1">
      <c r="A28" s="177"/>
      <c r="B28" s="167" t="s">
        <v>1088</v>
      </c>
      <c r="C28" s="168">
        <f ca="1">IF(C24&gt;15,IF(C27&gt;74,RANDBETWEEN(1,100),0),0)</f>
        <v>0</v>
      </c>
      <c r="D28" s="171">
        <f ca="1">IF(C28&gt;0,VLOOKUP(C28,'Phénomènes psy'!A77:B176,2),0)</f>
        <v>0</v>
      </c>
      <c r="E28" s="171"/>
      <c r="F28" s="172"/>
      <c r="G28" s="11"/>
      <c r="H28" s="167" t="s">
        <v>1087</v>
      </c>
      <c r="I28" s="168">
        <f ca="1">IF(I27&gt;100,RANDBETWEEN(1,100),0)</f>
        <v>10</v>
      </c>
      <c r="J28" s="171" t="str">
        <f ca="1">IF(I28&gt;0,VLOOKUP(I28,'Phénomènes psy'!A77:B176,2),0)</f>
        <v>Le psycker pris d'un sursaut tire une rafale sur la prmière cible à portée</v>
      </c>
      <c r="K28" s="171"/>
      <c r="L28" s="171"/>
      <c r="M28" s="172"/>
    </row>
    <row r="29" spans="1:13" ht="49.5" customHeight="1" thickBot="1">
      <c r="A29" s="179"/>
      <c r="B29" s="190" t="s">
        <v>1396</v>
      </c>
      <c r="C29" s="190"/>
      <c r="D29" s="190"/>
      <c r="E29" s="190"/>
      <c r="F29" s="190"/>
      <c r="G29" s="12"/>
      <c r="H29" s="191" t="s">
        <v>1397</v>
      </c>
      <c r="I29" s="191"/>
      <c r="J29" s="191"/>
      <c r="K29" s="191"/>
      <c r="L29" s="191"/>
      <c r="M29" s="192"/>
    </row>
    <row r="30" spans="1:13">
      <c r="G30" s="39"/>
    </row>
  </sheetData>
  <mergeCells count="8">
    <mergeCell ref="D22:I22"/>
    <mergeCell ref="B29:F29"/>
    <mergeCell ref="H29:M29"/>
    <mergeCell ref="D27:F27"/>
    <mergeCell ref="D28:F28"/>
    <mergeCell ref="J27:M27"/>
    <mergeCell ref="J28:M28"/>
    <mergeCell ref="D2:I2"/>
  </mergeCells>
  <conditionalFormatting sqref="C14">
    <cfRule type="cellIs" dxfId="31" priority="16" operator="equal">
      <formula>$E$7</formula>
    </cfRule>
  </conditionalFormatting>
  <conditionalFormatting sqref="C15">
    <cfRule type="cellIs" dxfId="30" priority="15" operator="equal">
      <formula>$F$7</formula>
    </cfRule>
  </conditionalFormatting>
  <conditionalFormatting sqref="C16">
    <cfRule type="cellIs" dxfId="29" priority="14" operator="equal">
      <formula>$G$7</formula>
    </cfRule>
  </conditionalFormatting>
  <conditionalFormatting sqref="D14">
    <cfRule type="cellIs" dxfId="28" priority="13" operator="equal">
      <formula>$E$8</formula>
    </cfRule>
  </conditionalFormatting>
  <conditionalFormatting sqref="D15">
    <cfRule type="cellIs" dxfId="27" priority="12" operator="equal">
      <formula>$F$8</formula>
    </cfRule>
  </conditionalFormatting>
  <conditionalFormatting sqref="D16">
    <cfRule type="cellIs" dxfId="26" priority="11" operator="equal">
      <formula>$G$8</formula>
    </cfRule>
  </conditionalFormatting>
  <conditionalFormatting sqref="E14">
    <cfRule type="cellIs" dxfId="25" priority="10" operator="equal">
      <formula>$E$9</formula>
    </cfRule>
  </conditionalFormatting>
  <conditionalFormatting sqref="E15">
    <cfRule type="cellIs" dxfId="24" priority="9" operator="equal">
      <formula>$F$9</formula>
    </cfRule>
  </conditionalFormatting>
  <conditionalFormatting sqref="E16">
    <cfRule type="cellIs" dxfId="23" priority="8" operator="equal">
      <formula>$G$9</formula>
    </cfRule>
  </conditionalFormatting>
  <conditionalFormatting sqref="F14">
    <cfRule type="cellIs" dxfId="22" priority="7" operator="equal">
      <formula>$E$10</formula>
    </cfRule>
  </conditionalFormatting>
  <conditionalFormatting sqref="F15">
    <cfRule type="cellIs" dxfId="21" priority="6" operator="equal">
      <formula>$F$10</formula>
    </cfRule>
  </conditionalFormatting>
  <conditionalFormatting sqref="F16">
    <cfRule type="cellIs" dxfId="20" priority="5" operator="equal">
      <formula>$G$10</formula>
    </cfRule>
  </conditionalFormatting>
  <conditionalFormatting sqref="G14">
    <cfRule type="cellIs" dxfId="19" priority="4" operator="equal">
      <formula>$E$11</formula>
    </cfRule>
  </conditionalFormatting>
  <conditionalFormatting sqref="G15">
    <cfRule type="cellIs" dxfId="18" priority="3" operator="equal">
      <formula>$F$11</formula>
    </cfRule>
  </conditionalFormatting>
  <conditionalFormatting sqref="G16">
    <cfRule type="cellIs" dxfId="17" priority="2" operator="equal">
      <formula>$G$11</formula>
    </cfRule>
  </conditionalFormatting>
  <conditionalFormatting sqref="C14:G16">
    <cfRule type="cellIs" dxfId="16" priority="1" operator="equal">
      <formula>0</formula>
    </cfRule>
  </conditionalFormatting>
  <dataValidations count="1">
    <dataValidation type="list" allowBlank="1" showInputMessage="1" showErrorMessage="1" sqref="I6:J6">
      <formula1>$A$7:$A$11</formula1>
    </dataValidation>
  </dataValidations>
  <pageMargins left="0.7" right="0.7" top="0.75" bottom="0.75" header="0.3" footer="0.3"/>
  <pageSetup paperSize="9" orientation="portrait" verticalDpi="598" r:id="rId1"/>
  <drawing r:id="rId2"/>
  <legacyDrawing r:id="rId3"/>
  <mc:AlternateContent xmlns:mc="http://schemas.openxmlformats.org/markup-compatibility/2006">
    <mc:Choice Requires="x14">
      <controls>
        <mc:AlternateContent xmlns:mc="http://schemas.openxmlformats.org/markup-compatibility/2006">
          <mc:Choice Requires="x14">
            <control shapeId="8200" r:id="rId4" name="Button 8">
              <controlPr defaultSize="0" print="0" autoFill="0" autoPict="0">
                <anchor moveWithCells="1" sizeWithCells="1">
                  <from>
                    <xdr:col>13</xdr:col>
                    <xdr:colOff>600075</xdr:colOff>
                    <xdr:row>13</xdr:row>
                    <xdr:rowOff>47625</xdr:rowOff>
                  </from>
                  <to>
                    <xdr:col>14</xdr:col>
                    <xdr:colOff>142875</xdr:colOff>
                    <xdr:row>15</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R35"/>
  <sheetViews>
    <sheetView zoomScale="85" zoomScaleNormal="85" workbookViewId="0">
      <selection activeCell="S19" sqref="S19"/>
    </sheetView>
  </sheetViews>
  <sheetFormatPr baseColWidth="10" defaultRowHeight="15"/>
  <cols>
    <col min="3" max="3" width="14.140625" bestFit="1" customWidth="1"/>
    <col min="4" max="4" width="15.42578125" bestFit="1" customWidth="1"/>
    <col min="17" max="18" width="12.5703125" bestFit="1" customWidth="1"/>
  </cols>
  <sheetData>
    <row r="2" spans="1:18" ht="15.75" thickBot="1">
      <c r="G2" t="s">
        <v>10</v>
      </c>
      <c r="H2">
        <v>40</v>
      </c>
    </row>
    <row r="3" spans="1:18" ht="15.75" thickBot="1">
      <c r="A3" s="62" t="s">
        <v>12</v>
      </c>
      <c r="B3" s="63"/>
      <c r="P3" t="s">
        <v>11</v>
      </c>
      <c r="Q3" t="s">
        <v>18</v>
      </c>
      <c r="R3" t="s">
        <v>17</v>
      </c>
    </row>
    <row r="4" spans="1:18" ht="15.75" thickBot="1">
      <c r="A4" s="18" t="s">
        <v>15</v>
      </c>
      <c r="B4" s="18" t="s">
        <v>16</v>
      </c>
      <c r="C4" s="19" t="s">
        <v>14</v>
      </c>
      <c r="D4" s="20" t="s">
        <v>13</v>
      </c>
      <c r="E4" s="15">
        <v>0</v>
      </c>
      <c r="F4" s="16">
        <v>10</v>
      </c>
      <c r="G4" s="16">
        <v>20</v>
      </c>
      <c r="H4" s="16">
        <v>30</v>
      </c>
      <c r="I4" s="16">
        <v>40</v>
      </c>
      <c r="J4" s="16">
        <v>50</v>
      </c>
      <c r="K4" s="16">
        <v>60</v>
      </c>
      <c r="L4" s="16">
        <v>70</v>
      </c>
      <c r="M4" s="16">
        <v>80</v>
      </c>
      <c r="N4" s="16">
        <v>90</v>
      </c>
      <c r="O4" s="17">
        <v>100</v>
      </c>
    </row>
    <row r="5" spans="1:18">
      <c r="A5">
        <v>2</v>
      </c>
      <c r="B5" s="11">
        <v>2</v>
      </c>
      <c r="C5" s="9" t="s">
        <v>4</v>
      </c>
      <c r="D5" s="4" t="s">
        <v>0</v>
      </c>
      <c r="E5" s="13">
        <v>14</v>
      </c>
      <c r="F5" s="11">
        <v>11</v>
      </c>
      <c r="G5" s="11">
        <v>8</v>
      </c>
      <c r="H5" s="11">
        <v>0</v>
      </c>
      <c r="I5" s="11">
        <v>0</v>
      </c>
      <c r="J5" s="11">
        <v>0</v>
      </c>
      <c r="K5" s="11">
        <v>0</v>
      </c>
      <c r="L5" s="11">
        <v>0</v>
      </c>
      <c r="M5" s="11">
        <v>0</v>
      </c>
      <c r="N5" s="11">
        <v>0</v>
      </c>
      <c r="O5" s="6">
        <v>0</v>
      </c>
      <c r="P5" s="24">
        <f t="shared" ref="P5:P10" si="0">SUM(E5:O5)/11</f>
        <v>3</v>
      </c>
      <c r="Q5" s="24">
        <f t="shared" ref="Q5:Q10" si="1">P5/A5</f>
        <v>1.5</v>
      </c>
      <c r="R5" s="24">
        <f t="shared" ref="R5:R10" si="2">P5/B5</f>
        <v>1.5</v>
      </c>
    </row>
    <row r="6" spans="1:18">
      <c r="A6">
        <v>4</v>
      </c>
      <c r="B6" s="11">
        <v>3</v>
      </c>
      <c r="C6" s="5" t="s">
        <v>5</v>
      </c>
      <c r="D6" s="6" t="s">
        <v>1</v>
      </c>
      <c r="E6" s="13">
        <v>26</v>
      </c>
      <c r="F6" s="11">
        <v>21</v>
      </c>
      <c r="G6" s="11">
        <v>17</v>
      </c>
      <c r="H6" s="11">
        <v>14</v>
      </c>
      <c r="I6" s="11">
        <v>11</v>
      </c>
      <c r="J6" s="11">
        <v>8</v>
      </c>
      <c r="K6" s="23">
        <v>0</v>
      </c>
      <c r="L6" s="23">
        <v>0</v>
      </c>
      <c r="M6" s="23">
        <v>0</v>
      </c>
      <c r="N6" s="23">
        <v>0</v>
      </c>
      <c r="O6" s="6">
        <v>0</v>
      </c>
      <c r="P6" s="24">
        <f t="shared" si="0"/>
        <v>8.8181818181818183</v>
      </c>
      <c r="Q6" s="24">
        <f t="shared" si="1"/>
        <v>2.2045454545454546</v>
      </c>
      <c r="R6" s="24">
        <f t="shared" si="2"/>
        <v>2.9393939393939394</v>
      </c>
    </row>
    <row r="7" spans="1:18">
      <c r="A7">
        <v>6</v>
      </c>
      <c r="B7" s="11">
        <v>4</v>
      </c>
      <c r="C7" s="5" t="s">
        <v>6</v>
      </c>
      <c r="D7" s="6" t="s">
        <v>2</v>
      </c>
      <c r="E7" s="13">
        <v>32</v>
      </c>
      <c r="F7" s="11">
        <v>26</v>
      </c>
      <c r="G7" s="11">
        <v>21</v>
      </c>
      <c r="H7" s="11">
        <v>17</v>
      </c>
      <c r="I7" s="11">
        <v>14</v>
      </c>
      <c r="J7" s="11">
        <v>11</v>
      </c>
      <c r="K7" s="11">
        <v>8</v>
      </c>
      <c r="L7" s="23">
        <v>0</v>
      </c>
      <c r="M7" s="23">
        <v>0</v>
      </c>
      <c r="N7" s="23">
        <v>0</v>
      </c>
      <c r="O7" s="6">
        <v>0</v>
      </c>
      <c r="P7" s="24">
        <f t="shared" si="0"/>
        <v>11.727272727272727</v>
      </c>
      <c r="Q7" s="24">
        <f t="shared" si="1"/>
        <v>1.9545454545454544</v>
      </c>
      <c r="R7" s="24">
        <f t="shared" si="2"/>
        <v>2.9318181818181817</v>
      </c>
    </row>
    <row r="8" spans="1:18">
      <c r="A8">
        <v>4</v>
      </c>
      <c r="B8" s="23">
        <v>3</v>
      </c>
      <c r="C8" s="5" t="s">
        <v>8</v>
      </c>
      <c r="D8" s="6" t="s">
        <v>3</v>
      </c>
      <c r="E8" s="13">
        <v>32</v>
      </c>
      <c r="F8" s="11">
        <v>26</v>
      </c>
      <c r="G8" s="11">
        <v>21</v>
      </c>
      <c r="H8" s="11">
        <v>17</v>
      </c>
      <c r="I8" s="11">
        <v>14</v>
      </c>
      <c r="J8" s="11">
        <v>11</v>
      </c>
      <c r="K8" s="11">
        <v>8</v>
      </c>
      <c r="L8" s="23">
        <v>0</v>
      </c>
      <c r="M8" s="23">
        <v>0</v>
      </c>
      <c r="N8" s="23">
        <v>0</v>
      </c>
      <c r="O8" s="6">
        <v>0</v>
      </c>
      <c r="P8" s="24">
        <f t="shared" si="0"/>
        <v>11.727272727272727</v>
      </c>
      <c r="Q8" s="24">
        <f t="shared" si="1"/>
        <v>2.9318181818181817</v>
      </c>
      <c r="R8" s="24">
        <f t="shared" si="2"/>
        <v>3.9090909090909087</v>
      </c>
    </row>
    <row r="9" spans="1:18">
      <c r="A9">
        <v>4</v>
      </c>
      <c r="B9" s="23">
        <v>3</v>
      </c>
      <c r="C9" s="5" t="s">
        <v>9</v>
      </c>
      <c r="D9" s="6" t="s">
        <v>3</v>
      </c>
      <c r="E9" s="13">
        <v>40</v>
      </c>
      <c r="F9" s="11">
        <v>32</v>
      </c>
      <c r="G9" s="11">
        <v>26</v>
      </c>
      <c r="H9" s="11">
        <v>21</v>
      </c>
      <c r="I9" s="11">
        <v>17</v>
      </c>
      <c r="J9" s="11">
        <v>14</v>
      </c>
      <c r="K9" s="11">
        <v>11</v>
      </c>
      <c r="L9" s="11">
        <v>8</v>
      </c>
      <c r="M9" s="23">
        <v>0</v>
      </c>
      <c r="N9" s="23">
        <v>0</v>
      </c>
      <c r="O9" s="6">
        <v>0</v>
      </c>
      <c r="P9" s="24">
        <f t="shared" si="0"/>
        <v>15.363636363636363</v>
      </c>
      <c r="Q9" s="24">
        <f t="shared" si="1"/>
        <v>3.8409090909090908</v>
      </c>
      <c r="R9" s="24">
        <f t="shared" si="2"/>
        <v>5.1212121212121211</v>
      </c>
    </row>
    <row r="10" spans="1:18" ht="15.75" thickBot="1">
      <c r="A10">
        <v>6</v>
      </c>
      <c r="B10" s="23">
        <v>4</v>
      </c>
      <c r="C10" s="7" t="s">
        <v>7</v>
      </c>
      <c r="D10" s="8" t="s">
        <v>3</v>
      </c>
      <c r="E10" s="14">
        <v>48</v>
      </c>
      <c r="F10" s="12">
        <v>40</v>
      </c>
      <c r="G10" s="12">
        <v>32</v>
      </c>
      <c r="H10" s="12">
        <v>26</v>
      </c>
      <c r="I10" s="12">
        <v>21</v>
      </c>
      <c r="J10" s="12">
        <v>17</v>
      </c>
      <c r="K10" s="12">
        <v>14</v>
      </c>
      <c r="L10" s="12">
        <v>11</v>
      </c>
      <c r="M10" s="12">
        <v>8</v>
      </c>
      <c r="N10" s="12">
        <v>0</v>
      </c>
      <c r="O10" s="8">
        <v>0</v>
      </c>
      <c r="P10" s="24">
        <f t="shared" si="0"/>
        <v>19.727272727272727</v>
      </c>
      <c r="Q10" s="24">
        <f t="shared" si="1"/>
        <v>3.2878787878787876</v>
      </c>
      <c r="R10" s="24">
        <f t="shared" si="2"/>
        <v>4.9318181818181817</v>
      </c>
    </row>
    <row r="13" spans="1:18" ht="15.75" thickBot="1">
      <c r="G13" t="s">
        <v>10</v>
      </c>
      <c r="H13">
        <v>60</v>
      </c>
    </row>
    <row r="14" spans="1:18" ht="15.75" thickBot="1">
      <c r="A14" s="62" t="s">
        <v>12</v>
      </c>
      <c r="B14" s="63"/>
    </row>
    <row r="15" spans="1:18" ht="15.75" thickBot="1">
      <c r="A15" s="18" t="s">
        <v>15</v>
      </c>
      <c r="B15" s="18" t="s">
        <v>16</v>
      </c>
      <c r="C15" s="21" t="s">
        <v>14</v>
      </c>
      <c r="D15" s="22" t="s">
        <v>13</v>
      </c>
      <c r="E15" s="15">
        <v>0</v>
      </c>
      <c r="F15" s="16">
        <v>10</v>
      </c>
      <c r="G15" s="16">
        <v>20</v>
      </c>
      <c r="H15" s="16">
        <v>30</v>
      </c>
      <c r="I15" s="16">
        <v>40</v>
      </c>
      <c r="J15" s="16">
        <v>50</v>
      </c>
      <c r="K15" s="16">
        <v>60</v>
      </c>
      <c r="L15" s="16">
        <v>70</v>
      </c>
      <c r="M15" s="16">
        <v>80</v>
      </c>
      <c r="N15" s="16">
        <v>90</v>
      </c>
      <c r="O15" s="17">
        <v>100</v>
      </c>
    </row>
    <row r="16" spans="1:18">
      <c r="A16">
        <v>2</v>
      </c>
      <c r="B16" s="11">
        <v>2</v>
      </c>
      <c r="C16" s="9" t="s">
        <v>4</v>
      </c>
      <c r="D16" s="4" t="s">
        <v>0</v>
      </c>
      <c r="E16" s="13">
        <v>28</v>
      </c>
      <c r="F16" s="11">
        <v>23</v>
      </c>
      <c r="G16" s="11">
        <v>19</v>
      </c>
      <c r="H16" s="11">
        <v>16</v>
      </c>
      <c r="I16" s="11">
        <v>13</v>
      </c>
      <c r="J16" s="11">
        <v>10</v>
      </c>
      <c r="K16" s="23">
        <v>0</v>
      </c>
      <c r="L16" s="23">
        <v>0</v>
      </c>
      <c r="M16" s="23">
        <v>0</v>
      </c>
      <c r="N16" s="11">
        <v>0</v>
      </c>
      <c r="O16" s="6">
        <v>0</v>
      </c>
      <c r="P16" s="24">
        <f t="shared" ref="P16:P21" si="3">SUM(E16:O16)/11</f>
        <v>9.9090909090909083</v>
      </c>
      <c r="Q16" s="24">
        <f t="shared" ref="Q16:Q21" si="4">P16/A16</f>
        <v>4.9545454545454541</v>
      </c>
      <c r="R16" s="24">
        <f t="shared" ref="R16:R21" si="5">P16/B16</f>
        <v>4.9545454545454541</v>
      </c>
    </row>
    <row r="17" spans="1:18">
      <c r="A17">
        <v>4</v>
      </c>
      <c r="B17" s="11">
        <v>3</v>
      </c>
      <c r="C17" s="5" t="s">
        <v>5</v>
      </c>
      <c r="D17" s="6" t="s">
        <v>1</v>
      </c>
      <c r="E17" s="13">
        <v>42</v>
      </c>
      <c r="F17" s="11">
        <v>34</v>
      </c>
      <c r="G17" s="11">
        <v>28</v>
      </c>
      <c r="H17" s="11">
        <v>23</v>
      </c>
      <c r="I17" s="11">
        <v>19</v>
      </c>
      <c r="J17" s="11">
        <v>16</v>
      </c>
      <c r="K17" s="11">
        <v>13</v>
      </c>
      <c r="L17" s="11">
        <v>10</v>
      </c>
      <c r="M17" s="23">
        <v>0</v>
      </c>
      <c r="N17" s="23">
        <v>0</v>
      </c>
      <c r="O17" s="6">
        <v>0</v>
      </c>
      <c r="P17" s="24">
        <f t="shared" si="3"/>
        <v>16.818181818181817</v>
      </c>
      <c r="Q17" s="24">
        <f t="shared" si="4"/>
        <v>4.2045454545454541</v>
      </c>
      <c r="R17" s="24">
        <f t="shared" si="5"/>
        <v>5.6060606060606055</v>
      </c>
    </row>
    <row r="18" spans="1:18">
      <c r="A18">
        <v>6</v>
      </c>
      <c r="B18" s="11">
        <v>4</v>
      </c>
      <c r="C18" s="5" t="s">
        <v>6</v>
      </c>
      <c r="D18" s="6" t="s">
        <v>2</v>
      </c>
      <c r="E18" s="13">
        <v>50</v>
      </c>
      <c r="F18" s="11">
        <v>42</v>
      </c>
      <c r="G18" s="11">
        <v>34</v>
      </c>
      <c r="H18" s="11">
        <v>28</v>
      </c>
      <c r="I18" s="11">
        <v>23</v>
      </c>
      <c r="J18" s="11">
        <v>19</v>
      </c>
      <c r="K18" s="11">
        <v>16</v>
      </c>
      <c r="L18" s="11">
        <v>13</v>
      </c>
      <c r="M18" s="11">
        <v>10</v>
      </c>
      <c r="N18" s="23">
        <v>0</v>
      </c>
      <c r="O18" s="6">
        <v>0</v>
      </c>
      <c r="P18" s="24">
        <f t="shared" si="3"/>
        <v>21.363636363636363</v>
      </c>
      <c r="Q18" s="24">
        <f t="shared" si="4"/>
        <v>3.5606060606060606</v>
      </c>
      <c r="R18" s="24">
        <f t="shared" si="5"/>
        <v>5.3409090909090908</v>
      </c>
    </row>
    <row r="19" spans="1:18">
      <c r="A19">
        <v>4</v>
      </c>
      <c r="B19" s="23">
        <v>3</v>
      </c>
      <c r="C19" s="5" t="s">
        <v>8</v>
      </c>
      <c r="D19" s="6" t="s">
        <v>3</v>
      </c>
      <c r="E19" s="13">
        <v>50</v>
      </c>
      <c r="F19" s="11">
        <v>42</v>
      </c>
      <c r="G19" s="11">
        <v>34</v>
      </c>
      <c r="H19" s="11">
        <v>28</v>
      </c>
      <c r="I19" s="11">
        <v>23</v>
      </c>
      <c r="J19" s="11">
        <v>19</v>
      </c>
      <c r="K19" s="11">
        <v>16</v>
      </c>
      <c r="L19" s="11">
        <v>13</v>
      </c>
      <c r="M19" s="11">
        <v>10</v>
      </c>
      <c r="N19" s="23">
        <v>0</v>
      </c>
      <c r="O19" s="6">
        <v>0</v>
      </c>
      <c r="P19" s="24">
        <f t="shared" si="3"/>
        <v>21.363636363636363</v>
      </c>
      <c r="Q19" s="24">
        <f t="shared" si="4"/>
        <v>5.3409090909090908</v>
      </c>
      <c r="R19" s="24">
        <f t="shared" si="5"/>
        <v>7.1212121212121211</v>
      </c>
    </row>
    <row r="20" spans="1:18">
      <c r="A20">
        <v>4</v>
      </c>
      <c r="B20" s="23">
        <v>3</v>
      </c>
      <c r="C20" s="5" t="s">
        <v>9</v>
      </c>
      <c r="D20" s="6" t="s">
        <v>3</v>
      </c>
      <c r="E20" s="13">
        <v>60</v>
      </c>
      <c r="F20" s="11">
        <v>50</v>
      </c>
      <c r="G20" s="11">
        <v>42</v>
      </c>
      <c r="H20" s="11">
        <v>34</v>
      </c>
      <c r="I20" s="11">
        <v>28</v>
      </c>
      <c r="J20" s="11">
        <v>23</v>
      </c>
      <c r="K20" s="11">
        <v>19</v>
      </c>
      <c r="L20" s="11">
        <v>16</v>
      </c>
      <c r="M20" s="11">
        <v>13</v>
      </c>
      <c r="N20" s="11">
        <v>10</v>
      </c>
      <c r="O20" s="6">
        <v>0</v>
      </c>
      <c r="P20" s="24">
        <f t="shared" si="3"/>
        <v>26.818181818181817</v>
      </c>
      <c r="Q20" s="24">
        <f t="shared" si="4"/>
        <v>6.7045454545454541</v>
      </c>
      <c r="R20" s="24">
        <f t="shared" si="5"/>
        <v>8.9393939393939394</v>
      </c>
    </row>
    <row r="21" spans="1:18" ht="15.75" thickBot="1">
      <c r="A21">
        <v>6</v>
      </c>
      <c r="B21" s="23">
        <v>4</v>
      </c>
      <c r="C21" s="7" t="s">
        <v>7</v>
      </c>
      <c r="D21" s="8" t="s">
        <v>3</v>
      </c>
      <c r="E21" s="14">
        <v>72</v>
      </c>
      <c r="F21" s="12">
        <v>60</v>
      </c>
      <c r="G21" s="12">
        <v>50</v>
      </c>
      <c r="H21" s="12">
        <v>42</v>
      </c>
      <c r="I21" s="12">
        <v>34</v>
      </c>
      <c r="J21" s="12">
        <v>28</v>
      </c>
      <c r="K21" s="12">
        <v>23</v>
      </c>
      <c r="L21" s="12">
        <v>19</v>
      </c>
      <c r="M21" s="12">
        <v>16</v>
      </c>
      <c r="N21" s="12">
        <v>13</v>
      </c>
      <c r="O21" s="8">
        <v>10</v>
      </c>
      <c r="P21" s="24">
        <f t="shared" si="3"/>
        <v>33.363636363636367</v>
      </c>
      <c r="Q21" s="24">
        <f t="shared" si="4"/>
        <v>5.5606060606060614</v>
      </c>
      <c r="R21" s="24">
        <f t="shared" si="5"/>
        <v>8.3409090909090917</v>
      </c>
    </row>
    <row r="24" spans="1:18" ht="15.75" thickBot="1"/>
    <row r="25" spans="1:18" ht="16.5" thickBot="1">
      <c r="D25">
        <v>0</v>
      </c>
      <c r="E25" s="1">
        <v>4</v>
      </c>
      <c r="F25">
        <f>E25+3</f>
        <v>7</v>
      </c>
      <c r="G25">
        <f>E25+6</f>
        <v>10</v>
      </c>
    </row>
    <row r="26" spans="1:18" ht="16.5" thickBot="1">
      <c r="D26">
        <v>1</v>
      </c>
      <c r="E26" s="1">
        <v>7</v>
      </c>
      <c r="F26">
        <f t="shared" ref="F26:F35" si="6">E26+3</f>
        <v>10</v>
      </c>
      <c r="G26">
        <f t="shared" ref="G26:G35" si="7">E26+6</f>
        <v>13</v>
      </c>
    </row>
    <row r="27" spans="1:18" ht="16.5" thickBot="1">
      <c r="D27">
        <v>2</v>
      </c>
      <c r="E27" s="1">
        <v>10</v>
      </c>
      <c r="F27">
        <f t="shared" si="6"/>
        <v>13</v>
      </c>
      <c r="G27">
        <f t="shared" si="7"/>
        <v>16</v>
      </c>
    </row>
    <row r="28" spans="1:18" ht="16.5" thickBot="1">
      <c r="D28">
        <v>3</v>
      </c>
      <c r="E28" s="1">
        <v>13</v>
      </c>
      <c r="F28">
        <f t="shared" si="6"/>
        <v>16</v>
      </c>
      <c r="G28">
        <f t="shared" si="7"/>
        <v>19</v>
      </c>
    </row>
    <row r="29" spans="1:18" ht="16.5" thickBot="1">
      <c r="D29">
        <v>4</v>
      </c>
      <c r="E29" s="1">
        <v>17</v>
      </c>
      <c r="F29">
        <f t="shared" si="6"/>
        <v>20</v>
      </c>
      <c r="G29">
        <f t="shared" si="7"/>
        <v>23</v>
      </c>
    </row>
    <row r="30" spans="1:18" ht="16.5" thickBot="1">
      <c r="D30">
        <v>5</v>
      </c>
      <c r="E30" s="1">
        <v>22</v>
      </c>
      <c r="F30">
        <f t="shared" si="6"/>
        <v>25</v>
      </c>
      <c r="G30">
        <f t="shared" si="7"/>
        <v>28</v>
      </c>
    </row>
    <row r="31" spans="1:18" ht="16.5" thickBot="1">
      <c r="D31">
        <v>6</v>
      </c>
      <c r="E31" s="1">
        <v>28</v>
      </c>
      <c r="F31">
        <f t="shared" si="6"/>
        <v>31</v>
      </c>
      <c r="G31">
        <f t="shared" si="7"/>
        <v>34</v>
      </c>
    </row>
    <row r="32" spans="1:18" ht="16.5" thickBot="1">
      <c r="D32">
        <v>7</v>
      </c>
      <c r="E32" s="1">
        <v>36</v>
      </c>
      <c r="F32">
        <f t="shared" si="6"/>
        <v>39</v>
      </c>
      <c r="G32">
        <f t="shared" si="7"/>
        <v>42</v>
      </c>
    </row>
    <row r="33" spans="4:7" ht="15.75">
      <c r="D33">
        <v>8</v>
      </c>
      <c r="E33" s="2">
        <v>44</v>
      </c>
      <c r="F33">
        <f t="shared" si="6"/>
        <v>47</v>
      </c>
      <c r="G33">
        <f t="shared" si="7"/>
        <v>50</v>
      </c>
    </row>
    <row r="34" spans="4:7" ht="15.75">
      <c r="D34">
        <v>9</v>
      </c>
      <c r="E34" s="2">
        <v>54</v>
      </c>
      <c r="F34">
        <f t="shared" si="6"/>
        <v>57</v>
      </c>
      <c r="G34">
        <f t="shared" si="7"/>
        <v>60</v>
      </c>
    </row>
    <row r="35" spans="4:7" ht="15.75">
      <c r="D35">
        <v>10</v>
      </c>
      <c r="E35" s="2">
        <v>66</v>
      </c>
      <c r="F35">
        <f t="shared" si="6"/>
        <v>69</v>
      </c>
      <c r="G35">
        <f t="shared" si="7"/>
        <v>72</v>
      </c>
    </row>
  </sheetData>
  <mergeCells count="2">
    <mergeCell ref="A14:B14"/>
    <mergeCell ref="A3:B3"/>
  </mergeCells>
  <pageMargins left="0.7" right="0.7" top="0.75" bottom="0.75" header="0.3" footer="0.3"/>
  <pageSetup paperSize="9" orientation="portrait" verticalDpi="598"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P27"/>
  <sheetViews>
    <sheetView topLeftCell="A13" zoomScale="85" zoomScaleNormal="85" workbookViewId="0">
      <selection activeCell="H17" sqref="H17"/>
    </sheetView>
  </sheetViews>
  <sheetFormatPr baseColWidth="10" defaultRowHeight="15"/>
  <cols>
    <col min="2" max="2" width="11.7109375" bestFit="1" customWidth="1"/>
    <col min="16" max="16" width="14.85546875" bestFit="1" customWidth="1"/>
  </cols>
  <sheetData>
    <row r="2" spans="1:16">
      <c r="B2" t="s">
        <v>19</v>
      </c>
      <c r="C2">
        <v>0.4</v>
      </c>
      <c r="E2" t="s">
        <v>20</v>
      </c>
      <c r="F2">
        <v>13</v>
      </c>
    </row>
    <row r="6" spans="1:16">
      <c r="D6" t="s">
        <v>10</v>
      </c>
      <c r="E6">
        <v>40</v>
      </c>
    </row>
    <row r="9" spans="1:16" ht="15.75" thickBot="1"/>
    <row r="10" spans="1:16" ht="15.75" thickBot="1">
      <c r="D10" s="15">
        <v>0</v>
      </c>
      <c r="E10" s="16">
        <v>10</v>
      </c>
      <c r="F10" s="16">
        <v>20</v>
      </c>
      <c r="G10" s="16">
        <v>30</v>
      </c>
      <c r="H10" s="16">
        <v>40</v>
      </c>
      <c r="I10" s="16">
        <v>50</v>
      </c>
      <c r="J10" s="16">
        <v>60</v>
      </c>
      <c r="K10" s="16">
        <v>70</v>
      </c>
      <c r="L10" s="16">
        <v>80</v>
      </c>
      <c r="M10" s="16">
        <v>90</v>
      </c>
      <c r="N10" s="17">
        <v>100</v>
      </c>
      <c r="O10" s="19" t="s">
        <v>21</v>
      </c>
      <c r="P10" s="20" t="s">
        <v>22</v>
      </c>
    </row>
    <row r="11" spans="1:16" ht="15.75" thickBot="1">
      <c r="A11" s="3" t="s">
        <v>24</v>
      </c>
      <c r="B11" s="10" t="s">
        <v>23</v>
      </c>
      <c r="C11" s="4">
        <v>50</v>
      </c>
      <c r="D11" s="3">
        <v>13</v>
      </c>
      <c r="E11" s="10">
        <v>13</v>
      </c>
      <c r="F11" s="10">
        <v>13</v>
      </c>
      <c r="G11" s="10">
        <v>13</v>
      </c>
      <c r="H11" s="10">
        <v>13</v>
      </c>
      <c r="I11" s="10">
        <v>13</v>
      </c>
      <c r="J11" s="10">
        <v>0</v>
      </c>
      <c r="K11" s="10">
        <v>0</v>
      </c>
      <c r="L11" s="10">
        <v>0</v>
      </c>
      <c r="M11" s="10">
        <v>0</v>
      </c>
      <c r="N11" s="4">
        <v>0</v>
      </c>
      <c r="O11" s="25">
        <f>SUM(D11:N11)/11</f>
        <v>7.0909090909090908</v>
      </c>
      <c r="P11" s="26">
        <f>O11*2</f>
        <v>14.181818181818182</v>
      </c>
    </row>
    <row r="12" spans="1:16">
      <c r="A12" s="3"/>
      <c r="B12" s="10" t="s">
        <v>25</v>
      </c>
      <c r="C12" s="4">
        <v>60</v>
      </c>
      <c r="D12" s="13">
        <v>13</v>
      </c>
      <c r="E12" s="11">
        <v>13</v>
      </c>
      <c r="F12" s="11">
        <v>13</v>
      </c>
      <c r="G12" s="11">
        <v>13</v>
      </c>
      <c r="H12" s="11">
        <v>13</v>
      </c>
      <c r="I12" s="11">
        <v>13</v>
      </c>
      <c r="J12" s="11">
        <v>13</v>
      </c>
      <c r="K12" s="11">
        <v>0</v>
      </c>
      <c r="L12" s="11">
        <v>0</v>
      </c>
      <c r="M12" s="11">
        <v>0</v>
      </c>
      <c r="N12" s="6">
        <v>0</v>
      </c>
      <c r="O12" s="25">
        <f>SUM(D12:N12)/11</f>
        <v>8.2727272727272734</v>
      </c>
      <c r="P12" s="26">
        <f>O12</f>
        <v>8.2727272727272734</v>
      </c>
    </row>
    <row r="13" spans="1:16">
      <c r="A13" s="13" t="s">
        <v>26</v>
      </c>
      <c r="B13" s="11" t="s">
        <v>27</v>
      </c>
      <c r="C13" s="6">
        <v>50</v>
      </c>
      <c r="D13" s="13">
        <v>39</v>
      </c>
      <c r="E13" s="11">
        <v>39</v>
      </c>
      <c r="F13" s="11">
        <v>26</v>
      </c>
      <c r="G13" s="11">
        <v>26</v>
      </c>
      <c r="H13" s="11">
        <v>13</v>
      </c>
      <c r="I13" s="11">
        <v>13</v>
      </c>
      <c r="J13" s="11">
        <v>0</v>
      </c>
      <c r="K13" s="11">
        <v>0</v>
      </c>
      <c r="L13" s="11">
        <v>0</v>
      </c>
      <c r="M13" s="11">
        <v>0</v>
      </c>
      <c r="N13" s="6">
        <v>0</v>
      </c>
      <c r="O13" s="25">
        <f>SUM(D13:N13)/11</f>
        <v>14.181818181818182</v>
      </c>
      <c r="P13" s="26">
        <f>O13</f>
        <v>14.181818181818182</v>
      </c>
    </row>
    <row r="14" spans="1:16">
      <c r="A14" s="13"/>
      <c r="B14" s="11" t="s">
        <v>28</v>
      </c>
      <c r="C14" s="6">
        <v>40</v>
      </c>
      <c r="D14" s="13">
        <v>39</v>
      </c>
      <c r="E14" s="11">
        <v>26</v>
      </c>
      <c r="F14" s="11">
        <v>26</v>
      </c>
      <c r="G14" s="11">
        <v>13</v>
      </c>
      <c r="H14" s="11">
        <v>13</v>
      </c>
      <c r="I14" s="11">
        <v>0</v>
      </c>
      <c r="J14" s="11">
        <v>0</v>
      </c>
      <c r="K14" s="11">
        <v>0</v>
      </c>
      <c r="L14" s="11">
        <v>0</v>
      </c>
      <c r="M14" s="11">
        <v>0</v>
      </c>
      <c r="N14" s="6">
        <v>0</v>
      </c>
      <c r="O14" s="25">
        <f>SUM(D14:N14)/11</f>
        <v>10.636363636363637</v>
      </c>
      <c r="P14" s="26">
        <f>O14</f>
        <v>10.636363636363637</v>
      </c>
    </row>
    <row r="15" spans="1:16" ht="15.75" thickBot="1">
      <c r="A15" s="14"/>
      <c r="B15" s="12" t="s">
        <v>29</v>
      </c>
      <c r="C15" s="8">
        <v>30</v>
      </c>
      <c r="D15" s="14">
        <v>52</v>
      </c>
      <c r="E15" s="12">
        <v>39</v>
      </c>
      <c r="F15" s="12">
        <v>26</v>
      </c>
      <c r="G15" s="12">
        <v>13</v>
      </c>
      <c r="H15" s="12">
        <v>0</v>
      </c>
      <c r="I15" s="12">
        <v>0</v>
      </c>
      <c r="J15" s="12">
        <v>0</v>
      </c>
      <c r="K15" s="12">
        <v>0</v>
      </c>
      <c r="L15" s="12">
        <v>0</v>
      </c>
      <c r="M15" s="12">
        <v>0</v>
      </c>
      <c r="N15" s="8">
        <v>0</v>
      </c>
      <c r="O15" s="27">
        <f>SUM(D15:N15)/11</f>
        <v>11.818181818181818</v>
      </c>
      <c r="P15" s="28">
        <f>O15</f>
        <v>11.818181818181818</v>
      </c>
    </row>
    <row r="18" spans="1:16">
      <c r="D18" t="s">
        <v>10</v>
      </c>
      <c r="E18">
        <v>60</v>
      </c>
    </row>
    <row r="21" spans="1:16" ht="15.75" thickBot="1"/>
    <row r="22" spans="1:16" ht="15.75" thickBot="1">
      <c r="D22" s="15">
        <v>0</v>
      </c>
      <c r="E22" s="16">
        <v>10</v>
      </c>
      <c r="F22" s="16">
        <v>20</v>
      </c>
      <c r="G22" s="16">
        <v>30</v>
      </c>
      <c r="H22" s="16">
        <v>40</v>
      </c>
      <c r="I22" s="16">
        <v>50</v>
      </c>
      <c r="J22" s="16">
        <v>60</v>
      </c>
      <c r="K22" s="16">
        <v>70</v>
      </c>
      <c r="L22" s="16">
        <v>80</v>
      </c>
      <c r="M22" s="16">
        <v>90</v>
      </c>
      <c r="N22" s="17">
        <v>100</v>
      </c>
      <c r="O22" s="19" t="s">
        <v>21</v>
      </c>
      <c r="P22" s="20" t="s">
        <v>22</v>
      </c>
    </row>
    <row r="23" spans="1:16" ht="15.75" thickBot="1">
      <c r="A23" s="3" t="s">
        <v>24</v>
      </c>
      <c r="B23" s="10" t="s">
        <v>23</v>
      </c>
      <c r="C23" s="4">
        <v>50</v>
      </c>
      <c r="D23" s="3">
        <v>13</v>
      </c>
      <c r="E23" s="10">
        <v>13</v>
      </c>
      <c r="F23" s="10">
        <v>13</v>
      </c>
      <c r="G23" s="10">
        <v>13</v>
      </c>
      <c r="H23" s="10">
        <v>13</v>
      </c>
      <c r="I23" s="10">
        <v>13</v>
      </c>
      <c r="J23" s="10">
        <v>13</v>
      </c>
      <c r="K23" s="10">
        <v>13</v>
      </c>
      <c r="L23" s="10">
        <v>0</v>
      </c>
      <c r="M23" s="10">
        <v>0</v>
      </c>
      <c r="N23" s="4">
        <v>0</v>
      </c>
      <c r="O23" s="25">
        <f>SUM(D23:N23)/11</f>
        <v>9.454545454545455</v>
      </c>
      <c r="P23" s="26">
        <f>O23*2</f>
        <v>18.90909090909091</v>
      </c>
    </row>
    <row r="24" spans="1:16">
      <c r="A24" s="3"/>
      <c r="B24" s="10" t="s">
        <v>25</v>
      </c>
      <c r="C24" s="4">
        <v>60</v>
      </c>
      <c r="D24" s="13">
        <v>13</v>
      </c>
      <c r="E24" s="11">
        <v>13</v>
      </c>
      <c r="F24" s="11">
        <v>13</v>
      </c>
      <c r="G24" s="11">
        <v>13</v>
      </c>
      <c r="H24" s="11">
        <v>13</v>
      </c>
      <c r="I24" s="11">
        <v>13</v>
      </c>
      <c r="J24" s="11">
        <v>13</v>
      </c>
      <c r="K24" s="11">
        <v>13</v>
      </c>
      <c r="L24" s="11">
        <v>13</v>
      </c>
      <c r="M24" s="11">
        <v>0</v>
      </c>
      <c r="N24" s="6">
        <v>0</v>
      </c>
      <c r="O24" s="25">
        <f>SUM(D24:N24)/11</f>
        <v>10.636363636363637</v>
      </c>
      <c r="P24" s="26">
        <f>O24</f>
        <v>10.636363636363637</v>
      </c>
    </row>
    <row r="25" spans="1:16">
      <c r="A25" s="13" t="s">
        <v>26</v>
      </c>
      <c r="B25" s="11" t="s">
        <v>27</v>
      </c>
      <c r="C25" s="6">
        <v>50</v>
      </c>
      <c r="D25" s="13">
        <v>39</v>
      </c>
      <c r="E25" s="11">
        <v>39</v>
      </c>
      <c r="F25" s="11">
        <v>39</v>
      </c>
      <c r="G25" s="11">
        <v>39</v>
      </c>
      <c r="H25" s="11">
        <v>26</v>
      </c>
      <c r="I25" s="11">
        <v>26</v>
      </c>
      <c r="J25" s="11">
        <v>13</v>
      </c>
      <c r="K25" s="11">
        <v>13</v>
      </c>
      <c r="L25" s="11">
        <v>0</v>
      </c>
      <c r="M25" s="11">
        <v>0</v>
      </c>
      <c r="N25" s="6">
        <v>0</v>
      </c>
      <c r="O25" s="25">
        <f>SUM(D25:N25)/11</f>
        <v>21.272727272727273</v>
      </c>
      <c r="P25" s="26">
        <f>O25</f>
        <v>21.272727272727273</v>
      </c>
    </row>
    <row r="26" spans="1:16">
      <c r="A26" s="13"/>
      <c r="B26" s="11" t="s">
        <v>28</v>
      </c>
      <c r="C26" s="6">
        <v>40</v>
      </c>
      <c r="D26" s="13">
        <v>39</v>
      </c>
      <c r="E26" s="11">
        <v>39</v>
      </c>
      <c r="F26" s="11">
        <v>39</v>
      </c>
      <c r="G26" s="11">
        <v>26</v>
      </c>
      <c r="H26" s="11">
        <v>26</v>
      </c>
      <c r="I26" s="11">
        <v>13</v>
      </c>
      <c r="J26" s="11">
        <v>13</v>
      </c>
      <c r="K26" s="11">
        <v>0</v>
      </c>
      <c r="L26" s="11">
        <v>0</v>
      </c>
      <c r="M26" s="11">
        <v>0</v>
      </c>
      <c r="N26" s="6">
        <v>0</v>
      </c>
      <c r="O26" s="25">
        <f>SUM(D26:N26)/11</f>
        <v>17.727272727272727</v>
      </c>
      <c r="P26" s="26">
        <f>O26</f>
        <v>17.727272727272727</v>
      </c>
    </row>
    <row r="27" spans="1:16" ht="15.75" thickBot="1">
      <c r="A27" s="14"/>
      <c r="B27" s="12" t="s">
        <v>29</v>
      </c>
      <c r="C27" s="8">
        <v>30</v>
      </c>
      <c r="D27" s="14">
        <v>78</v>
      </c>
      <c r="E27" s="12">
        <v>65</v>
      </c>
      <c r="F27" s="12">
        <v>52</v>
      </c>
      <c r="G27" s="12">
        <v>39</v>
      </c>
      <c r="H27" s="12">
        <v>26</v>
      </c>
      <c r="I27" s="12">
        <v>13</v>
      </c>
      <c r="J27" s="12">
        <v>0</v>
      </c>
      <c r="K27" s="12">
        <v>0</v>
      </c>
      <c r="L27" s="12">
        <v>0</v>
      </c>
      <c r="M27" s="12">
        <v>0</v>
      </c>
      <c r="N27" s="8">
        <v>0</v>
      </c>
      <c r="O27" s="27">
        <f>SUM(D27:N27)/11</f>
        <v>24.818181818181817</v>
      </c>
      <c r="P27" s="28">
        <f>O27</f>
        <v>24.818181818181817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3:B157"/>
  <sheetViews>
    <sheetView workbookViewId="0">
      <selection activeCell="B11" sqref="B11"/>
    </sheetView>
  </sheetViews>
  <sheetFormatPr baseColWidth="10" defaultRowHeight="15"/>
  <cols>
    <col min="2" max="2" width="255.7109375" bestFit="1" customWidth="1"/>
  </cols>
  <sheetData>
    <row r="3" spans="2:2">
      <c r="B3" s="29" t="s">
        <v>30</v>
      </c>
    </row>
    <row r="4" spans="2:2">
      <c r="B4" s="30" t="s">
        <v>715</v>
      </c>
    </row>
    <row r="5" spans="2:2">
      <c r="B5" s="30" t="s">
        <v>716</v>
      </c>
    </row>
    <row r="7" spans="2:2">
      <c r="B7" s="29" t="s">
        <v>31</v>
      </c>
    </row>
    <row r="9" spans="2:2">
      <c r="B9" s="30" t="s">
        <v>594</v>
      </c>
    </row>
    <row r="10" spans="2:2">
      <c r="B10" s="30" t="s">
        <v>595</v>
      </c>
    </row>
    <row r="11" spans="2:2">
      <c r="B11" s="30" t="s">
        <v>596</v>
      </c>
    </row>
    <row r="12" spans="2:2">
      <c r="B12" s="30" t="s">
        <v>597</v>
      </c>
    </row>
    <row r="13" spans="2:2">
      <c r="B13" s="30" t="s">
        <v>598</v>
      </c>
    </row>
    <row r="14" spans="2:2">
      <c r="B14" s="30" t="s">
        <v>629</v>
      </c>
    </row>
    <row r="15" spans="2:2">
      <c r="B15" s="30" t="s">
        <v>599</v>
      </c>
    </row>
    <row r="16" spans="2:2">
      <c r="B16" s="30" t="s">
        <v>600</v>
      </c>
    </row>
    <row r="17" spans="2:2">
      <c r="B17" s="30" t="s">
        <v>601</v>
      </c>
    </row>
    <row r="18" spans="2:2">
      <c r="B18" s="30" t="s">
        <v>628</v>
      </c>
    </row>
    <row r="19" spans="2:2">
      <c r="B19" s="30" t="s">
        <v>627</v>
      </c>
    </row>
    <row r="20" spans="2:2">
      <c r="B20" s="30" t="s">
        <v>602</v>
      </c>
    </row>
    <row r="21" spans="2:2">
      <c r="B21" s="30" t="s">
        <v>622</v>
      </c>
    </row>
    <row r="22" spans="2:2">
      <c r="B22" s="30" t="s">
        <v>603</v>
      </c>
    </row>
    <row r="23" spans="2:2">
      <c r="B23" s="30" t="s">
        <v>604</v>
      </c>
    </row>
    <row r="24" spans="2:2">
      <c r="B24" s="30" t="s">
        <v>623</v>
      </c>
    </row>
    <row r="25" spans="2:2">
      <c r="B25" s="30" t="s">
        <v>605</v>
      </c>
    </row>
    <row r="26" spans="2:2">
      <c r="B26" s="30" t="s">
        <v>606</v>
      </c>
    </row>
    <row r="27" spans="2:2">
      <c r="B27" s="30" t="s">
        <v>624</v>
      </c>
    </row>
    <row r="28" spans="2:2">
      <c r="B28" s="30" t="s">
        <v>607</v>
      </c>
    </row>
    <row r="29" spans="2:2">
      <c r="B29" s="30" t="s">
        <v>625</v>
      </c>
    </row>
    <row r="30" spans="2:2">
      <c r="B30" s="30" t="s">
        <v>626</v>
      </c>
    </row>
    <row r="31" spans="2:2">
      <c r="B31" s="30" t="s">
        <v>608</v>
      </c>
    </row>
    <row r="33" spans="2:2">
      <c r="B33" s="29" t="s">
        <v>32</v>
      </c>
    </row>
    <row r="35" spans="2:2">
      <c r="B35" s="30" t="s">
        <v>621</v>
      </c>
    </row>
    <row r="36" spans="2:2">
      <c r="B36" s="30" t="s">
        <v>620</v>
      </c>
    </row>
    <row r="37" spans="2:2">
      <c r="B37" s="30" t="s">
        <v>619</v>
      </c>
    </row>
    <row r="38" spans="2:2">
      <c r="B38" s="30" t="s">
        <v>609</v>
      </c>
    </row>
    <row r="39" spans="2:2">
      <c r="B39" s="30" t="s">
        <v>610</v>
      </c>
    </row>
    <row r="40" spans="2:2">
      <c r="B40" s="30" t="s">
        <v>618</v>
      </c>
    </row>
    <row r="41" spans="2:2">
      <c r="B41" s="30" t="s">
        <v>617</v>
      </c>
    </row>
    <row r="42" spans="2:2">
      <c r="B42" s="30" t="s">
        <v>616</v>
      </c>
    </row>
    <row r="43" spans="2:2">
      <c r="B43" s="30" t="s">
        <v>611</v>
      </c>
    </row>
    <row r="44" spans="2:2">
      <c r="B44" s="30" t="s">
        <v>612</v>
      </c>
    </row>
    <row r="45" spans="2:2">
      <c r="B45" s="30" t="s">
        <v>615</v>
      </c>
    </row>
    <row r="47" spans="2:2">
      <c r="B47" s="29" t="s">
        <v>33</v>
      </c>
    </row>
    <row r="49" spans="2:2">
      <c r="B49" s="30" t="s">
        <v>614</v>
      </c>
    </row>
    <row r="50" spans="2:2">
      <c r="B50" s="30" t="s">
        <v>630</v>
      </c>
    </row>
    <row r="51" spans="2:2">
      <c r="B51" s="30" t="s">
        <v>613</v>
      </c>
    </row>
    <row r="52" spans="2:2">
      <c r="B52" s="30" t="s">
        <v>632</v>
      </c>
    </row>
    <row r="53" spans="2:2">
      <c r="B53" s="30" t="s">
        <v>631</v>
      </c>
    </row>
    <row r="54" spans="2:2">
      <c r="B54" s="30" t="s">
        <v>633</v>
      </c>
    </row>
    <row r="55" spans="2:2">
      <c r="B55" s="30" t="s">
        <v>634</v>
      </c>
    </row>
    <row r="56" spans="2:2">
      <c r="B56" s="30" t="s">
        <v>635</v>
      </c>
    </row>
    <row r="57" spans="2:2">
      <c r="B57" s="30" t="s">
        <v>636</v>
      </c>
    </row>
    <row r="58" spans="2:2">
      <c r="B58" s="30" t="s">
        <v>637</v>
      </c>
    </row>
    <row r="59" spans="2:2">
      <c r="B59" s="30" t="s">
        <v>638</v>
      </c>
    </row>
    <row r="60" spans="2:2">
      <c r="B60" s="30" t="s">
        <v>639</v>
      </c>
    </row>
    <row r="61" spans="2:2">
      <c r="B61" s="30" t="s">
        <v>641</v>
      </c>
    </row>
    <row r="62" spans="2:2">
      <c r="B62" s="30" t="s">
        <v>640</v>
      </c>
    </row>
    <row r="63" spans="2:2">
      <c r="B63" s="30" t="s">
        <v>642</v>
      </c>
    </row>
    <row r="64" spans="2:2">
      <c r="B64" s="30" t="s">
        <v>643</v>
      </c>
    </row>
    <row r="65" spans="2:2">
      <c r="B65" s="30" t="s">
        <v>644</v>
      </c>
    </row>
    <row r="66" spans="2:2">
      <c r="B66" s="30" t="s">
        <v>645</v>
      </c>
    </row>
    <row r="67" spans="2:2">
      <c r="B67" s="30" t="s">
        <v>646</v>
      </c>
    </row>
    <row r="68" spans="2:2">
      <c r="B68" s="30" t="s">
        <v>647</v>
      </c>
    </row>
    <row r="69" spans="2:2">
      <c r="B69" s="29" t="s">
        <v>34</v>
      </c>
    </row>
    <row r="71" spans="2:2">
      <c r="B71" s="30" t="s">
        <v>35</v>
      </c>
    </row>
    <row r="72" spans="2:2">
      <c r="B72" s="30" t="s">
        <v>36</v>
      </c>
    </row>
    <row r="73" spans="2:2">
      <c r="B73" s="30" t="s">
        <v>37</v>
      </c>
    </row>
    <row r="74" spans="2:2">
      <c r="B74" s="30" t="s">
        <v>38</v>
      </c>
    </row>
    <row r="75" spans="2:2">
      <c r="B75" s="30" t="s">
        <v>39</v>
      </c>
    </row>
    <row r="76" spans="2:2">
      <c r="B76" s="30" t="s">
        <v>40</v>
      </c>
    </row>
    <row r="77" spans="2:2">
      <c r="B77" s="30" t="s">
        <v>41</v>
      </c>
    </row>
    <row r="78" spans="2:2">
      <c r="B78" s="30" t="s">
        <v>42</v>
      </c>
    </row>
    <row r="79" spans="2:2">
      <c r="B79" s="30" t="s">
        <v>43</v>
      </c>
    </row>
    <row r="80" spans="2:2">
      <c r="B80" s="30" t="s">
        <v>44</v>
      </c>
    </row>
    <row r="81" spans="2:2">
      <c r="B81" s="30" t="s">
        <v>45</v>
      </c>
    </row>
    <row r="82" spans="2:2">
      <c r="B82" s="31" t="s">
        <v>46</v>
      </c>
    </row>
    <row r="83" spans="2:2">
      <c r="B83" s="31" t="s">
        <v>47</v>
      </c>
    </row>
    <row r="84" spans="2:2">
      <c r="B84" s="31" t="s">
        <v>48</v>
      </c>
    </row>
    <row r="85" spans="2:2">
      <c r="B85" s="31" t="s">
        <v>49</v>
      </c>
    </row>
    <row r="86" spans="2:2">
      <c r="B86" s="31" t="s">
        <v>50</v>
      </c>
    </row>
    <row r="87" spans="2:2">
      <c r="B87" s="30" t="s">
        <v>51</v>
      </c>
    </row>
    <row r="88" spans="2:2">
      <c r="B88" s="30" t="s">
        <v>52</v>
      </c>
    </row>
    <row r="89" spans="2:2">
      <c r="B89" s="30" t="s">
        <v>54</v>
      </c>
    </row>
    <row r="90" spans="2:2">
      <c r="B90" s="30" t="s">
        <v>55</v>
      </c>
    </row>
    <row r="91" spans="2:2">
      <c r="B91" s="30" t="s">
        <v>648</v>
      </c>
    </row>
    <row r="92" spans="2:2">
      <c r="B92" s="30" t="s">
        <v>56</v>
      </c>
    </row>
    <row r="93" spans="2:2">
      <c r="B93" s="30" t="s">
        <v>57</v>
      </c>
    </row>
    <row r="94" spans="2:2">
      <c r="B94" s="30" t="s">
        <v>58</v>
      </c>
    </row>
    <row r="95" spans="2:2">
      <c r="B95" s="30" t="s">
        <v>59</v>
      </c>
    </row>
    <row r="97" spans="2:2">
      <c r="B97" s="29" t="s">
        <v>60</v>
      </c>
    </row>
    <row r="99" spans="2:2">
      <c r="B99" s="30" t="s">
        <v>61</v>
      </c>
    </row>
    <row r="100" spans="2:2">
      <c r="B100" s="30" t="s">
        <v>62</v>
      </c>
    </row>
    <row r="101" spans="2:2">
      <c r="B101" s="30" t="s">
        <v>63</v>
      </c>
    </row>
    <row r="102" spans="2:2">
      <c r="B102" s="30" t="s">
        <v>64</v>
      </c>
    </row>
    <row r="103" spans="2:2">
      <c r="B103" s="30" t="s">
        <v>65</v>
      </c>
    </row>
    <row r="104" spans="2:2">
      <c r="B104" s="30" t="s">
        <v>66</v>
      </c>
    </row>
    <row r="105" spans="2:2">
      <c r="B105" s="30" t="s">
        <v>67</v>
      </c>
    </row>
    <row r="107" spans="2:2">
      <c r="B107" s="29" t="s">
        <v>68</v>
      </c>
    </row>
    <row r="109" spans="2:2">
      <c r="B109" s="30" t="s">
        <v>649</v>
      </c>
    </row>
    <row r="110" spans="2:2">
      <c r="B110" s="30" t="s">
        <v>650</v>
      </c>
    </row>
    <row r="111" spans="2:2">
      <c r="B111" s="30" t="s">
        <v>651</v>
      </c>
    </row>
    <row r="112" spans="2:2">
      <c r="B112" s="30" t="s">
        <v>652</v>
      </c>
    </row>
    <row r="113" spans="2:2">
      <c r="B113" s="30" t="s">
        <v>653</v>
      </c>
    </row>
    <row r="114" spans="2:2">
      <c r="B114" s="30" t="s">
        <v>654</v>
      </c>
    </row>
    <row r="115" spans="2:2">
      <c r="B115" s="30" t="s">
        <v>655</v>
      </c>
    </row>
    <row r="116" spans="2:2">
      <c r="B116" s="30" t="s">
        <v>656</v>
      </c>
    </row>
    <row r="117" spans="2:2">
      <c r="B117" s="30" t="s">
        <v>657</v>
      </c>
    </row>
    <row r="118" spans="2:2">
      <c r="B118" s="30" t="s">
        <v>658</v>
      </c>
    </row>
    <row r="119" spans="2:2">
      <c r="B119" s="30" t="s">
        <v>70</v>
      </c>
    </row>
    <row r="120" spans="2:2">
      <c r="B120" s="30" t="s">
        <v>71</v>
      </c>
    </row>
    <row r="122" spans="2:2">
      <c r="B122" s="29" t="s">
        <v>72</v>
      </c>
    </row>
    <row r="124" spans="2:2">
      <c r="B124" s="30" t="s">
        <v>659</v>
      </c>
    </row>
    <row r="125" spans="2:2">
      <c r="B125" s="30" t="s">
        <v>660</v>
      </c>
    </row>
    <row r="126" spans="2:2">
      <c r="B126" s="30" t="s">
        <v>661</v>
      </c>
    </row>
    <row r="127" spans="2:2">
      <c r="B127" s="30" t="s">
        <v>662</v>
      </c>
    </row>
    <row r="128" spans="2:2">
      <c r="B128" s="30" t="s">
        <v>663</v>
      </c>
    </row>
    <row r="129" spans="2:2">
      <c r="B129" s="30" t="s">
        <v>664</v>
      </c>
    </row>
    <row r="130" spans="2:2">
      <c r="B130" s="30" t="s">
        <v>665</v>
      </c>
    </row>
    <row r="131" spans="2:2">
      <c r="B131" s="30" t="s">
        <v>666</v>
      </c>
    </row>
    <row r="132" spans="2:2">
      <c r="B132" s="30" t="s">
        <v>667</v>
      </c>
    </row>
    <row r="133" spans="2:2">
      <c r="B133" s="30" t="s">
        <v>668</v>
      </c>
    </row>
    <row r="134" spans="2:2">
      <c r="B134" s="30" t="s">
        <v>669</v>
      </c>
    </row>
    <row r="135" spans="2:2">
      <c r="B135" s="30" t="s">
        <v>670</v>
      </c>
    </row>
    <row r="136" spans="2:2">
      <c r="B136" s="30" t="s">
        <v>671</v>
      </c>
    </row>
    <row r="137" spans="2:2">
      <c r="B137" s="30" t="s">
        <v>672</v>
      </c>
    </row>
    <row r="138" spans="2:2">
      <c r="B138" s="30" t="s">
        <v>673</v>
      </c>
    </row>
    <row r="140" spans="2:2">
      <c r="B140" s="29" t="s">
        <v>74</v>
      </c>
    </row>
    <row r="142" spans="2:2">
      <c r="B142" s="30" t="s">
        <v>674</v>
      </c>
    </row>
    <row r="143" spans="2:2">
      <c r="B143" s="30" t="s">
        <v>675</v>
      </c>
    </row>
    <row r="144" spans="2:2">
      <c r="B144" s="30" t="s">
        <v>676</v>
      </c>
    </row>
    <row r="145" spans="2:2">
      <c r="B145" s="30" t="s">
        <v>677</v>
      </c>
    </row>
    <row r="146" spans="2:2">
      <c r="B146" s="30" t="s">
        <v>678</v>
      </c>
    </row>
    <row r="147" spans="2:2">
      <c r="B147" s="30" t="s">
        <v>679</v>
      </c>
    </row>
    <row r="149" spans="2:2">
      <c r="B149" s="29" t="s">
        <v>75</v>
      </c>
    </row>
    <row r="151" spans="2:2">
      <c r="B151" s="30" t="s">
        <v>680</v>
      </c>
    </row>
    <row r="152" spans="2:2">
      <c r="B152" s="30" t="s">
        <v>681</v>
      </c>
    </row>
    <row r="153" spans="2:2">
      <c r="B153" s="30" t="s">
        <v>682</v>
      </c>
    </row>
    <row r="154" spans="2:2">
      <c r="B154" s="30" t="s">
        <v>683</v>
      </c>
    </row>
    <row r="155" spans="2:2">
      <c r="B155" s="30" t="s">
        <v>684</v>
      </c>
    </row>
    <row r="156" spans="2:2">
      <c r="B156" s="30" t="s">
        <v>685</v>
      </c>
    </row>
    <row r="157" spans="2:2">
      <c r="B157" s="30" t="s">
        <v>686</v>
      </c>
    </row>
  </sheetData>
  <pageMargins left="0.7" right="0.7" top="0.75" bottom="0.75" header="0.3" footer="0.3"/>
  <pageSetup paperSize="9" orientation="portrait" verticalDpi="598"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3:B163"/>
  <sheetViews>
    <sheetView topLeftCell="A64" zoomScale="85" zoomScaleNormal="85" workbookViewId="0">
      <selection activeCell="B72" sqref="B72"/>
    </sheetView>
  </sheetViews>
  <sheetFormatPr baseColWidth="10" defaultRowHeight="15"/>
  <cols>
    <col min="2" max="2" width="255.7109375" bestFit="1" customWidth="1"/>
  </cols>
  <sheetData>
    <row r="3" spans="2:2">
      <c r="B3" s="29" t="s">
        <v>30</v>
      </c>
    </row>
    <row r="5" spans="2:2">
      <c r="B5" s="30" t="s">
        <v>912</v>
      </c>
    </row>
    <row r="6" spans="2:2">
      <c r="B6" s="30" t="s">
        <v>913</v>
      </c>
    </row>
    <row r="8" spans="2:2">
      <c r="B8" s="29" t="s">
        <v>31</v>
      </c>
    </row>
    <row r="10" spans="2:2">
      <c r="B10" s="30" t="s">
        <v>911</v>
      </c>
    </row>
    <row r="11" spans="2:2">
      <c r="B11" s="30" t="s">
        <v>960</v>
      </c>
    </row>
    <row r="12" spans="2:2">
      <c r="B12" s="30" t="s">
        <v>961</v>
      </c>
    </row>
    <row r="13" spans="2:2">
      <c r="B13" s="30" t="s">
        <v>962</v>
      </c>
    </row>
    <row r="14" spans="2:2">
      <c r="B14" s="30" t="s">
        <v>963</v>
      </c>
    </row>
    <row r="15" spans="2:2">
      <c r="B15" s="30" t="s">
        <v>985</v>
      </c>
    </row>
    <row r="16" spans="2:2">
      <c r="B16" s="30" t="s">
        <v>986</v>
      </c>
    </row>
    <row r="17" spans="2:2">
      <c r="B17" s="30" t="s">
        <v>914</v>
      </c>
    </row>
    <row r="18" spans="2:2">
      <c r="B18" s="30" t="s">
        <v>964</v>
      </c>
    </row>
    <row r="19" spans="2:2">
      <c r="B19" s="30" t="s">
        <v>993</v>
      </c>
    </row>
    <row r="20" spans="2:2">
      <c r="B20" s="30" t="s">
        <v>994</v>
      </c>
    </row>
    <row r="21" spans="2:2">
      <c r="B21" s="30" t="s">
        <v>982</v>
      </c>
    </row>
    <row r="22" spans="2:2">
      <c r="B22" s="30" t="s">
        <v>995</v>
      </c>
    </row>
    <row r="23" spans="2:2">
      <c r="B23" s="30" t="s">
        <v>987</v>
      </c>
    </row>
    <row r="24" spans="2:2">
      <c r="B24" s="30" t="s">
        <v>980</v>
      </c>
    </row>
    <row r="25" spans="2:2">
      <c r="B25" s="30" t="s">
        <v>1018</v>
      </c>
    </row>
    <row r="26" spans="2:2">
      <c r="B26" s="30" t="s">
        <v>965</v>
      </c>
    </row>
    <row r="27" spans="2:2">
      <c r="B27" s="30" t="s">
        <v>983</v>
      </c>
    </row>
    <row r="28" spans="2:2">
      <c r="B28" s="30" t="s">
        <v>988</v>
      </c>
    </row>
    <row r="29" spans="2:2">
      <c r="B29" s="30" t="s">
        <v>979</v>
      </c>
    </row>
    <row r="30" spans="2:2">
      <c r="B30" s="30" t="s">
        <v>1010</v>
      </c>
    </row>
    <row r="31" spans="2:2">
      <c r="B31" s="30" t="s">
        <v>996</v>
      </c>
    </row>
    <row r="32" spans="2:2">
      <c r="B32" s="30" t="s">
        <v>974</v>
      </c>
    </row>
    <row r="34" spans="2:2">
      <c r="B34" s="29" t="s">
        <v>32</v>
      </c>
    </row>
    <row r="36" spans="2:2">
      <c r="B36" s="30" t="s">
        <v>984</v>
      </c>
    </row>
    <row r="37" spans="2:2">
      <c r="B37" s="30" t="s">
        <v>989</v>
      </c>
    </row>
    <row r="38" spans="2:2">
      <c r="B38" s="30" t="s">
        <v>981</v>
      </c>
    </row>
    <row r="39" spans="2:2">
      <c r="B39" s="30" t="s">
        <v>915</v>
      </c>
    </row>
    <row r="40" spans="2:2">
      <c r="B40" s="30" t="s">
        <v>916</v>
      </c>
    </row>
    <row r="41" spans="2:2">
      <c r="B41" s="30" t="s">
        <v>997</v>
      </c>
    </row>
    <row r="42" spans="2:2">
      <c r="B42" s="30" t="s">
        <v>998</v>
      </c>
    </row>
    <row r="43" spans="2:2">
      <c r="B43" s="30" t="s">
        <v>999</v>
      </c>
    </row>
    <row r="44" spans="2:2">
      <c r="B44" s="30" t="s">
        <v>1017</v>
      </c>
    </row>
    <row r="45" spans="2:2">
      <c r="B45" s="30" t="s">
        <v>1016</v>
      </c>
    </row>
    <row r="46" spans="2:2">
      <c r="B46" s="30" t="s">
        <v>1011</v>
      </c>
    </row>
    <row r="48" spans="2:2">
      <c r="B48" s="29" t="s">
        <v>33</v>
      </c>
    </row>
    <row r="50" spans="2:2">
      <c r="B50" s="30" t="s">
        <v>1019</v>
      </c>
    </row>
    <row r="51" spans="2:2">
      <c r="B51" s="30" t="s">
        <v>1020</v>
      </c>
    </row>
    <row r="52" spans="2:2">
      <c r="B52" s="30" t="s">
        <v>1000</v>
      </c>
    </row>
    <row r="53" spans="2:2">
      <c r="B53" s="30" t="s">
        <v>1012</v>
      </c>
    </row>
    <row r="54" spans="2:2">
      <c r="B54" s="30" t="s">
        <v>917</v>
      </c>
    </row>
    <row r="55" spans="2:2">
      <c r="B55" s="30" t="s">
        <v>1021</v>
      </c>
    </row>
    <row r="56" spans="2:2">
      <c r="B56" s="30" t="s">
        <v>918</v>
      </c>
    </row>
    <row r="57" spans="2:2">
      <c r="B57" s="30" t="s">
        <v>1001</v>
      </c>
    </row>
    <row r="58" spans="2:2">
      <c r="B58" s="30" t="s">
        <v>1002</v>
      </c>
    </row>
    <row r="59" spans="2:2">
      <c r="B59" s="30" t="s">
        <v>1013</v>
      </c>
    </row>
    <row r="60" spans="2:2">
      <c r="B60" s="30" t="s">
        <v>990</v>
      </c>
    </row>
    <row r="61" spans="2:2">
      <c r="B61" s="30" t="s">
        <v>919</v>
      </c>
    </row>
    <row r="62" spans="2:2">
      <c r="B62" s="30" t="s">
        <v>959</v>
      </c>
    </row>
    <row r="63" spans="2:2">
      <c r="B63" s="30" t="s">
        <v>920</v>
      </c>
    </row>
    <row r="64" spans="2:2">
      <c r="B64" s="30" t="s">
        <v>921</v>
      </c>
    </row>
    <row r="65" spans="2:2">
      <c r="B65" s="30" t="s">
        <v>1003</v>
      </c>
    </row>
    <row r="66" spans="2:2">
      <c r="B66" s="30" t="s">
        <v>1022</v>
      </c>
    </row>
    <row r="67" spans="2:2">
      <c r="B67" s="30" t="s">
        <v>922</v>
      </c>
    </row>
    <row r="68" spans="2:2">
      <c r="B68" s="30" t="s">
        <v>1023</v>
      </c>
    </row>
    <row r="69" spans="2:2">
      <c r="B69" s="29" t="s">
        <v>34</v>
      </c>
    </row>
    <row r="71" spans="2:2">
      <c r="B71" s="30" t="s">
        <v>923</v>
      </c>
    </row>
    <row r="72" spans="2:2">
      <c r="B72" s="30" t="s">
        <v>924</v>
      </c>
    </row>
    <row r="73" spans="2:2">
      <c r="B73" s="30" t="s">
        <v>966</v>
      </c>
    </row>
    <row r="74" spans="2:2">
      <c r="B74" s="30" t="s">
        <v>967</v>
      </c>
    </row>
    <row r="75" spans="2:2">
      <c r="B75" s="30" t="s">
        <v>925</v>
      </c>
    </row>
    <row r="76" spans="2:2">
      <c r="B76" s="30" t="s">
        <v>926</v>
      </c>
    </row>
    <row r="77" spans="2:2">
      <c r="B77" s="30" t="s">
        <v>927</v>
      </c>
    </row>
    <row r="78" spans="2:2">
      <c r="B78" s="30" t="s">
        <v>928</v>
      </c>
    </row>
    <row r="79" spans="2:2">
      <c r="B79" s="30" t="s">
        <v>929</v>
      </c>
    </row>
    <row r="80" spans="2:2">
      <c r="B80" s="30" t="s">
        <v>930</v>
      </c>
    </row>
    <row r="81" spans="2:2">
      <c r="B81" s="30" t="s">
        <v>1015</v>
      </c>
    </row>
    <row r="84" spans="2:2">
      <c r="B84" s="31" t="s">
        <v>931</v>
      </c>
    </row>
    <row r="85" spans="2:2">
      <c r="B85" s="31" t="s">
        <v>968</v>
      </c>
    </row>
    <row r="86" spans="2:2">
      <c r="B86" s="31" t="s">
        <v>932</v>
      </c>
    </row>
    <row r="87" spans="2:2">
      <c r="B87" s="31" t="s">
        <v>933</v>
      </c>
    </row>
    <row r="88" spans="2:2">
      <c r="B88" s="31" t="s">
        <v>934</v>
      </c>
    </row>
    <row r="89" spans="2:2">
      <c r="B89" s="30" t="s">
        <v>935</v>
      </c>
    </row>
    <row r="90" spans="2:2">
      <c r="B90" s="30" t="s">
        <v>936</v>
      </c>
    </row>
    <row r="91" spans="2:2">
      <c r="B91" t="s">
        <v>53</v>
      </c>
    </row>
    <row r="92" spans="2:2">
      <c r="B92" s="30" t="s">
        <v>957</v>
      </c>
    </row>
    <row r="93" spans="2:2">
      <c r="B93" s="30" t="s">
        <v>937</v>
      </c>
    </row>
    <row r="94" spans="2:2">
      <c r="B94" s="30" t="s">
        <v>1024</v>
      </c>
    </row>
    <row r="95" spans="2:2">
      <c r="B95" s="30" t="s">
        <v>938</v>
      </c>
    </row>
    <row r="96" spans="2:2">
      <c r="B96" s="30" t="s">
        <v>939</v>
      </c>
    </row>
    <row r="97" spans="2:2">
      <c r="B97" s="30" t="s">
        <v>940</v>
      </c>
    </row>
    <row r="98" spans="2:2">
      <c r="B98" s="30" t="s">
        <v>941</v>
      </c>
    </row>
    <row r="100" spans="2:2">
      <c r="B100" s="29" t="s">
        <v>60</v>
      </c>
    </row>
    <row r="102" spans="2:2">
      <c r="B102" s="30" t="s">
        <v>942</v>
      </c>
    </row>
    <row r="103" spans="2:2">
      <c r="B103" s="30" t="s">
        <v>975</v>
      </c>
    </row>
    <row r="104" spans="2:2">
      <c r="B104" s="30" t="s">
        <v>976</v>
      </c>
    </row>
    <row r="105" spans="2:2">
      <c r="B105" s="30" t="s">
        <v>970</v>
      </c>
    </row>
    <row r="106" spans="2:2">
      <c r="B106" s="30" t="s">
        <v>971</v>
      </c>
    </row>
    <row r="107" spans="2:2">
      <c r="B107" s="30" t="s">
        <v>972</v>
      </c>
    </row>
    <row r="108" spans="2:2">
      <c r="B108" s="30" t="s">
        <v>943</v>
      </c>
    </row>
    <row r="110" spans="2:2">
      <c r="B110" s="29" t="s">
        <v>68</v>
      </c>
    </row>
    <row r="112" spans="2:2">
      <c r="B112" s="30" t="s">
        <v>1025</v>
      </c>
    </row>
    <row r="113" spans="2:2">
      <c r="B113" s="30" t="s">
        <v>958</v>
      </c>
    </row>
    <row r="114" spans="2:2">
      <c r="B114" s="30" t="s">
        <v>1026</v>
      </c>
    </row>
    <row r="115" spans="2:2">
      <c r="B115" s="30" t="s">
        <v>1027</v>
      </c>
    </row>
    <row r="116" spans="2:2">
      <c r="B116" s="30" t="s">
        <v>969</v>
      </c>
    </row>
    <row r="117" spans="2:2">
      <c r="B117" s="30" t="s">
        <v>977</v>
      </c>
    </row>
    <row r="118" spans="2:2">
      <c r="B118" t="s">
        <v>69</v>
      </c>
    </row>
    <row r="119" spans="2:2">
      <c r="B119" s="30" t="s">
        <v>944</v>
      </c>
    </row>
    <row r="120" spans="2:2">
      <c r="B120" s="30" t="s">
        <v>1014</v>
      </c>
    </row>
    <row r="121" spans="2:2">
      <c r="B121" s="30" t="s">
        <v>1028</v>
      </c>
    </row>
    <row r="122" spans="2:2">
      <c r="B122" s="30" t="s">
        <v>978</v>
      </c>
    </row>
    <row r="123" spans="2:2">
      <c r="B123" s="30" t="s">
        <v>70</v>
      </c>
    </row>
    <row r="124" spans="2:2">
      <c r="B124" s="30" t="s">
        <v>71</v>
      </c>
    </row>
    <row r="126" spans="2:2">
      <c r="B126" s="29" t="s">
        <v>72</v>
      </c>
    </row>
    <row r="128" spans="2:2">
      <c r="B128" s="30" t="s">
        <v>945</v>
      </c>
    </row>
    <row r="129" spans="2:2">
      <c r="B129" s="30" t="s">
        <v>1004</v>
      </c>
    </row>
    <row r="130" spans="2:2">
      <c r="B130" s="30" t="s">
        <v>1029</v>
      </c>
    </row>
    <row r="131" spans="2:2">
      <c r="B131" s="30" t="s">
        <v>1030</v>
      </c>
    </row>
    <row r="132" spans="2:2">
      <c r="B132" s="30" t="s">
        <v>1005</v>
      </c>
    </row>
    <row r="133" spans="2:2">
      <c r="B133" s="30" t="s">
        <v>1031</v>
      </c>
    </row>
    <row r="134" spans="2:2">
      <c r="B134" s="30" t="s">
        <v>946</v>
      </c>
    </row>
    <row r="135" spans="2:2">
      <c r="B135" s="30" t="s">
        <v>947</v>
      </c>
    </row>
    <row r="136" spans="2:2">
      <c r="B136" s="30" t="s">
        <v>1006</v>
      </c>
    </row>
    <row r="137" spans="2:2">
      <c r="B137" s="30" t="s">
        <v>1032</v>
      </c>
    </row>
    <row r="138" spans="2:2">
      <c r="B138" s="30" t="s">
        <v>1007</v>
      </c>
    </row>
    <row r="139" spans="2:2">
      <c r="B139" s="30" t="s">
        <v>1008</v>
      </c>
    </row>
    <row r="140" spans="2:2">
      <c r="B140" s="30" t="s">
        <v>948</v>
      </c>
    </row>
    <row r="141" spans="2:2">
      <c r="B141" s="30" t="s">
        <v>949</v>
      </c>
    </row>
    <row r="142" spans="2:2">
      <c r="B142" t="s">
        <v>73</v>
      </c>
    </row>
    <row r="143" spans="2:2">
      <c r="B143" s="30" t="s">
        <v>950</v>
      </c>
    </row>
    <row r="145" spans="2:2">
      <c r="B145" s="29" t="s">
        <v>74</v>
      </c>
    </row>
    <row r="147" spans="2:2">
      <c r="B147" s="30" t="s">
        <v>951</v>
      </c>
    </row>
    <row r="148" spans="2:2">
      <c r="B148" s="30" t="s">
        <v>991</v>
      </c>
    </row>
    <row r="149" spans="2:2">
      <c r="B149" s="30" t="s">
        <v>952</v>
      </c>
    </row>
    <row r="150" spans="2:2">
      <c r="B150" s="30" t="s">
        <v>992</v>
      </c>
    </row>
    <row r="151" spans="2:2">
      <c r="B151" s="30" t="s">
        <v>1009</v>
      </c>
    </row>
    <row r="153" spans="2:2">
      <c r="B153" s="30" t="s">
        <v>953</v>
      </c>
    </row>
    <row r="155" spans="2:2">
      <c r="B155" s="29" t="s">
        <v>75</v>
      </c>
    </row>
    <row r="157" spans="2:2">
      <c r="B157" s="30" t="s">
        <v>973</v>
      </c>
    </row>
    <row r="158" spans="2:2">
      <c r="B158" s="30" t="s">
        <v>954</v>
      </c>
    </row>
    <row r="159" spans="2:2">
      <c r="B159" s="30" t="s">
        <v>955</v>
      </c>
    </row>
    <row r="160" spans="2:2">
      <c r="B160" s="30" t="s">
        <v>1033</v>
      </c>
    </row>
    <row r="161" spans="2:2">
      <c r="B161" s="30" t="s">
        <v>1034</v>
      </c>
    </row>
    <row r="162" spans="2:2">
      <c r="B162" s="30" t="s">
        <v>1035</v>
      </c>
    </row>
    <row r="163" spans="2:2">
      <c r="B163" s="30" t="s">
        <v>956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293"/>
  <sheetViews>
    <sheetView zoomScale="115" zoomScaleNormal="115" workbookViewId="0">
      <selection activeCell="E149" sqref="E149"/>
    </sheetView>
  </sheetViews>
  <sheetFormatPr baseColWidth="10" defaultRowHeight="15"/>
  <sheetData>
    <row r="1" spans="1:4">
      <c r="A1" s="36" t="s">
        <v>590</v>
      </c>
      <c r="B1" s="37" t="s">
        <v>591</v>
      </c>
      <c r="C1" s="37" t="s">
        <v>592</v>
      </c>
      <c r="D1" s="38" t="s">
        <v>593</v>
      </c>
    </row>
    <row r="2" spans="1:4" ht="60" hidden="1">
      <c r="A2" s="34" t="s">
        <v>76</v>
      </c>
      <c r="B2" s="32" t="s">
        <v>77</v>
      </c>
      <c r="C2" s="32" t="s">
        <v>78</v>
      </c>
      <c r="D2" s="35" t="s">
        <v>79</v>
      </c>
    </row>
    <row r="3" spans="1:4" ht="60" hidden="1">
      <c r="A3" s="34" t="s">
        <v>80</v>
      </c>
      <c r="B3" s="32" t="s">
        <v>81</v>
      </c>
      <c r="C3" s="32" t="s">
        <v>82</v>
      </c>
      <c r="D3" s="35" t="s">
        <v>79</v>
      </c>
    </row>
    <row r="4" spans="1:4" ht="45" hidden="1">
      <c r="A4" s="34" t="s">
        <v>83</v>
      </c>
      <c r="B4" s="32" t="s">
        <v>84</v>
      </c>
      <c r="C4" s="32" t="s">
        <v>85</v>
      </c>
      <c r="D4" s="35" t="s">
        <v>79</v>
      </c>
    </row>
    <row r="5" spans="1:4" ht="75" hidden="1">
      <c r="A5" s="34" t="s">
        <v>86</v>
      </c>
      <c r="B5" s="33" t="s">
        <v>87</v>
      </c>
      <c r="C5" s="32" t="s">
        <v>88</v>
      </c>
      <c r="D5" s="35" t="s">
        <v>79</v>
      </c>
    </row>
    <row r="6" spans="1:4" ht="150" hidden="1">
      <c r="A6" s="34" t="s">
        <v>89</v>
      </c>
      <c r="B6" s="32" t="s">
        <v>90</v>
      </c>
      <c r="C6" s="33" t="s">
        <v>91</v>
      </c>
      <c r="D6" s="35" t="s">
        <v>79</v>
      </c>
    </row>
    <row r="7" spans="1:4" ht="75" hidden="1">
      <c r="A7" s="34" t="s">
        <v>92</v>
      </c>
      <c r="B7" s="32"/>
      <c r="C7" s="33" t="s">
        <v>93</v>
      </c>
      <c r="D7" s="35" t="s">
        <v>79</v>
      </c>
    </row>
    <row r="8" spans="1:4" ht="75" hidden="1">
      <c r="A8" s="34" t="s">
        <v>94</v>
      </c>
      <c r="B8" s="32"/>
      <c r="C8" s="32" t="s">
        <v>95</v>
      </c>
      <c r="D8" s="35" t="s">
        <v>79</v>
      </c>
    </row>
    <row r="9" spans="1:4" ht="30" hidden="1">
      <c r="A9" s="34" t="s">
        <v>96</v>
      </c>
      <c r="B9" s="33" t="s">
        <v>97</v>
      </c>
      <c r="C9" s="33" t="s">
        <v>98</v>
      </c>
      <c r="D9" s="35" t="s">
        <v>79</v>
      </c>
    </row>
    <row r="10" spans="1:4" ht="60" hidden="1">
      <c r="A10" s="34" t="s">
        <v>99</v>
      </c>
      <c r="B10" s="32"/>
      <c r="C10" s="32" t="s">
        <v>100</v>
      </c>
      <c r="D10" s="35" t="s">
        <v>79</v>
      </c>
    </row>
    <row r="11" spans="1:4" ht="45" hidden="1">
      <c r="A11" s="34" t="s">
        <v>101</v>
      </c>
      <c r="B11" s="32"/>
      <c r="C11" s="32" t="s">
        <v>102</v>
      </c>
      <c r="D11" s="35" t="s">
        <v>79</v>
      </c>
    </row>
    <row r="12" spans="1:4" ht="75" hidden="1">
      <c r="A12" s="34" t="s">
        <v>103</v>
      </c>
      <c r="B12" s="33" t="s">
        <v>104</v>
      </c>
      <c r="C12" s="32" t="s">
        <v>105</v>
      </c>
      <c r="D12" s="35" t="s">
        <v>79</v>
      </c>
    </row>
    <row r="13" spans="1:4" ht="90" hidden="1">
      <c r="A13" s="34" t="s">
        <v>106</v>
      </c>
      <c r="B13" s="32" t="s">
        <v>107</v>
      </c>
      <c r="C13" s="32" t="s">
        <v>108</v>
      </c>
      <c r="D13" s="35" t="s">
        <v>79</v>
      </c>
    </row>
    <row r="14" spans="1:4" ht="90" hidden="1">
      <c r="A14" s="34" t="s">
        <v>109</v>
      </c>
      <c r="B14" s="32" t="s">
        <v>110</v>
      </c>
      <c r="C14" s="32" t="s">
        <v>111</v>
      </c>
      <c r="D14" s="35" t="s">
        <v>79</v>
      </c>
    </row>
    <row r="15" spans="1:4" ht="45" hidden="1">
      <c r="A15" s="34" t="s">
        <v>112</v>
      </c>
      <c r="B15" s="32" t="s">
        <v>81</v>
      </c>
      <c r="C15" s="32" t="s">
        <v>113</v>
      </c>
      <c r="D15" s="35" t="s">
        <v>79</v>
      </c>
    </row>
    <row r="16" spans="1:4" ht="60" hidden="1">
      <c r="A16" s="34" t="s">
        <v>114</v>
      </c>
      <c r="B16" s="32"/>
      <c r="C16" s="32" t="s">
        <v>115</v>
      </c>
      <c r="D16" s="35" t="s">
        <v>79</v>
      </c>
    </row>
    <row r="17" spans="1:4" ht="75" hidden="1">
      <c r="A17" s="34" t="s">
        <v>116</v>
      </c>
      <c r="B17" s="33" t="s">
        <v>94</v>
      </c>
      <c r="C17" s="32" t="s">
        <v>117</v>
      </c>
      <c r="D17" s="35" t="s">
        <v>79</v>
      </c>
    </row>
    <row r="18" spans="1:4" ht="75" hidden="1">
      <c r="A18" s="34" t="s">
        <v>118</v>
      </c>
      <c r="B18" s="32" t="s">
        <v>119</v>
      </c>
      <c r="C18" s="32" t="s">
        <v>120</v>
      </c>
      <c r="D18" s="35" t="s">
        <v>79</v>
      </c>
    </row>
    <row r="19" spans="1:4" ht="60" hidden="1">
      <c r="A19" s="34" t="s">
        <v>121</v>
      </c>
      <c r="B19" s="32"/>
      <c r="C19" s="32" t="s">
        <v>122</v>
      </c>
      <c r="D19" s="35" t="s">
        <v>79</v>
      </c>
    </row>
    <row r="20" spans="1:4" ht="60" hidden="1">
      <c r="A20" s="34" t="s">
        <v>123</v>
      </c>
      <c r="B20" s="33" t="s">
        <v>124</v>
      </c>
      <c r="C20" s="32" t="s">
        <v>125</v>
      </c>
      <c r="D20" s="35" t="s">
        <v>79</v>
      </c>
    </row>
    <row r="21" spans="1:4" ht="60" hidden="1">
      <c r="A21" s="34" t="s">
        <v>126</v>
      </c>
      <c r="B21" s="32" t="s">
        <v>127</v>
      </c>
      <c r="C21" s="32" t="s">
        <v>128</v>
      </c>
      <c r="D21" s="35" t="s">
        <v>79</v>
      </c>
    </row>
    <row r="22" spans="1:4" ht="90" hidden="1">
      <c r="A22" s="34" t="s">
        <v>129</v>
      </c>
      <c r="B22" s="32" t="s">
        <v>130</v>
      </c>
      <c r="C22" s="32" t="s">
        <v>131</v>
      </c>
      <c r="D22" s="35" t="s">
        <v>79</v>
      </c>
    </row>
    <row r="23" spans="1:4" ht="105" hidden="1">
      <c r="A23" s="34" t="s">
        <v>132</v>
      </c>
      <c r="B23" s="32" t="s">
        <v>133</v>
      </c>
      <c r="C23" s="32" t="s">
        <v>134</v>
      </c>
      <c r="D23" s="35" t="s">
        <v>79</v>
      </c>
    </row>
    <row r="24" spans="1:4" ht="75" hidden="1">
      <c r="A24" s="34" t="s">
        <v>135</v>
      </c>
      <c r="B24" s="32" t="s">
        <v>136</v>
      </c>
      <c r="C24" s="32" t="s">
        <v>137</v>
      </c>
      <c r="D24" s="35" t="s">
        <v>79</v>
      </c>
    </row>
    <row r="25" spans="1:4" ht="75" hidden="1">
      <c r="A25" s="34" t="s">
        <v>138</v>
      </c>
      <c r="B25" s="32"/>
      <c r="C25" s="32" t="s">
        <v>139</v>
      </c>
      <c r="D25" s="35" t="s">
        <v>79</v>
      </c>
    </row>
    <row r="26" spans="1:4" ht="60" hidden="1">
      <c r="A26" s="34" t="s">
        <v>140</v>
      </c>
      <c r="B26" s="32" t="s">
        <v>141</v>
      </c>
      <c r="C26" s="32" t="s">
        <v>142</v>
      </c>
      <c r="D26" s="35" t="s">
        <v>79</v>
      </c>
    </row>
    <row r="27" spans="1:4" ht="90" hidden="1">
      <c r="A27" s="34" t="s">
        <v>143</v>
      </c>
      <c r="B27" s="32" t="s">
        <v>144</v>
      </c>
      <c r="C27" s="32" t="s">
        <v>145</v>
      </c>
      <c r="D27" s="35" t="s">
        <v>79</v>
      </c>
    </row>
    <row r="28" spans="1:4" ht="75" hidden="1">
      <c r="A28" s="34" t="s">
        <v>146</v>
      </c>
      <c r="B28" s="32" t="s">
        <v>147</v>
      </c>
      <c r="C28" s="33" t="s">
        <v>148</v>
      </c>
      <c r="D28" s="35" t="s">
        <v>79</v>
      </c>
    </row>
    <row r="29" spans="1:4" ht="75" hidden="1">
      <c r="A29" s="34" t="s">
        <v>149</v>
      </c>
      <c r="B29" s="32" t="s">
        <v>84</v>
      </c>
      <c r="C29" s="32" t="s">
        <v>150</v>
      </c>
      <c r="D29" s="35" t="s">
        <v>79</v>
      </c>
    </row>
    <row r="30" spans="1:4" ht="60" hidden="1">
      <c r="A30" s="34" t="s">
        <v>151</v>
      </c>
      <c r="B30" s="32" t="s">
        <v>81</v>
      </c>
      <c r="C30" s="32" t="s">
        <v>152</v>
      </c>
      <c r="D30" s="35" t="s">
        <v>79</v>
      </c>
    </row>
    <row r="31" spans="1:4" ht="75" hidden="1">
      <c r="A31" s="34" t="s">
        <v>153</v>
      </c>
      <c r="B31" s="33" t="s">
        <v>154</v>
      </c>
      <c r="C31" s="32" t="s">
        <v>155</v>
      </c>
      <c r="D31" s="35" t="s">
        <v>79</v>
      </c>
    </row>
    <row r="32" spans="1:4" ht="120" hidden="1">
      <c r="A32" s="34" t="s">
        <v>156</v>
      </c>
      <c r="B32" s="32"/>
      <c r="C32" s="32" t="s">
        <v>157</v>
      </c>
      <c r="D32" s="35" t="s">
        <v>79</v>
      </c>
    </row>
    <row r="33" spans="1:4" ht="75" hidden="1">
      <c r="A33" s="34" t="s">
        <v>158</v>
      </c>
      <c r="B33" s="32"/>
      <c r="C33" s="32" t="s">
        <v>159</v>
      </c>
      <c r="D33" s="35" t="s">
        <v>79</v>
      </c>
    </row>
    <row r="34" spans="1:4" ht="75" hidden="1">
      <c r="A34" s="34" t="s">
        <v>160</v>
      </c>
      <c r="B34" s="33" t="s">
        <v>161</v>
      </c>
      <c r="C34" s="32" t="s">
        <v>162</v>
      </c>
      <c r="D34" s="35" t="s">
        <v>79</v>
      </c>
    </row>
    <row r="35" spans="1:4" ht="75" hidden="1">
      <c r="A35" s="34" t="s">
        <v>163</v>
      </c>
      <c r="B35" s="33" t="s">
        <v>161</v>
      </c>
      <c r="C35" s="32" t="s">
        <v>164</v>
      </c>
      <c r="D35" s="35" t="s">
        <v>79</v>
      </c>
    </row>
    <row r="36" spans="1:4" ht="90" hidden="1">
      <c r="A36" s="34" t="s">
        <v>165</v>
      </c>
      <c r="B36" s="32" t="s">
        <v>166</v>
      </c>
      <c r="C36" s="33" t="s">
        <v>167</v>
      </c>
      <c r="D36" s="35" t="s">
        <v>79</v>
      </c>
    </row>
    <row r="37" spans="1:4" ht="75" hidden="1">
      <c r="A37" s="34" t="s">
        <v>168</v>
      </c>
      <c r="B37" s="32"/>
      <c r="C37" s="32" t="s">
        <v>169</v>
      </c>
      <c r="D37" s="35" t="s">
        <v>79</v>
      </c>
    </row>
    <row r="38" spans="1:4" ht="90" hidden="1">
      <c r="A38" s="34" t="s">
        <v>170</v>
      </c>
      <c r="B38" s="32" t="s">
        <v>171</v>
      </c>
      <c r="C38" s="32" t="s">
        <v>172</v>
      </c>
      <c r="D38" s="35" t="s">
        <v>79</v>
      </c>
    </row>
    <row r="39" spans="1:4" ht="75" hidden="1">
      <c r="A39" s="34" t="s">
        <v>173</v>
      </c>
      <c r="B39" s="32"/>
      <c r="C39" s="32" t="s">
        <v>174</v>
      </c>
      <c r="D39" s="35" t="s">
        <v>79</v>
      </c>
    </row>
    <row r="40" spans="1:4" ht="90" hidden="1">
      <c r="A40" s="34" t="s">
        <v>175</v>
      </c>
      <c r="B40" s="32" t="s">
        <v>176</v>
      </c>
      <c r="C40" s="32" t="s">
        <v>177</v>
      </c>
      <c r="D40" s="35" t="s">
        <v>79</v>
      </c>
    </row>
    <row r="41" spans="1:4" ht="45" hidden="1">
      <c r="A41" s="34" t="s">
        <v>178</v>
      </c>
      <c r="B41" s="32"/>
      <c r="C41" s="32" t="s">
        <v>179</v>
      </c>
      <c r="D41" s="35" t="s">
        <v>79</v>
      </c>
    </row>
    <row r="42" spans="1:4" ht="75" hidden="1">
      <c r="A42" s="34" t="s">
        <v>180</v>
      </c>
      <c r="B42" s="32" t="s">
        <v>181</v>
      </c>
      <c r="C42" s="32" t="s">
        <v>182</v>
      </c>
      <c r="D42" s="35" t="s">
        <v>79</v>
      </c>
    </row>
    <row r="43" spans="1:4" ht="75" hidden="1">
      <c r="A43" s="34" t="s">
        <v>183</v>
      </c>
      <c r="B43" s="32" t="s">
        <v>166</v>
      </c>
      <c r="C43" s="32" t="s">
        <v>184</v>
      </c>
      <c r="D43" s="35" t="s">
        <v>79</v>
      </c>
    </row>
    <row r="44" spans="1:4" ht="90" hidden="1">
      <c r="A44" s="34" t="s">
        <v>185</v>
      </c>
      <c r="B44" s="33" t="s">
        <v>186</v>
      </c>
      <c r="C44" s="32" t="s">
        <v>187</v>
      </c>
      <c r="D44" s="35" t="s">
        <v>79</v>
      </c>
    </row>
    <row r="45" spans="1:4" ht="60" hidden="1">
      <c r="A45" s="34" t="s">
        <v>188</v>
      </c>
      <c r="B45" s="32"/>
      <c r="C45" s="32" t="s">
        <v>189</v>
      </c>
      <c r="D45" s="35" t="s">
        <v>79</v>
      </c>
    </row>
    <row r="46" spans="1:4" ht="75" hidden="1">
      <c r="A46" s="34" t="s">
        <v>190</v>
      </c>
      <c r="B46" s="32" t="s">
        <v>191</v>
      </c>
      <c r="C46" s="32" t="s">
        <v>192</v>
      </c>
      <c r="D46" s="35" t="s">
        <v>79</v>
      </c>
    </row>
    <row r="47" spans="1:4" ht="75" hidden="1">
      <c r="A47" s="34" t="s">
        <v>97</v>
      </c>
      <c r="B47" s="32"/>
      <c r="C47" s="32" t="s">
        <v>193</v>
      </c>
      <c r="D47" s="35" t="s">
        <v>79</v>
      </c>
    </row>
    <row r="48" spans="1:4" ht="90" hidden="1">
      <c r="A48" s="34" t="s">
        <v>194</v>
      </c>
      <c r="B48" s="32" t="s">
        <v>195</v>
      </c>
      <c r="C48" s="32" t="s">
        <v>196</v>
      </c>
      <c r="D48" s="35" t="s">
        <v>79</v>
      </c>
    </row>
    <row r="49" spans="1:4" ht="90" hidden="1">
      <c r="A49" s="34" t="s">
        <v>197</v>
      </c>
      <c r="B49" s="32" t="s">
        <v>198</v>
      </c>
      <c r="C49" s="32" t="s">
        <v>199</v>
      </c>
      <c r="D49" s="35" t="s">
        <v>79</v>
      </c>
    </row>
    <row r="50" spans="1:4" ht="90" hidden="1">
      <c r="A50" s="34" t="s">
        <v>200</v>
      </c>
      <c r="B50" s="33" t="s">
        <v>201</v>
      </c>
      <c r="C50" s="32" t="s">
        <v>202</v>
      </c>
      <c r="D50" s="35" t="s">
        <v>79</v>
      </c>
    </row>
    <row r="51" spans="1:4" ht="90" hidden="1">
      <c r="A51" s="34" t="s">
        <v>203</v>
      </c>
      <c r="B51" s="32" t="s">
        <v>204</v>
      </c>
      <c r="C51" s="32" t="s">
        <v>205</v>
      </c>
      <c r="D51" s="35" t="s">
        <v>79</v>
      </c>
    </row>
    <row r="52" spans="1:4" ht="60" hidden="1">
      <c r="A52" s="34" t="s">
        <v>206</v>
      </c>
      <c r="B52" s="32" t="s">
        <v>207</v>
      </c>
      <c r="C52" s="32" t="s">
        <v>208</v>
      </c>
      <c r="D52" s="35" t="s">
        <v>79</v>
      </c>
    </row>
    <row r="53" spans="1:4" ht="75" hidden="1">
      <c r="A53" s="34" t="s">
        <v>209</v>
      </c>
      <c r="B53" s="32"/>
      <c r="C53" s="32" t="s">
        <v>210</v>
      </c>
      <c r="D53" s="35" t="s">
        <v>79</v>
      </c>
    </row>
    <row r="54" spans="1:4" ht="90" hidden="1">
      <c r="A54" s="34" t="s">
        <v>211</v>
      </c>
      <c r="B54" s="32"/>
      <c r="C54" s="32" t="s">
        <v>212</v>
      </c>
      <c r="D54" s="35" t="s">
        <v>79</v>
      </c>
    </row>
    <row r="55" spans="1:4" ht="60" hidden="1">
      <c r="A55" s="34" t="s">
        <v>213</v>
      </c>
      <c r="B55" s="32"/>
      <c r="C55" s="32" t="s">
        <v>214</v>
      </c>
      <c r="D55" s="35" t="s">
        <v>79</v>
      </c>
    </row>
    <row r="56" spans="1:4" ht="75" hidden="1">
      <c r="A56" s="34" t="s">
        <v>215</v>
      </c>
      <c r="B56" s="32" t="s">
        <v>216</v>
      </c>
      <c r="C56" s="32" t="s">
        <v>217</v>
      </c>
      <c r="D56" s="35" t="s">
        <v>79</v>
      </c>
    </row>
    <row r="57" spans="1:4" ht="90" hidden="1">
      <c r="A57" s="34" t="s">
        <v>218</v>
      </c>
      <c r="B57" s="32" t="s">
        <v>130</v>
      </c>
      <c r="C57" s="32" t="s">
        <v>219</v>
      </c>
      <c r="D57" s="35" t="s">
        <v>79</v>
      </c>
    </row>
    <row r="58" spans="1:4" ht="45" hidden="1">
      <c r="A58" s="34" t="s">
        <v>220</v>
      </c>
      <c r="B58" s="32"/>
      <c r="C58" s="32" t="s">
        <v>221</v>
      </c>
      <c r="D58" s="35" t="s">
        <v>79</v>
      </c>
    </row>
    <row r="59" spans="1:4" ht="120" hidden="1">
      <c r="A59" s="34" t="s">
        <v>222</v>
      </c>
      <c r="B59" s="33" t="s">
        <v>223</v>
      </c>
      <c r="C59" s="32" t="s">
        <v>224</v>
      </c>
      <c r="D59" s="35" t="s">
        <v>79</v>
      </c>
    </row>
    <row r="60" spans="1:4" ht="75" hidden="1">
      <c r="A60" s="34" t="s">
        <v>223</v>
      </c>
      <c r="B60" s="33" t="s">
        <v>225</v>
      </c>
      <c r="C60" s="32" t="s">
        <v>226</v>
      </c>
      <c r="D60" s="35" t="s">
        <v>79</v>
      </c>
    </row>
    <row r="61" spans="1:4" ht="60" hidden="1">
      <c r="A61" s="34" t="s">
        <v>227</v>
      </c>
      <c r="B61" s="32" t="s">
        <v>207</v>
      </c>
      <c r="C61" s="32" t="s">
        <v>228</v>
      </c>
      <c r="D61" s="35" t="s">
        <v>79</v>
      </c>
    </row>
    <row r="62" spans="1:4" ht="75" hidden="1">
      <c r="A62" s="34" t="s">
        <v>229</v>
      </c>
      <c r="B62" s="32" t="s">
        <v>230</v>
      </c>
      <c r="C62" s="32" t="s">
        <v>231</v>
      </c>
      <c r="D62" s="35" t="s">
        <v>79</v>
      </c>
    </row>
    <row r="63" spans="1:4" ht="45" hidden="1">
      <c r="A63" s="34" t="s">
        <v>232</v>
      </c>
      <c r="B63" s="32" t="s">
        <v>81</v>
      </c>
      <c r="C63" s="32" t="s">
        <v>233</v>
      </c>
      <c r="D63" s="35" t="s">
        <v>79</v>
      </c>
    </row>
    <row r="64" spans="1:4" ht="60" hidden="1">
      <c r="A64" s="34" t="s">
        <v>234</v>
      </c>
      <c r="B64" s="32" t="s">
        <v>107</v>
      </c>
      <c r="C64" s="32" t="s">
        <v>235</v>
      </c>
      <c r="D64" s="35" t="s">
        <v>79</v>
      </c>
    </row>
    <row r="65" spans="1:4" ht="60" hidden="1">
      <c r="A65" s="34" t="s">
        <v>236</v>
      </c>
      <c r="B65" s="33" t="s">
        <v>237</v>
      </c>
      <c r="C65" s="32" t="s">
        <v>238</v>
      </c>
      <c r="D65" s="35" t="s">
        <v>79</v>
      </c>
    </row>
    <row r="66" spans="1:4" ht="60" hidden="1">
      <c r="A66" s="34" t="s">
        <v>239</v>
      </c>
      <c r="B66" s="32"/>
      <c r="C66" s="32" t="s">
        <v>240</v>
      </c>
      <c r="D66" s="35" t="s">
        <v>79</v>
      </c>
    </row>
    <row r="67" spans="1:4" ht="60" hidden="1">
      <c r="A67" s="34" t="s">
        <v>241</v>
      </c>
      <c r="B67" s="33" t="s">
        <v>209</v>
      </c>
      <c r="C67" s="32" t="s">
        <v>242</v>
      </c>
      <c r="D67" s="35" t="s">
        <v>79</v>
      </c>
    </row>
    <row r="68" spans="1:4" ht="90" hidden="1">
      <c r="A68" s="34" t="s">
        <v>243</v>
      </c>
      <c r="B68" s="32"/>
      <c r="C68" s="33" t="s">
        <v>244</v>
      </c>
      <c r="D68" s="35" t="s">
        <v>79</v>
      </c>
    </row>
    <row r="69" spans="1:4" ht="105" hidden="1">
      <c r="A69" s="34" t="s">
        <v>245</v>
      </c>
      <c r="B69" s="32" t="s">
        <v>166</v>
      </c>
      <c r="C69" s="33" t="s">
        <v>246</v>
      </c>
      <c r="D69" s="35" t="s">
        <v>79</v>
      </c>
    </row>
    <row r="70" spans="1:4" ht="90" hidden="1">
      <c r="A70" s="34" t="s">
        <v>247</v>
      </c>
      <c r="B70" s="32" t="s">
        <v>166</v>
      </c>
      <c r="C70" s="33" t="s">
        <v>248</v>
      </c>
      <c r="D70" s="35" t="s">
        <v>79</v>
      </c>
    </row>
    <row r="71" spans="1:4" ht="90" hidden="1">
      <c r="A71" s="34" t="s">
        <v>249</v>
      </c>
      <c r="B71" s="32" t="s">
        <v>166</v>
      </c>
      <c r="C71" s="33" t="s">
        <v>250</v>
      </c>
      <c r="D71" s="35" t="s">
        <v>79</v>
      </c>
    </row>
    <row r="72" spans="1:4" ht="75" hidden="1">
      <c r="A72" s="34" t="s">
        <v>251</v>
      </c>
      <c r="B72" s="32" t="s">
        <v>171</v>
      </c>
      <c r="C72" s="32" t="s">
        <v>252</v>
      </c>
      <c r="D72" s="35" t="s">
        <v>79</v>
      </c>
    </row>
    <row r="73" spans="1:4" ht="75" hidden="1">
      <c r="A73" s="34" t="s">
        <v>253</v>
      </c>
      <c r="B73" s="33" t="s">
        <v>254</v>
      </c>
      <c r="C73" s="32" t="s">
        <v>255</v>
      </c>
      <c r="D73" s="35" t="s">
        <v>79</v>
      </c>
    </row>
    <row r="74" spans="1:4" ht="90" hidden="1">
      <c r="A74" s="34" t="s">
        <v>256</v>
      </c>
      <c r="B74" s="32" t="s">
        <v>257</v>
      </c>
      <c r="C74" s="32" t="s">
        <v>258</v>
      </c>
      <c r="D74" s="35" t="s">
        <v>79</v>
      </c>
    </row>
    <row r="75" spans="1:4" ht="75" hidden="1">
      <c r="A75" s="34" t="s">
        <v>259</v>
      </c>
      <c r="B75" s="32" t="s">
        <v>260</v>
      </c>
      <c r="C75" s="32" t="s">
        <v>261</v>
      </c>
      <c r="D75" s="35" t="s">
        <v>79</v>
      </c>
    </row>
    <row r="76" spans="1:4" ht="105" hidden="1">
      <c r="A76" s="34" t="s">
        <v>262</v>
      </c>
      <c r="B76" s="32" t="s">
        <v>77</v>
      </c>
      <c r="C76" s="32" t="s">
        <v>263</v>
      </c>
      <c r="D76" s="35" t="s">
        <v>79</v>
      </c>
    </row>
    <row r="77" spans="1:4" ht="60" hidden="1">
      <c r="A77" s="34" t="s">
        <v>264</v>
      </c>
      <c r="B77" s="32" t="s">
        <v>265</v>
      </c>
      <c r="C77" s="32" t="s">
        <v>266</v>
      </c>
      <c r="D77" s="35" t="s">
        <v>79</v>
      </c>
    </row>
    <row r="78" spans="1:4" ht="75" hidden="1">
      <c r="A78" s="34" t="s">
        <v>267</v>
      </c>
      <c r="B78" s="32"/>
      <c r="C78" s="33" t="s">
        <v>268</v>
      </c>
      <c r="D78" s="35" t="s">
        <v>79</v>
      </c>
    </row>
    <row r="79" spans="1:4" ht="90" hidden="1">
      <c r="A79" s="34" t="s">
        <v>269</v>
      </c>
      <c r="B79" s="32"/>
      <c r="C79" s="32" t="s">
        <v>270</v>
      </c>
      <c r="D79" s="35" t="s">
        <v>79</v>
      </c>
    </row>
    <row r="80" spans="1:4" ht="75" hidden="1">
      <c r="A80" s="34" t="s">
        <v>271</v>
      </c>
      <c r="B80" s="33" t="s">
        <v>272</v>
      </c>
      <c r="C80" s="32" t="s">
        <v>273</v>
      </c>
      <c r="D80" s="35" t="s">
        <v>79</v>
      </c>
    </row>
    <row r="81" spans="1:4" ht="90" hidden="1">
      <c r="A81" s="34" t="s">
        <v>274</v>
      </c>
      <c r="B81" s="33" t="s">
        <v>97</v>
      </c>
      <c r="C81" s="32" t="s">
        <v>275</v>
      </c>
      <c r="D81" s="35" t="s">
        <v>79</v>
      </c>
    </row>
    <row r="82" spans="1:4" ht="75" hidden="1">
      <c r="A82" s="34" t="s">
        <v>276</v>
      </c>
      <c r="B82" s="32" t="s">
        <v>130</v>
      </c>
      <c r="C82" s="32" t="s">
        <v>277</v>
      </c>
      <c r="D82" s="35" t="s">
        <v>79</v>
      </c>
    </row>
    <row r="83" spans="1:4" ht="45" hidden="1">
      <c r="A83" s="34" t="s">
        <v>278</v>
      </c>
      <c r="B83" s="32"/>
      <c r="C83" s="32" t="s">
        <v>279</v>
      </c>
      <c r="D83" s="35" t="s">
        <v>79</v>
      </c>
    </row>
    <row r="84" spans="1:4" ht="60" hidden="1">
      <c r="A84" s="34" t="s">
        <v>280</v>
      </c>
      <c r="B84" s="32"/>
      <c r="C84" s="33" t="s">
        <v>281</v>
      </c>
      <c r="D84" s="35" t="s">
        <v>79</v>
      </c>
    </row>
    <row r="85" spans="1:4" ht="60" hidden="1">
      <c r="A85" s="34" t="s">
        <v>282</v>
      </c>
      <c r="B85" s="32"/>
      <c r="C85" s="33" t="s">
        <v>283</v>
      </c>
      <c r="D85" s="35" t="s">
        <v>79</v>
      </c>
    </row>
    <row r="86" spans="1:4" ht="90" hidden="1">
      <c r="A86" s="34" t="s">
        <v>284</v>
      </c>
      <c r="B86" s="32"/>
      <c r="C86" s="32" t="s">
        <v>285</v>
      </c>
      <c r="D86" s="35" t="s">
        <v>79</v>
      </c>
    </row>
    <row r="87" spans="1:4" ht="45" hidden="1">
      <c r="A87" s="34" t="s">
        <v>286</v>
      </c>
      <c r="B87" s="32"/>
      <c r="C87" s="32" t="s">
        <v>287</v>
      </c>
      <c r="D87" s="35" t="s">
        <v>79</v>
      </c>
    </row>
    <row r="88" spans="1:4" ht="90" hidden="1">
      <c r="A88" s="34" t="s">
        <v>288</v>
      </c>
      <c r="B88" s="32"/>
      <c r="C88" s="32" t="s">
        <v>289</v>
      </c>
      <c r="D88" s="35" t="s">
        <v>79</v>
      </c>
    </row>
    <row r="89" spans="1:4" ht="45" hidden="1">
      <c r="A89" s="34" t="s">
        <v>290</v>
      </c>
      <c r="B89" s="33" t="s">
        <v>124</v>
      </c>
      <c r="C89" s="32" t="s">
        <v>291</v>
      </c>
      <c r="D89" s="35" t="s">
        <v>79</v>
      </c>
    </row>
    <row r="90" spans="1:4" ht="75" hidden="1">
      <c r="A90" s="34" t="s">
        <v>292</v>
      </c>
      <c r="B90" s="33" t="s">
        <v>293</v>
      </c>
      <c r="C90" s="32" t="s">
        <v>294</v>
      </c>
      <c r="D90" s="35" t="s">
        <v>79</v>
      </c>
    </row>
    <row r="91" spans="1:4" ht="60" hidden="1">
      <c r="A91" s="34" t="s">
        <v>295</v>
      </c>
      <c r="B91" s="32" t="s">
        <v>296</v>
      </c>
      <c r="C91" s="32" t="s">
        <v>297</v>
      </c>
      <c r="D91" s="35" t="s">
        <v>79</v>
      </c>
    </row>
    <row r="92" spans="1:4" ht="105" hidden="1">
      <c r="A92" s="34" t="s">
        <v>298</v>
      </c>
      <c r="B92" s="32"/>
      <c r="C92" s="32" t="s">
        <v>299</v>
      </c>
      <c r="D92" s="35" t="s">
        <v>79</v>
      </c>
    </row>
    <row r="93" spans="1:4" ht="105" hidden="1">
      <c r="A93" s="34" t="s">
        <v>124</v>
      </c>
      <c r="B93" s="33" t="s">
        <v>298</v>
      </c>
      <c r="C93" s="32" t="s">
        <v>300</v>
      </c>
      <c r="D93" s="35" t="s">
        <v>79</v>
      </c>
    </row>
    <row r="94" spans="1:4" ht="105" hidden="1">
      <c r="A94" s="34" t="s">
        <v>154</v>
      </c>
      <c r="B94" s="33" t="s">
        <v>124</v>
      </c>
      <c r="C94" s="32" t="s">
        <v>301</v>
      </c>
      <c r="D94" s="35" t="s">
        <v>79</v>
      </c>
    </row>
    <row r="95" spans="1:4" ht="105" hidden="1">
      <c r="A95" s="34" t="s">
        <v>302</v>
      </c>
      <c r="B95" s="33" t="s">
        <v>154</v>
      </c>
      <c r="C95" s="32" t="s">
        <v>303</v>
      </c>
      <c r="D95" s="35" t="s">
        <v>79</v>
      </c>
    </row>
    <row r="96" spans="1:4" ht="105" hidden="1">
      <c r="A96" s="34" t="s">
        <v>304</v>
      </c>
      <c r="B96" s="33" t="s">
        <v>302</v>
      </c>
      <c r="C96" s="32" t="s">
        <v>305</v>
      </c>
      <c r="D96" s="35" t="s">
        <v>79</v>
      </c>
    </row>
    <row r="97" spans="1:4" ht="105" hidden="1">
      <c r="A97" s="34" t="s">
        <v>306</v>
      </c>
      <c r="B97" s="33" t="s">
        <v>304</v>
      </c>
      <c r="C97" s="32" t="s">
        <v>307</v>
      </c>
      <c r="D97" s="35" t="s">
        <v>79</v>
      </c>
    </row>
    <row r="98" spans="1:4" ht="60" hidden="1">
      <c r="A98" s="34" t="s">
        <v>308</v>
      </c>
      <c r="B98" s="32"/>
      <c r="C98" s="32" t="s">
        <v>309</v>
      </c>
      <c r="D98" s="35" t="s">
        <v>79</v>
      </c>
    </row>
    <row r="99" spans="1:4" ht="45" hidden="1">
      <c r="A99" s="34" t="s">
        <v>310</v>
      </c>
      <c r="B99" s="32"/>
      <c r="C99" s="33" t="s">
        <v>311</v>
      </c>
      <c r="D99" s="35" t="s">
        <v>79</v>
      </c>
    </row>
    <row r="100" spans="1:4" ht="45" hidden="1">
      <c r="A100" s="34" t="s">
        <v>312</v>
      </c>
      <c r="B100" s="32" t="s">
        <v>204</v>
      </c>
      <c r="C100" s="32" t="s">
        <v>313</v>
      </c>
      <c r="D100" s="35" t="s">
        <v>79</v>
      </c>
    </row>
    <row r="101" spans="1:4" ht="45" hidden="1">
      <c r="A101" s="34" t="s">
        <v>314</v>
      </c>
      <c r="B101" s="32"/>
      <c r="C101" s="32" t="s">
        <v>315</v>
      </c>
      <c r="D101" s="35" t="s">
        <v>79</v>
      </c>
    </row>
    <row r="102" spans="1:4" ht="60" hidden="1">
      <c r="A102" s="34" t="s">
        <v>316</v>
      </c>
      <c r="B102" s="32"/>
      <c r="C102" s="32" t="s">
        <v>317</v>
      </c>
      <c r="D102" s="35" t="s">
        <v>79</v>
      </c>
    </row>
    <row r="103" spans="1:4" ht="60" hidden="1">
      <c r="A103" s="34" t="s">
        <v>318</v>
      </c>
      <c r="B103" s="32" t="s">
        <v>319</v>
      </c>
      <c r="C103" s="33" t="s">
        <v>320</v>
      </c>
      <c r="D103" s="35" t="s">
        <v>79</v>
      </c>
    </row>
    <row r="104" spans="1:4" ht="60" hidden="1">
      <c r="A104" s="34" t="s">
        <v>321</v>
      </c>
      <c r="B104" s="32" t="s">
        <v>181</v>
      </c>
      <c r="C104" s="32" t="s">
        <v>322</v>
      </c>
      <c r="D104" s="35" t="s">
        <v>79</v>
      </c>
    </row>
    <row r="105" spans="1:4" ht="45" hidden="1">
      <c r="A105" s="34" t="s">
        <v>323</v>
      </c>
      <c r="B105" s="32" t="s">
        <v>324</v>
      </c>
      <c r="C105" s="32" t="s">
        <v>325</v>
      </c>
      <c r="D105" s="35" t="s">
        <v>79</v>
      </c>
    </row>
    <row r="106" spans="1:4" ht="60" hidden="1">
      <c r="A106" s="34" t="s">
        <v>326</v>
      </c>
      <c r="B106" s="33" t="s">
        <v>327</v>
      </c>
      <c r="C106" s="32" t="s">
        <v>328</v>
      </c>
      <c r="D106" s="35" t="s">
        <v>79</v>
      </c>
    </row>
    <row r="107" spans="1:4" ht="45" hidden="1">
      <c r="A107" s="34" t="s">
        <v>329</v>
      </c>
      <c r="B107" s="32"/>
      <c r="C107" s="32" t="s">
        <v>330</v>
      </c>
      <c r="D107" s="35" t="s">
        <v>79</v>
      </c>
    </row>
    <row r="108" spans="1:4" ht="45" hidden="1">
      <c r="A108" s="34" t="s">
        <v>331</v>
      </c>
      <c r="B108" s="32"/>
      <c r="C108" s="32" t="s">
        <v>332</v>
      </c>
      <c r="D108" s="35" t="s">
        <v>79</v>
      </c>
    </row>
    <row r="109" spans="1:4" ht="45" hidden="1">
      <c r="A109" s="34" t="s">
        <v>333</v>
      </c>
      <c r="B109" s="33" t="s">
        <v>334</v>
      </c>
      <c r="C109" s="33" t="s">
        <v>335</v>
      </c>
      <c r="D109" s="35" t="s">
        <v>79</v>
      </c>
    </row>
    <row r="110" spans="1:4" ht="90" hidden="1">
      <c r="A110" s="34" t="s">
        <v>336</v>
      </c>
      <c r="B110" s="32"/>
      <c r="C110" s="32" t="s">
        <v>337</v>
      </c>
      <c r="D110" s="35" t="s">
        <v>79</v>
      </c>
    </row>
    <row r="111" spans="1:4" ht="90" hidden="1">
      <c r="A111" s="34" t="s">
        <v>338</v>
      </c>
      <c r="B111" s="33" t="s">
        <v>339</v>
      </c>
      <c r="C111" s="32" t="s">
        <v>340</v>
      </c>
      <c r="D111" s="35" t="s">
        <v>79</v>
      </c>
    </row>
    <row r="112" spans="1:4" ht="60" hidden="1">
      <c r="A112" s="34" t="s">
        <v>341</v>
      </c>
      <c r="B112" s="32" t="s">
        <v>119</v>
      </c>
      <c r="C112" s="32" t="s">
        <v>342</v>
      </c>
      <c r="D112" s="35" t="s">
        <v>79</v>
      </c>
    </row>
    <row r="113" spans="1:4" ht="60" hidden="1">
      <c r="A113" s="34" t="s">
        <v>237</v>
      </c>
      <c r="B113" s="32" t="s">
        <v>195</v>
      </c>
      <c r="C113" s="32" t="s">
        <v>343</v>
      </c>
      <c r="D113" s="35" t="s">
        <v>79</v>
      </c>
    </row>
    <row r="114" spans="1:4" ht="75" hidden="1">
      <c r="A114" s="34" t="s">
        <v>344</v>
      </c>
      <c r="B114" s="32"/>
      <c r="C114" s="33" t="s">
        <v>345</v>
      </c>
      <c r="D114" s="35" t="s">
        <v>79</v>
      </c>
    </row>
    <row r="115" spans="1:4" ht="60" hidden="1">
      <c r="A115" s="34" t="s">
        <v>346</v>
      </c>
      <c r="B115" s="32" t="s">
        <v>347</v>
      </c>
      <c r="C115" s="32" t="s">
        <v>348</v>
      </c>
      <c r="D115" s="35" t="s">
        <v>79</v>
      </c>
    </row>
    <row r="116" spans="1:4" ht="45" hidden="1">
      <c r="A116" s="34" t="s">
        <v>349</v>
      </c>
      <c r="B116" s="32" t="s">
        <v>191</v>
      </c>
      <c r="C116" s="32" t="s">
        <v>350</v>
      </c>
      <c r="D116" s="35" t="s">
        <v>79</v>
      </c>
    </row>
    <row r="117" spans="1:4" ht="90" hidden="1">
      <c r="A117" s="34" t="s">
        <v>351</v>
      </c>
      <c r="B117" s="32"/>
      <c r="C117" s="32" t="s">
        <v>352</v>
      </c>
      <c r="D117" s="35" t="s">
        <v>79</v>
      </c>
    </row>
    <row r="118" spans="1:4" ht="60" hidden="1">
      <c r="A118" s="34" t="s">
        <v>353</v>
      </c>
      <c r="B118" s="32" t="s">
        <v>191</v>
      </c>
      <c r="C118" s="32" t="s">
        <v>354</v>
      </c>
      <c r="D118" s="35" t="s">
        <v>79</v>
      </c>
    </row>
    <row r="119" spans="1:4" ht="60" hidden="1">
      <c r="A119" s="34" t="s">
        <v>355</v>
      </c>
      <c r="B119" s="32" t="s">
        <v>207</v>
      </c>
      <c r="C119" s="32" t="s">
        <v>356</v>
      </c>
      <c r="D119" s="35" t="s">
        <v>79</v>
      </c>
    </row>
    <row r="120" spans="1:4" ht="75" hidden="1">
      <c r="A120" s="34" t="s">
        <v>357</v>
      </c>
      <c r="B120" s="32" t="s">
        <v>358</v>
      </c>
      <c r="C120" s="32" t="s">
        <v>359</v>
      </c>
      <c r="D120" s="35" t="s">
        <v>79</v>
      </c>
    </row>
    <row r="121" spans="1:4" ht="60" hidden="1">
      <c r="A121" s="34" t="s">
        <v>360</v>
      </c>
      <c r="B121" s="32"/>
      <c r="C121" s="32" t="s">
        <v>361</v>
      </c>
      <c r="D121" s="35" t="s">
        <v>79</v>
      </c>
    </row>
    <row r="122" spans="1:4" ht="45" hidden="1">
      <c r="A122" s="34" t="s">
        <v>362</v>
      </c>
      <c r="B122" s="32"/>
      <c r="C122" s="33" t="s">
        <v>363</v>
      </c>
      <c r="D122" s="35" t="s">
        <v>79</v>
      </c>
    </row>
    <row r="123" spans="1:4" ht="60" hidden="1">
      <c r="A123" s="34" t="s">
        <v>364</v>
      </c>
      <c r="B123" s="32" t="s">
        <v>365</v>
      </c>
      <c r="C123" s="33" t="s">
        <v>366</v>
      </c>
      <c r="D123" s="35" t="s">
        <v>79</v>
      </c>
    </row>
    <row r="124" spans="1:4" ht="45">
      <c r="A124" s="33" t="s">
        <v>367</v>
      </c>
      <c r="B124" s="32"/>
      <c r="C124" s="32"/>
      <c r="D124" s="32" t="s">
        <v>368</v>
      </c>
    </row>
    <row r="125" spans="1:4" ht="45">
      <c r="A125" s="33" t="s">
        <v>369</v>
      </c>
      <c r="B125" s="32"/>
      <c r="C125" s="32"/>
      <c r="D125" s="32" t="s">
        <v>368</v>
      </c>
    </row>
    <row r="126" spans="1:4" ht="105">
      <c r="A126" s="33" t="s">
        <v>370</v>
      </c>
      <c r="B126" s="32" t="s">
        <v>371</v>
      </c>
      <c r="C126" s="32"/>
      <c r="D126" s="32" t="s">
        <v>368</v>
      </c>
    </row>
    <row r="127" spans="1:4" ht="45">
      <c r="A127" s="33" t="s">
        <v>372</v>
      </c>
      <c r="B127" s="32"/>
      <c r="C127" s="32"/>
      <c r="D127" s="32" t="s">
        <v>368</v>
      </c>
    </row>
    <row r="128" spans="1:4" ht="45">
      <c r="A128" s="33" t="s">
        <v>373</v>
      </c>
      <c r="B128" s="32"/>
      <c r="C128" s="32"/>
      <c r="D128" s="32" t="s">
        <v>368</v>
      </c>
    </row>
    <row r="129" spans="1:4">
      <c r="A129" s="32"/>
      <c r="B129" s="32"/>
      <c r="C129" s="32"/>
      <c r="D129" s="32"/>
    </row>
    <row r="130" spans="1:4" ht="75">
      <c r="A130" s="33" t="s">
        <v>374</v>
      </c>
      <c r="B130" s="32" t="s">
        <v>375</v>
      </c>
      <c r="C130" s="32"/>
      <c r="D130" s="32" t="s">
        <v>376</v>
      </c>
    </row>
    <row r="131" spans="1:4" ht="45">
      <c r="A131" s="33" t="s">
        <v>377</v>
      </c>
      <c r="B131" s="32" t="s">
        <v>171</v>
      </c>
      <c r="C131" s="32"/>
      <c r="D131" s="32" t="s">
        <v>376</v>
      </c>
    </row>
    <row r="132" spans="1:4" ht="45">
      <c r="A132" s="33" t="s">
        <v>378</v>
      </c>
      <c r="B132" s="32" t="s">
        <v>379</v>
      </c>
      <c r="C132" s="32"/>
      <c r="D132" s="32" t="s">
        <v>376</v>
      </c>
    </row>
    <row r="133" spans="1:4" ht="45">
      <c r="A133" s="33" t="s">
        <v>380</v>
      </c>
      <c r="B133" s="32"/>
      <c r="C133" s="32"/>
      <c r="D133" s="32" t="s">
        <v>376</v>
      </c>
    </row>
    <row r="134" spans="1:4" ht="45">
      <c r="A134" s="33" t="s">
        <v>381</v>
      </c>
      <c r="B134" s="32"/>
      <c r="C134" s="32"/>
      <c r="D134" s="32" t="s">
        <v>376</v>
      </c>
    </row>
    <row r="135" spans="1:4" ht="45">
      <c r="A135" s="33" t="s">
        <v>382</v>
      </c>
      <c r="B135" s="32"/>
      <c r="C135" s="32"/>
      <c r="D135" s="32" t="s">
        <v>376</v>
      </c>
    </row>
    <row r="136" spans="1:4" ht="45">
      <c r="A136" s="33" t="s">
        <v>383</v>
      </c>
      <c r="B136" s="32" t="s">
        <v>379</v>
      </c>
      <c r="C136" s="32"/>
      <c r="D136" s="32" t="s">
        <v>376</v>
      </c>
    </row>
    <row r="137" spans="1:4" ht="60">
      <c r="A137" s="33" t="s">
        <v>384</v>
      </c>
      <c r="B137" s="32" t="s">
        <v>385</v>
      </c>
      <c r="C137" s="32"/>
      <c r="D137" s="32" t="s">
        <v>376</v>
      </c>
    </row>
    <row r="138" spans="1:4" ht="45">
      <c r="A138" s="33" t="s">
        <v>386</v>
      </c>
      <c r="B138" s="32" t="s">
        <v>379</v>
      </c>
      <c r="C138" s="32"/>
      <c r="D138" s="32" t="s">
        <v>376</v>
      </c>
    </row>
    <row r="139" spans="1:4" ht="45">
      <c r="A139" s="33" t="s">
        <v>387</v>
      </c>
      <c r="B139" s="32" t="s">
        <v>379</v>
      </c>
      <c r="C139" s="32"/>
      <c r="D139" s="32" t="s">
        <v>376</v>
      </c>
    </row>
    <row r="140" spans="1:4" ht="45">
      <c r="A140" s="33" t="s">
        <v>388</v>
      </c>
      <c r="B140" s="32"/>
      <c r="C140" s="32"/>
      <c r="D140" s="32" t="s">
        <v>376</v>
      </c>
    </row>
    <row r="141" spans="1:4" ht="45">
      <c r="A141" s="33" t="s">
        <v>389</v>
      </c>
      <c r="B141" s="32"/>
      <c r="C141" s="32"/>
      <c r="D141" s="32" t="s">
        <v>376</v>
      </c>
    </row>
    <row r="142" spans="1:4" ht="45">
      <c r="A142" s="33" t="s">
        <v>390</v>
      </c>
      <c r="B142" s="32" t="s">
        <v>391</v>
      </c>
      <c r="C142" s="32"/>
      <c r="D142" s="32" t="s">
        <v>376</v>
      </c>
    </row>
    <row r="143" spans="1:4" ht="90">
      <c r="A143" s="33" t="s">
        <v>392</v>
      </c>
      <c r="B143" s="32" t="s">
        <v>393</v>
      </c>
      <c r="C143" s="32"/>
      <c r="D143" s="32" t="s">
        <v>376</v>
      </c>
    </row>
    <row r="144" spans="1:4" ht="45">
      <c r="A144" s="33" t="s">
        <v>394</v>
      </c>
      <c r="B144" s="32" t="s">
        <v>395</v>
      </c>
      <c r="C144" s="32"/>
      <c r="D144" s="32" t="s">
        <v>376</v>
      </c>
    </row>
    <row r="145" spans="1:4">
      <c r="A145" s="32"/>
      <c r="B145" s="32"/>
      <c r="C145" s="32"/>
      <c r="D145" s="32"/>
    </row>
    <row r="146" spans="1:4" ht="45">
      <c r="A146" s="33" t="s">
        <v>396</v>
      </c>
      <c r="B146" s="32"/>
      <c r="C146" s="32"/>
      <c r="D146" s="32" t="s">
        <v>397</v>
      </c>
    </row>
    <row r="147" spans="1:4" ht="45">
      <c r="A147" s="33" t="s">
        <v>398</v>
      </c>
      <c r="B147" s="32" t="s">
        <v>399</v>
      </c>
      <c r="C147" s="32"/>
      <c r="D147" s="32" t="s">
        <v>397</v>
      </c>
    </row>
    <row r="148" spans="1:4" ht="60">
      <c r="A148" s="33" t="s">
        <v>400</v>
      </c>
      <c r="B148" s="32" t="s">
        <v>401</v>
      </c>
      <c r="C148" s="32"/>
      <c r="D148" s="32" t="s">
        <v>397</v>
      </c>
    </row>
    <row r="149" spans="1:4" ht="120">
      <c r="A149" s="33" t="s">
        <v>402</v>
      </c>
      <c r="B149" s="32" t="s">
        <v>403</v>
      </c>
      <c r="C149" s="32"/>
      <c r="D149" s="32" t="s">
        <v>397</v>
      </c>
    </row>
    <row r="150" spans="1:4" ht="45">
      <c r="A150" s="33" t="s">
        <v>404</v>
      </c>
      <c r="B150" s="33" t="s">
        <v>388</v>
      </c>
      <c r="C150" s="32"/>
      <c r="D150" s="32" t="s">
        <v>397</v>
      </c>
    </row>
    <row r="151" spans="1:4" ht="45">
      <c r="A151" s="33" t="s">
        <v>405</v>
      </c>
      <c r="B151" s="32"/>
      <c r="C151" s="32"/>
      <c r="D151" s="32" t="s">
        <v>397</v>
      </c>
    </row>
    <row r="152" spans="1:4">
      <c r="A152" s="32"/>
      <c r="B152" s="32"/>
      <c r="C152" s="32"/>
      <c r="D152" s="32"/>
    </row>
    <row r="153" spans="1:4" ht="30">
      <c r="A153" s="33" t="s">
        <v>406</v>
      </c>
      <c r="B153" s="32"/>
      <c r="C153" s="32"/>
      <c r="D153" s="32" t="s">
        <v>407</v>
      </c>
    </row>
    <row r="154" spans="1:4" ht="30">
      <c r="A154" s="33" t="s">
        <v>408</v>
      </c>
      <c r="B154" s="32"/>
      <c r="C154" s="32"/>
      <c r="D154" s="32" t="s">
        <v>407</v>
      </c>
    </row>
    <row r="155" spans="1:4" ht="30">
      <c r="A155" s="33" t="s">
        <v>409</v>
      </c>
      <c r="B155" s="32"/>
      <c r="C155" s="32"/>
      <c r="D155" s="32" t="s">
        <v>407</v>
      </c>
    </row>
    <row r="156" spans="1:4" ht="30">
      <c r="A156" s="33" t="s">
        <v>410</v>
      </c>
      <c r="B156" s="32"/>
      <c r="C156" s="32"/>
      <c r="D156" s="32" t="s">
        <v>407</v>
      </c>
    </row>
    <row r="157" spans="1:4" ht="45">
      <c r="A157" s="33" t="s">
        <v>411</v>
      </c>
      <c r="B157" s="32"/>
      <c r="C157" s="32"/>
      <c r="D157" s="32" t="s">
        <v>407</v>
      </c>
    </row>
    <row r="158" spans="1:4" ht="30">
      <c r="A158" s="33" t="s">
        <v>412</v>
      </c>
      <c r="B158" s="32"/>
      <c r="C158" s="32"/>
      <c r="D158" s="32" t="s">
        <v>407</v>
      </c>
    </row>
    <row r="159" spans="1:4">
      <c r="A159" s="32"/>
      <c r="B159" s="32"/>
      <c r="C159" s="32"/>
      <c r="D159" s="32"/>
    </row>
    <row r="160" spans="1:4" ht="30">
      <c r="A160" s="32" t="s">
        <v>413</v>
      </c>
      <c r="B160" s="32" t="s">
        <v>414</v>
      </c>
      <c r="C160" s="32"/>
      <c r="D160" s="32" t="s">
        <v>415</v>
      </c>
    </row>
    <row r="161" spans="1:4" ht="60">
      <c r="A161" s="32" t="s">
        <v>416</v>
      </c>
      <c r="B161" s="32"/>
      <c r="C161" s="32"/>
      <c r="D161" s="32" t="s">
        <v>415</v>
      </c>
    </row>
    <row r="162" spans="1:4" ht="45">
      <c r="A162" s="32" t="s">
        <v>417</v>
      </c>
      <c r="B162" s="33" t="s">
        <v>298</v>
      </c>
      <c r="C162" s="32"/>
      <c r="D162" s="32" t="s">
        <v>415</v>
      </c>
    </row>
    <row r="163" spans="1:4" ht="45">
      <c r="A163" s="32" t="s">
        <v>418</v>
      </c>
      <c r="B163" s="32"/>
      <c r="C163" s="32"/>
      <c r="D163" s="32" t="s">
        <v>415</v>
      </c>
    </row>
    <row r="164" spans="1:4">
      <c r="A164" s="32" t="s">
        <v>419</v>
      </c>
      <c r="B164" s="32" t="s">
        <v>420</v>
      </c>
      <c r="C164" s="32"/>
      <c r="D164" s="32" t="s">
        <v>415</v>
      </c>
    </row>
    <row r="165" spans="1:4" ht="90">
      <c r="A165" s="32" t="s">
        <v>421</v>
      </c>
      <c r="B165" s="32" t="s">
        <v>422</v>
      </c>
      <c r="C165" s="32"/>
      <c r="D165" s="32" t="s">
        <v>415</v>
      </c>
    </row>
    <row r="166" spans="1:4" ht="30">
      <c r="A166" s="32" t="s">
        <v>423</v>
      </c>
      <c r="B166" s="32" t="s">
        <v>424</v>
      </c>
      <c r="C166" s="32"/>
      <c r="D166" s="32" t="s">
        <v>415</v>
      </c>
    </row>
    <row r="167" spans="1:4" ht="30">
      <c r="A167" s="32" t="s">
        <v>425</v>
      </c>
      <c r="B167" s="32" t="s">
        <v>426</v>
      </c>
      <c r="C167" s="32"/>
      <c r="D167" s="32" t="s">
        <v>415</v>
      </c>
    </row>
    <row r="168" spans="1:4" ht="30">
      <c r="A168" s="32" t="s">
        <v>427</v>
      </c>
      <c r="B168" s="32" t="s">
        <v>428</v>
      </c>
      <c r="C168" s="32"/>
      <c r="D168" s="32" t="s">
        <v>415</v>
      </c>
    </row>
    <row r="169" spans="1:4" ht="30">
      <c r="A169" s="32" t="s">
        <v>429</v>
      </c>
      <c r="B169" s="32" t="s">
        <v>414</v>
      </c>
      <c r="C169" s="32"/>
      <c r="D169" s="32" t="s">
        <v>415</v>
      </c>
    </row>
    <row r="170" spans="1:4">
      <c r="A170" s="32" t="s">
        <v>430</v>
      </c>
      <c r="B170" s="32"/>
      <c r="C170" s="32"/>
      <c r="D170" s="32" t="s">
        <v>415</v>
      </c>
    </row>
    <row r="171" spans="1:4" ht="30">
      <c r="A171" s="32" t="s">
        <v>431</v>
      </c>
      <c r="B171" s="32" t="s">
        <v>426</v>
      </c>
      <c r="C171" s="32"/>
      <c r="D171" s="32" t="s">
        <v>415</v>
      </c>
    </row>
    <row r="172" spans="1:4">
      <c r="A172" s="32" t="s">
        <v>432</v>
      </c>
      <c r="B172" s="32"/>
      <c r="C172" s="32"/>
      <c r="D172" s="32" t="s">
        <v>415</v>
      </c>
    </row>
    <row r="173" spans="1:4">
      <c r="A173" s="32" t="s">
        <v>433</v>
      </c>
      <c r="B173" s="32" t="s">
        <v>420</v>
      </c>
      <c r="C173" s="32"/>
      <c r="D173" s="32" t="s">
        <v>415</v>
      </c>
    </row>
    <row r="174" spans="1:4">
      <c r="A174" s="32" t="s">
        <v>434</v>
      </c>
      <c r="B174" s="32" t="s">
        <v>414</v>
      </c>
      <c r="C174" s="32"/>
      <c r="D174" s="32" t="s">
        <v>415</v>
      </c>
    </row>
    <row r="175" spans="1:4" ht="45">
      <c r="A175" s="32" t="s">
        <v>435</v>
      </c>
      <c r="B175" s="32" t="s">
        <v>424</v>
      </c>
      <c r="C175" s="32"/>
      <c r="D175" s="32" t="s">
        <v>415</v>
      </c>
    </row>
    <row r="176" spans="1:4">
      <c r="A176" s="33" t="s">
        <v>436</v>
      </c>
      <c r="B176" s="32"/>
      <c r="C176" s="32"/>
      <c r="D176" s="32" t="s">
        <v>415</v>
      </c>
    </row>
    <row r="177" spans="1:4" ht="45">
      <c r="A177" s="32" t="s">
        <v>437</v>
      </c>
      <c r="B177" s="32" t="s">
        <v>438</v>
      </c>
      <c r="C177" s="32"/>
      <c r="D177" s="32" t="s">
        <v>415</v>
      </c>
    </row>
    <row r="178" spans="1:4" ht="30">
      <c r="A178" s="32" t="s">
        <v>439</v>
      </c>
      <c r="B178" s="32" t="s">
        <v>424</v>
      </c>
      <c r="C178" s="32"/>
      <c r="D178" s="32" t="s">
        <v>415</v>
      </c>
    </row>
    <row r="179" spans="1:4" ht="30">
      <c r="A179" s="32" t="s">
        <v>440</v>
      </c>
      <c r="B179" s="32"/>
      <c r="C179" s="32"/>
      <c r="D179" s="32" t="s">
        <v>415</v>
      </c>
    </row>
    <row r="180" spans="1:4" ht="30">
      <c r="A180" s="32" t="s">
        <v>441</v>
      </c>
      <c r="B180" s="32" t="s">
        <v>424</v>
      </c>
      <c r="C180" s="32"/>
      <c r="D180" s="32" t="s">
        <v>415</v>
      </c>
    </row>
    <row r="181" spans="1:4">
      <c r="A181" s="32" t="s">
        <v>442</v>
      </c>
      <c r="B181" s="32" t="s">
        <v>204</v>
      </c>
      <c r="C181" s="32"/>
      <c r="D181" s="32" t="s">
        <v>415</v>
      </c>
    </row>
    <row r="182" spans="1:4" ht="60">
      <c r="A182" s="32" t="s">
        <v>443</v>
      </c>
      <c r="B182" s="32" t="s">
        <v>444</v>
      </c>
      <c r="C182" s="32"/>
      <c r="D182" s="32" t="s">
        <v>415</v>
      </c>
    </row>
    <row r="183" spans="1:4" ht="45">
      <c r="A183" s="32" t="s">
        <v>445</v>
      </c>
      <c r="B183" s="32"/>
      <c r="C183" s="32"/>
      <c r="D183" s="32" t="s">
        <v>415</v>
      </c>
    </row>
    <row r="184" spans="1:4" ht="30">
      <c r="A184" s="32" t="s">
        <v>446</v>
      </c>
      <c r="B184" s="32"/>
      <c r="C184" s="32"/>
      <c r="D184" s="32" t="s">
        <v>415</v>
      </c>
    </row>
    <row r="185" spans="1:4" ht="30">
      <c r="A185" s="32" t="s">
        <v>447</v>
      </c>
      <c r="B185" s="32"/>
      <c r="C185" s="32"/>
      <c r="D185" s="32" t="s">
        <v>415</v>
      </c>
    </row>
    <row r="186" spans="1:4" ht="30">
      <c r="A186" s="32" t="s">
        <v>448</v>
      </c>
      <c r="B186" s="32" t="s">
        <v>449</v>
      </c>
      <c r="C186" s="32"/>
      <c r="D186" s="32" t="s">
        <v>415</v>
      </c>
    </row>
    <row r="187" spans="1:4" ht="30">
      <c r="A187" s="32" t="s">
        <v>450</v>
      </c>
      <c r="B187" s="32" t="s">
        <v>426</v>
      </c>
      <c r="C187" s="32"/>
      <c r="D187" s="32" t="s">
        <v>415</v>
      </c>
    </row>
    <row r="188" spans="1:4" ht="30">
      <c r="A188" s="32" t="s">
        <v>451</v>
      </c>
      <c r="B188" s="32"/>
      <c r="C188" s="32"/>
      <c r="D188" s="32" t="s">
        <v>415</v>
      </c>
    </row>
    <row r="189" spans="1:4" ht="30">
      <c r="A189" s="32" t="s">
        <v>438</v>
      </c>
      <c r="B189" s="32" t="s">
        <v>424</v>
      </c>
      <c r="C189" s="32"/>
      <c r="D189" s="32" t="s">
        <v>415</v>
      </c>
    </row>
    <row r="190" spans="1:4" ht="60">
      <c r="A190" s="32" t="s">
        <v>452</v>
      </c>
      <c r="B190" s="32" t="s">
        <v>453</v>
      </c>
      <c r="C190" s="32"/>
      <c r="D190" s="32" t="s">
        <v>415</v>
      </c>
    </row>
    <row r="191" spans="1:4" ht="45">
      <c r="A191" s="32" t="s">
        <v>454</v>
      </c>
      <c r="B191" s="32"/>
      <c r="C191" s="32"/>
      <c r="D191" s="32" t="s">
        <v>415</v>
      </c>
    </row>
    <row r="192" spans="1:4" ht="60">
      <c r="A192" s="32" t="s">
        <v>455</v>
      </c>
      <c r="B192" s="32"/>
      <c r="C192" s="32"/>
      <c r="D192" s="32" t="s">
        <v>415</v>
      </c>
    </row>
    <row r="193" spans="1:4" ht="30">
      <c r="A193" s="32" t="s">
        <v>456</v>
      </c>
      <c r="B193" s="32" t="s">
        <v>457</v>
      </c>
      <c r="C193" s="32"/>
      <c r="D193" s="32" t="s">
        <v>415</v>
      </c>
    </row>
    <row r="194" spans="1:4" ht="30">
      <c r="A194" s="33" t="s">
        <v>458</v>
      </c>
      <c r="B194" s="32" t="s">
        <v>459</v>
      </c>
      <c r="C194" s="32"/>
      <c r="D194" s="32" t="s">
        <v>415</v>
      </c>
    </row>
    <row r="195" spans="1:4" ht="60">
      <c r="A195" s="32" t="s">
        <v>460</v>
      </c>
      <c r="B195" s="32"/>
      <c r="C195" s="32"/>
      <c r="D195" s="32" t="s">
        <v>415</v>
      </c>
    </row>
    <row r="196" spans="1:4" ht="45">
      <c r="A196" s="32" t="s">
        <v>461</v>
      </c>
      <c r="B196" s="32"/>
      <c r="C196" s="32"/>
      <c r="D196" s="32" t="s">
        <v>415</v>
      </c>
    </row>
    <row r="197" spans="1:4" ht="30">
      <c r="A197" s="33" t="s">
        <v>462</v>
      </c>
      <c r="B197" s="32" t="s">
        <v>130</v>
      </c>
      <c r="C197" s="32"/>
      <c r="D197" s="32" t="s">
        <v>415</v>
      </c>
    </row>
    <row r="198" spans="1:4" ht="45">
      <c r="A198" s="32" t="s">
        <v>463</v>
      </c>
      <c r="B198" s="32" t="s">
        <v>464</v>
      </c>
      <c r="C198" s="32"/>
      <c r="D198" s="32" t="s">
        <v>415</v>
      </c>
    </row>
    <row r="199" spans="1:4" ht="45">
      <c r="A199" s="32" t="s">
        <v>465</v>
      </c>
      <c r="B199" s="32"/>
      <c r="C199" s="32"/>
      <c r="D199" s="32" t="s">
        <v>415</v>
      </c>
    </row>
    <row r="200" spans="1:4" ht="30">
      <c r="A200" s="32" t="s">
        <v>466</v>
      </c>
      <c r="B200" s="32"/>
      <c r="C200" s="32"/>
      <c r="D200" s="32" t="s">
        <v>415</v>
      </c>
    </row>
    <row r="201" spans="1:4" ht="30">
      <c r="A201" s="32" t="s">
        <v>467</v>
      </c>
      <c r="B201" s="32" t="s">
        <v>468</v>
      </c>
      <c r="C201" s="32"/>
      <c r="D201" s="32" t="s">
        <v>415</v>
      </c>
    </row>
    <row r="202" spans="1:4" ht="45">
      <c r="A202" s="32" t="s">
        <v>469</v>
      </c>
      <c r="B202" s="32" t="s">
        <v>424</v>
      </c>
      <c r="C202" s="32"/>
      <c r="D202" s="32" t="s">
        <v>415</v>
      </c>
    </row>
    <row r="203" spans="1:4" ht="30">
      <c r="A203" s="32" t="s">
        <v>470</v>
      </c>
      <c r="B203" s="32"/>
      <c r="C203" s="32"/>
      <c r="D203" s="32" t="s">
        <v>415</v>
      </c>
    </row>
    <row r="204" spans="1:4" ht="30">
      <c r="A204" s="32" t="s">
        <v>471</v>
      </c>
      <c r="B204" s="32"/>
      <c r="C204" s="32"/>
      <c r="D204" s="32" t="s">
        <v>415</v>
      </c>
    </row>
    <row r="205" spans="1:4" ht="30">
      <c r="A205" s="32" t="s">
        <v>472</v>
      </c>
      <c r="B205" s="32" t="s">
        <v>84</v>
      </c>
      <c r="C205" s="32"/>
      <c r="D205" s="32" t="s">
        <v>415</v>
      </c>
    </row>
    <row r="206" spans="1:4">
      <c r="A206" s="33" t="s">
        <v>473</v>
      </c>
      <c r="B206" s="32"/>
      <c r="C206" s="32"/>
      <c r="D206" s="32" t="s">
        <v>415</v>
      </c>
    </row>
    <row r="207" spans="1:4" ht="30">
      <c r="A207" s="32" t="s">
        <v>474</v>
      </c>
      <c r="B207" s="32"/>
      <c r="C207" s="32"/>
      <c r="D207" s="32" t="s">
        <v>415</v>
      </c>
    </row>
    <row r="208" spans="1:4" ht="30">
      <c r="A208" s="32" t="s">
        <v>475</v>
      </c>
      <c r="B208" s="32"/>
      <c r="C208" s="32"/>
      <c r="D208" s="32" t="s">
        <v>415</v>
      </c>
    </row>
    <row r="209" spans="1:4" ht="30">
      <c r="A209" s="32" t="s">
        <v>476</v>
      </c>
      <c r="B209" s="32" t="s">
        <v>84</v>
      </c>
      <c r="C209" s="32"/>
      <c r="D209" s="32" t="s">
        <v>415</v>
      </c>
    </row>
    <row r="210" spans="1:4" ht="30">
      <c r="A210" s="32" t="s">
        <v>477</v>
      </c>
      <c r="B210" s="32" t="s">
        <v>478</v>
      </c>
      <c r="C210" s="32"/>
      <c r="D210" s="32" t="s">
        <v>415</v>
      </c>
    </row>
    <row r="211" spans="1:4" ht="30">
      <c r="A211" s="32" t="s">
        <v>479</v>
      </c>
      <c r="B211" s="32" t="s">
        <v>480</v>
      </c>
      <c r="C211" s="32"/>
      <c r="D211" s="32" t="s">
        <v>415</v>
      </c>
    </row>
    <row r="212" spans="1:4" ht="45">
      <c r="A212" s="32" t="s">
        <v>481</v>
      </c>
      <c r="B212" s="32"/>
      <c r="C212" s="32"/>
      <c r="D212" s="32" t="s">
        <v>415</v>
      </c>
    </row>
    <row r="213" spans="1:4" ht="45">
      <c r="A213" s="32" t="s">
        <v>482</v>
      </c>
      <c r="B213" s="33" t="s">
        <v>483</v>
      </c>
      <c r="C213" s="32"/>
      <c r="D213" s="32" t="s">
        <v>415</v>
      </c>
    </row>
    <row r="214" spans="1:4" ht="30">
      <c r="A214" s="32" t="s">
        <v>484</v>
      </c>
      <c r="B214" s="32" t="s">
        <v>424</v>
      </c>
      <c r="C214" s="32"/>
      <c r="D214" s="32" t="s">
        <v>415</v>
      </c>
    </row>
    <row r="215" spans="1:4" ht="45">
      <c r="A215" s="32" t="s">
        <v>485</v>
      </c>
      <c r="B215" s="32"/>
      <c r="C215" s="32"/>
      <c r="D215" s="32" t="s">
        <v>415</v>
      </c>
    </row>
    <row r="216" spans="1:4" ht="30">
      <c r="A216" s="32" t="s">
        <v>486</v>
      </c>
      <c r="B216" s="32" t="s">
        <v>77</v>
      </c>
      <c r="C216" s="32"/>
      <c r="D216" s="32" t="s">
        <v>415</v>
      </c>
    </row>
    <row r="217" spans="1:4" ht="45">
      <c r="A217" s="32" t="s">
        <v>487</v>
      </c>
      <c r="B217" s="32" t="s">
        <v>488</v>
      </c>
      <c r="C217" s="32"/>
      <c r="D217" s="32" t="s">
        <v>415</v>
      </c>
    </row>
    <row r="218" spans="1:4" ht="60">
      <c r="A218" s="32" t="s">
        <v>489</v>
      </c>
      <c r="B218" s="32" t="s">
        <v>490</v>
      </c>
      <c r="C218" s="32"/>
      <c r="D218" s="32" t="s">
        <v>415</v>
      </c>
    </row>
    <row r="219" spans="1:4" ht="30">
      <c r="A219" s="32" t="s">
        <v>491</v>
      </c>
      <c r="B219" s="32" t="s">
        <v>492</v>
      </c>
      <c r="C219" s="32"/>
      <c r="D219" s="32" t="s">
        <v>415</v>
      </c>
    </row>
    <row r="220" spans="1:4" ht="30">
      <c r="A220" s="32" t="s">
        <v>493</v>
      </c>
      <c r="B220" s="33" t="s">
        <v>494</v>
      </c>
      <c r="C220" s="32"/>
      <c r="D220" s="32" t="s">
        <v>415</v>
      </c>
    </row>
    <row r="221" spans="1:4" ht="30">
      <c r="A221" s="32" t="s">
        <v>495</v>
      </c>
      <c r="B221" s="32"/>
      <c r="C221" s="32"/>
      <c r="D221" s="32" t="s">
        <v>415</v>
      </c>
    </row>
    <row r="222" spans="1:4" ht="45">
      <c r="A222" s="32" t="s">
        <v>496</v>
      </c>
      <c r="B222" s="32" t="s">
        <v>424</v>
      </c>
      <c r="C222" s="32"/>
      <c r="D222" s="32" t="s">
        <v>415</v>
      </c>
    </row>
    <row r="223" spans="1:4">
      <c r="A223" s="32" t="s">
        <v>497</v>
      </c>
      <c r="B223" s="32"/>
      <c r="C223" s="32"/>
      <c r="D223" s="32" t="s">
        <v>415</v>
      </c>
    </row>
    <row r="224" spans="1:4" ht="45">
      <c r="A224" s="32" t="s">
        <v>498</v>
      </c>
      <c r="B224" s="32"/>
      <c r="C224" s="32"/>
      <c r="D224" s="32" t="s">
        <v>415</v>
      </c>
    </row>
    <row r="225" spans="1:4" ht="45">
      <c r="A225" s="32" t="s">
        <v>499</v>
      </c>
      <c r="B225" s="32"/>
      <c r="C225" s="32"/>
      <c r="D225" s="32" t="s">
        <v>415</v>
      </c>
    </row>
    <row r="226" spans="1:4" ht="45">
      <c r="A226" s="32" t="s">
        <v>500</v>
      </c>
      <c r="B226" s="32"/>
      <c r="C226" s="32"/>
      <c r="D226" s="32" t="s">
        <v>415</v>
      </c>
    </row>
    <row r="227" spans="1:4">
      <c r="A227" s="32"/>
      <c r="B227" s="32"/>
      <c r="C227" s="32"/>
      <c r="D227" s="32"/>
    </row>
    <row r="228" spans="1:4" ht="45">
      <c r="A228" s="32" t="s">
        <v>501</v>
      </c>
      <c r="B228" s="32"/>
      <c r="C228" s="32"/>
      <c r="D228" s="32" t="s">
        <v>502</v>
      </c>
    </row>
    <row r="229" spans="1:4" ht="30">
      <c r="A229" s="32" t="s">
        <v>503</v>
      </c>
      <c r="B229" s="32"/>
      <c r="C229" s="32"/>
      <c r="D229" s="32" t="s">
        <v>502</v>
      </c>
    </row>
    <row r="230" spans="1:4" ht="30">
      <c r="A230" s="33" t="s">
        <v>504</v>
      </c>
      <c r="B230" s="32"/>
      <c r="C230" s="32"/>
      <c r="D230" s="32" t="s">
        <v>502</v>
      </c>
    </row>
    <row r="231" spans="1:4" ht="45">
      <c r="A231" s="32" t="s">
        <v>505</v>
      </c>
      <c r="B231" s="32" t="s">
        <v>506</v>
      </c>
      <c r="C231" s="32"/>
      <c r="D231" s="32" t="s">
        <v>502</v>
      </c>
    </row>
    <row r="232" spans="1:4" ht="45">
      <c r="A232" s="32" t="s">
        <v>507</v>
      </c>
      <c r="B232" s="32"/>
      <c r="C232" s="32"/>
      <c r="D232" s="32" t="s">
        <v>502</v>
      </c>
    </row>
    <row r="233" spans="1:4" ht="30">
      <c r="A233" s="32" t="s">
        <v>508</v>
      </c>
      <c r="B233" s="33" t="s">
        <v>483</v>
      </c>
      <c r="C233" s="32"/>
      <c r="D233" s="32" t="s">
        <v>502</v>
      </c>
    </row>
    <row r="234" spans="1:4" ht="45">
      <c r="A234" s="32" t="s">
        <v>509</v>
      </c>
      <c r="B234" s="33" t="s">
        <v>269</v>
      </c>
      <c r="C234" s="32"/>
      <c r="D234" s="32" t="s">
        <v>502</v>
      </c>
    </row>
    <row r="235" spans="1:4" ht="30">
      <c r="A235" s="32" t="s">
        <v>510</v>
      </c>
      <c r="B235" s="32"/>
      <c r="C235" s="32"/>
      <c r="D235" s="32" t="s">
        <v>502</v>
      </c>
    </row>
    <row r="236" spans="1:4" ht="30">
      <c r="A236" s="32" t="s">
        <v>511</v>
      </c>
      <c r="B236" s="32"/>
      <c r="C236" s="32"/>
      <c r="D236" s="32" t="s">
        <v>502</v>
      </c>
    </row>
    <row r="237" spans="1:4" ht="45">
      <c r="A237" s="32" t="s">
        <v>512</v>
      </c>
      <c r="B237" s="32" t="s">
        <v>513</v>
      </c>
      <c r="C237" s="32"/>
      <c r="D237" s="32" t="s">
        <v>502</v>
      </c>
    </row>
    <row r="238" spans="1:4" ht="30">
      <c r="A238" s="32" t="s">
        <v>514</v>
      </c>
      <c r="B238" s="33" t="s">
        <v>483</v>
      </c>
      <c r="C238" s="32"/>
      <c r="D238" s="32" t="s">
        <v>502</v>
      </c>
    </row>
    <row r="239" spans="1:4" ht="60">
      <c r="A239" s="32" t="s">
        <v>515</v>
      </c>
      <c r="B239" s="32" t="s">
        <v>516</v>
      </c>
      <c r="C239" s="32"/>
      <c r="D239" s="32" t="s">
        <v>502</v>
      </c>
    </row>
    <row r="240" spans="1:4" ht="45">
      <c r="A240" s="33" t="s">
        <v>517</v>
      </c>
      <c r="B240" s="32" t="s">
        <v>518</v>
      </c>
      <c r="C240" s="32"/>
      <c r="D240" s="32" t="s">
        <v>502</v>
      </c>
    </row>
    <row r="241" spans="1:4" ht="45">
      <c r="A241" s="32" t="s">
        <v>519</v>
      </c>
      <c r="B241" s="32" t="s">
        <v>520</v>
      </c>
      <c r="C241" s="32"/>
      <c r="D241" s="32" t="s">
        <v>502</v>
      </c>
    </row>
    <row r="242" spans="1:4" ht="75">
      <c r="A242" s="32" t="s">
        <v>521</v>
      </c>
      <c r="B242" s="32" t="s">
        <v>522</v>
      </c>
      <c r="C242" s="32"/>
      <c r="D242" s="32" t="s">
        <v>502</v>
      </c>
    </row>
    <row r="243" spans="1:4" ht="30">
      <c r="A243" s="32" t="s">
        <v>523</v>
      </c>
      <c r="B243" s="32"/>
      <c r="C243" s="32"/>
      <c r="D243" s="32" t="s">
        <v>502</v>
      </c>
    </row>
    <row r="244" spans="1:4" ht="30">
      <c r="A244" s="32" t="s">
        <v>524</v>
      </c>
      <c r="B244" s="32"/>
      <c r="C244" s="32"/>
      <c r="D244" s="32" t="s">
        <v>502</v>
      </c>
    </row>
    <row r="245" spans="1:4" ht="30">
      <c r="A245" s="32" t="s">
        <v>525</v>
      </c>
      <c r="B245" s="32"/>
      <c r="C245" s="32"/>
      <c r="D245" s="32" t="s">
        <v>502</v>
      </c>
    </row>
    <row r="246" spans="1:4" ht="30">
      <c r="A246" s="32" t="s">
        <v>526</v>
      </c>
      <c r="B246" s="32"/>
      <c r="C246" s="32"/>
      <c r="D246" s="32" t="s">
        <v>502</v>
      </c>
    </row>
    <row r="247" spans="1:4" ht="45">
      <c r="A247" s="32" t="s">
        <v>527</v>
      </c>
      <c r="B247" s="33" t="s">
        <v>94</v>
      </c>
      <c r="C247" s="32"/>
      <c r="D247" s="32" t="s">
        <v>502</v>
      </c>
    </row>
    <row r="248" spans="1:4" ht="60">
      <c r="A248" s="33" t="s">
        <v>528</v>
      </c>
      <c r="B248" s="32" t="s">
        <v>516</v>
      </c>
      <c r="C248" s="32"/>
      <c r="D248" s="32" t="s">
        <v>502</v>
      </c>
    </row>
    <row r="249" spans="1:4" ht="30">
      <c r="A249" s="32" t="s">
        <v>529</v>
      </c>
      <c r="B249" s="32"/>
      <c r="C249" s="32"/>
      <c r="D249" s="32" t="s">
        <v>502</v>
      </c>
    </row>
    <row r="250" spans="1:4" ht="30">
      <c r="A250" s="32" t="s">
        <v>530</v>
      </c>
      <c r="B250" s="33" t="s">
        <v>483</v>
      </c>
      <c r="C250" s="32"/>
      <c r="D250" s="32" t="s">
        <v>502</v>
      </c>
    </row>
    <row r="251" spans="1:4" ht="30">
      <c r="A251" s="32" t="s">
        <v>531</v>
      </c>
      <c r="B251" s="32"/>
      <c r="C251" s="32"/>
      <c r="D251" s="32" t="s">
        <v>502</v>
      </c>
    </row>
    <row r="252" spans="1:4" ht="30">
      <c r="A252" s="32" t="s">
        <v>532</v>
      </c>
      <c r="B252" s="32"/>
      <c r="C252" s="32"/>
      <c r="D252" s="32" t="s">
        <v>502</v>
      </c>
    </row>
    <row r="253" spans="1:4" ht="30">
      <c r="A253" s="32" t="s">
        <v>533</v>
      </c>
      <c r="B253" s="33" t="s">
        <v>483</v>
      </c>
      <c r="C253" s="32"/>
      <c r="D253" s="32" t="s">
        <v>502</v>
      </c>
    </row>
    <row r="254" spans="1:4" ht="30">
      <c r="A254" s="32" t="s">
        <v>534</v>
      </c>
      <c r="B254" s="32"/>
      <c r="C254" s="32"/>
      <c r="D254" s="32" t="s">
        <v>502</v>
      </c>
    </row>
    <row r="255" spans="1:4" ht="30">
      <c r="A255" s="32" t="s">
        <v>535</v>
      </c>
      <c r="B255" s="32"/>
      <c r="C255" s="32"/>
      <c r="D255" s="32" t="s">
        <v>502</v>
      </c>
    </row>
    <row r="256" spans="1:4" ht="45">
      <c r="A256" s="32" t="s">
        <v>536</v>
      </c>
      <c r="B256" s="32" t="s">
        <v>506</v>
      </c>
      <c r="C256" s="32"/>
      <c r="D256" s="32" t="s">
        <v>502</v>
      </c>
    </row>
    <row r="257" spans="1:4" ht="30">
      <c r="A257" s="32" t="s">
        <v>537</v>
      </c>
      <c r="B257" s="33" t="s">
        <v>483</v>
      </c>
      <c r="C257" s="32"/>
      <c r="D257" s="32" t="s">
        <v>502</v>
      </c>
    </row>
    <row r="258" spans="1:4" ht="30">
      <c r="A258" s="32" t="s">
        <v>538</v>
      </c>
      <c r="B258" s="32"/>
      <c r="C258" s="32"/>
      <c r="D258" s="32" t="s">
        <v>502</v>
      </c>
    </row>
    <row r="259" spans="1:4" ht="30">
      <c r="A259" s="32" t="s">
        <v>539</v>
      </c>
      <c r="B259" s="32"/>
      <c r="C259" s="32"/>
      <c r="D259" s="32" t="s">
        <v>502</v>
      </c>
    </row>
    <row r="260" spans="1:4" ht="45">
      <c r="A260" s="32" t="s">
        <v>540</v>
      </c>
      <c r="B260" s="32" t="s">
        <v>506</v>
      </c>
      <c r="C260" s="32"/>
      <c r="D260" s="32" t="s">
        <v>502</v>
      </c>
    </row>
    <row r="261" spans="1:4" ht="30">
      <c r="A261" s="32" t="s">
        <v>541</v>
      </c>
      <c r="B261" s="32" t="s">
        <v>77</v>
      </c>
      <c r="C261" s="32"/>
      <c r="D261" s="32" t="s">
        <v>502</v>
      </c>
    </row>
    <row r="262" spans="1:4" ht="45">
      <c r="A262" s="32" t="s">
        <v>542</v>
      </c>
      <c r="B262" s="32"/>
      <c r="C262" s="32"/>
      <c r="D262" s="32" t="s">
        <v>502</v>
      </c>
    </row>
    <row r="263" spans="1:4" ht="30">
      <c r="A263" s="32" t="s">
        <v>543</v>
      </c>
      <c r="B263" s="33" t="s">
        <v>483</v>
      </c>
      <c r="C263" s="32"/>
      <c r="D263" s="32" t="s">
        <v>502</v>
      </c>
    </row>
    <row r="264" spans="1:4" ht="30">
      <c r="A264" s="32" t="s">
        <v>544</v>
      </c>
      <c r="B264" s="32" t="s">
        <v>545</v>
      </c>
      <c r="C264" s="32"/>
      <c r="D264" s="32" t="s">
        <v>502</v>
      </c>
    </row>
    <row r="265" spans="1:4" ht="60">
      <c r="A265" s="32" t="s">
        <v>546</v>
      </c>
      <c r="B265" s="32" t="s">
        <v>547</v>
      </c>
      <c r="C265" s="32"/>
      <c r="D265" s="32" t="s">
        <v>502</v>
      </c>
    </row>
    <row r="266" spans="1:4" ht="30">
      <c r="A266" s="32" t="s">
        <v>548</v>
      </c>
      <c r="B266" s="32"/>
      <c r="C266" s="32"/>
      <c r="D266" s="32" t="s">
        <v>502</v>
      </c>
    </row>
    <row r="267" spans="1:4" ht="60">
      <c r="A267" s="32" t="s">
        <v>549</v>
      </c>
      <c r="B267" s="32" t="s">
        <v>550</v>
      </c>
      <c r="C267" s="32"/>
      <c r="D267" s="32" t="s">
        <v>502</v>
      </c>
    </row>
    <row r="268" spans="1:4" ht="30">
      <c r="A268" s="32" t="s">
        <v>551</v>
      </c>
      <c r="B268" s="32"/>
      <c r="C268" s="32"/>
      <c r="D268" s="32" t="s">
        <v>502</v>
      </c>
    </row>
    <row r="269" spans="1:4" ht="30">
      <c r="A269" s="32" t="s">
        <v>552</v>
      </c>
      <c r="B269" s="32" t="s">
        <v>553</v>
      </c>
      <c r="C269" s="32"/>
      <c r="D269" s="32" t="s">
        <v>502</v>
      </c>
    </row>
    <row r="270" spans="1:4" ht="45">
      <c r="A270" s="32" t="s">
        <v>554</v>
      </c>
      <c r="B270" s="32" t="s">
        <v>555</v>
      </c>
      <c r="C270" s="32"/>
      <c r="D270" s="32" t="s">
        <v>502</v>
      </c>
    </row>
    <row r="271" spans="1:4" ht="60">
      <c r="A271" s="32" t="s">
        <v>556</v>
      </c>
      <c r="B271" s="32"/>
      <c r="C271" s="32"/>
      <c r="D271" s="32" t="s">
        <v>502</v>
      </c>
    </row>
    <row r="272" spans="1:4" ht="30">
      <c r="A272" s="33" t="s">
        <v>483</v>
      </c>
      <c r="B272" s="32"/>
      <c r="C272" s="32"/>
      <c r="D272" s="32" t="s">
        <v>502</v>
      </c>
    </row>
    <row r="273" spans="1:4" ht="45">
      <c r="A273" s="32" t="s">
        <v>557</v>
      </c>
      <c r="B273" s="32" t="s">
        <v>558</v>
      </c>
      <c r="C273" s="32"/>
      <c r="D273" s="32" t="s">
        <v>502</v>
      </c>
    </row>
    <row r="274" spans="1:4" ht="60">
      <c r="A274" s="32" t="s">
        <v>559</v>
      </c>
      <c r="B274" s="32" t="s">
        <v>560</v>
      </c>
      <c r="C274" s="32"/>
      <c r="D274" s="32" t="s">
        <v>502</v>
      </c>
    </row>
    <row r="275" spans="1:4" ht="45">
      <c r="A275" s="32" t="s">
        <v>561</v>
      </c>
      <c r="B275" s="32" t="s">
        <v>562</v>
      </c>
      <c r="C275" s="32"/>
      <c r="D275" s="32" t="s">
        <v>502</v>
      </c>
    </row>
    <row r="276" spans="1:4" ht="90">
      <c r="A276" s="32" t="s">
        <v>563</v>
      </c>
      <c r="B276" s="32" t="s">
        <v>564</v>
      </c>
      <c r="C276" s="32"/>
      <c r="D276" s="32" t="s">
        <v>502</v>
      </c>
    </row>
    <row r="277" spans="1:4" ht="45">
      <c r="A277" s="32" t="s">
        <v>565</v>
      </c>
      <c r="B277" s="32" t="s">
        <v>566</v>
      </c>
      <c r="C277" s="32"/>
      <c r="D277" s="32" t="s">
        <v>502</v>
      </c>
    </row>
    <row r="278" spans="1:4" ht="75">
      <c r="A278" s="32" t="s">
        <v>567</v>
      </c>
      <c r="B278" s="32" t="s">
        <v>568</v>
      </c>
      <c r="C278" s="32"/>
      <c r="D278" s="32" t="s">
        <v>502</v>
      </c>
    </row>
    <row r="279" spans="1:4" ht="45">
      <c r="A279" s="32" t="s">
        <v>569</v>
      </c>
      <c r="B279" s="32"/>
      <c r="C279" s="32"/>
      <c r="D279" s="32" t="s">
        <v>502</v>
      </c>
    </row>
    <row r="280" spans="1:4" ht="45">
      <c r="A280" s="32" t="s">
        <v>570</v>
      </c>
      <c r="B280" s="32" t="s">
        <v>571</v>
      </c>
      <c r="C280" s="32"/>
      <c r="D280" s="32" t="s">
        <v>502</v>
      </c>
    </row>
    <row r="281" spans="1:4" ht="30">
      <c r="A281" s="32" t="s">
        <v>572</v>
      </c>
      <c r="B281" s="32"/>
      <c r="C281" s="32"/>
      <c r="D281" s="32" t="s">
        <v>502</v>
      </c>
    </row>
    <row r="282" spans="1:4" ht="45">
      <c r="A282" s="32" t="s">
        <v>573</v>
      </c>
      <c r="B282" s="32" t="s">
        <v>574</v>
      </c>
      <c r="C282" s="32"/>
      <c r="D282" s="32" t="s">
        <v>502</v>
      </c>
    </row>
    <row r="283" spans="1:4" ht="75">
      <c r="A283" s="32" t="s">
        <v>575</v>
      </c>
      <c r="B283" s="32" t="s">
        <v>576</v>
      </c>
      <c r="C283" s="32"/>
      <c r="D283" s="32" t="s">
        <v>502</v>
      </c>
    </row>
    <row r="284" spans="1:4" ht="30">
      <c r="A284" s="32" t="s">
        <v>577</v>
      </c>
      <c r="B284" s="32"/>
      <c r="C284" s="32"/>
      <c r="D284" s="32" t="s">
        <v>502</v>
      </c>
    </row>
    <row r="285" spans="1:4" ht="45">
      <c r="A285" s="32" t="s">
        <v>578</v>
      </c>
      <c r="B285" s="32" t="s">
        <v>579</v>
      </c>
      <c r="C285" s="32"/>
      <c r="D285" s="32" t="s">
        <v>502</v>
      </c>
    </row>
    <row r="286" spans="1:4" ht="45">
      <c r="A286" s="32" t="s">
        <v>580</v>
      </c>
      <c r="B286" s="32" t="s">
        <v>562</v>
      </c>
      <c r="C286" s="32"/>
      <c r="D286" s="32" t="s">
        <v>502</v>
      </c>
    </row>
    <row r="287" spans="1:4" ht="45">
      <c r="A287" s="32" t="s">
        <v>581</v>
      </c>
      <c r="B287" s="32" t="s">
        <v>582</v>
      </c>
      <c r="C287" s="32"/>
      <c r="D287" s="32" t="s">
        <v>502</v>
      </c>
    </row>
    <row r="288" spans="1:4" ht="60">
      <c r="A288" s="32" t="s">
        <v>583</v>
      </c>
      <c r="B288" s="32"/>
      <c r="C288" s="32"/>
      <c r="D288" s="32" t="s">
        <v>502</v>
      </c>
    </row>
    <row r="289" spans="1:4" ht="30">
      <c r="A289" s="32" t="s">
        <v>584</v>
      </c>
      <c r="B289" s="32" t="s">
        <v>230</v>
      </c>
      <c r="C289" s="32"/>
      <c r="D289" s="32" t="s">
        <v>502</v>
      </c>
    </row>
    <row r="290" spans="1:4" ht="45">
      <c r="A290" s="32" t="s">
        <v>585</v>
      </c>
      <c r="B290" s="32" t="s">
        <v>586</v>
      </c>
      <c r="C290" s="32"/>
      <c r="D290" s="32" t="s">
        <v>502</v>
      </c>
    </row>
    <row r="291" spans="1:4" ht="60">
      <c r="A291" s="32" t="s">
        <v>587</v>
      </c>
      <c r="B291" s="32" t="s">
        <v>516</v>
      </c>
      <c r="C291" s="32"/>
      <c r="D291" s="32" t="s">
        <v>502</v>
      </c>
    </row>
    <row r="292" spans="1:4" ht="30">
      <c r="A292" s="32" t="s">
        <v>588</v>
      </c>
      <c r="B292" s="32"/>
      <c r="C292" s="32"/>
      <c r="D292" s="32" t="s">
        <v>502</v>
      </c>
    </row>
    <row r="293" spans="1:4" ht="45">
      <c r="A293" s="33" t="s">
        <v>589</v>
      </c>
      <c r="B293" s="33" t="s">
        <v>483</v>
      </c>
      <c r="C293" s="32"/>
      <c r="D293" s="32" t="s">
        <v>502</v>
      </c>
    </row>
  </sheetData>
  <hyperlinks>
    <hyperlink ref="A2" r:id="rId1" tooltip="Air of Authority" display="https://extraheresy.fandom.com/wiki/Air_of_Authority"/>
    <hyperlink ref="A3" r:id="rId2" tooltip="Ambidextrous" display="https://extraheresy.fandom.com/wiki/Ambidextrous"/>
    <hyperlink ref="A4" r:id="rId3" tooltip="Armour of Contempt" display="https://extraheresy.fandom.com/wiki/Armour_of_Contempt"/>
    <hyperlink ref="A5" r:id="rId4" tooltip="Arms Master" display="https://extraheresy.fandom.com/wiki/Arms_Master"/>
    <hyperlink ref="B5" r:id="rId5" tooltip="Basic Weapon Training" display="https://extraheresy.fandom.com/wiki/Basic_Weapon_Training"/>
    <hyperlink ref="A6" r:id="rId6" tooltip="Assassin Strike" display="https://extraheresy.fandom.com/wiki/Assassin_Strike"/>
    <hyperlink ref="C6" r:id="rId7" tooltip="Acrobatics" display="https://extraheresy.fandom.com/wiki/Acrobatics"/>
    <hyperlink ref="A7" r:id="rId8" tooltip="Autosanguine" display="https://extraheresy.fandom.com/wiki/Autosanguine"/>
    <hyperlink ref="C7" r:id="rId9" tooltip="Lightly Wounded" display="https://extraheresy.fandom.com/wiki/Lightly_Wounded"/>
    <hyperlink ref="A8" r:id="rId10" tooltip="Basic Weapon Training" display="https://extraheresy.fandom.com/wiki/Basic_Weapon_Training"/>
    <hyperlink ref="A9" r:id="rId11" tooltip="Battle Rage" display="https://extraheresy.fandom.com/wiki/Battle_Rage"/>
    <hyperlink ref="B9" r:id="rId12" tooltip="Frenzy" display="https://extraheresy.fandom.com/wiki/Frenzy"/>
    <hyperlink ref="C9" r:id="rId13" tooltip="Parry" display="https://extraheresy.fandom.com/wiki/Parry"/>
    <hyperlink ref="A10" r:id="rId14" tooltip="Berserk Charge" display="https://extraheresy.fandom.com/wiki/Berserk_Charge"/>
    <hyperlink ref="A11" r:id="rId15" tooltip="Binary Chatter" display="https://extraheresy.fandom.com/wiki/Binary_Chatter"/>
    <hyperlink ref="A12" r:id="rId16" tooltip="Blademaster" display="https://extraheresy.fandom.com/wiki/Blademaster"/>
    <hyperlink ref="B12" r:id="rId17" tooltip="Melee Weapon Training" display="https://extraheresy.fandom.com/wiki/Melee_Weapon_Training"/>
    <hyperlink ref="A13" r:id="rId18" tooltip="Blind Fighting" display="https://extraheresy.fandom.com/wiki/Blind_Fighting"/>
    <hyperlink ref="A14" r:id="rId19" tooltip="Bulging Biceps" display="https://extraheresy.fandom.com/wiki/Bulging_Biceps"/>
    <hyperlink ref="A15" r:id="rId20" tooltip="Catfall" display="https://extraheresy.fandom.com/wiki/Catfall"/>
    <hyperlink ref="A16" r:id="rId21" tooltip="Chem Geld" display="https://extraheresy.fandom.com/wiki/Chem_Geld"/>
    <hyperlink ref="A17" r:id="rId22" tooltip="Cleanse and Purify" display="https://extraheresy.fandom.com/wiki/Cleanse_and_Purify"/>
    <hyperlink ref="B17" r:id="rId23" tooltip="Basic Weapon Training (Flame)" display="https://extraheresy.fandom.com/wiki/Basic_Weapon_Training_(Flame)"/>
    <hyperlink ref="A18" r:id="rId24" tooltip="Combat Master" display="https://extraheresy.fandom.com/wiki/Combat_Master"/>
    <hyperlink ref="A19" r:id="rId25" tooltip="Concealed Cavity" display="https://extraheresy.fandom.com/wiki/Concealed_Cavity"/>
    <hyperlink ref="A20" r:id="rId26" tooltip="Corpus Conversion" display="https://extraheresy.fandom.com/wiki/Corpus_Conversion"/>
    <hyperlink ref="B20" r:id="rId27" tooltip="Psy Rating 2" display="https://extraheresy.fandom.com/wiki/Psy_Rating_2"/>
    <hyperlink ref="A21" r:id="rId28" tooltip="Counter-attack" display="https://extraheresy.fandom.com/wiki/Counter-attack"/>
    <hyperlink ref="A22" r:id="rId29" tooltip="Crack Shot" display="https://extraheresy.fandom.com/wiki/Crack_Shot"/>
    <hyperlink ref="A23" r:id="rId30" tooltip="Crippling Strike" display="https://extraheresy.fandom.com/wiki/Crippling_Strike"/>
    <hyperlink ref="A24" r:id="rId31" tooltip="Crushing Blow" display="https://extraheresy.fandom.com/wiki/Crushing_Blow"/>
    <hyperlink ref="A25" r:id="rId32" tooltip="Dark Soul" display="https://extraheresy.fandom.com/wiki/Dark_Soul"/>
    <hyperlink ref="A26" r:id="rId33" tooltip="Deadeye Shot" display="https://extraheresy.fandom.com/wiki/Deadeye_Shot"/>
    <hyperlink ref="A27" r:id="rId34" tooltip="Decadence" display="https://extraheresy.fandom.com/wiki/Decadence"/>
    <hyperlink ref="A28" r:id="rId35" tooltip="Deflect Shot" display="https://extraheresy.fandom.com/wiki/Deflect_Shot"/>
    <hyperlink ref="C28" r:id="rId36" tooltip="Parry" display="https://extraheresy.fandom.com/wiki/Parry"/>
    <hyperlink ref="A29" r:id="rId37" tooltip="Die Hard" display="https://extraheresy.fandom.com/wiki/Die_Hard"/>
    <hyperlink ref="A30" r:id="rId38" tooltip="Disarm" display="https://extraheresy.fandom.com/wiki/Disarm"/>
    <hyperlink ref="A31" r:id="rId39" tooltip="Discipline Focus" display="https://extraheresy.fandom.com/wiki/Discipline_Focus"/>
    <hyperlink ref="B31" r:id="rId40" tooltip="Psy Rating 3" display="https://extraheresy.fandom.com/wiki/Psy_Rating_3"/>
    <hyperlink ref="A32" r:id="rId41" tooltip="Disturbing Voice" display="https://extraheresy.fandom.com/wiki/Disturbing_Voice"/>
    <hyperlink ref="A33" r:id="rId42" tooltip="Double Team" display="https://extraheresy.fandom.com/wiki/Double_Team"/>
    <hyperlink ref="A34" r:id="rId43" tooltip="Dual Shot" display="https://extraheresy.fandom.com/wiki/Dual_Shot"/>
    <hyperlink ref="B34" r:id="rId44" tooltip="Two-Weapon Wielder (Ballistic)" display="https://extraheresy.fandom.com/wiki/Two-Weapon_Wielder_(Ballistic)"/>
    <hyperlink ref="A35" r:id="rId45" tooltip="Dual Strike" display="https://extraheresy.fandom.com/wiki/Dual_Strike"/>
    <hyperlink ref="B35" r:id="rId46" tooltip="Two-Weapon Wielder (Melee)" display="https://extraheresy.fandom.com/wiki/Two-Weapon_Wielder_(Melee)"/>
    <hyperlink ref="A36" r:id="rId47" tooltip="Electrical Succour" display="https://extraheresy.fandom.com/wiki/Electrical_Succour"/>
    <hyperlink ref="C36" r:id="rId48" tooltip="Fatigue" display="https://extraheresy.fandom.com/wiki/Fatigue"/>
    <hyperlink ref="A37" r:id="rId49" tooltip="Electro Graft Use" display="https://extraheresy.fandom.com/wiki/Electro_Graft_Use"/>
    <hyperlink ref="A38" r:id="rId50" tooltip="Energy Cache" display="https://extraheresy.fandom.com/wiki/Energy_Cache"/>
    <hyperlink ref="A39" r:id="rId51" tooltip="Exotic Weapon Training" display="https://extraheresy.fandom.com/wiki/Exotic_Weapon_Training"/>
    <hyperlink ref="A40" r:id="rId52" tooltip="Favoured by the Warp" display="https://extraheresy.fandom.com/wiki/Favoured_by_the_Warp"/>
    <hyperlink ref="A41" r:id="rId53" tooltip="Fearless" display="https://extraheresy.fandom.com/wiki/Fearless"/>
    <hyperlink ref="A42" r:id="rId54" tooltip="Feedback Screech" display="https://extraheresy.fandom.com/wiki/Feedback_Screech"/>
    <hyperlink ref="A43" r:id="rId55" tooltip="Ferric Lure" display="https://extraheresy.fandom.com/wiki/Ferric_Lure"/>
    <hyperlink ref="A44" r:id="rId56" tooltip="Ferric Summons" display="https://extraheresy.fandom.com/wiki/Ferric_Summons"/>
    <hyperlink ref="B44" r:id="rId57" tooltip="Ferric Lure" display="https://extraheresy.fandom.com/wiki/Ferric_Lure"/>
    <hyperlink ref="A45" r:id="rId58" tooltip="Flagellant" display="https://extraheresy.fandom.com/wiki/Flagellant"/>
    <hyperlink ref="A46" r:id="rId59" tooltip="Foresight" display="https://extraheresy.fandom.com/wiki/Foresight"/>
    <hyperlink ref="A47" r:id="rId60" tooltip="Frenzy" display="https://extraheresy.fandom.com/wiki/Frenzy"/>
    <hyperlink ref="A48" r:id="rId61" tooltip="Furious Assault" display="https://extraheresy.fandom.com/wiki/Furious_Assault"/>
    <hyperlink ref="A49" r:id="rId62" tooltip="Gun Blessing" display="https://extraheresy.fandom.com/wiki/Gun_Blessing"/>
    <hyperlink ref="A50" r:id="rId63" tooltip="Gunslinger" display="https://extraheresy.fandom.com/wiki/Gunslinger"/>
    <hyperlink ref="B50" r:id="rId64" tooltip="Two-Weapon Wielder" display="https://extraheresy.fandom.com/wiki/Two-Weapon_Wielder"/>
    <hyperlink ref="A51" r:id="rId65" tooltip="Hard Target" display="https://extraheresy.fandom.com/wiki/Hard_Target"/>
    <hyperlink ref="A52" r:id="rId66" tooltip="Hardy" display="https://extraheresy.fandom.com/wiki/Hardy"/>
    <hyperlink ref="A53" r:id="rId67" tooltip="Hatred" display="https://extraheresy.fandom.com/wiki/Hatred"/>
    <hyperlink ref="A54" r:id="rId68" tooltip="Heavy Weapon Training" display="https://extraheresy.fandom.com/wiki/Heavy_Weapon_Training"/>
    <hyperlink ref="A55" r:id="rId69" tooltip="Heightened Senses" display="https://extraheresy.fandom.com/wiki/Heightened_Senses"/>
    <hyperlink ref="A56" r:id="rId70" tooltip="Hip Shooting" display="https://extraheresy.fandom.com/wiki/Hip_Shooting"/>
    <hyperlink ref="A57" r:id="rId71" tooltip="Independent Targeting" display="https://extraheresy.fandom.com/wiki/Independent_Targeting"/>
    <hyperlink ref="A58" r:id="rId72" tooltip="Insanely Faithful" display="https://extraheresy.fandom.com/wiki/Insanely_Faithful"/>
    <hyperlink ref="A59" r:id="rId73" tooltip="Into the Jaws of Hell" display="https://extraheresy.fandom.com/wiki/Into_the_Jaws_of_Hell"/>
    <hyperlink ref="B59" r:id="rId74" tooltip="Iron Discipline" display="https://extraheresy.fandom.com/wiki/Iron_Discipline"/>
    <hyperlink ref="A60" r:id="rId75" tooltip="Iron Discipline" display="https://extraheresy.fandom.com/wiki/Iron_Discipline"/>
    <hyperlink ref="B60" r:id="rId76" tooltip="Command" display="https://extraheresy.fandom.com/wiki/Command"/>
    <hyperlink ref="A61" r:id="rId77" tooltip="Iron Jaw" display="https://extraheresy.fandom.com/wiki/Iron_Jaw"/>
    <hyperlink ref="A62" r:id="rId78" tooltip="Jaded" display="https://extraheresy.fandom.com/wiki/Jaded"/>
    <hyperlink ref="A63" r:id="rId79" tooltip="Leap Up" display="https://extraheresy.fandom.com/wiki/Leap_Up"/>
    <hyperlink ref="A64" r:id="rId80" tooltip="Light Sleeper" display="https://extraheresy.fandom.com/wiki/Light_Sleeper"/>
    <hyperlink ref="A65" r:id="rId81" tooltip="Lightning Attack" display="https://extraheresy.fandom.com/wiki/Lightning_Attack"/>
    <hyperlink ref="B65" r:id="rId82" tooltip="Swift Attack" display="https://extraheresy.fandom.com/wiki/Swift_Attack"/>
    <hyperlink ref="A66" r:id="rId83" tooltip="Lightning Reflexes" display="https://extraheresy.fandom.com/wiki/Lightning_Reflexes"/>
    <hyperlink ref="A67" r:id="rId84" tooltip="Litany of Hate" display="https://extraheresy.fandom.com/wiki/Litany_of_Hate"/>
    <hyperlink ref="B67" r:id="rId85" tooltip="Hatred" display="https://extraheresy.fandom.com/wiki/Hatred"/>
    <hyperlink ref="A68" r:id="rId86" tooltip="Logis Implant" display="https://extraheresy.fandom.com/wiki/Logis_Implant"/>
    <hyperlink ref="C68" r:id="rId87" tooltip="Tech-Use" display="https://extraheresy.fandom.com/wiki/Tech-Use"/>
    <hyperlink ref="A69" r:id="rId88" tooltip="Luminen Blast" display="https://extraheresy.fandom.com/wiki/Luminen_Blast"/>
    <hyperlink ref="C69" r:id="rId89" tooltip="Fatigue" display="https://extraheresy.fandom.com/wiki/Fatigue"/>
    <hyperlink ref="A70" r:id="rId90" tooltip="Luminen Charge" display="https://extraheresy.fandom.com/wiki/Luminen_Charge"/>
    <hyperlink ref="C70" r:id="rId91" tooltip="Fatigue" display="https://extraheresy.fandom.com/wiki/Fatigue"/>
    <hyperlink ref="A71" r:id="rId92" tooltip="Luminen Shock" display="https://extraheresy.fandom.com/wiki/Luminen_Shock"/>
    <hyperlink ref="C71" r:id="rId93" tooltip="Fatigue" display="https://extraheresy.fandom.com/wiki/Fatigue"/>
    <hyperlink ref="A72" r:id="rId94" tooltip="Maglev Grace" display="https://extraheresy.fandom.com/wiki/Maglev_Grace"/>
    <hyperlink ref="A73" r:id="rId95" tooltip="Maglev Transcendence" display="https://extraheresy.fandom.com/wiki/Maglev_Transcendence"/>
    <hyperlink ref="B73" r:id="rId96" tooltip="Maglev Grace" display="https://extraheresy.fandom.com/wiki/Maglev_Grace"/>
    <hyperlink ref="A74" r:id="rId97" tooltip="Marksman" display="https://extraheresy.fandom.com/wiki/Marksman"/>
    <hyperlink ref="A75" r:id="rId98" tooltip="Master Chirurgeon" display="https://extraheresy.fandom.com/wiki/Master_Chirurgeon"/>
    <hyperlink ref="A76" r:id="rId99" tooltip="Master Orator" display="https://extraheresy.fandom.com/wiki/Master_Orator"/>
    <hyperlink ref="A77" r:id="rId100" tooltip="Mechadendrite Use" display="https://extraheresy.fandom.com/wiki/Mechadendrite_Use"/>
    <hyperlink ref="A78" r:id="rId101" tooltip="Meditation" display="https://extraheresy.fandom.com/wiki/Meditation"/>
    <hyperlink ref="C78" r:id="rId102" tooltip="Fatigue" display="https://extraheresy.fandom.com/wiki/Fatigue"/>
    <hyperlink ref="A79" r:id="rId103" tooltip="Melee Weapon Training" display="https://extraheresy.fandom.com/wiki/Melee_Weapon_Training"/>
    <hyperlink ref="A80" r:id="rId104" tooltip="Mental Fortress" display="https://extraheresy.fandom.com/wiki/Mental_Fortress"/>
    <hyperlink ref="B80" r:id="rId105" tooltip="Strong Minded" display="https://extraheresy.fandom.com/wiki/Strong_Minded"/>
    <hyperlink ref="A81" r:id="rId106" tooltip="Mental Rage" display="https://extraheresy.fandom.com/wiki/Mental_Rage"/>
    <hyperlink ref="B81" r:id="rId107" tooltip="Frenzy" display="https://extraheresy.fandom.com/wiki/Frenzy"/>
    <hyperlink ref="A82" r:id="rId108" tooltip="Mighty Shot" display="https://extraheresy.fandom.com/wiki/Mighty_Shot"/>
    <hyperlink ref="A83" r:id="rId109" tooltip="Mimic" display="https://extraheresy.fandom.com/wiki/Mimic"/>
    <hyperlink ref="A84" r:id="rId110" tooltip="Minor Psychic Power" display="https://extraheresy.fandom.com/wiki/Minor_Psychic_Power"/>
    <hyperlink ref="C84" r:id="rId111" tooltip="Minor Psychic Power" display="https://extraheresy.fandom.com/wiki/Minor_Psychic_Power"/>
    <hyperlink ref="A85" r:id="rId112" tooltip="Nerves of Steel" display="https://extraheresy.fandom.com/wiki/Nerves_of_Steel"/>
    <hyperlink ref="C85" r:id="rId113" tooltip="Pinning" display="https://extraheresy.fandom.com/wiki/Pinning"/>
    <hyperlink ref="A86" r:id="rId114" tooltip="Orthoproxy" display="https://extraheresy.fandom.com/wiki/Orthoproxy"/>
    <hyperlink ref="A87" r:id="rId115" tooltip="Paranoia" display="https://extraheresy.fandom.com/wiki/Paranoia"/>
    <hyperlink ref="A88" r:id="rId116" tooltip="Pistol Training" display="https://extraheresy.fandom.com/wiki/Pistol_Training"/>
    <hyperlink ref="A89" r:id="rId117" tooltip="Power Well" display="https://extraheresy.fandom.com/wiki/Power_Well"/>
    <hyperlink ref="B89" r:id="rId118" tooltip="Psy Rating 2" display="https://extraheresy.fandom.com/wiki/Psy_Rating_2"/>
    <hyperlink ref="A90" r:id="rId119" tooltip="Precise Blow" display="https://extraheresy.fandom.com/wiki/Precise_Blow"/>
    <hyperlink ref="B90" r:id="rId120" tooltip="Sure Strike" display="https://extraheresy.fandom.com/wiki/Sure_Strike"/>
    <hyperlink ref="A91" r:id="rId121" tooltip="Prosanguine" display="https://extraheresy.fandom.com/wiki/Prosanguine"/>
    <hyperlink ref="A92" r:id="rId122" tooltip="Psy Rating 1" display="https://extraheresy.fandom.com/wiki/Psy_Rating_1"/>
    <hyperlink ref="A93" r:id="rId123" tooltip="Psy Rating 2" display="https://extraheresy.fandom.com/wiki/Psy_Rating_2"/>
    <hyperlink ref="B93" r:id="rId124" tooltip="Psy Rating 1" display="https://extraheresy.fandom.com/wiki/Psy_Rating_1"/>
    <hyperlink ref="A94" r:id="rId125" tooltip="Psy Rating 3" display="https://extraheresy.fandom.com/wiki/Psy_Rating_3"/>
    <hyperlink ref="B94" r:id="rId126" tooltip="Psy Rating 2" display="https://extraheresy.fandom.com/wiki/Psy_Rating_2"/>
    <hyperlink ref="A95" r:id="rId127" tooltip="Psy Rating 4" display="https://extraheresy.fandom.com/wiki/Psy_Rating_4"/>
    <hyperlink ref="B95" r:id="rId128" tooltip="Psy Rating 3" display="https://extraheresy.fandom.com/wiki/Psy_Rating_3"/>
    <hyperlink ref="A96" r:id="rId129" tooltip="Psy Rating 5" display="https://extraheresy.fandom.com/wiki/Psy_Rating_5"/>
    <hyperlink ref="B96" r:id="rId130" tooltip="Psy Rating 4" display="https://extraheresy.fandom.com/wiki/Psy_Rating_4"/>
    <hyperlink ref="A97" r:id="rId131" tooltip="Psy Rating 6" display="https://extraheresy.fandom.com/wiki/Psy_Rating_6"/>
    <hyperlink ref="B97" r:id="rId132" tooltip="Psy Rating 5" display="https://extraheresy.fandom.com/wiki/Psy_Rating_5"/>
    <hyperlink ref="A98" r:id="rId133" tooltip="Psychic Power" display="https://extraheresy.fandom.com/wiki/Psychic_Power"/>
    <hyperlink ref="A99" r:id="rId134" tooltip="Quick Draw" display="https://extraheresy.fandom.com/wiki/Quick_Draw"/>
    <hyperlink ref="C99" r:id="rId135" tooltip="Ready" display="https://extraheresy.fandom.com/wiki/Ready"/>
    <hyperlink ref="A100" r:id="rId136" tooltip="Rapid Reaction" display="https://extraheresy.fandom.com/wiki/Rapid_Reaction"/>
    <hyperlink ref="A101" r:id="rId137" tooltip="Rapid Reload" display="https://extraheresy.fandom.com/wiki/Rapid_Reload"/>
    <hyperlink ref="A102" r:id="rId138" tooltip="Resistance" display="https://extraheresy.fandom.com/wiki/Resistance"/>
    <hyperlink ref="A103" r:id="rId139" tooltip="Rite of Awe" display="https://extraheresy.fandom.com/wiki/Rite_of_Awe"/>
    <hyperlink ref="C103" r:id="rId140" tooltip="Fear" display="https://extraheresy.fandom.com/wiki/Fear"/>
    <hyperlink ref="A104" r:id="rId141" tooltip="Rite of Fear" display="https://extraheresy.fandom.com/wiki/Rite_of_Fear"/>
    <hyperlink ref="A105" r:id="rId142" tooltip="Rite of Pure Thought" display="https://extraheresy.fandom.com/wiki/Rite_of_Pure_Thought"/>
    <hyperlink ref="A106" r:id="rId143" tooltip="Sharpshooter" display="https://extraheresy.fandom.com/wiki/Sharpshooter"/>
    <hyperlink ref="B106" r:id="rId144" tooltip="Deadeye Shot" display="https://extraheresy.fandom.com/wiki/Deadeye_Shot"/>
    <hyperlink ref="A107" r:id="rId145" tooltip="Sound Constitution" display="https://extraheresy.fandom.com/wiki/Sound_Constitution"/>
    <hyperlink ref="A108" r:id="rId146" tooltip="Sprint" display="https://extraheresy.fandom.com/wiki/Sprint"/>
    <hyperlink ref="A109" r:id="rId147" tooltip="Step Aside" display="https://extraheresy.fandom.com/wiki/Step_Aside"/>
    <hyperlink ref="B109" r:id="rId148" tooltip="Dodge" display="https://extraheresy.fandom.com/wiki/Dodge"/>
    <hyperlink ref="C109" r:id="rId149" tooltip="Dodge" display="https://extraheresy.fandom.com/wiki/Dodge"/>
    <hyperlink ref="A110" r:id="rId150" tooltip="Street Fighting" display="https://extraheresy.fandom.com/wiki/Street_Fighting"/>
    <hyperlink ref="A111" r:id="rId151" tooltip="Strong Minded" display="https://extraheresy.fandom.com/wiki/Strong_Minded"/>
    <hyperlink ref="B111" r:id="rId152" tooltip="Resistance" display="https://extraheresy.fandom.com/wiki/Resistance"/>
    <hyperlink ref="A112" r:id="rId153" tooltip="Sure Strike" display="https://extraheresy.fandom.com/wiki/Sure_Strike"/>
    <hyperlink ref="A113" r:id="rId154" tooltip="Swift Attack" display="https://extraheresy.fandom.com/wiki/Swift_Attack"/>
    <hyperlink ref="A114" r:id="rId155" tooltip="Takedown" display="https://extraheresy.fandom.com/wiki/Takedown"/>
    <hyperlink ref="C114" r:id="rId156" tooltip="Stun" display="https://extraheresy.fandom.com/wiki/Stun"/>
    <hyperlink ref="A115" r:id="rId157" tooltip="Talented" display="https://extraheresy.fandom.com/wiki/Talented"/>
    <hyperlink ref="A116" r:id="rId158" tooltip="Technical Knock" display="https://extraheresy.fandom.com/wiki/Technical_Knock"/>
    <hyperlink ref="A117" r:id="rId159" tooltip="Thrown Weapon Training" display="https://extraheresy.fandom.com/wiki/Thrown_Weapon_Training"/>
    <hyperlink ref="A118" r:id="rId160" tooltip="Total Recall" display="https://extraheresy.fandom.com/wiki/Total_Recall"/>
    <hyperlink ref="A119" r:id="rId161" tooltip="True Grit" display="https://extraheresy.fandom.com/wiki/True_Grit"/>
    <hyperlink ref="A120" r:id="rId162" tooltip="Two-Weapon Wielder" display="https://extraheresy.fandom.com/wiki/Two-Weapon_Wielder"/>
    <hyperlink ref="A121" r:id="rId163" tooltip="Unremarkable" display="https://extraheresy.fandom.com/wiki/Unremarkable"/>
    <hyperlink ref="A122" r:id="rId164" tooltip="Unshakeable Faith" display="https://extraheresy.fandom.com/wiki/Unshakeable_Faith"/>
    <hyperlink ref="C122" r:id="rId165" tooltip="Fear" display="https://extraheresy.fandom.com/wiki/Fear"/>
    <hyperlink ref="A123" r:id="rId166" tooltip="Wall of Steel" display="https://extraheresy.fandom.com/wiki/Wall_of_Steel"/>
    <hyperlink ref="C123" r:id="rId167" tooltip="Parry" display="https://extraheresy.fandom.com/wiki/Parry"/>
    <hyperlink ref="A124" r:id="rId168" tooltip="Purge the Unclean" display="https://extraheresy.fandom.com/wiki/Purge_the_Unclean"/>
    <hyperlink ref="A125" r:id="rId169" tooltip="Beast Hunter" display="https://extraheresy.fandom.com/wiki/Beast_Hunter"/>
    <hyperlink ref="A126" r:id="rId170" tooltip="Blessed Radiance" display="https://extraheresy.fandom.com/wiki/Blessed_Radiance"/>
    <hyperlink ref="A127" r:id="rId171" tooltip="Labyrinth Conditioning" display="https://extraheresy.fandom.com/wiki/Labyrinth_Conditioning"/>
    <hyperlink ref="A128" r:id="rId172" tooltip="The Reaping" display="https://extraheresy.fandom.com/wiki/The_Reaping"/>
    <hyperlink ref="A130" r:id="rId173" tooltip="Aetheric Resonator" display="https://extraheresy.fandom.com/wiki/Aetheric_Resonator"/>
    <hyperlink ref="A131" r:id="rId174" tooltip="Anima Aura" display="https://extraheresy.fandom.com/wiki/Anima_Aura"/>
    <hyperlink ref="A132" r:id="rId175" tooltip="Daemonic Essence" display="https://extraheresy.fandom.com/wiki/Daemonic_Essence"/>
    <hyperlink ref="A133" r:id="rId176" tooltip="Major Arcana" display="https://extraheresy.fandom.com/wiki/Major_Arcana"/>
    <hyperlink ref="A134" r:id="rId177" tooltip="Master Sorcerer" display="https://extraheresy.fandom.com/wiki/Master_Sorcerer"/>
    <hyperlink ref="A135" r:id="rId178" tooltip="Minor Arcana" display="https://extraheresy.fandom.com/wiki/Minor_Arcana"/>
    <hyperlink ref="A136" r:id="rId179" tooltip="Monster Beneath the Skin" display="https://extraheresy.fandom.com/wiki/Monster_Beneath_the_Skin"/>
    <hyperlink ref="A137" r:id="rId180" tooltip="Nightmare Field" display="https://extraheresy.fandom.com/wiki/Nightmare_Field"/>
    <hyperlink ref="A138" r:id="rId181" tooltip="Power of the Warp" display="https://extraheresy.fandom.com/wiki/Power_of_the_Warp"/>
    <hyperlink ref="A139" r:id="rId182" tooltip="Ruin Incarnate" display="https://extraheresy.fandom.com/wiki/Ruin_Incarnate"/>
    <hyperlink ref="A140" r:id="rId183" tooltip="Sorcerer" display="https://extraheresy.fandom.com/wiki/Sorcerer"/>
    <hyperlink ref="A141" r:id="rId184" tooltip="Sublime Arts" display="https://extraheresy.fandom.com/wiki/Sublime_Arts"/>
    <hyperlink ref="A142" r:id="rId185" tooltip="Touched by The Fates" display="https://extraheresy.fandom.com/wiki/Touched_by_The_Fates"/>
    <hyperlink ref="A143" r:id="rId186" tooltip="Warped Psyker" display="https://extraheresy.fandom.com/wiki/Warped_Psyker"/>
    <hyperlink ref="A144" r:id="rId187" tooltip="Visions of the Abyss" display="https://extraheresy.fandom.com/wiki/Visions_of_the_Abyss"/>
    <hyperlink ref="A146" r:id="rId188" tooltip="Consumed by Spite" display="https://extraheresy.fandom.com/wiki/Consumed_by_Spite"/>
    <hyperlink ref="A147" r:id="rId189" tooltip="Psychic Spite" display="https://extraheresy.fandom.com/wiki/Psychic_Spite"/>
    <hyperlink ref="A148" r:id="rId190" tooltip="Psychic Supremacy" display="https://extraheresy.fandom.com/wiki/Psychic_Supremacy"/>
    <hyperlink ref="A149" r:id="rId191" tooltip="Psychic Vampire" display="https://extraheresy.fandom.com/wiki/Psychic_Vampire"/>
    <hyperlink ref="A150" r:id="rId192" tooltip="Fuelled by Flesh" display="https://extraheresy.fandom.com/wiki/Fuelled_by_Flesh"/>
    <hyperlink ref="B150" r:id="rId193" tooltip="Sorcerer" display="https://extraheresy.fandom.com/wiki/Sorcerer"/>
    <hyperlink ref="A151" r:id="rId194" tooltip="Last Killer Standing" display="https://extraheresy.fandom.com/wiki/Last_Killer_Standing"/>
    <hyperlink ref="A153" r:id="rId195" tooltip="Blank Slate" display="https://extraheresy.fandom.com/wiki/Blank_Slate"/>
    <hyperlink ref="A154" r:id="rId196" tooltip="Legalese" display="https://extraheresy.fandom.com/wiki/Legalese"/>
    <hyperlink ref="A155" r:id="rId197" tooltip="Pack Hunter" display="https://extraheresy.fandom.com/wiki/Pack_Hunter"/>
    <hyperlink ref="A156" r:id="rId198" tooltip="Seen This Before" display="https://extraheresy.fandom.com/wiki/Seen_This_Before"/>
    <hyperlink ref="A157" r:id="rId199" tooltip="Unparalleled Proficiency" display="https://extraheresy.fandom.com/wiki/Unparalleled_Proficiency"/>
    <hyperlink ref="A158" r:id="rId200" tooltip="Wolf Pack Tactics" display="https://extraheresy.fandom.com/wiki/Wolf_Pack_Tactics"/>
    <hyperlink ref="B162" r:id="rId201" tooltip="Psy Rating 1" display="https://extraheresy.fandom.com/wiki/Psy_Rating_1"/>
    <hyperlink ref="A176" r:id="rId202" tooltip="Enemy" display="https://extraheresy.fandom.com/wiki/Enemy"/>
    <hyperlink ref="A194" r:id="rId203" tooltip="Mnemonic Purging" display="https://extraheresy.fandom.com/wiki/Mnemonic_Purging"/>
    <hyperlink ref="A197" r:id="rId204" tooltip="Peerless Marksman" display="https://extraheresy.fandom.com/wiki/Peerless_Marksman"/>
    <hyperlink ref="A206" r:id="rId205" tooltip="Rival" display="https://extraheresy.fandom.com/wiki/Rival"/>
    <hyperlink ref="B213" r:id="rId206" tooltip="Pure Faith" display="https://extraheresy.fandom.com/wiki/Pure_Faith"/>
    <hyperlink ref="B220" r:id="rId207" tooltip="Dodge" display="https://extraheresy.fandom.com/wiki/Dodge"/>
    <hyperlink ref="A230" r:id="rId208" tooltip="Blessed Flame" display="https://extraheresy.fandom.com/wiki/Blessed_Flame"/>
    <hyperlink ref="B233" r:id="rId209" tooltip="Pure Faith" display="https://extraheresy.fandom.com/wiki/Pure_Faith"/>
    <hyperlink ref="B234" r:id="rId210" tooltip="Melee Weapon Training (Chain)" display="https://extraheresy.fandom.com/wiki/Melee_Weapon_Training_(Chain)"/>
    <hyperlink ref="B238" r:id="rId211" tooltip="Pure Faith" display="https://extraheresy.fandom.com/wiki/Pure_Faith"/>
    <hyperlink ref="A240" r:id="rId212" tooltip="Divine Ministration" display="https://extraheresy.fandom.com/wiki/Divine_Ministration"/>
    <hyperlink ref="B247" r:id="rId213" tooltip="Basic Weapon Training (Flame)" display="https://extraheresy.fandom.com/wiki/Basic_Weapon_Training_(Flame)"/>
    <hyperlink ref="A248" r:id="rId214" tooltip="Flames of Faith" display="https://extraheresy.fandom.com/wiki/Flames_of_Faith"/>
    <hyperlink ref="B250" r:id="rId215" tooltip="Pure Faith" display="https://extraheresy.fandom.com/wiki/Pure_Faith"/>
    <hyperlink ref="B253" r:id="rId216" tooltip="Pure Faith" display="https://extraheresy.fandom.com/wiki/Pure_Faith"/>
    <hyperlink ref="B257" r:id="rId217" tooltip="Pure Faith" display="https://extraheresy.fandom.com/wiki/Pure_Faith"/>
    <hyperlink ref="B263" r:id="rId218" tooltip="Pure Faith" display="https://extraheresy.fandom.com/wiki/Pure_Faith"/>
    <hyperlink ref="A272" r:id="rId219" tooltip="Pure Faith" display="https://extraheresy.fandom.com/wiki/Pure_Faith"/>
    <hyperlink ref="A293" r:id="rId220" tooltip="Wrath of the Righteous" display="https://extraheresy.fandom.com/wiki/Wrath_of_the_Righteous"/>
    <hyperlink ref="B293" r:id="rId221" tooltip="Pure Faith" display="https://extraheresy.fandom.com/wiki/Pure_Faith"/>
  </hyperlinks>
  <pageMargins left="0.7" right="0.7" top="0.75" bottom="0.75" header="0.3" footer="0.3"/>
  <tableParts count="1">
    <tablePart r:id="rId22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B292"/>
  <sheetViews>
    <sheetView topLeftCell="A65" zoomScale="85" zoomScaleNormal="85" workbookViewId="0">
      <selection activeCell="B75" sqref="B75"/>
    </sheetView>
  </sheetViews>
  <sheetFormatPr baseColWidth="10" defaultColWidth="5.140625" defaultRowHeight="15"/>
  <cols>
    <col min="2" max="2" width="89.28515625" customWidth="1"/>
  </cols>
  <sheetData>
    <row r="1" spans="1:2" ht="26.25">
      <c r="A1" s="157" t="s">
        <v>879</v>
      </c>
      <c r="B1" s="157" t="s">
        <v>882</v>
      </c>
    </row>
    <row r="2" spans="1:2" ht="45">
      <c r="A2">
        <v>1</v>
      </c>
      <c r="B2" s="156" t="s">
        <v>1089</v>
      </c>
    </row>
    <row r="3" spans="1:2">
      <c r="A3">
        <v>2</v>
      </c>
      <c r="B3" s="156" t="s">
        <v>883</v>
      </c>
    </row>
    <row r="4" spans="1:2" ht="30">
      <c r="A4">
        <v>3</v>
      </c>
      <c r="B4" s="156" t="s">
        <v>1090</v>
      </c>
    </row>
    <row r="5" spans="1:2" ht="30">
      <c r="A5">
        <v>4</v>
      </c>
      <c r="B5" s="156" t="s">
        <v>1090</v>
      </c>
    </row>
    <row r="6" spans="1:2">
      <c r="A6">
        <v>5</v>
      </c>
      <c r="B6" s="156" t="s">
        <v>884</v>
      </c>
    </row>
    <row r="7" spans="1:2" ht="30">
      <c r="A7">
        <v>6</v>
      </c>
      <c r="B7" s="156" t="s">
        <v>1091</v>
      </c>
    </row>
    <row r="8" spans="1:2" ht="30">
      <c r="A8">
        <v>7</v>
      </c>
      <c r="B8" s="156" t="s">
        <v>885</v>
      </c>
    </row>
    <row r="9" spans="1:2" ht="30">
      <c r="A9">
        <v>8</v>
      </c>
      <c r="B9" s="156" t="s">
        <v>885</v>
      </c>
    </row>
    <row r="10" spans="1:2" ht="30">
      <c r="A10">
        <v>9</v>
      </c>
      <c r="B10" s="156" t="s">
        <v>1092</v>
      </c>
    </row>
    <row r="11" spans="1:2" ht="30">
      <c r="A11">
        <v>10</v>
      </c>
      <c r="B11" s="156" t="s">
        <v>906</v>
      </c>
    </row>
    <row r="12" spans="1:2" ht="30">
      <c r="A12">
        <v>11</v>
      </c>
      <c r="B12" s="156" t="s">
        <v>906</v>
      </c>
    </row>
    <row r="13" spans="1:2" ht="30">
      <c r="A13">
        <v>12</v>
      </c>
      <c r="B13" s="156" t="s">
        <v>1093</v>
      </c>
    </row>
    <row r="14" spans="1:2" ht="30">
      <c r="A14">
        <v>13</v>
      </c>
      <c r="B14" s="156" t="s">
        <v>886</v>
      </c>
    </row>
    <row r="15" spans="1:2" ht="30">
      <c r="A15">
        <v>14</v>
      </c>
      <c r="B15" s="156" t="s">
        <v>886</v>
      </c>
    </row>
    <row r="16" spans="1:2" ht="30">
      <c r="A16">
        <v>15</v>
      </c>
      <c r="B16" s="156" t="s">
        <v>1094</v>
      </c>
    </row>
    <row r="17" spans="1:2">
      <c r="A17">
        <v>16</v>
      </c>
      <c r="B17" s="156" t="s">
        <v>887</v>
      </c>
    </row>
    <row r="18" spans="1:2">
      <c r="A18">
        <v>17</v>
      </c>
      <c r="B18" s="156" t="s">
        <v>887</v>
      </c>
    </row>
    <row r="19" spans="1:2" ht="30">
      <c r="A19">
        <v>18</v>
      </c>
      <c r="B19" s="156" t="s">
        <v>1095</v>
      </c>
    </row>
    <row r="20" spans="1:2">
      <c r="A20">
        <v>19</v>
      </c>
      <c r="B20" s="156" t="s">
        <v>888</v>
      </c>
    </row>
    <row r="21" spans="1:2">
      <c r="A21">
        <v>20</v>
      </c>
      <c r="B21" s="156" t="s">
        <v>888</v>
      </c>
    </row>
    <row r="22" spans="1:2">
      <c r="A22">
        <v>21</v>
      </c>
      <c r="B22" s="156" t="s">
        <v>1096</v>
      </c>
    </row>
    <row r="23" spans="1:2" ht="30">
      <c r="A23">
        <v>22</v>
      </c>
      <c r="B23" s="156" t="s">
        <v>889</v>
      </c>
    </row>
    <row r="24" spans="1:2" ht="30">
      <c r="A24">
        <v>23</v>
      </c>
      <c r="B24" s="156" t="s">
        <v>889</v>
      </c>
    </row>
    <row r="25" spans="1:2" ht="30">
      <c r="A25">
        <v>24</v>
      </c>
      <c r="B25" s="156" t="s">
        <v>1097</v>
      </c>
    </row>
    <row r="26" spans="1:2">
      <c r="A26">
        <v>25</v>
      </c>
      <c r="B26" s="156" t="s">
        <v>890</v>
      </c>
    </row>
    <row r="27" spans="1:2">
      <c r="A27">
        <v>26</v>
      </c>
      <c r="B27" s="156" t="s">
        <v>890</v>
      </c>
    </row>
    <row r="28" spans="1:2" ht="45">
      <c r="A28">
        <v>27</v>
      </c>
      <c r="B28" s="156" t="s">
        <v>1098</v>
      </c>
    </row>
    <row r="29" spans="1:2" ht="45">
      <c r="A29">
        <v>28</v>
      </c>
      <c r="B29" s="156" t="s">
        <v>1098</v>
      </c>
    </row>
    <row r="30" spans="1:2" ht="45">
      <c r="A30">
        <v>29</v>
      </c>
      <c r="B30" s="156" t="s">
        <v>902</v>
      </c>
    </row>
    <row r="31" spans="1:2" ht="45">
      <c r="A31">
        <v>30</v>
      </c>
      <c r="B31" s="156" t="s">
        <v>902</v>
      </c>
    </row>
    <row r="32" spans="1:2" ht="30">
      <c r="A32">
        <v>31</v>
      </c>
      <c r="B32" s="156" t="s">
        <v>1099</v>
      </c>
    </row>
    <row r="33" spans="1:2">
      <c r="A33">
        <v>32</v>
      </c>
      <c r="B33" s="156" t="s">
        <v>904</v>
      </c>
    </row>
    <row r="34" spans="1:2">
      <c r="A34">
        <v>33</v>
      </c>
      <c r="B34" s="156" t="s">
        <v>904</v>
      </c>
    </row>
    <row r="35" spans="1:2" ht="30">
      <c r="A35">
        <v>34</v>
      </c>
      <c r="B35" s="156" t="s">
        <v>1100</v>
      </c>
    </row>
    <row r="36" spans="1:2" ht="45">
      <c r="A36">
        <v>35</v>
      </c>
      <c r="B36" s="156" t="s">
        <v>903</v>
      </c>
    </row>
    <row r="37" spans="1:2" ht="45">
      <c r="A37">
        <v>36</v>
      </c>
      <c r="B37" s="156" t="s">
        <v>903</v>
      </c>
    </row>
    <row r="38" spans="1:2" ht="45">
      <c r="A38">
        <v>37</v>
      </c>
      <c r="B38" s="156" t="s">
        <v>1101</v>
      </c>
    </row>
    <row r="39" spans="1:2" ht="45">
      <c r="A39">
        <v>38</v>
      </c>
      <c r="B39" s="156" t="s">
        <v>901</v>
      </c>
    </row>
    <row r="40" spans="1:2" ht="45">
      <c r="A40">
        <v>39</v>
      </c>
      <c r="B40" s="156" t="s">
        <v>901</v>
      </c>
    </row>
    <row r="41" spans="1:2" ht="30">
      <c r="A41">
        <v>40</v>
      </c>
      <c r="B41" s="156" t="s">
        <v>1102</v>
      </c>
    </row>
    <row r="42" spans="1:2" ht="30">
      <c r="A42">
        <v>41</v>
      </c>
      <c r="B42" s="156" t="s">
        <v>891</v>
      </c>
    </row>
    <row r="43" spans="1:2" ht="30">
      <c r="A43">
        <v>42</v>
      </c>
      <c r="B43" s="156" t="s">
        <v>891</v>
      </c>
    </row>
    <row r="44" spans="1:2" ht="45">
      <c r="A44">
        <v>43</v>
      </c>
      <c r="B44" s="156" t="s">
        <v>1103</v>
      </c>
    </row>
    <row r="45" spans="1:2" ht="45">
      <c r="A45">
        <v>44</v>
      </c>
      <c r="B45" s="156" t="s">
        <v>905</v>
      </c>
    </row>
    <row r="46" spans="1:2" ht="45">
      <c r="A46">
        <v>45</v>
      </c>
      <c r="B46" s="156" t="s">
        <v>905</v>
      </c>
    </row>
    <row r="47" spans="1:2" ht="45">
      <c r="A47">
        <v>46</v>
      </c>
      <c r="B47" s="156" t="s">
        <v>1104</v>
      </c>
    </row>
    <row r="48" spans="1:2" ht="30">
      <c r="A48">
        <v>47</v>
      </c>
      <c r="B48" s="156" t="s">
        <v>899</v>
      </c>
    </row>
    <row r="49" spans="1:2" ht="30">
      <c r="A49">
        <v>48</v>
      </c>
      <c r="B49" s="156" t="s">
        <v>899</v>
      </c>
    </row>
    <row r="50" spans="1:2" ht="45">
      <c r="A50">
        <v>49</v>
      </c>
      <c r="B50" s="156" t="s">
        <v>1105</v>
      </c>
    </row>
    <row r="51" spans="1:2">
      <c r="A51">
        <v>50</v>
      </c>
      <c r="B51" s="156" t="s">
        <v>898</v>
      </c>
    </row>
    <row r="52" spans="1:2">
      <c r="A52">
        <v>51</v>
      </c>
      <c r="B52" s="156" t="s">
        <v>898</v>
      </c>
    </row>
    <row r="53" spans="1:2" ht="45">
      <c r="A53">
        <v>52</v>
      </c>
      <c r="B53" s="156" t="s">
        <v>1106</v>
      </c>
    </row>
    <row r="54" spans="1:2" ht="60">
      <c r="A54">
        <v>53</v>
      </c>
      <c r="B54" s="156" t="s">
        <v>900</v>
      </c>
    </row>
    <row r="55" spans="1:2" ht="60">
      <c r="A55">
        <v>54</v>
      </c>
      <c r="B55" s="156" t="s">
        <v>900</v>
      </c>
    </row>
    <row r="56" spans="1:2" ht="60">
      <c r="A56">
        <v>55</v>
      </c>
      <c r="B56" s="156" t="s">
        <v>1107</v>
      </c>
    </row>
    <row r="57" spans="1:2" ht="30">
      <c r="A57">
        <v>56</v>
      </c>
      <c r="B57" s="156" t="s">
        <v>897</v>
      </c>
    </row>
    <row r="58" spans="1:2" ht="30">
      <c r="A58">
        <v>57</v>
      </c>
      <c r="B58" s="156" t="s">
        <v>897</v>
      </c>
    </row>
    <row r="59" spans="1:2" ht="45">
      <c r="A59">
        <v>58</v>
      </c>
      <c r="B59" s="156" t="s">
        <v>1108</v>
      </c>
    </row>
    <row r="60" spans="1:2" ht="45">
      <c r="A60">
        <v>59</v>
      </c>
      <c r="B60" s="156" t="s">
        <v>895</v>
      </c>
    </row>
    <row r="61" spans="1:2" ht="45">
      <c r="A61">
        <v>60</v>
      </c>
      <c r="B61" s="156" t="s">
        <v>895</v>
      </c>
    </row>
    <row r="62" spans="1:2" ht="45">
      <c r="A62">
        <v>61</v>
      </c>
      <c r="B62" s="156" t="s">
        <v>1109</v>
      </c>
    </row>
    <row r="63" spans="1:2" ht="30">
      <c r="A63">
        <v>62</v>
      </c>
      <c r="B63" s="156" t="s">
        <v>894</v>
      </c>
    </row>
    <row r="64" spans="1:2" ht="30">
      <c r="A64">
        <v>63</v>
      </c>
      <c r="B64" s="156" t="s">
        <v>894</v>
      </c>
    </row>
    <row r="65" spans="1:2" ht="60">
      <c r="A65">
        <v>64</v>
      </c>
      <c r="B65" s="156" t="s">
        <v>1110</v>
      </c>
    </row>
    <row r="66" spans="1:2">
      <c r="A66">
        <v>65</v>
      </c>
      <c r="B66" s="156" t="s">
        <v>896</v>
      </c>
    </row>
    <row r="67" spans="1:2">
      <c r="A67">
        <v>66</v>
      </c>
      <c r="B67" s="156" t="s">
        <v>896</v>
      </c>
    </row>
    <row r="68" spans="1:2" ht="60">
      <c r="A68">
        <v>67</v>
      </c>
      <c r="B68" s="156" t="s">
        <v>1111</v>
      </c>
    </row>
    <row r="69" spans="1:2" ht="60">
      <c r="A69">
        <v>68</v>
      </c>
      <c r="B69" s="156" t="s">
        <v>893</v>
      </c>
    </row>
    <row r="70" spans="1:2" ht="60">
      <c r="A70">
        <v>69</v>
      </c>
      <c r="B70" s="156" t="s">
        <v>893</v>
      </c>
    </row>
    <row r="71" spans="1:2" ht="45">
      <c r="A71">
        <v>70</v>
      </c>
      <c r="B71" s="156" t="s">
        <v>1112</v>
      </c>
    </row>
    <row r="72" spans="1:2" ht="45">
      <c r="A72">
        <v>71</v>
      </c>
      <c r="B72" s="156" t="s">
        <v>892</v>
      </c>
    </row>
    <row r="73" spans="1:2" ht="45">
      <c r="A73">
        <v>72</v>
      </c>
      <c r="B73" s="156" t="s">
        <v>892</v>
      </c>
    </row>
    <row r="74" spans="1:2" ht="45">
      <c r="A74">
        <v>73</v>
      </c>
      <c r="B74" s="156" t="s">
        <v>892</v>
      </c>
    </row>
    <row r="75" spans="1:2" ht="45">
      <c r="A75">
        <v>74</v>
      </c>
      <c r="B75" s="156" t="s">
        <v>1113</v>
      </c>
    </row>
    <row r="76" spans="1:2" ht="26.25">
      <c r="A76" s="155" t="s">
        <v>881</v>
      </c>
      <c r="B76" s="156" t="s">
        <v>880</v>
      </c>
    </row>
    <row r="77" spans="1:2">
      <c r="A77" s="160">
        <v>1</v>
      </c>
      <c r="B77" s="156" t="s">
        <v>1040</v>
      </c>
    </row>
    <row r="78" spans="1:2">
      <c r="A78" s="160">
        <v>2</v>
      </c>
      <c r="B78" s="156" t="s">
        <v>1040</v>
      </c>
    </row>
    <row r="79" spans="1:2" ht="30">
      <c r="A79" s="160">
        <v>3</v>
      </c>
      <c r="B79" s="156" t="s">
        <v>1053</v>
      </c>
    </row>
    <row r="80" spans="1:2" ht="30">
      <c r="A80" s="160">
        <v>4</v>
      </c>
      <c r="B80" s="156" t="s">
        <v>1053</v>
      </c>
    </row>
    <row r="81" spans="1:2" ht="30">
      <c r="A81" s="160">
        <v>5</v>
      </c>
      <c r="B81" s="156" t="s">
        <v>1053</v>
      </c>
    </row>
    <row r="82" spans="1:2">
      <c r="A82" s="160">
        <v>6</v>
      </c>
      <c r="B82" s="156" t="s">
        <v>1040</v>
      </c>
    </row>
    <row r="83" spans="1:2" ht="30">
      <c r="A83" s="160">
        <v>7</v>
      </c>
      <c r="B83" s="156" t="s">
        <v>1062</v>
      </c>
    </row>
    <row r="84" spans="1:2" ht="45">
      <c r="A84" s="160">
        <v>8</v>
      </c>
      <c r="B84" s="156" t="s">
        <v>1061</v>
      </c>
    </row>
    <row r="85" spans="1:2" ht="30">
      <c r="A85" s="160">
        <v>9</v>
      </c>
      <c r="B85" s="156" t="s">
        <v>1060</v>
      </c>
    </row>
    <row r="86" spans="1:2">
      <c r="A86" s="160">
        <v>10</v>
      </c>
      <c r="B86" s="156" t="s">
        <v>1040</v>
      </c>
    </row>
    <row r="87" spans="1:2" ht="30">
      <c r="A87" s="160">
        <v>11</v>
      </c>
      <c r="B87" s="156" t="s">
        <v>1053</v>
      </c>
    </row>
    <row r="88" spans="1:2" ht="30">
      <c r="A88" s="160">
        <v>12</v>
      </c>
      <c r="B88" s="156" t="s">
        <v>1053</v>
      </c>
    </row>
    <row r="89" spans="1:2" ht="45">
      <c r="A89" s="160">
        <v>13</v>
      </c>
      <c r="B89" s="156" t="s">
        <v>1059</v>
      </c>
    </row>
    <row r="90" spans="1:2" ht="45">
      <c r="A90" s="160">
        <v>14</v>
      </c>
      <c r="B90" s="156" t="s">
        <v>1059</v>
      </c>
    </row>
    <row r="91" spans="1:2" ht="30">
      <c r="A91" s="160">
        <v>15</v>
      </c>
      <c r="B91" s="156" t="s">
        <v>1077</v>
      </c>
    </row>
    <row r="92" spans="1:2" ht="30">
      <c r="A92" s="160">
        <v>16</v>
      </c>
      <c r="B92" s="156" t="s">
        <v>1077</v>
      </c>
    </row>
    <row r="93" spans="1:2" ht="30">
      <c r="A93" s="160">
        <v>17</v>
      </c>
      <c r="B93" s="156" t="s">
        <v>1060</v>
      </c>
    </row>
    <row r="94" spans="1:2" ht="30">
      <c r="A94" s="160">
        <v>18</v>
      </c>
      <c r="B94" s="156" t="s">
        <v>1060</v>
      </c>
    </row>
    <row r="95" spans="1:2" ht="30">
      <c r="A95" s="160">
        <v>19</v>
      </c>
      <c r="B95" s="156" t="s">
        <v>1041</v>
      </c>
    </row>
    <row r="96" spans="1:2" ht="30">
      <c r="A96" s="160">
        <v>20</v>
      </c>
      <c r="B96" s="156" t="s">
        <v>1041</v>
      </c>
    </row>
    <row r="97" spans="1:2" ht="30">
      <c r="A97" s="160">
        <v>21</v>
      </c>
      <c r="B97" s="156" t="s">
        <v>1041</v>
      </c>
    </row>
    <row r="98" spans="1:2" ht="30">
      <c r="A98" s="160">
        <v>22</v>
      </c>
      <c r="B98" s="156" t="s">
        <v>1048</v>
      </c>
    </row>
    <row r="99" spans="1:2" ht="30">
      <c r="A99" s="160">
        <v>23</v>
      </c>
      <c r="B99" s="156" t="s">
        <v>1048</v>
      </c>
    </row>
    <row r="100" spans="1:2" ht="30">
      <c r="A100" s="160">
        <v>24</v>
      </c>
      <c r="B100" s="156" t="s">
        <v>1048</v>
      </c>
    </row>
    <row r="101" spans="1:2" ht="45">
      <c r="A101" s="160">
        <v>25</v>
      </c>
      <c r="B101" s="156" t="s">
        <v>1061</v>
      </c>
    </row>
    <row r="102" spans="1:2" ht="45">
      <c r="A102" s="160">
        <v>26</v>
      </c>
      <c r="B102" s="156" t="s">
        <v>1061</v>
      </c>
    </row>
    <row r="103" spans="1:2">
      <c r="A103" s="160">
        <v>27</v>
      </c>
      <c r="B103" s="156" t="s">
        <v>907</v>
      </c>
    </row>
    <row r="104" spans="1:2">
      <c r="A104" s="160">
        <v>28</v>
      </c>
      <c r="B104" s="156" t="s">
        <v>907</v>
      </c>
    </row>
    <row r="105" spans="1:2" ht="30">
      <c r="A105" s="160">
        <v>29</v>
      </c>
      <c r="B105" s="156" t="s">
        <v>1062</v>
      </c>
    </row>
    <row r="106" spans="1:2" ht="30">
      <c r="A106" s="160">
        <v>30</v>
      </c>
      <c r="B106" s="156" t="s">
        <v>1062</v>
      </c>
    </row>
    <row r="107" spans="1:2" ht="30">
      <c r="A107" s="160">
        <v>31</v>
      </c>
      <c r="B107" s="156" t="s">
        <v>1036</v>
      </c>
    </row>
    <row r="108" spans="1:2" ht="30">
      <c r="A108" s="160">
        <v>32</v>
      </c>
      <c r="B108" s="156" t="s">
        <v>1036</v>
      </c>
    </row>
    <row r="109" spans="1:2" ht="30">
      <c r="A109" s="160">
        <v>33</v>
      </c>
      <c r="B109" s="156" t="s">
        <v>1036</v>
      </c>
    </row>
    <row r="110" spans="1:2" ht="45">
      <c r="A110" s="160">
        <v>34</v>
      </c>
      <c r="B110" s="156" t="s">
        <v>1054</v>
      </c>
    </row>
    <row r="111" spans="1:2" ht="45">
      <c r="A111" s="160">
        <v>35</v>
      </c>
      <c r="B111" s="156" t="s">
        <v>1054</v>
      </c>
    </row>
    <row r="112" spans="1:2" ht="45">
      <c r="A112" s="160">
        <v>36</v>
      </c>
      <c r="B112" s="156" t="s">
        <v>1054</v>
      </c>
    </row>
    <row r="113" spans="1:2" ht="45">
      <c r="A113" s="160">
        <v>37</v>
      </c>
      <c r="B113" s="156" t="s">
        <v>1063</v>
      </c>
    </row>
    <row r="114" spans="1:2" ht="45">
      <c r="A114" s="160">
        <v>38</v>
      </c>
      <c r="B114" s="156" t="s">
        <v>1063</v>
      </c>
    </row>
    <row r="115" spans="1:2" ht="30">
      <c r="A115" s="160">
        <v>39</v>
      </c>
      <c r="B115" s="156" t="s">
        <v>1042</v>
      </c>
    </row>
    <row r="116" spans="1:2" ht="30">
      <c r="A116" s="160">
        <v>40</v>
      </c>
      <c r="B116" s="156" t="s">
        <v>1042</v>
      </c>
    </row>
    <row r="117" spans="1:2" ht="45">
      <c r="A117" s="160">
        <v>41</v>
      </c>
      <c r="B117" s="156" t="s">
        <v>1064</v>
      </c>
    </row>
    <row r="118" spans="1:2" ht="45">
      <c r="A118" s="160">
        <v>42</v>
      </c>
      <c r="B118" s="156" t="s">
        <v>1064</v>
      </c>
    </row>
    <row r="119" spans="1:2" ht="30">
      <c r="A119" s="160">
        <v>43</v>
      </c>
      <c r="B119" s="156" t="s">
        <v>910</v>
      </c>
    </row>
    <row r="120" spans="1:2" ht="30">
      <c r="A120" s="160">
        <v>44</v>
      </c>
      <c r="B120" s="156" t="s">
        <v>910</v>
      </c>
    </row>
    <row r="121" spans="1:2" ht="30">
      <c r="A121" s="160">
        <v>45</v>
      </c>
      <c r="B121" s="156" t="s">
        <v>1045</v>
      </c>
    </row>
    <row r="122" spans="1:2" ht="30">
      <c r="A122" s="160">
        <v>46</v>
      </c>
      <c r="B122" s="156" t="s">
        <v>1045</v>
      </c>
    </row>
    <row r="123" spans="1:2" ht="45">
      <c r="A123" s="160">
        <v>47</v>
      </c>
      <c r="B123" s="156" t="s">
        <v>1065</v>
      </c>
    </row>
    <row r="124" spans="1:2" ht="45">
      <c r="A124" s="160">
        <v>48</v>
      </c>
      <c r="B124" s="156" t="s">
        <v>1065</v>
      </c>
    </row>
    <row r="125" spans="1:2" ht="30">
      <c r="A125" s="160">
        <v>49</v>
      </c>
      <c r="B125" s="156" t="s">
        <v>1044</v>
      </c>
    </row>
    <row r="126" spans="1:2" ht="30">
      <c r="A126" s="160">
        <v>50</v>
      </c>
      <c r="B126" s="156" t="s">
        <v>1044</v>
      </c>
    </row>
    <row r="127" spans="1:2" ht="60">
      <c r="A127" s="160">
        <v>51</v>
      </c>
      <c r="B127" s="156" t="s">
        <v>1066</v>
      </c>
    </row>
    <row r="128" spans="1:2" ht="60">
      <c r="A128" s="160">
        <v>52</v>
      </c>
      <c r="B128" s="156" t="s">
        <v>1066</v>
      </c>
    </row>
    <row r="129" spans="1:2" ht="30">
      <c r="A129" s="160">
        <v>53</v>
      </c>
      <c r="B129" s="156" t="s">
        <v>908</v>
      </c>
    </row>
    <row r="130" spans="1:2" ht="30">
      <c r="A130" s="160">
        <v>54</v>
      </c>
      <c r="B130" s="156" t="s">
        <v>908</v>
      </c>
    </row>
    <row r="131" spans="1:2" ht="30">
      <c r="A131" s="160">
        <v>55</v>
      </c>
      <c r="B131" s="156" t="s">
        <v>908</v>
      </c>
    </row>
    <row r="132" spans="1:2" ht="45">
      <c r="A132" s="160">
        <v>56</v>
      </c>
      <c r="B132" s="156" t="s">
        <v>1056</v>
      </c>
    </row>
    <row r="133" spans="1:2" ht="45">
      <c r="A133" s="160">
        <v>57</v>
      </c>
      <c r="B133" s="156" t="s">
        <v>1056</v>
      </c>
    </row>
    <row r="134" spans="1:2" ht="45">
      <c r="A134" s="160">
        <v>58</v>
      </c>
      <c r="B134" s="156" t="s">
        <v>1067</v>
      </c>
    </row>
    <row r="135" spans="1:2" ht="45">
      <c r="A135" s="160">
        <v>59</v>
      </c>
      <c r="B135" s="156" t="s">
        <v>1067</v>
      </c>
    </row>
    <row r="136" spans="1:2" ht="30">
      <c r="A136" s="160">
        <v>60</v>
      </c>
      <c r="B136" s="156" t="s">
        <v>909</v>
      </c>
    </row>
    <row r="137" spans="1:2" ht="30">
      <c r="A137" s="160">
        <v>61</v>
      </c>
      <c r="B137" s="156" t="s">
        <v>909</v>
      </c>
    </row>
    <row r="138" spans="1:2" ht="30">
      <c r="A138" s="160">
        <v>62</v>
      </c>
      <c r="B138" s="156" t="s">
        <v>1049</v>
      </c>
    </row>
    <row r="139" spans="1:2" ht="30">
      <c r="A139" s="160">
        <v>63</v>
      </c>
      <c r="B139" s="156" t="s">
        <v>1049</v>
      </c>
    </row>
    <row r="140" spans="1:2" ht="30">
      <c r="A140" s="160">
        <v>64</v>
      </c>
      <c r="B140" s="156" t="s">
        <v>1049</v>
      </c>
    </row>
    <row r="141" spans="1:2" ht="180">
      <c r="A141" s="160">
        <v>65</v>
      </c>
      <c r="B141" s="156" t="s">
        <v>1068</v>
      </c>
    </row>
    <row r="142" spans="1:2" ht="180">
      <c r="A142" s="160">
        <v>66</v>
      </c>
      <c r="B142" s="156" t="s">
        <v>1068</v>
      </c>
    </row>
    <row r="143" spans="1:2" ht="30">
      <c r="A143" s="160">
        <v>67</v>
      </c>
      <c r="B143" s="156" t="s">
        <v>1037</v>
      </c>
    </row>
    <row r="144" spans="1:2" ht="30">
      <c r="A144" s="160">
        <v>68</v>
      </c>
      <c r="B144" s="156" t="s">
        <v>1037</v>
      </c>
    </row>
    <row r="145" spans="1:2" ht="30">
      <c r="A145" s="160">
        <v>69</v>
      </c>
      <c r="B145" s="156" t="s">
        <v>1043</v>
      </c>
    </row>
    <row r="146" spans="1:2" ht="30">
      <c r="A146" s="160">
        <v>70</v>
      </c>
      <c r="B146" s="156" t="s">
        <v>1043</v>
      </c>
    </row>
    <row r="147" spans="1:2" ht="30">
      <c r="A147" s="160">
        <v>71</v>
      </c>
      <c r="B147" s="156" t="s">
        <v>1043</v>
      </c>
    </row>
    <row r="148" spans="1:2" ht="30">
      <c r="A148" s="160">
        <v>72</v>
      </c>
      <c r="B148" s="156" t="s">
        <v>1057</v>
      </c>
    </row>
    <row r="149" spans="1:2" ht="30">
      <c r="A149" s="160">
        <v>73</v>
      </c>
      <c r="B149" s="156" t="s">
        <v>1057</v>
      </c>
    </row>
    <row r="150" spans="1:2" ht="45">
      <c r="A150" s="160">
        <v>74</v>
      </c>
      <c r="B150" s="156" t="s">
        <v>1076</v>
      </c>
    </row>
    <row r="151" spans="1:2" ht="45">
      <c r="A151" s="160">
        <v>75</v>
      </c>
      <c r="B151" s="156" t="s">
        <v>1076</v>
      </c>
    </row>
    <row r="152" spans="1:2" ht="30">
      <c r="A152" s="160">
        <v>76</v>
      </c>
      <c r="B152" s="156" t="s">
        <v>1069</v>
      </c>
    </row>
    <row r="153" spans="1:2" ht="30">
      <c r="A153" s="160">
        <v>77</v>
      </c>
      <c r="B153" s="156" t="s">
        <v>1069</v>
      </c>
    </row>
    <row r="154" spans="1:2" ht="45">
      <c r="A154" s="160">
        <v>78</v>
      </c>
      <c r="B154" s="156" t="s">
        <v>1070</v>
      </c>
    </row>
    <row r="155" spans="1:2" ht="45">
      <c r="A155" s="160">
        <v>79</v>
      </c>
      <c r="B155" s="156" t="s">
        <v>1070</v>
      </c>
    </row>
    <row r="156" spans="1:2" ht="30">
      <c r="A156" s="160">
        <v>80</v>
      </c>
      <c r="B156" s="156" t="s">
        <v>1038</v>
      </c>
    </row>
    <row r="157" spans="1:2" ht="30">
      <c r="A157" s="160">
        <v>81</v>
      </c>
      <c r="B157" s="156" t="s">
        <v>1038</v>
      </c>
    </row>
    <row r="158" spans="1:2" ht="60">
      <c r="A158" s="160">
        <v>82</v>
      </c>
      <c r="B158" s="156" t="s">
        <v>1071</v>
      </c>
    </row>
    <row r="159" spans="1:2" ht="60">
      <c r="A159" s="160">
        <v>83</v>
      </c>
      <c r="B159" s="156" t="s">
        <v>1071</v>
      </c>
    </row>
    <row r="160" spans="1:2" ht="75">
      <c r="A160" s="160">
        <v>84</v>
      </c>
      <c r="B160" s="156" t="s">
        <v>1072</v>
      </c>
    </row>
    <row r="161" spans="1:2" ht="75">
      <c r="A161" s="160">
        <v>85</v>
      </c>
      <c r="B161" s="156" t="s">
        <v>1072</v>
      </c>
    </row>
    <row r="162" spans="1:2" ht="30">
      <c r="A162" s="160">
        <v>86</v>
      </c>
      <c r="B162" s="156" t="s">
        <v>1039</v>
      </c>
    </row>
    <row r="163" spans="1:2" ht="30">
      <c r="A163" s="160">
        <v>87</v>
      </c>
      <c r="B163" s="156" t="s">
        <v>1039</v>
      </c>
    </row>
    <row r="164" spans="1:2" ht="45">
      <c r="A164" s="160">
        <v>88</v>
      </c>
      <c r="B164" s="156" t="s">
        <v>1055</v>
      </c>
    </row>
    <row r="165" spans="1:2" ht="45">
      <c r="A165" s="160">
        <v>89</v>
      </c>
      <c r="B165" s="156" t="s">
        <v>1055</v>
      </c>
    </row>
    <row r="166" spans="1:2" ht="45">
      <c r="A166" s="160">
        <v>90</v>
      </c>
      <c r="B166" s="156" t="s">
        <v>1046</v>
      </c>
    </row>
    <row r="167" spans="1:2" ht="60">
      <c r="A167" s="160">
        <v>91</v>
      </c>
      <c r="B167" s="156" t="s">
        <v>1073</v>
      </c>
    </row>
    <row r="168" spans="1:2" ht="60">
      <c r="A168" s="160">
        <v>92</v>
      </c>
      <c r="B168" s="156" t="s">
        <v>1073</v>
      </c>
    </row>
    <row r="169" spans="1:2" ht="90">
      <c r="A169" s="160">
        <v>93</v>
      </c>
      <c r="B169" s="156" t="s">
        <v>1074</v>
      </c>
    </row>
    <row r="170" spans="1:2">
      <c r="A170" s="160">
        <v>94</v>
      </c>
      <c r="B170" s="156" t="s">
        <v>1058</v>
      </c>
    </row>
    <row r="171" spans="1:2" ht="30">
      <c r="A171" s="160">
        <v>95</v>
      </c>
      <c r="B171" s="156" t="s">
        <v>1050</v>
      </c>
    </row>
    <row r="172" spans="1:2" ht="30">
      <c r="A172" s="160">
        <v>96</v>
      </c>
      <c r="B172" s="156" t="s">
        <v>1050</v>
      </c>
    </row>
    <row r="173" spans="1:2" ht="45">
      <c r="A173" s="160">
        <v>97</v>
      </c>
      <c r="B173" s="156" t="s">
        <v>1047</v>
      </c>
    </row>
    <row r="174" spans="1:2" ht="30">
      <c r="A174" s="160">
        <v>98</v>
      </c>
      <c r="B174" s="156" t="s">
        <v>1075</v>
      </c>
    </row>
    <row r="175" spans="1:2">
      <c r="A175" s="160">
        <v>99</v>
      </c>
      <c r="B175" s="154" t="s">
        <v>1051</v>
      </c>
    </row>
    <row r="176" spans="1:2" ht="45">
      <c r="A176" s="160">
        <v>100</v>
      </c>
      <c r="B176" s="156" t="s">
        <v>1052</v>
      </c>
    </row>
    <row r="177" spans="1:2">
      <c r="A177" s="159"/>
      <c r="B177" s="158"/>
    </row>
    <row r="178" spans="1:2">
      <c r="A178" s="159"/>
      <c r="B178" s="156"/>
    </row>
    <row r="179" spans="1:2">
      <c r="B179" s="158"/>
    </row>
    <row r="180" spans="1:2">
      <c r="B180" s="156"/>
    </row>
    <row r="181" spans="1:2">
      <c r="B181" s="158"/>
    </row>
    <row r="182" spans="1:2">
      <c r="B182" s="156"/>
    </row>
    <row r="183" spans="1:2">
      <c r="B183" s="158"/>
    </row>
    <row r="184" spans="1:2">
      <c r="B184" s="153"/>
    </row>
    <row r="185" spans="1:2">
      <c r="B185" s="154"/>
    </row>
    <row r="186" spans="1:2">
      <c r="B186" s="153"/>
    </row>
    <row r="187" spans="1:2">
      <c r="B187" s="154"/>
    </row>
    <row r="188" spans="1:2">
      <c r="B188" s="153"/>
    </row>
    <row r="189" spans="1:2">
      <c r="B189" s="154"/>
    </row>
    <row r="190" spans="1:2">
      <c r="B190" s="153"/>
    </row>
    <row r="191" spans="1:2">
      <c r="B191" s="154"/>
    </row>
    <row r="192" spans="1:2">
      <c r="B192" s="153"/>
    </row>
    <row r="193" spans="2:2">
      <c r="B193" s="154"/>
    </row>
    <row r="194" spans="2:2">
      <c r="B194" s="153"/>
    </row>
    <row r="195" spans="2:2">
      <c r="B195" s="154"/>
    </row>
    <row r="196" spans="2:2">
      <c r="B196" s="153"/>
    </row>
    <row r="197" spans="2:2">
      <c r="B197" s="154"/>
    </row>
    <row r="198" spans="2:2">
      <c r="B198" s="153"/>
    </row>
    <row r="199" spans="2:2">
      <c r="B199" s="154"/>
    </row>
    <row r="200" spans="2:2">
      <c r="B200" s="153"/>
    </row>
    <row r="201" spans="2:2">
      <c r="B201" s="154"/>
    </row>
    <row r="202" spans="2:2">
      <c r="B202" s="153"/>
    </row>
    <row r="203" spans="2:2">
      <c r="B203" s="154"/>
    </row>
    <row r="204" spans="2:2">
      <c r="B204" s="153"/>
    </row>
    <row r="205" spans="2:2">
      <c r="B205" s="154"/>
    </row>
    <row r="206" spans="2:2">
      <c r="B206" s="153"/>
    </row>
    <row r="207" spans="2:2">
      <c r="B207" s="154"/>
    </row>
    <row r="208" spans="2:2">
      <c r="B208" s="153"/>
    </row>
    <row r="209" spans="2:2">
      <c r="B209" s="154"/>
    </row>
    <row r="210" spans="2:2">
      <c r="B210" s="153"/>
    </row>
    <row r="211" spans="2:2">
      <c r="B211" s="154"/>
    </row>
    <row r="212" spans="2:2">
      <c r="B212" s="153"/>
    </row>
    <row r="213" spans="2:2">
      <c r="B213" s="154"/>
    </row>
    <row r="214" spans="2:2">
      <c r="B214" s="153"/>
    </row>
    <row r="215" spans="2:2">
      <c r="B215" s="154"/>
    </row>
    <row r="216" spans="2:2">
      <c r="B216" s="153"/>
    </row>
    <row r="217" spans="2:2">
      <c r="B217" s="154"/>
    </row>
    <row r="218" spans="2:2">
      <c r="B218" s="153"/>
    </row>
    <row r="219" spans="2:2">
      <c r="B219" s="154"/>
    </row>
    <row r="220" spans="2:2">
      <c r="B220" s="153"/>
    </row>
    <row r="221" spans="2:2">
      <c r="B221" s="154"/>
    </row>
    <row r="222" spans="2:2">
      <c r="B222" s="153"/>
    </row>
    <row r="223" spans="2:2">
      <c r="B223" s="154"/>
    </row>
    <row r="224" spans="2:2">
      <c r="B224" s="153"/>
    </row>
    <row r="225" spans="2:2">
      <c r="B225" s="154"/>
    </row>
    <row r="226" spans="2:2">
      <c r="B226" s="153"/>
    </row>
    <row r="227" spans="2:2">
      <c r="B227" s="154"/>
    </row>
    <row r="228" spans="2:2">
      <c r="B228" s="153"/>
    </row>
    <row r="229" spans="2:2">
      <c r="B229" s="154"/>
    </row>
    <row r="230" spans="2:2">
      <c r="B230" s="153"/>
    </row>
    <row r="231" spans="2:2">
      <c r="B231" s="154"/>
    </row>
    <row r="232" spans="2:2">
      <c r="B232" s="153"/>
    </row>
    <row r="233" spans="2:2">
      <c r="B233" s="154"/>
    </row>
    <row r="234" spans="2:2">
      <c r="B234" s="153"/>
    </row>
    <row r="235" spans="2:2">
      <c r="B235" s="154"/>
    </row>
    <row r="236" spans="2:2">
      <c r="B236" s="153"/>
    </row>
    <row r="237" spans="2:2">
      <c r="B237" s="154"/>
    </row>
    <row r="238" spans="2:2">
      <c r="B238" s="153"/>
    </row>
    <row r="239" spans="2:2">
      <c r="B239" s="154"/>
    </row>
    <row r="240" spans="2:2">
      <c r="B240" s="153"/>
    </row>
    <row r="241" spans="2:2">
      <c r="B241" s="154"/>
    </row>
    <row r="242" spans="2:2">
      <c r="B242" s="153"/>
    </row>
    <row r="243" spans="2:2">
      <c r="B243" s="154"/>
    </row>
    <row r="244" spans="2:2">
      <c r="B244" s="153"/>
    </row>
    <row r="245" spans="2:2">
      <c r="B245" s="154"/>
    </row>
    <row r="246" spans="2:2">
      <c r="B246" s="153"/>
    </row>
    <row r="247" spans="2:2">
      <c r="B247" s="154"/>
    </row>
    <row r="248" spans="2:2">
      <c r="B248" s="153"/>
    </row>
    <row r="249" spans="2:2">
      <c r="B249" s="154"/>
    </row>
    <row r="250" spans="2:2">
      <c r="B250" s="153"/>
    </row>
    <row r="251" spans="2:2">
      <c r="B251" s="154"/>
    </row>
    <row r="252" spans="2:2">
      <c r="B252" s="153"/>
    </row>
    <row r="253" spans="2:2">
      <c r="B253" s="154"/>
    </row>
    <row r="254" spans="2:2">
      <c r="B254" s="153"/>
    </row>
    <row r="255" spans="2:2">
      <c r="B255" s="154"/>
    </row>
    <row r="256" spans="2:2">
      <c r="B256" s="153"/>
    </row>
    <row r="257" spans="2:2">
      <c r="B257" s="154"/>
    </row>
    <row r="258" spans="2:2">
      <c r="B258" s="153"/>
    </row>
    <row r="259" spans="2:2">
      <c r="B259" s="154"/>
    </row>
    <row r="260" spans="2:2">
      <c r="B260" s="153"/>
    </row>
    <row r="261" spans="2:2">
      <c r="B261" s="154"/>
    </row>
    <row r="262" spans="2:2">
      <c r="B262" s="153"/>
    </row>
    <row r="263" spans="2:2">
      <c r="B263" s="154"/>
    </row>
    <row r="264" spans="2:2">
      <c r="B264" s="153"/>
    </row>
    <row r="265" spans="2:2">
      <c r="B265" s="154"/>
    </row>
    <row r="266" spans="2:2">
      <c r="B266" s="153"/>
    </row>
    <row r="267" spans="2:2">
      <c r="B267" s="154"/>
    </row>
    <row r="268" spans="2:2">
      <c r="B268" s="153"/>
    </row>
    <row r="269" spans="2:2">
      <c r="B269" s="154"/>
    </row>
    <row r="270" spans="2:2">
      <c r="B270" s="153"/>
    </row>
    <row r="271" spans="2:2">
      <c r="B271" s="154"/>
    </row>
    <row r="272" spans="2:2">
      <c r="B272" s="153"/>
    </row>
    <row r="273" spans="2:2">
      <c r="B273" s="154"/>
    </row>
    <row r="274" spans="2:2">
      <c r="B274" s="153"/>
    </row>
    <row r="275" spans="2:2">
      <c r="B275" s="154"/>
    </row>
    <row r="276" spans="2:2">
      <c r="B276" s="153"/>
    </row>
    <row r="277" spans="2:2">
      <c r="B277" s="154"/>
    </row>
    <row r="278" spans="2:2">
      <c r="B278" s="153"/>
    </row>
    <row r="279" spans="2:2">
      <c r="B279" s="154"/>
    </row>
    <row r="280" spans="2:2">
      <c r="B280" s="153"/>
    </row>
    <row r="281" spans="2:2">
      <c r="B281" s="154"/>
    </row>
    <row r="282" spans="2:2">
      <c r="B282" s="153"/>
    </row>
    <row r="283" spans="2:2">
      <c r="B283" s="154"/>
    </row>
    <row r="284" spans="2:2">
      <c r="B284" s="153"/>
    </row>
    <row r="285" spans="2:2">
      <c r="B285" s="154"/>
    </row>
    <row r="286" spans="2:2">
      <c r="B286" s="153"/>
    </row>
    <row r="287" spans="2:2">
      <c r="B287" s="154"/>
    </row>
    <row r="288" spans="2:2">
      <c r="B288" s="153"/>
    </row>
    <row r="289" spans="2:2">
      <c r="B289" s="154"/>
    </row>
    <row r="290" spans="2:2">
      <c r="B290" s="153"/>
    </row>
    <row r="291" spans="2:2">
      <c r="B291" s="154"/>
    </row>
    <row r="292" spans="2:2">
      <c r="B292" s="153"/>
    </row>
  </sheetData>
  <pageMargins left="0.7" right="0.7" top="0.75" bottom="0.75" header="0.3" footer="0.3"/>
  <pageSetup paperSize="9" orientation="portrait" verticalDpi="598"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D2:BQ121"/>
  <sheetViews>
    <sheetView zoomScale="10" zoomScaleNormal="10" workbookViewId="0">
      <selection activeCell="CM126" sqref="CM126"/>
    </sheetView>
  </sheetViews>
  <sheetFormatPr baseColWidth="10" defaultRowHeight="15"/>
  <cols>
    <col min="4" max="4" width="9.42578125" bestFit="1" customWidth="1"/>
    <col min="5" max="5" width="11.7109375" bestFit="1" customWidth="1"/>
    <col min="6" max="6" width="12.28515625" customWidth="1"/>
    <col min="7" max="8" width="8.85546875" bestFit="1" customWidth="1"/>
    <col min="9" max="9" width="10.85546875" bestFit="1" customWidth="1"/>
    <col min="10" max="10" width="14.85546875" bestFit="1" customWidth="1"/>
    <col min="11" max="12" width="10.85546875" bestFit="1" customWidth="1"/>
    <col min="15" max="15" width="11" customWidth="1"/>
    <col min="16" max="16" width="4.5703125" bestFit="1" customWidth="1"/>
    <col min="17" max="17" width="4.28515625" customWidth="1"/>
    <col min="18" max="18" width="4.5703125" bestFit="1" customWidth="1"/>
    <col min="19" max="19" width="4" bestFit="1" customWidth="1"/>
    <col min="20" max="20" width="5.140625" bestFit="1" customWidth="1"/>
    <col min="21" max="22" width="4.85546875" bestFit="1" customWidth="1"/>
    <col min="23" max="23" width="4.5703125" bestFit="1" customWidth="1"/>
    <col min="24" max="24" width="11.42578125" bestFit="1" customWidth="1"/>
    <col min="25" max="25" width="5.7109375" bestFit="1" customWidth="1"/>
    <col min="27" max="27" width="17.140625" bestFit="1" customWidth="1"/>
    <col min="28" max="28" width="12.85546875" bestFit="1" customWidth="1"/>
    <col min="29" max="29" width="12.140625" bestFit="1" customWidth="1"/>
    <col min="30" max="30" width="19.140625" bestFit="1" customWidth="1"/>
    <col min="31" max="31" width="23.42578125" bestFit="1" customWidth="1"/>
    <col min="32" max="32" width="14.28515625" bestFit="1" customWidth="1"/>
    <col min="33" max="33" width="40.7109375" bestFit="1" customWidth="1"/>
    <col min="39" max="39" width="20.42578125" bestFit="1" customWidth="1"/>
    <col min="41" max="41" width="8.7109375" bestFit="1" customWidth="1"/>
    <col min="42" max="42" width="18" bestFit="1" customWidth="1"/>
    <col min="43" max="43" width="10.7109375" bestFit="1" customWidth="1"/>
    <col min="44" max="44" width="15.28515625" bestFit="1" customWidth="1"/>
    <col min="45" max="45" width="16.28515625" bestFit="1" customWidth="1"/>
    <col min="47" max="47" width="15.28515625" bestFit="1" customWidth="1"/>
    <col min="48" max="48" width="9" bestFit="1" customWidth="1"/>
    <col min="49" max="49" width="10" bestFit="1" customWidth="1"/>
    <col min="50" max="50" width="14.5703125" customWidth="1"/>
    <col min="51" max="51" width="7.42578125" bestFit="1" customWidth="1"/>
    <col min="52" max="52" width="10.140625" customWidth="1"/>
    <col min="53" max="53" width="6.140625" bestFit="1" customWidth="1"/>
    <col min="54" max="54" width="8.7109375" customWidth="1"/>
    <col min="55" max="55" width="10" bestFit="1" customWidth="1"/>
    <col min="56" max="56" width="13.5703125" customWidth="1"/>
    <col min="57" max="57" width="5.140625" bestFit="1" customWidth="1"/>
    <col min="58" max="58" width="8.85546875" customWidth="1"/>
  </cols>
  <sheetData>
    <row r="2" spans="4:30" ht="15.75" thickBot="1"/>
    <row r="3" spans="4:30" ht="21.75" thickBot="1">
      <c r="D3" s="85" t="s">
        <v>769</v>
      </c>
      <c r="E3" s="86"/>
      <c r="F3" s="85" t="s">
        <v>770</v>
      </c>
      <c r="G3" s="86"/>
      <c r="H3" s="87" t="s">
        <v>771</v>
      </c>
      <c r="I3" s="87"/>
      <c r="J3" s="85" t="s">
        <v>772</v>
      </c>
      <c r="K3" s="86"/>
    </row>
    <row r="4" spans="4:30" ht="17.25">
      <c r="D4" s="89" t="s">
        <v>780</v>
      </c>
      <c r="E4" s="90" t="s">
        <v>781</v>
      </c>
      <c r="F4" s="91" t="s">
        <v>782</v>
      </c>
      <c r="G4" s="90" t="s">
        <v>783</v>
      </c>
      <c r="H4" s="91" t="s">
        <v>784</v>
      </c>
      <c r="I4" s="90" t="s">
        <v>785</v>
      </c>
      <c r="J4" s="91" t="s">
        <v>786</v>
      </c>
      <c r="K4" s="90" t="s">
        <v>787</v>
      </c>
    </row>
    <row r="5" spans="4:30" ht="17.25">
      <c r="D5" s="89" t="s">
        <v>794</v>
      </c>
      <c r="E5" s="90" t="s">
        <v>795</v>
      </c>
      <c r="F5" s="91" t="s">
        <v>796</v>
      </c>
      <c r="G5" s="90" t="s">
        <v>797</v>
      </c>
      <c r="H5" s="91" t="s">
        <v>798</v>
      </c>
      <c r="I5" s="90" t="s">
        <v>799</v>
      </c>
      <c r="J5" s="91" t="s">
        <v>800</v>
      </c>
      <c r="K5" s="90" t="s">
        <v>801</v>
      </c>
    </row>
    <row r="6" spans="4:30" ht="17.25">
      <c r="D6" s="89" t="s">
        <v>807</v>
      </c>
      <c r="E6" s="90" t="s">
        <v>808</v>
      </c>
      <c r="F6" s="91" t="s">
        <v>809</v>
      </c>
      <c r="G6" s="90" t="s">
        <v>810</v>
      </c>
      <c r="H6" s="91" t="s">
        <v>811</v>
      </c>
      <c r="I6" s="90" t="s">
        <v>812</v>
      </c>
      <c r="J6" s="91" t="s">
        <v>813</v>
      </c>
      <c r="K6" s="90" t="s">
        <v>814</v>
      </c>
    </row>
    <row r="7" spans="4:30" ht="17.25">
      <c r="D7" s="89" t="s">
        <v>821</v>
      </c>
      <c r="E7" s="90" t="s">
        <v>822</v>
      </c>
      <c r="F7" s="91" t="s">
        <v>823</v>
      </c>
      <c r="G7" s="90" t="s">
        <v>824</v>
      </c>
      <c r="H7" s="91" t="s">
        <v>825</v>
      </c>
      <c r="I7" s="90" t="s">
        <v>826</v>
      </c>
      <c r="J7" s="91"/>
      <c r="K7" s="90"/>
    </row>
    <row r="8" spans="4:30" ht="17.25">
      <c r="D8" s="89" t="s">
        <v>829</v>
      </c>
      <c r="E8" s="90" t="s">
        <v>830</v>
      </c>
      <c r="F8" s="91" t="s">
        <v>831</v>
      </c>
      <c r="G8" s="90" t="s">
        <v>832</v>
      </c>
      <c r="H8" s="91" t="s">
        <v>833</v>
      </c>
      <c r="I8" s="90" t="s">
        <v>834</v>
      </c>
      <c r="J8" s="91"/>
      <c r="K8" s="90"/>
    </row>
    <row r="9" spans="4:30" ht="15.75" thickBot="1"/>
    <row r="10" spans="4:30" ht="18.75" thickBot="1">
      <c r="O10" s="88" t="s">
        <v>773</v>
      </c>
      <c r="P10" s="88" t="s">
        <v>774</v>
      </c>
      <c r="Q10" s="88" t="s">
        <v>775</v>
      </c>
      <c r="R10" s="88" t="s">
        <v>776</v>
      </c>
      <c r="S10" s="88" t="s">
        <v>777</v>
      </c>
      <c r="T10" s="88" t="s">
        <v>766</v>
      </c>
      <c r="U10" s="88" t="s">
        <v>767</v>
      </c>
      <c r="V10" s="88" t="s">
        <v>778</v>
      </c>
      <c r="W10" s="88" t="s">
        <v>689</v>
      </c>
      <c r="X10" s="88" t="s">
        <v>691</v>
      </c>
      <c r="Y10" s="88" t="s">
        <v>779</v>
      </c>
    </row>
    <row r="11" spans="4:30" ht="36.75" thickBot="1">
      <c r="O11" s="92" t="s">
        <v>788</v>
      </c>
      <c r="P11" s="93">
        <v>15</v>
      </c>
      <c r="Q11" s="93">
        <v>15</v>
      </c>
      <c r="R11" s="93">
        <v>5</v>
      </c>
      <c r="S11" s="93">
        <v>5</v>
      </c>
      <c r="T11" s="93">
        <v>60</v>
      </c>
      <c r="U11" s="93">
        <v>20</v>
      </c>
      <c r="V11" s="93">
        <v>30</v>
      </c>
      <c r="W11" s="93">
        <v>3</v>
      </c>
      <c r="X11" s="93">
        <v>0</v>
      </c>
      <c r="Y11" s="93" t="s">
        <v>789</v>
      </c>
      <c r="AA11" s="88" t="s">
        <v>790</v>
      </c>
      <c r="AB11" s="88" t="s">
        <v>791</v>
      </c>
      <c r="AC11" s="88" t="s">
        <v>792</v>
      </c>
      <c r="AD11" s="88" t="s">
        <v>793</v>
      </c>
    </row>
    <row r="12" spans="4:30" ht="17.25">
      <c r="O12" s="94" t="s">
        <v>802</v>
      </c>
      <c r="P12" s="95">
        <v>30</v>
      </c>
      <c r="Q12" s="95">
        <v>30</v>
      </c>
      <c r="R12" s="95">
        <v>15</v>
      </c>
      <c r="S12" s="95">
        <v>20</v>
      </c>
      <c r="T12" s="95">
        <v>40</v>
      </c>
      <c r="U12" s="95">
        <v>35</v>
      </c>
      <c r="V12" s="95">
        <v>30</v>
      </c>
      <c r="W12" s="95">
        <v>8</v>
      </c>
      <c r="X12" s="95">
        <v>1</v>
      </c>
      <c r="Y12" s="95" t="s">
        <v>789</v>
      </c>
      <c r="AA12" s="92" t="s">
        <v>803</v>
      </c>
      <c r="AB12" s="96" t="s">
        <v>804</v>
      </c>
      <c r="AC12" s="96" t="s">
        <v>805</v>
      </c>
      <c r="AD12" s="93" t="s">
        <v>806</v>
      </c>
    </row>
    <row r="13" spans="4:30" ht="17.25">
      <c r="O13" s="97" t="s">
        <v>815</v>
      </c>
      <c r="P13" s="98">
        <v>35</v>
      </c>
      <c r="Q13" s="98">
        <v>30</v>
      </c>
      <c r="R13" s="98">
        <v>30</v>
      </c>
      <c r="S13" s="98">
        <v>40</v>
      </c>
      <c r="T13" s="98">
        <v>30</v>
      </c>
      <c r="U13" s="98">
        <v>20</v>
      </c>
      <c r="V13" s="98">
        <v>30</v>
      </c>
      <c r="W13" s="98">
        <v>13</v>
      </c>
      <c r="X13" s="98">
        <v>2</v>
      </c>
      <c r="Y13" s="98" t="s">
        <v>816</v>
      </c>
      <c r="AA13" s="94" t="s">
        <v>817</v>
      </c>
      <c r="AB13" s="99" t="s">
        <v>818</v>
      </c>
      <c r="AC13" s="100" t="s">
        <v>819</v>
      </c>
      <c r="AD13" s="95" t="s">
        <v>820</v>
      </c>
    </row>
    <row r="14" spans="4:30" ht="17.25">
      <c r="AA14" s="92" t="s">
        <v>827</v>
      </c>
      <c r="AB14" s="96" t="s">
        <v>828</v>
      </c>
      <c r="AC14" s="96" t="s">
        <v>827</v>
      </c>
      <c r="AD14" s="93"/>
    </row>
    <row r="15" spans="4:30" ht="66.75">
      <c r="AA15" s="94" t="s">
        <v>835</v>
      </c>
      <c r="AB15" s="100" t="s">
        <v>828</v>
      </c>
      <c r="AC15" s="100" t="s">
        <v>828</v>
      </c>
      <c r="AD15" s="101" t="s">
        <v>836</v>
      </c>
    </row>
    <row r="16" spans="4:30" ht="17.25">
      <c r="AA16" s="92"/>
      <c r="AB16" s="96"/>
      <c r="AC16" s="96"/>
      <c r="AD16" s="93"/>
    </row>
    <row r="17" spans="27:39" ht="17.25">
      <c r="AA17" s="94"/>
      <c r="AB17" s="100"/>
      <c r="AC17" s="100"/>
      <c r="AD17" s="95"/>
    </row>
    <row r="18" spans="27:39" ht="17.25">
      <c r="AA18" s="92"/>
      <c r="AB18" s="96"/>
      <c r="AC18" s="96"/>
      <c r="AD18" s="93"/>
    </row>
    <row r="19" spans="27:39" ht="17.25">
      <c r="AA19" s="102"/>
      <c r="AB19" s="103"/>
      <c r="AC19" s="103"/>
      <c r="AD19" s="104"/>
    </row>
    <row r="22" spans="27:39" ht="15.75" thickBot="1"/>
    <row r="23" spans="27:39" ht="42.75" thickBot="1">
      <c r="AE23" s="105" t="s">
        <v>837</v>
      </c>
      <c r="AF23" s="105" t="s">
        <v>838</v>
      </c>
      <c r="AG23" s="105" t="s">
        <v>839</v>
      </c>
      <c r="AH23" s="105" t="s">
        <v>779</v>
      </c>
    </row>
    <row r="24" spans="27:39" ht="18">
      <c r="AE24" s="106" t="s">
        <v>840</v>
      </c>
      <c r="AF24" s="107" t="s">
        <v>841</v>
      </c>
      <c r="AG24" s="108" t="s">
        <v>842</v>
      </c>
      <c r="AH24" s="93" t="s">
        <v>789</v>
      </c>
    </row>
    <row r="25" spans="27:39" ht="18">
      <c r="AE25" s="109" t="s">
        <v>843</v>
      </c>
      <c r="AF25" s="110" t="s">
        <v>844</v>
      </c>
      <c r="AG25" s="111" t="s">
        <v>845</v>
      </c>
      <c r="AH25" s="95" t="s">
        <v>789</v>
      </c>
    </row>
    <row r="26" spans="27:39" ht="18">
      <c r="AE26" s="106" t="s">
        <v>846</v>
      </c>
      <c r="AF26" s="107" t="s">
        <v>847</v>
      </c>
      <c r="AG26" s="112" t="s">
        <v>848</v>
      </c>
      <c r="AH26" s="93" t="s">
        <v>816</v>
      </c>
    </row>
    <row r="27" spans="27:39" ht="33">
      <c r="AE27" s="109" t="s">
        <v>849</v>
      </c>
      <c r="AF27" s="113" t="s">
        <v>850</v>
      </c>
      <c r="AG27" s="113" t="s">
        <v>851</v>
      </c>
      <c r="AH27" s="101" t="s">
        <v>816</v>
      </c>
    </row>
    <row r="28" spans="27:39" ht="17.25">
      <c r="AE28" s="97"/>
      <c r="AF28" s="114"/>
      <c r="AG28" s="114"/>
      <c r="AH28" s="98"/>
    </row>
    <row r="29" spans="27:39" ht="15.75" thickBot="1"/>
    <row r="30" spans="27:39" ht="18.75" thickBot="1">
      <c r="AI30" s="88" t="s">
        <v>852</v>
      </c>
      <c r="AJ30" s="88" t="s">
        <v>853</v>
      </c>
      <c r="AK30" s="88" t="s">
        <v>854</v>
      </c>
      <c r="AL30" s="88" t="s">
        <v>855</v>
      </c>
      <c r="AM30" s="88" t="s">
        <v>855</v>
      </c>
    </row>
    <row r="31" spans="27:39" ht="17.25">
      <c r="AI31" s="115" t="s">
        <v>856</v>
      </c>
      <c r="AJ31" s="107" t="s">
        <v>857</v>
      </c>
      <c r="AK31" s="116" t="s">
        <v>756</v>
      </c>
      <c r="AL31" s="117" t="s">
        <v>6</v>
      </c>
      <c r="AM31" s="118" t="s">
        <v>858</v>
      </c>
    </row>
    <row r="32" spans="27:39" ht="17.25">
      <c r="AI32" s="119"/>
      <c r="AJ32" s="110"/>
      <c r="AK32" s="111"/>
      <c r="AL32" s="95"/>
      <c r="AM32" s="119"/>
    </row>
    <row r="33" spans="35:53" ht="17.25">
      <c r="AI33" s="115"/>
      <c r="AJ33" s="107"/>
      <c r="AK33" s="112"/>
      <c r="AL33" s="93"/>
      <c r="AM33" s="115"/>
    </row>
    <row r="34" spans="35:53" ht="17.25">
      <c r="AI34" s="119"/>
      <c r="AJ34" s="113"/>
      <c r="AK34" s="111"/>
      <c r="AL34" s="101"/>
      <c r="AM34" s="119"/>
    </row>
    <row r="35" spans="35:53" ht="17.25">
      <c r="AI35" s="92"/>
      <c r="AJ35" s="96"/>
      <c r="AK35" s="96"/>
      <c r="AL35" s="93"/>
      <c r="AM35" s="92"/>
    </row>
    <row r="36" spans="35:53" ht="17.25">
      <c r="AI36" s="94"/>
      <c r="AJ36" s="100"/>
      <c r="AK36" s="100"/>
      <c r="AL36" s="95"/>
      <c r="AM36" s="94"/>
    </row>
    <row r="37" spans="35:53" ht="17.25">
      <c r="AI37" s="97"/>
      <c r="AJ37" s="114"/>
      <c r="AK37" s="114"/>
      <c r="AL37" s="98"/>
      <c r="AM37" s="97"/>
    </row>
    <row r="38" spans="35:53">
      <c r="AP38" s="11"/>
      <c r="AQ38" s="11"/>
      <c r="AR38" s="11"/>
      <c r="AS38" s="11"/>
    </row>
    <row r="39" spans="35:53" ht="15" customHeight="1">
      <c r="AP39" s="11"/>
      <c r="AQ39" s="11"/>
      <c r="AR39" s="11"/>
      <c r="AS39" s="11"/>
    </row>
    <row r="40" spans="35:53" ht="15" customHeight="1"/>
    <row r="42" spans="35:53" ht="15.75" thickBot="1"/>
    <row r="43" spans="35:53" ht="18.75" thickBot="1">
      <c r="AO43" s="88"/>
      <c r="AP43" s="88" t="s">
        <v>786</v>
      </c>
      <c r="AQ43" s="88" t="s">
        <v>800</v>
      </c>
      <c r="AR43" s="88" t="s">
        <v>813</v>
      </c>
      <c r="AS43" s="88" t="s">
        <v>859</v>
      </c>
    </row>
    <row r="44" spans="35:53" ht="17.25">
      <c r="AO44" s="115" t="s">
        <v>860</v>
      </c>
      <c r="AP44" s="107">
        <v>-15</v>
      </c>
      <c r="AQ44" s="116" t="s">
        <v>5</v>
      </c>
      <c r="AR44" s="117" t="s">
        <v>6</v>
      </c>
      <c r="AS44" s="118" t="s">
        <v>861</v>
      </c>
    </row>
    <row r="45" spans="35:53" ht="17.25">
      <c r="AO45" s="119" t="s">
        <v>862</v>
      </c>
      <c r="AP45" s="110" t="s">
        <v>863</v>
      </c>
      <c r="AQ45" s="111">
        <v>8</v>
      </c>
      <c r="AR45" s="100">
        <v>12</v>
      </c>
      <c r="AS45" s="119">
        <v>16</v>
      </c>
    </row>
    <row r="46" spans="35:53" ht="17.25">
      <c r="AO46" s="120" t="s">
        <v>864</v>
      </c>
      <c r="AP46" s="121">
        <v>0</v>
      </c>
      <c r="AQ46" s="122">
        <v>1</v>
      </c>
      <c r="AR46" s="114">
        <v>3</v>
      </c>
      <c r="AS46" s="120">
        <v>0</v>
      </c>
    </row>
    <row r="47" spans="35:53" ht="15.75" thickBot="1">
      <c r="AW47" s="11"/>
      <c r="AX47" s="11"/>
      <c r="AY47" s="11"/>
      <c r="AZ47" s="11"/>
      <c r="BA47" s="11"/>
    </row>
    <row r="48" spans="35:53" ht="18.75" thickBot="1">
      <c r="AU48" s="88" t="s">
        <v>770</v>
      </c>
      <c r="AV48" s="88" t="s">
        <v>860</v>
      </c>
      <c r="AW48" s="123"/>
      <c r="AX48" s="123"/>
      <c r="AY48" s="123"/>
      <c r="AZ48" s="123"/>
      <c r="BA48" s="123"/>
    </row>
    <row r="49" spans="47:61" ht="17.25">
      <c r="AU49" s="109" t="s">
        <v>865</v>
      </c>
      <c r="AV49" s="110">
        <v>5</v>
      </c>
    </row>
    <row r="50" spans="47:61" ht="17.25">
      <c r="AU50" s="106" t="s">
        <v>796</v>
      </c>
      <c r="AV50" s="107" t="s">
        <v>866</v>
      </c>
    </row>
    <row r="51" spans="47:61" ht="17.25">
      <c r="AU51" s="109" t="s">
        <v>809</v>
      </c>
      <c r="AV51" s="110" t="s">
        <v>867</v>
      </c>
    </row>
    <row r="52" spans="47:61" ht="17.25">
      <c r="AU52" s="106" t="s">
        <v>764</v>
      </c>
      <c r="AV52" s="107">
        <v>10</v>
      </c>
    </row>
    <row r="53" spans="47:61" ht="17.25">
      <c r="AU53" s="124" t="s">
        <v>831</v>
      </c>
      <c r="AV53" s="125" t="s">
        <v>868</v>
      </c>
    </row>
    <row r="54" spans="47:61" ht="15.75" thickBot="1">
      <c r="AW54" t="s">
        <v>869</v>
      </c>
    </row>
    <row r="55" spans="47:61" ht="18" thickBot="1">
      <c r="AW55" s="126" t="s">
        <v>870</v>
      </c>
      <c r="AX55" s="127"/>
      <c r="AY55" s="128"/>
      <c r="AZ55" s="129"/>
      <c r="BA55" s="128"/>
      <c r="BB55" s="130"/>
    </row>
    <row r="56" spans="47:61" ht="17.25">
      <c r="AW56" s="131" t="s">
        <v>871</v>
      </c>
      <c r="AX56" s="132"/>
      <c r="AY56" s="126" t="s">
        <v>872</v>
      </c>
      <c r="AZ56" s="132"/>
      <c r="BA56" s="126" t="s">
        <v>873</v>
      </c>
      <c r="BB56" s="133"/>
    </row>
    <row r="57" spans="47:61" ht="18" thickBot="1">
      <c r="AW57" s="131" t="s">
        <v>874</v>
      </c>
      <c r="AX57" s="134"/>
      <c r="AY57" s="135" t="s">
        <v>875</v>
      </c>
      <c r="AZ57" s="134"/>
      <c r="BA57" s="135" t="s">
        <v>876</v>
      </c>
      <c r="BB57" s="133"/>
    </row>
    <row r="58" spans="47:61" ht="18" thickBot="1">
      <c r="AW58" s="135" t="s">
        <v>877</v>
      </c>
      <c r="AX58" s="127"/>
      <c r="AY58" s="136"/>
      <c r="AZ58" s="129"/>
      <c r="BA58" s="136"/>
      <c r="BB58" s="130"/>
    </row>
    <row r="59" spans="47:61" ht="15.75" thickBot="1"/>
    <row r="60" spans="47:61" ht="18" thickBot="1">
      <c r="BC60" s="126" t="s">
        <v>870</v>
      </c>
      <c r="BD60" s="127"/>
      <c r="BE60" s="128"/>
      <c r="BF60" s="130"/>
    </row>
    <row r="61" spans="47:61" ht="18" thickBot="1">
      <c r="BC61" s="131" t="s">
        <v>871</v>
      </c>
      <c r="BD61" s="137"/>
      <c r="BE61" s="138" t="s">
        <v>872</v>
      </c>
      <c r="BF61" s="139"/>
    </row>
    <row r="62" spans="47:61" ht="18" thickBot="1">
      <c r="BC62" s="135" t="s">
        <v>877</v>
      </c>
      <c r="BD62" s="127"/>
      <c r="BE62" s="136"/>
      <c r="BF62" s="130"/>
    </row>
    <row r="63" spans="47:61" ht="18" thickBot="1">
      <c r="BC63" s="11"/>
      <c r="BD63" s="140"/>
      <c r="BE63" s="140"/>
      <c r="BF63" s="140"/>
    </row>
    <row r="64" spans="47:61" ht="18.75" thickBot="1">
      <c r="BC64" s="134"/>
      <c r="BD64" s="11"/>
      <c r="BG64" s="141" t="s">
        <v>878</v>
      </c>
      <c r="BH64" s="142"/>
      <c r="BI64" s="143"/>
    </row>
    <row r="65" spans="55:69" ht="17.25">
      <c r="BC65" s="134"/>
      <c r="BD65" s="11"/>
      <c r="BG65" s="144"/>
      <c r="BH65" s="145"/>
      <c r="BI65" s="146"/>
    </row>
    <row r="66" spans="55:69">
      <c r="BG66" s="147"/>
      <c r="BH66" s="148"/>
      <c r="BI66" s="149"/>
    </row>
    <row r="67" spans="55:69">
      <c r="BG67" s="147"/>
      <c r="BH67" s="148"/>
      <c r="BI67" s="149"/>
    </row>
    <row r="68" spans="55:69">
      <c r="BG68" s="147"/>
      <c r="BH68" s="148"/>
      <c r="BI68" s="149"/>
    </row>
    <row r="69" spans="55:69">
      <c r="BG69" s="150"/>
      <c r="BH69" s="151"/>
      <c r="BI69" s="152"/>
    </row>
    <row r="70" spans="55:69" ht="15.75" thickBot="1"/>
    <row r="71" spans="55:69" ht="18" thickBot="1">
      <c r="BK71" s="64"/>
      <c r="BL71" s="64"/>
      <c r="BM71" s="64"/>
      <c r="BN71" s="66" t="s">
        <v>755</v>
      </c>
      <c r="BO71" s="66" t="s">
        <v>756</v>
      </c>
      <c r="BP71" s="66" t="s">
        <v>6</v>
      </c>
      <c r="BQ71" s="64"/>
    </row>
    <row r="72" spans="55:69" ht="26.25" thickBot="1">
      <c r="BK72" s="71" t="s">
        <v>717</v>
      </c>
      <c r="BL72" s="71"/>
      <c r="BM72" s="72"/>
      <c r="BN72" s="69"/>
      <c r="BO72" s="69"/>
      <c r="BP72" s="67"/>
      <c r="BQ72" s="64"/>
    </row>
    <row r="73" spans="55:69" ht="26.25" thickBot="1">
      <c r="BK73" s="73" t="s">
        <v>718</v>
      </c>
      <c r="BL73" s="74"/>
      <c r="BM73" s="75" t="s">
        <v>762</v>
      </c>
      <c r="BN73" s="67"/>
      <c r="BO73" s="67"/>
      <c r="BP73" s="67"/>
      <c r="BQ73" s="64"/>
    </row>
    <row r="74" spans="55:69" ht="26.25" thickBot="1">
      <c r="BK74" s="76" t="s">
        <v>719</v>
      </c>
      <c r="BL74" s="77"/>
      <c r="BM74" s="78" t="s">
        <v>761</v>
      </c>
      <c r="BN74" s="67"/>
      <c r="BO74" s="67"/>
      <c r="BP74" s="67"/>
      <c r="BQ74" s="64"/>
    </row>
    <row r="75" spans="55:69" ht="26.25" thickBot="1">
      <c r="BK75" s="76" t="s">
        <v>720</v>
      </c>
      <c r="BL75" s="77"/>
      <c r="BM75" s="78" t="s">
        <v>767</v>
      </c>
      <c r="BN75" s="67"/>
      <c r="BO75" s="67"/>
      <c r="BP75" s="67"/>
      <c r="BQ75" s="64"/>
    </row>
    <row r="76" spans="55:69" ht="26.25" thickBot="1">
      <c r="BK76" s="76" t="s">
        <v>739</v>
      </c>
      <c r="BL76" s="77"/>
      <c r="BM76" s="78" t="s">
        <v>768</v>
      </c>
      <c r="BN76" s="67"/>
      <c r="BO76" s="67"/>
      <c r="BP76" s="67"/>
      <c r="BQ76" s="64"/>
    </row>
    <row r="77" spans="55:69" ht="26.25" thickBot="1">
      <c r="BK77" s="76" t="s">
        <v>721</v>
      </c>
      <c r="BL77" s="77"/>
      <c r="BM77" s="78" t="s">
        <v>767</v>
      </c>
      <c r="BN77" s="67"/>
      <c r="BO77" s="67"/>
      <c r="BP77" s="67"/>
      <c r="BQ77" s="64"/>
    </row>
    <row r="78" spans="55:69" ht="26.25" thickBot="1">
      <c r="BK78" s="76" t="s">
        <v>722</v>
      </c>
      <c r="BL78" s="77"/>
      <c r="BM78" s="78" t="s">
        <v>767</v>
      </c>
      <c r="BN78" s="67"/>
      <c r="BO78" s="67"/>
      <c r="BP78" s="68"/>
      <c r="BQ78" s="65"/>
    </row>
    <row r="79" spans="55:69" ht="26.25" thickBot="1">
      <c r="BK79" s="79" t="s">
        <v>759</v>
      </c>
      <c r="BL79" s="80"/>
      <c r="BM79" s="81" t="s">
        <v>767</v>
      </c>
      <c r="BN79" s="68"/>
      <c r="BO79" s="68"/>
      <c r="BP79" s="70"/>
      <c r="BQ79" s="64"/>
    </row>
    <row r="80" spans="55:69" ht="26.25" thickBot="1">
      <c r="BK80" s="82" t="s">
        <v>723</v>
      </c>
      <c r="BL80" s="82"/>
      <c r="BM80" s="83"/>
      <c r="BN80" s="70"/>
      <c r="BO80" s="70"/>
      <c r="BP80" s="67"/>
      <c r="BQ80" s="64"/>
    </row>
    <row r="81" spans="63:69" ht="26.25" thickBot="1">
      <c r="BK81" s="73" t="s">
        <v>754</v>
      </c>
      <c r="BL81" s="74"/>
      <c r="BM81" s="75" t="s">
        <v>762</v>
      </c>
      <c r="BN81" s="67"/>
      <c r="BO81" s="67"/>
      <c r="BP81" s="67"/>
      <c r="BQ81" s="64"/>
    </row>
    <row r="82" spans="63:69" ht="26.25" thickBot="1">
      <c r="BK82" s="76" t="s">
        <v>724</v>
      </c>
      <c r="BL82" s="77"/>
      <c r="BM82" s="78" t="s">
        <v>766</v>
      </c>
      <c r="BN82" s="67"/>
      <c r="BO82" s="67"/>
      <c r="BP82" s="67"/>
      <c r="BQ82" s="64"/>
    </row>
    <row r="83" spans="63:69" ht="26.25" thickBot="1">
      <c r="BK83" s="76" t="s">
        <v>725</v>
      </c>
      <c r="BL83" s="77"/>
      <c r="BM83" s="78" t="s">
        <v>766</v>
      </c>
      <c r="BN83" s="67"/>
      <c r="BO83" s="67"/>
      <c r="BP83" s="67"/>
      <c r="BQ83" s="64"/>
    </row>
    <row r="84" spans="63:69" ht="26.25" thickBot="1">
      <c r="BK84" s="79" t="s">
        <v>760</v>
      </c>
      <c r="BL84" s="80"/>
      <c r="BM84" s="84" t="s">
        <v>766</v>
      </c>
      <c r="BN84" s="67"/>
      <c r="BO84" s="67"/>
      <c r="BP84" s="70"/>
      <c r="BQ84" s="64"/>
    </row>
    <row r="85" spans="63:69" ht="26.25" thickBot="1">
      <c r="BK85" s="82" t="s">
        <v>726</v>
      </c>
      <c r="BL85" s="82"/>
      <c r="BM85" s="83"/>
      <c r="BN85" s="70"/>
      <c r="BO85" s="70"/>
      <c r="BP85" s="67"/>
      <c r="BQ85" s="64"/>
    </row>
    <row r="86" spans="63:69" ht="26.25" thickBot="1">
      <c r="BK86" s="73" t="s">
        <v>727</v>
      </c>
      <c r="BL86" s="74"/>
      <c r="BM86" s="75" t="s">
        <v>766</v>
      </c>
      <c r="BN86" s="67"/>
      <c r="BO86" s="67"/>
      <c r="BP86" s="67"/>
      <c r="BQ86" s="64"/>
    </row>
    <row r="87" spans="63:69" ht="26.25" thickBot="1">
      <c r="BK87" s="76" t="s">
        <v>728</v>
      </c>
      <c r="BL87" s="77"/>
      <c r="BM87" s="78" t="s">
        <v>766</v>
      </c>
      <c r="BN87" s="67"/>
      <c r="BO87" s="67"/>
      <c r="BP87" s="67"/>
      <c r="BQ87" s="64"/>
    </row>
    <row r="88" spans="63:69" ht="26.25" thickBot="1">
      <c r="BK88" s="76" t="s">
        <v>729</v>
      </c>
      <c r="BL88" s="77"/>
      <c r="BM88" s="78" t="s">
        <v>766</v>
      </c>
      <c r="BN88" s="67"/>
      <c r="BO88" s="67"/>
      <c r="BP88" s="67"/>
      <c r="BQ88" s="64"/>
    </row>
    <row r="89" spans="63:69" ht="26.25" thickBot="1">
      <c r="BK89" s="76" t="s">
        <v>730</v>
      </c>
      <c r="BL89" s="77"/>
      <c r="BM89" s="78" t="s">
        <v>766</v>
      </c>
      <c r="BN89" s="67"/>
      <c r="BO89" s="67"/>
      <c r="BP89" s="67"/>
      <c r="BQ89" s="64"/>
    </row>
    <row r="90" spans="63:69" ht="26.25" thickBot="1">
      <c r="BK90" s="76" t="s">
        <v>731</v>
      </c>
      <c r="BL90" s="77"/>
      <c r="BM90" s="78" t="s">
        <v>766</v>
      </c>
      <c r="BN90" s="67"/>
      <c r="BO90" s="67"/>
      <c r="BP90" s="67"/>
      <c r="BQ90" s="64"/>
    </row>
    <row r="91" spans="63:69" ht="26.25" thickBot="1">
      <c r="BK91" s="79" t="s">
        <v>732</v>
      </c>
      <c r="BL91" s="80"/>
      <c r="BM91" s="84" t="s">
        <v>761</v>
      </c>
      <c r="BN91" s="67"/>
      <c r="BO91" s="67"/>
      <c r="BP91" s="70"/>
      <c r="BQ91" s="64"/>
    </row>
    <row r="92" spans="63:69" ht="26.25" thickBot="1">
      <c r="BK92" s="82" t="s">
        <v>733</v>
      </c>
      <c r="BL92" s="82"/>
      <c r="BM92" s="83"/>
      <c r="BN92" s="70"/>
      <c r="BO92" s="70"/>
      <c r="BP92" s="67"/>
      <c r="BQ92" s="64"/>
    </row>
    <row r="93" spans="63:69" ht="26.25" thickBot="1">
      <c r="BK93" s="73" t="s">
        <v>734</v>
      </c>
      <c r="BL93" s="74"/>
      <c r="BM93" s="75" t="s">
        <v>762</v>
      </c>
      <c r="BN93" s="67"/>
      <c r="BO93" s="67"/>
      <c r="BP93" s="67"/>
      <c r="BQ93" s="64"/>
    </row>
    <row r="94" spans="63:69" ht="26.25" thickBot="1">
      <c r="BK94" s="76" t="s">
        <v>735</v>
      </c>
      <c r="BL94" s="77"/>
      <c r="BM94" s="78" t="s">
        <v>762</v>
      </c>
      <c r="BN94" s="67"/>
      <c r="BO94" s="67"/>
      <c r="BP94" s="67"/>
      <c r="BQ94" s="64"/>
    </row>
    <row r="95" spans="63:69" ht="26.25" thickBot="1">
      <c r="BK95" s="76" t="s">
        <v>736</v>
      </c>
      <c r="BL95" s="77"/>
      <c r="BM95" s="78" t="s">
        <v>762</v>
      </c>
      <c r="BN95" s="67"/>
      <c r="BO95" s="67"/>
      <c r="BP95" s="67"/>
      <c r="BQ95" s="64"/>
    </row>
    <row r="96" spans="63:69" ht="26.25" thickBot="1">
      <c r="BK96" s="76" t="s">
        <v>737</v>
      </c>
      <c r="BL96" s="77"/>
      <c r="BM96" s="78" t="s">
        <v>762</v>
      </c>
      <c r="BN96" s="67"/>
      <c r="BO96" s="67"/>
      <c r="BP96" s="67"/>
      <c r="BQ96" s="64"/>
    </row>
    <row r="97" spans="63:69" ht="26.25" thickBot="1">
      <c r="BK97" s="76" t="s">
        <v>738</v>
      </c>
      <c r="BL97" s="77"/>
      <c r="BM97" s="78" t="s">
        <v>762</v>
      </c>
      <c r="BN97" s="67"/>
      <c r="BO97" s="67"/>
      <c r="BP97" s="67"/>
      <c r="BQ97" s="64"/>
    </row>
    <row r="98" spans="63:69" ht="26.25" thickBot="1">
      <c r="BK98" s="76" t="s">
        <v>758</v>
      </c>
      <c r="BL98" s="77"/>
      <c r="BM98" s="78" t="s">
        <v>763</v>
      </c>
      <c r="BN98" s="67"/>
      <c r="BO98" s="67"/>
      <c r="BP98" s="67"/>
      <c r="BQ98" s="64"/>
    </row>
    <row r="99" spans="63:69" ht="26.25" thickBot="1">
      <c r="BK99" s="79" t="s">
        <v>740</v>
      </c>
      <c r="BL99" s="80"/>
      <c r="BM99" s="84" t="s">
        <v>762</v>
      </c>
      <c r="BN99" s="67"/>
      <c r="BO99" s="67"/>
      <c r="BP99" s="70"/>
      <c r="BQ99" s="64"/>
    </row>
    <row r="100" spans="63:69" ht="26.25" thickBot="1">
      <c r="BK100" s="82" t="s">
        <v>741</v>
      </c>
      <c r="BL100" s="82"/>
      <c r="BM100" s="83"/>
      <c r="BN100" s="70"/>
      <c r="BO100" s="70"/>
      <c r="BP100" s="67"/>
      <c r="BQ100" s="64"/>
    </row>
    <row r="101" spans="63:69" ht="26.25" thickBot="1">
      <c r="BK101" s="73" t="s">
        <v>747</v>
      </c>
      <c r="BL101" s="74"/>
      <c r="BM101" s="75" t="s">
        <v>761</v>
      </c>
      <c r="BN101" s="67"/>
      <c r="BO101" s="67"/>
      <c r="BP101" s="67"/>
      <c r="BQ101" s="64"/>
    </row>
    <row r="102" spans="63:69" ht="26.25" thickBot="1">
      <c r="BK102" s="76" t="s">
        <v>748</v>
      </c>
      <c r="BL102" s="77"/>
      <c r="BM102" s="78" t="s">
        <v>761</v>
      </c>
      <c r="BN102" s="67"/>
      <c r="BO102" s="67"/>
      <c r="BP102" s="67"/>
      <c r="BQ102" s="64"/>
    </row>
    <row r="103" spans="63:69" ht="26.25" thickBot="1">
      <c r="BK103" s="76" t="s">
        <v>743</v>
      </c>
      <c r="BL103" s="77"/>
      <c r="BM103" s="78" t="s">
        <v>761</v>
      </c>
      <c r="BN103" s="67"/>
      <c r="BO103" s="67"/>
      <c r="BP103" s="67"/>
      <c r="BQ103" s="64"/>
    </row>
    <row r="104" spans="63:69" ht="26.25" thickBot="1">
      <c r="BK104" s="76" t="s">
        <v>744</v>
      </c>
      <c r="BL104" s="77"/>
      <c r="BM104" s="78" t="s">
        <v>761</v>
      </c>
      <c r="BN104" s="67"/>
      <c r="BO104" s="67"/>
      <c r="BP104" s="67"/>
      <c r="BQ104" s="64"/>
    </row>
    <row r="105" spans="63:69" ht="26.25" thickBot="1">
      <c r="BK105" s="76" t="s">
        <v>742</v>
      </c>
      <c r="BL105" s="77"/>
      <c r="BM105" s="78" t="s">
        <v>761</v>
      </c>
      <c r="BN105" s="67"/>
      <c r="BO105" s="67"/>
      <c r="BP105" s="67"/>
      <c r="BQ105" s="64"/>
    </row>
    <row r="106" spans="63:69" ht="26.25" thickBot="1">
      <c r="BK106" s="76" t="s">
        <v>749</v>
      </c>
      <c r="BL106" s="77"/>
      <c r="BM106" s="78" t="s">
        <v>761</v>
      </c>
      <c r="BN106" s="67"/>
      <c r="BO106" s="67"/>
      <c r="BP106" s="67"/>
      <c r="BQ106" s="64"/>
    </row>
    <row r="107" spans="63:69" ht="26.25" thickBot="1">
      <c r="BK107" s="76" t="s">
        <v>745</v>
      </c>
      <c r="BL107" s="77"/>
      <c r="BM107" s="78" t="s">
        <v>761</v>
      </c>
      <c r="BN107" s="67"/>
      <c r="BO107" s="67"/>
      <c r="BP107" s="67"/>
      <c r="BQ107" s="64"/>
    </row>
    <row r="108" spans="63:69" ht="26.25" thickBot="1">
      <c r="BK108" s="79" t="s">
        <v>746</v>
      </c>
      <c r="BL108" s="80"/>
      <c r="BM108" s="84" t="s">
        <v>761</v>
      </c>
      <c r="BN108" s="67"/>
      <c r="BO108" s="67"/>
      <c r="BP108" s="70"/>
      <c r="BQ108" s="64"/>
    </row>
    <row r="109" spans="63:69" ht="26.25" thickBot="1">
      <c r="BK109" s="82" t="s">
        <v>757</v>
      </c>
      <c r="BL109" s="82"/>
      <c r="BM109" s="83"/>
      <c r="BN109" s="70"/>
      <c r="BO109" s="70"/>
      <c r="BP109" s="67"/>
      <c r="BQ109" s="64"/>
    </row>
    <row r="110" spans="63:69" ht="26.25" thickBot="1">
      <c r="BK110" s="73" t="s">
        <v>750</v>
      </c>
      <c r="BL110" s="74"/>
      <c r="BM110" s="75" t="s">
        <v>761</v>
      </c>
      <c r="BN110" s="67"/>
      <c r="BO110" s="67"/>
      <c r="BP110" s="67"/>
      <c r="BQ110" s="64"/>
    </row>
    <row r="111" spans="63:69" ht="26.25" thickBot="1">
      <c r="BK111" s="76" t="s">
        <v>751</v>
      </c>
      <c r="BL111" s="77"/>
      <c r="BM111" s="78" t="s">
        <v>761</v>
      </c>
      <c r="BN111" s="67"/>
      <c r="BO111" s="67"/>
      <c r="BP111" s="67"/>
      <c r="BQ111" s="64"/>
    </row>
    <row r="112" spans="63:69" ht="26.25" thickBot="1">
      <c r="BK112" s="76" t="s">
        <v>752</v>
      </c>
      <c r="BL112" s="77"/>
      <c r="BM112" s="78" t="s">
        <v>761</v>
      </c>
      <c r="BN112" s="67"/>
      <c r="BO112" s="67"/>
      <c r="BP112" s="67"/>
      <c r="BQ112" s="64"/>
    </row>
    <row r="113" spans="63:69" ht="26.25" thickBot="1">
      <c r="BK113" s="76" t="s">
        <v>753</v>
      </c>
      <c r="BL113" s="77"/>
      <c r="BM113" s="78" t="s">
        <v>764</v>
      </c>
      <c r="BN113" s="67"/>
      <c r="BO113" s="67"/>
      <c r="BP113" s="67"/>
      <c r="BQ113" s="64"/>
    </row>
    <row r="114" spans="63:69" ht="26.25" thickBot="1">
      <c r="BK114" s="79" t="s">
        <v>316</v>
      </c>
      <c r="BL114" s="80"/>
      <c r="BM114" s="84" t="s">
        <v>765</v>
      </c>
      <c r="BN114" s="67"/>
      <c r="BO114" s="67"/>
      <c r="BP114" s="67"/>
      <c r="BQ114" s="64"/>
    </row>
    <row r="115" spans="63:69" ht="16.5">
      <c r="BK115" s="64"/>
      <c r="BL115" s="64"/>
      <c r="BM115" s="64"/>
      <c r="BN115" s="64"/>
      <c r="BO115" s="64"/>
      <c r="BP115" s="64"/>
      <c r="BQ115" s="64"/>
    </row>
    <row r="116" spans="63:69" ht="16.5">
      <c r="BK116" s="64"/>
      <c r="BL116" s="64"/>
      <c r="BM116" s="64"/>
      <c r="BN116" s="64"/>
      <c r="BO116" s="64"/>
      <c r="BP116" s="64"/>
      <c r="BQ116" s="64"/>
    </row>
    <row r="117" spans="63:69" ht="16.5">
      <c r="BK117" s="64"/>
      <c r="BL117" s="64"/>
      <c r="BM117" s="64"/>
      <c r="BN117" s="64"/>
      <c r="BO117" s="64"/>
      <c r="BP117" s="64"/>
      <c r="BQ117" s="64"/>
    </row>
    <row r="118" spans="63:69" ht="16.5">
      <c r="BK118" s="64"/>
      <c r="BL118" s="64"/>
      <c r="BM118" s="64"/>
      <c r="BN118" s="64"/>
      <c r="BO118" s="64"/>
      <c r="BP118" s="64"/>
      <c r="BQ118" s="64"/>
    </row>
    <row r="119" spans="63:69" ht="16.5">
      <c r="BK119" s="64"/>
      <c r="BL119" s="64"/>
      <c r="BM119" s="64"/>
      <c r="BN119" s="64"/>
      <c r="BO119" s="64"/>
      <c r="BP119" s="64"/>
      <c r="BQ119" s="64"/>
    </row>
    <row r="120" spans="63:69" ht="16.5">
      <c r="BK120" s="64"/>
      <c r="BL120" s="64"/>
      <c r="BM120" s="64"/>
      <c r="BN120" s="64"/>
      <c r="BO120" s="64"/>
      <c r="BP120" s="64"/>
      <c r="BQ120" s="64"/>
    </row>
    <row r="121" spans="63:69" ht="16.5">
      <c r="BK121" s="64"/>
      <c r="BL121" s="64"/>
      <c r="BM121" s="64"/>
      <c r="BN121" s="64"/>
      <c r="BO121" s="64"/>
      <c r="BP121" s="64"/>
      <c r="BQ121" s="64"/>
    </row>
  </sheetData>
  <mergeCells count="57">
    <mergeCell ref="BK92:BM92"/>
    <mergeCell ref="BK85:BM85"/>
    <mergeCell ref="BK80:BM80"/>
    <mergeCell ref="BK72:BM72"/>
    <mergeCell ref="BK100:BM100"/>
    <mergeCell ref="BK109:BM109"/>
    <mergeCell ref="BK73:BL73"/>
    <mergeCell ref="BK74:BL74"/>
    <mergeCell ref="BK75:BL75"/>
    <mergeCell ref="BK76:BL76"/>
    <mergeCell ref="BK77:BL77"/>
    <mergeCell ref="BK78:BL78"/>
    <mergeCell ref="BK79:BL79"/>
    <mergeCell ref="BK81:BL81"/>
    <mergeCell ref="BK82:BL82"/>
    <mergeCell ref="BK83:BL83"/>
    <mergeCell ref="BK84:BL84"/>
    <mergeCell ref="BK86:BL86"/>
    <mergeCell ref="BK87:BL87"/>
    <mergeCell ref="BK88:BL88"/>
    <mergeCell ref="BK89:BL89"/>
    <mergeCell ref="BK104:BL104"/>
    <mergeCell ref="BK105:BL105"/>
    <mergeCell ref="BK101:BL101"/>
    <mergeCell ref="BK99:BL99"/>
    <mergeCell ref="BK90:BL90"/>
    <mergeCell ref="BK91:BL91"/>
    <mergeCell ref="BK93:BL93"/>
    <mergeCell ref="BK94:BL94"/>
    <mergeCell ref="BK95:BL95"/>
    <mergeCell ref="BK96:BL96"/>
    <mergeCell ref="BK111:BL111"/>
    <mergeCell ref="BK112:BL112"/>
    <mergeCell ref="BK113:BL113"/>
    <mergeCell ref="BK114:BL114"/>
    <mergeCell ref="BK110:BL110"/>
    <mergeCell ref="BK108:BL108"/>
    <mergeCell ref="BG66:BI66"/>
    <mergeCell ref="BG67:BI67"/>
    <mergeCell ref="BG68:BI68"/>
    <mergeCell ref="BG69:BI69"/>
    <mergeCell ref="BK106:BL106"/>
    <mergeCell ref="BK107:BL107"/>
    <mergeCell ref="BK97:BL97"/>
    <mergeCell ref="BK98:BL98"/>
    <mergeCell ref="BK102:BL102"/>
    <mergeCell ref="BK103:BL103"/>
    <mergeCell ref="AX55:BB55"/>
    <mergeCell ref="AX58:BB58"/>
    <mergeCell ref="BD60:BF60"/>
    <mergeCell ref="BD62:BF62"/>
    <mergeCell ref="BG64:BI64"/>
    <mergeCell ref="BG65:BI65"/>
    <mergeCell ref="D3:E3"/>
    <mergeCell ref="F3:G3"/>
    <mergeCell ref="H3:I3"/>
    <mergeCell ref="J3:K3"/>
  </mergeCells>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M31"/>
  <sheetViews>
    <sheetView topLeftCell="E18" zoomScaleNormal="100" workbookViewId="0">
      <selection activeCell="R28" sqref="R28"/>
    </sheetView>
  </sheetViews>
  <sheetFormatPr baseColWidth="10" defaultRowHeight="15"/>
  <cols>
    <col min="1" max="1" width="5.7109375" style="39" bestFit="1" customWidth="1"/>
    <col min="2" max="2" width="18" bestFit="1" customWidth="1"/>
    <col min="3" max="3" width="13.28515625" bestFit="1" customWidth="1"/>
    <col min="4" max="4" width="16.5703125" customWidth="1"/>
    <col min="5" max="5" width="18.28515625" customWidth="1"/>
    <col min="6" max="7" width="17.42578125" customWidth="1"/>
    <col min="9" max="9" width="16.28515625" bestFit="1" customWidth="1"/>
    <col min="12" max="12" width="15" bestFit="1" customWidth="1"/>
  </cols>
  <sheetData>
    <row r="1" spans="1:13" ht="15.75" thickBot="1"/>
    <row r="2" spans="1:13" ht="27" thickBot="1">
      <c r="A2" s="59"/>
      <c r="B2" s="10"/>
      <c r="C2" s="10"/>
      <c r="D2" s="173" t="s">
        <v>1078</v>
      </c>
      <c r="E2" s="174"/>
      <c r="F2" s="174"/>
      <c r="G2" s="174"/>
      <c r="H2" s="174"/>
      <c r="I2" s="175"/>
      <c r="J2" s="176"/>
      <c r="K2" s="176"/>
      <c r="L2" s="10"/>
      <c r="M2" s="4"/>
    </row>
    <row r="3" spans="1:13" ht="26.25">
      <c r="A3" s="177"/>
      <c r="B3" s="11"/>
      <c r="C3" s="11"/>
      <c r="D3" s="178"/>
      <c r="E3" s="178"/>
      <c r="F3" s="178"/>
      <c r="G3" s="178"/>
      <c r="H3" s="178"/>
      <c r="I3" s="178"/>
      <c r="J3" s="178"/>
      <c r="K3" s="178"/>
      <c r="L3" s="11"/>
      <c r="M3" s="6"/>
    </row>
    <row r="4" spans="1:13">
      <c r="A4" s="177"/>
      <c r="B4" s="11"/>
      <c r="C4" s="11"/>
      <c r="D4" s="11"/>
      <c r="E4" s="11"/>
      <c r="F4" s="11"/>
      <c r="G4" s="11"/>
      <c r="H4" s="11"/>
      <c r="I4" s="11"/>
      <c r="J4" s="11"/>
      <c r="K4" s="11"/>
      <c r="L4" s="11"/>
      <c r="M4" s="6"/>
    </row>
    <row r="5" spans="1:13" ht="15" customHeight="1" thickBot="1">
      <c r="A5" s="177"/>
      <c r="B5" s="11"/>
      <c r="C5" s="11"/>
      <c r="D5" s="11"/>
      <c r="E5" s="11"/>
      <c r="F5" s="11"/>
      <c r="G5" s="11"/>
      <c r="H5" s="11"/>
      <c r="I5" s="11"/>
      <c r="J5" s="11"/>
      <c r="K5" s="11"/>
      <c r="L5" s="11"/>
      <c r="M5" s="6"/>
    </row>
    <row r="6" spans="1:13" ht="15" customHeight="1" thickBot="1">
      <c r="A6" s="177"/>
      <c r="B6" s="162" t="s">
        <v>697</v>
      </c>
      <c r="C6" s="163"/>
      <c r="D6" s="163"/>
      <c r="E6" s="163"/>
      <c r="F6" s="163"/>
      <c r="G6" s="164"/>
      <c r="H6" s="11"/>
      <c r="I6" s="55" t="s">
        <v>698</v>
      </c>
      <c r="J6" s="56"/>
      <c r="K6" s="11"/>
      <c r="L6" s="11"/>
      <c r="M6" s="6"/>
    </row>
    <row r="7" spans="1:13" ht="15.75" thickBot="1">
      <c r="A7" s="177"/>
      <c r="B7" s="12"/>
      <c r="C7" s="161" t="s">
        <v>702</v>
      </c>
      <c r="D7" s="161" t="s">
        <v>703</v>
      </c>
      <c r="E7" s="161" t="s">
        <v>689</v>
      </c>
      <c r="F7" s="161" t="s">
        <v>690</v>
      </c>
      <c r="G7" s="161" t="s">
        <v>691</v>
      </c>
      <c r="H7" s="11"/>
      <c r="I7" s="60">
        <v>1</v>
      </c>
      <c r="J7" s="61"/>
      <c r="K7" s="11"/>
      <c r="L7" s="11" t="s">
        <v>713</v>
      </c>
      <c r="M7" s="6">
        <f>VLOOKUP(I7,A8:G12,3)</f>
        <v>5</v>
      </c>
    </row>
    <row r="8" spans="1:13">
      <c r="A8" s="177">
        <v>1</v>
      </c>
      <c r="B8" s="9" t="s">
        <v>708</v>
      </c>
      <c r="C8" s="44">
        <v>5</v>
      </c>
      <c r="D8" s="44">
        <v>4</v>
      </c>
      <c r="E8" s="44">
        <v>15</v>
      </c>
      <c r="F8" s="44">
        <f>2*C8</f>
        <v>10</v>
      </c>
      <c r="G8" s="43">
        <f>C8</f>
        <v>5</v>
      </c>
      <c r="H8" s="11"/>
      <c r="I8" s="48" t="s">
        <v>687</v>
      </c>
      <c r="J8" s="47">
        <v>18</v>
      </c>
      <c r="K8" s="11"/>
      <c r="L8" s="11" t="s">
        <v>709</v>
      </c>
      <c r="M8" s="6">
        <f>VLOOKUP(I7,A8:G12,4)</f>
        <v>4</v>
      </c>
    </row>
    <row r="9" spans="1:13" ht="15.75" thickBot="1">
      <c r="A9" s="177">
        <v>2</v>
      </c>
      <c r="B9" s="5" t="s">
        <v>707</v>
      </c>
      <c r="C9" s="41">
        <v>6</v>
      </c>
      <c r="D9" s="41">
        <v>7</v>
      </c>
      <c r="E9" s="44">
        <v>24</v>
      </c>
      <c r="F9" s="44">
        <f>2*C9</f>
        <v>12</v>
      </c>
      <c r="G9" s="43">
        <f>C9</f>
        <v>6</v>
      </c>
      <c r="H9" s="11"/>
      <c r="I9" s="45" t="s">
        <v>688</v>
      </c>
      <c r="J9" s="46">
        <v>4</v>
      </c>
      <c r="K9" s="11"/>
      <c r="L9" s="11" t="s">
        <v>710</v>
      </c>
      <c r="M9" s="6">
        <f>VLOOKUP(I7,A8:G12,5)</f>
        <v>15</v>
      </c>
    </row>
    <row r="10" spans="1:13">
      <c r="A10" s="177">
        <v>3</v>
      </c>
      <c r="B10" s="5" t="s">
        <v>704</v>
      </c>
      <c r="C10" s="41">
        <v>4</v>
      </c>
      <c r="D10" s="41">
        <v>5</v>
      </c>
      <c r="E10" s="44">
        <v>20</v>
      </c>
      <c r="F10" s="44">
        <f>2*C10</f>
        <v>8</v>
      </c>
      <c r="G10" s="43">
        <f>C10</f>
        <v>4</v>
      </c>
      <c r="H10" s="11"/>
      <c r="I10" s="11"/>
      <c r="J10" s="11"/>
      <c r="K10" s="11"/>
      <c r="L10" s="11" t="s">
        <v>711</v>
      </c>
      <c r="M10" s="6">
        <f>VLOOKUP(I7,A8:G12,6)</f>
        <v>10</v>
      </c>
    </row>
    <row r="11" spans="1:13" ht="15" customHeight="1">
      <c r="A11" s="177">
        <v>4</v>
      </c>
      <c r="B11" s="5" t="s">
        <v>705</v>
      </c>
      <c r="C11" s="41">
        <v>4</v>
      </c>
      <c r="D11" s="41">
        <v>17</v>
      </c>
      <c r="E11" s="44">
        <v>20</v>
      </c>
      <c r="F11" s="44">
        <v>8</v>
      </c>
      <c r="G11" s="43">
        <v>4</v>
      </c>
      <c r="H11" s="11"/>
      <c r="I11" s="11" t="s">
        <v>692</v>
      </c>
      <c r="J11" s="11">
        <f>IF((M7+J12-J8)&lt;=0,(-1*(M7+J12-J8)),0)</f>
        <v>13</v>
      </c>
      <c r="K11" s="11"/>
      <c r="L11" s="11" t="s">
        <v>712</v>
      </c>
      <c r="M11" s="6">
        <f>VLOOKUP(I7,A8:G12,7)</f>
        <v>5</v>
      </c>
    </row>
    <row r="12" spans="1:13" ht="15" customHeight="1" thickBot="1">
      <c r="A12" s="177">
        <v>5</v>
      </c>
      <c r="B12" s="7" t="s">
        <v>706</v>
      </c>
      <c r="C12" s="42">
        <v>5</v>
      </c>
      <c r="D12" s="42">
        <v>80</v>
      </c>
      <c r="E12" s="44">
        <v>20</v>
      </c>
      <c r="F12" s="44">
        <v>8</v>
      </c>
      <c r="G12" s="43">
        <v>4</v>
      </c>
      <c r="H12" s="11"/>
      <c r="I12" s="11" t="s">
        <v>696</v>
      </c>
      <c r="J12" s="11">
        <f>IF(M8-J9&gt;=0,M8-J9,0)</f>
        <v>0</v>
      </c>
      <c r="K12" s="11"/>
      <c r="L12" s="11"/>
      <c r="M12" s="6"/>
    </row>
    <row r="13" spans="1:13" ht="15.75" thickBot="1">
      <c r="A13" s="177"/>
      <c r="B13" s="11"/>
      <c r="C13" s="59" t="s">
        <v>699</v>
      </c>
      <c r="D13" s="57"/>
      <c r="E13" s="57"/>
      <c r="F13" s="57"/>
      <c r="G13" s="58"/>
      <c r="H13" s="11"/>
      <c r="I13" s="11"/>
      <c r="J13" s="11"/>
      <c r="K13" s="11"/>
      <c r="L13" s="11"/>
      <c r="M13" s="6"/>
    </row>
    <row r="14" spans="1:13" ht="15.75" thickBot="1">
      <c r="A14" s="177"/>
      <c r="B14" s="50" t="s">
        <v>714</v>
      </c>
      <c r="C14" s="52">
        <v>1</v>
      </c>
      <c r="D14" s="51">
        <v>2</v>
      </c>
      <c r="E14" s="53">
        <v>3</v>
      </c>
      <c r="F14" s="16">
        <v>4</v>
      </c>
      <c r="G14" s="54">
        <v>5</v>
      </c>
      <c r="H14" s="11"/>
      <c r="I14" s="11"/>
      <c r="J14" s="11"/>
      <c r="K14" s="11"/>
      <c r="L14" s="11"/>
      <c r="M14" s="6"/>
    </row>
    <row r="15" spans="1:13">
      <c r="A15" s="177"/>
      <c r="B15" s="40" t="s">
        <v>689</v>
      </c>
      <c r="C15" s="10">
        <v>10</v>
      </c>
      <c r="D15" s="40">
        <v>17</v>
      </c>
      <c r="E15" s="10">
        <v>15</v>
      </c>
      <c r="F15" s="40">
        <v>20</v>
      </c>
      <c r="G15" s="4">
        <v>20</v>
      </c>
      <c r="H15" s="11"/>
      <c r="I15" s="11"/>
      <c r="J15" s="11"/>
      <c r="K15" s="11"/>
      <c r="L15" s="11"/>
      <c r="M15" s="6"/>
    </row>
    <row r="16" spans="1:13">
      <c r="A16" s="177"/>
      <c r="B16" s="41" t="s">
        <v>690</v>
      </c>
      <c r="C16" s="23">
        <v>7</v>
      </c>
      <c r="D16" s="41">
        <v>6</v>
      </c>
      <c r="E16" s="49">
        <v>7</v>
      </c>
      <c r="F16" s="41">
        <v>8</v>
      </c>
      <c r="G16" s="6">
        <v>8</v>
      </c>
      <c r="H16" s="11"/>
      <c r="I16" s="11"/>
      <c r="J16" s="11"/>
      <c r="K16" s="11"/>
      <c r="L16" s="11"/>
      <c r="M16" s="6"/>
    </row>
    <row r="17" spans="1:13" ht="15.75" thickBot="1">
      <c r="A17" s="177"/>
      <c r="B17" s="42" t="s">
        <v>691</v>
      </c>
      <c r="C17" s="12">
        <v>1</v>
      </c>
      <c r="D17" s="42">
        <v>5</v>
      </c>
      <c r="E17" s="12">
        <v>4</v>
      </c>
      <c r="F17" s="42">
        <v>4</v>
      </c>
      <c r="G17" s="8">
        <v>4</v>
      </c>
      <c r="H17" s="11"/>
      <c r="I17" s="11"/>
      <c r="J17" s="11"/>
      <c r="K17" s="11"/>
      <c r="L17" s="11"/>
      <c r="M17" s="6"/>
    </row>
    <row r="18" spans="1:13">
      <c r="A18" s="177"/>
      <c r="B18" s="11"/>
      <c r="C18" s="11"/>
      <c r="D18" s="11"/>
      <c r="E18" s="11"/>
      <c r="F18" s="11"/>
      <c r="G18" s="11"/>
      <c r="H18" s="11"/>
      <c r="I18" s="11"/>
      <c r="J18" s="11"/>
      <c r="K18" s="11"/>
      <c r="L18" s="11"/>
      <c r="M18" s="6"/>
    </row>
    <row r="19" spans="1:13">
      <c r="A19" s="177"/>
      <c r="B19" s="11" t="s">
        <v>695</v>
      </c>
      <c r="C19" s="11">
        <f>(C21*15+C20*M7)-J11</f>
        <v>-3</v>
      </c>
      <c r="D19" s="11"/>
      <c r="E19" s="11" t="s">
        <v>700</v>
      </c>
      <c r="F19" s="11">
        <f>MOD(MOD(J11,15),M7)</f>
        <v>3</v>
      </c>
      <c r="G19" s="11"/>
      <c r="H19" s="11"/>
      <c r="I19" s="11"/>
      <c r="J19" s="11"/>
      <c r="K19" s="11"/>
      <c r="L19" s="11"/>
      <c r="M19" s="6"/>
    </row>
    <row r="20" spans="1:13">
      <c r="A20" s="177"/>
      <c r="B20" s="11" t="s">
        <v>694</v>
      </c>
      <c r="C20" s="11">
        <f>IF(J11&gt;=M7,QUOTIENT(F20,M7),0)</f>
        <v>2</v>
      </c>
      <c r="D20" s="11"/>
      <c r="E20" s="11" t="s">
        <v>701</v>
      </c>
      <c r="F20" s="11">
        <f>MOD(J11,15)</f>
        <v>13</v>
      </c>
      <c r="G20" s="11"/>
      <c r="H20" s="11"/>
      <c r="I20" s="11"/>
      <c r="J20" s="11"/>
      <c r="K20" s="11"/>
      <c r="L20" s="11"/>
      <c r="M20" s="6"/>
    </row>
    <row r="21" spans="1:13" ht="15.75" thickBot="1">
      <c r="A21" s="179"/>
      <c r="B21" s="12" t="s">
        <v>693</v>
      </c>
      <c r="C21" s="12">
        <f>IF(J11&gt;=15,QUOTIENT(J11,15),0)</f>
        <v>0</v>
      </c>
      <c r="D21" s="12"/>
      <c r="E21" s="12"/>
      <c r="F21" s="12"/>
      <c r="G21" s="12"/>
      <c r="H21" s="12"/>
      <c r="I21" s="180"/>
      <c r="J21" s="12"/>
      <c r="K21" s="12"/>
      <c r="L21" s="12"/>
      <c r="M21" s="8"/>
    </row>
    <row r="22" spans="1:13" ht="15.75" thickBot="1"/>
    <row r="23" spans="1:13" ht="27" thickBot="1">
      <c r="A23" s="59"/>
      <c r="B23" s="181"/>
      <c r="C23" s="181"/>
      <c r="D23" s="173" t="s">
        <v>1079</v>
      </c>
      <c r="E23" s="174"/>
      <c r="F23" s="174"/>
      <c r="G23" s="174"/>
      <c r="H23" s="174"/>
      <c r="I23" s="175"/>
      <c r="J23" s="10"/>
      <c r="K23" s="10"/>
      <c r="L23" s="10"/>
      <c r="M23" s="4"/>
    </row>
    <row r="24" spans="1:13" ht="15.75" thickBot="1">
      <c r="A24" s="177"/>
      <c r="B24" s="11"/>
      <c r="C24" s="11"/>
      <c r="D24" s="11"/>
      <c r="E24" s="11"/>
      <c r="F24" s="11"/>
      <c r="G24" s="11"/>
      <c r="H24" s="11"/>
      <c r="I24" s="11"/>
      <c r="J24" s="11"/>
      <c r="K24" s="11"/>
      <c r="L24" s="11"/>
      <c r="M24" s="6"/>
    </row>
    <row r="25" spans="1:13">
      <c r="A25" s="177"/>
      <c r="B25" s="59" t="s">
        <v>864</v>
      </c>
      <c r="C25" s="10">
        <v>58</v>
      </c>
      <c r="D25" s="10"/>
      <c r="E25" s="10">
        <f ca="1">IF(C25&gt;10,IF(RANDBETWEEN(1,100)&lt;C25*3,1,0),0)</f>
        <v>1</v>
      </c>
      <c r="F25" s="4"/>
      <c r="G25" s="11"/>
      <c r="H25" s="3"/>
      <c r="I25" s="183" t="s">
        <v>1081</v>
      </c>
      <c r="J25" s="183" t="s">
        <v>1082</v>
      </c>
      <c r="K25" s="183" t="s">
        <v>1083</v>
      </c>
      <c r="L25" s="183" t="s">
        <v>1084</v>
      </c>
      <c r="M25" s="184" t="s">
        <v>1085</v>
      </c>
    </row>
    <row r="26" spans="1:13">
      <c r="A26" s="177"/>
      <c r="B26" s="13"/>
      <c r="C26" s="11"/>
      <c r="D26" s="11"/>
      <c r="E26" s="11"/>
      <c r="F26" s="6"/>
      <c r="G26" s="182"/>
      <c r="H26" s="177" t="s">
        <v>859</v>
      </c>
      <c r="I26" s="11">
        <v>2</v>
      </c>
      <c r="J26" s="11">
        <v>1</v>
      </c>
      <c r="K26" s="11">
        <v>0</v>
      </c>
      <c r="L26" s="11">
        <v>0</v>
      </c>
      <c r="M26" s="6">
        <f>I26*2+J26*3+K26*10+L26*20</f>
        <v>7</v>
      </c>
    </row>
    <row r="27" spans="1:13">
      <c r="A27" s="177"/>
      <c r="B27" s="13"/>
      <c r="C27" s="11"/>
      <c r="D27" s="11"/>
      <c r="E27" s="11"/>
      <c r="F27" s="6"/>
      <c r="G27" s="182"/>
      <c r="H27" s="13"/>
      <c r="I27" s="11"/>
      <c r="J27" s="11"/>
      <c r="K27" s="11"/>
      <c r="L27" s="11"/>
      <c r="M27" s="6"/>
    </row>
    <row r="28" spans="1:13" ht="105" customHeight="1">
      <c r="A28" s="177"/>
      <c r="B28" s="165" t="s">
        <v>1080</v>
      </c>
      <c r="C28" s="166">
        <f ca="1">IF(E25&gt;0,RANDBETWEEN(1,100),0)</f>
        <v>67</v>
      </c>
      <c r="D28" s="169" t="str">
        <f ca="1">VLOOKUP(C28,'Phénomènes psy'!A2:B75,2)</f>
        <v>Aperçu du Warp: le temps d’une fraction de seconde, le décor change d’apparence et tous les individus présents dans un rayon de 1d100 mètres ont une vision du Warp. Tout personnage présent dans ce périmètre (y compris le psyker) doit réussir un test de Force Mentale sous peine de gagner 1d5 points de Folie. </v>
      </c>
      <c r="E28" s="169"/>
      <c r="F28" s="170"/>
      <c r="G28" s="11"/>
      <c r="H28" s="165" t="s">
        <v>1086</v>
      </c>
      <c r="I28" s="166">
        <f ca="1">M26+RANDBETWEEN(1,100)</f>
        <v>13</v>
      </c>
      <c r="J28" s="169" t="str">
        <f ca="1">VLOOKUP(I28,'Phénomènes psy'!A2:B75,2)</f>
        <v>All doors within 4d10 meters of the psyker are opened if they are closed, or closed if they are open.</v>
      </c>
      <c r="K28" s="169"/>
      <c r="L28" s="169"/>
      <c r="M28" s="170"/>
    </row>
    <row r="29" spans="1:13" ht="105" customHeight="1" thickBot="1">
      <c r="A29" s="177"/>
      <c r="B29" s="167" t="s">
        <v>1088</v>
      </c>
      <c r="C29" s="168">
        <f ca="1">IF(C28&gt;74,RANDBETWEEN(1,100),0)</f>
        <v>0</v>
      </c>
      <c r="D29" s="171" t="e">
        <f ca="1">VLOOKUP(C29,'Phénomènes psy'!A77:B176,2)</f>
        <v>#N/A</v>
      </c>
      <c r="E29" s="171"/>
      <c r="F29" s="172"/>
      <c r="G29" s="11"/>
      <c r="H29" s="167" t="s">
        <v>1087</v>
      </c>
      <c r="I29" s="168">
        <f ca="1">IF(I28&gt;100,RANDBETWEEN(1,100),0)</f>
        <v>0</v>
      </c>
      <c r="J29" s="171" t="e">
        <f ca="1">VLOOKUP(I29,'Phénomènes psy'!A77:B176,2)</f>
        <v>#N/A</v>
      </c>
      <c r="K29" s="171"/>
      <c r="L29" s="171"/>
      <c r="M29" s="172"/>
    </row>
    <row r="30" spans="1:13" ht="15.75" thickBot="1">
      <c r="A30" s="179"/>
      <c r="B30" s="12"/>
      <c r="C30" s="12"/>
      <c r="D30" s="12"/>
      <c r="E30" s="12"/>
      <c r="F30" s="12"/>
      <c r="G30" s="12"/>
      <c r="H30" s="12"/>
      <c r="I30" s="12"/>
      <c r="J30" s="12"/>
      <c r="K30" s="12"/>
      <c r="L30" s="12"/>
      <c r="M30" s="8"/>
    </row>
    <row r="31" spans="1:13">
      <c r="G31" s="39"/>
    </row>
  </sheetData>
  <mergeCells count="6">
    <mergeCell ref="D23:I23"/>
    <mergeCell ref="D28:F28"/>
    <mergeCell ref="J28:M28"/>
    <mergeCell ref="D29:F29"/>
    <mergeCell ref="J29:M29"/>
    <mergeCell ref="D2:I2"/>
  </mergeCells>
  <conditionalFormatting sqref="C15:G17">
    <cfRule type="cellIs" dxfId="15" priority="1" operator="equal">
      <formula>0</formula>
    </cfRule>
  </conditionalFormatting>
  <conditionalFormatting sqref="C15">
    <cfRule type="cellIs" dxfId="14" priority="16" operator="equal">
      <formula>$E$8</formula>
    </cfRule>
  </conditionalFormatting>
  <conditionalFormatting sqref="C16">
    <cfRule type="cellIs" dxfId="13" priority="15" operator="equal">
      <formula>$F$8</formula>
    </cfRule>
  </conditionalFormatting>
  <conditionalFormatting sqref="C17">
    <cfRule type="cellIs" dxfId="12" priority="14" operator="equal">
      <formula>$G$8</formula>
    </cfRule>
  </conditionalFormatting>
  <conditionalFormatting sqref="D15">
    <cfRule type="cellIs" dxfId="11" priority="13" operator="equal">
      <formula>$E$9</formula>
    </cfRule>
  </conditionalFormatting>
  <conditionalFormatting sqref="D16">
    <cfRule type="cellIs" dxfId="10" priority="12" operator="equal">
      <formula>$F$9</formula>
    </cfRule>
  </conditionalFormatting>
  <conditionalFormatting sqref="D17">
    <cfRule type="cellIs" dxfId="9" priority="11" operator="equal">
      <formula>$G$9</formula>
    </cfRule>
  </conditionalFormatting>
  <conditionalFormatting sqref="E15">
    <cfRule type="cellIs" dxfId="8" priority="10" operator="equal">
      <formula>$E$10</formula>
    </cfRule>
  </conditionalFormatting>
  <conditionalFormatting sqref="E16">
    <cfRule type="cellIs" dxfId="7" priority="9" operator="equal">
      <formula>$F$10</formula>
    </cfRule>
  </conditionalFormatting>
  <conditionalFormatting sqref="E17">
    <cfRule type="cellIs" dxfId="6" priority="8" operator="equal">
      <formula>$G$10</formula>
    </cfRule>
  </conditionalFormatting>
  <conditionalFormatting sqref="F15">
    <cfRule type="cellIs" dxfId="5" priority="7" operator="equal">
      <formula>$E$11</formula>
    </cfRule>
  </conditionalFormatting>
  <conditionalFormatting sqref="F16">
    <cfRule type="cellIs" dxfId="4" priority="6" operator="equal">
      <formula>$F$11</formula>
    </cfRule>
  </conditionalFormatting>
  <conditionalFormatting sqref="F17">
    <cfRule type="cellIs" dxfId="3" priority="5" operator="equal">
      <formula>$G$11</formula>
    </cfRule>
  </conditionalFormatting>
  <conditionalFormatting sqref="G15">
    <cfRule type="cellIs" dxfId="2" priority="4" operator="equal">
      <formula>$E$12</formula>
    </cfRule>
  </conditionalFormatting>
  <conditionalFormatting sqref="G16">
    <cfRule type="cellIs" dxfId="1" priority="3" operator="equal">
      <formula>$F$12</formula>
    </cfRule>
  </conditionalFormatting>
  <conditionalFormatting sqref="G17">
    <cfRule type="cellIs" dxfId="0" priority="2" operator="equal">
      <formula>$G$12</formula>
    </cfRule>
  </conditionalFormatting>
  <dataValidations count="1">
    <dataValidation type="list" allowBlank="1" showInputMessage="1" showErrorMessage="1" sqref="I7:J7">
      <formula1>$A$8:$A$12</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B502"/>
  <sheetViews>
    <sheetView topLeftCell="A149" zoomScale="115" zoomScaleNormal="115" workbookViewId="0">
      <selection activeCell="B132" sqref="B132:B136"/>
    </sheetView>
  </sheetViews>
  <sheetFormatPr baseColWidth="10" defaultRowHeight="15"/>
  <cols>
    <col min="2" max="2" width="44.7109375" customWidth="1"/>
  </cols>
  <sheetData>
    <row r="1" spans="1:2" ht="15.75" thickBot="1">
      <c r="A1" s="185" t="s">
        <v>1114</v>
      </c>
      <c r="B1" s="185" t="s">
        <v>1115</v>
      </c>
    </row>
    <row r="2" spans="1:2" ht="39.75" thickBot="1">
      <c r="A2" s="186">
        <v>1</v>
      </c>
      <c r="B2" s="187" t="s">
        <v>1116</v>
      </c>
    </row>
    <row r="3" spans="1:2" ht="39.75" thickBot="1">
      <c r="A3" s="186">
        <v>2</v>
      </c>
      <c r="B3" s="187" t="s">
        <v>1117</v>
      </c>
    </row>
    <row r="4" spans="1:2" ht="27" thickBot="1">
      <c r="A4" s="186">
        <v>3</v>
      </c>
      <c r="B4" s="187" t="s">
        <v>1118</v>
      </c>
    </row>
    <row r="5" spans="1:2" ht="27" thickBot="1">
      <c r="A5" s="186">
        <v>4</v>
      </c>
      <c r="B5" s="187" t="s">
        <v>1119</v>
      </c>
    </row>
    <row r="6" spans="1:2" ht="15.75" thickBot="1">
      <c r="A6" s="186">
        <v>5</v>
      </c>
      <c r="B6" s="187" t="s">
        <v>1120</v>
      </c>
    </row>
    <row r="7" spans="1:2" ht="15.75" thickBot="1">
      <c r="A7" s="186">
        <v>7</v>
      </c>
      <c r="B7" s="187" t="s">
        <v>1121</v>
      </c>
    </row>
    <row r="8" spans="1:2" ht="27" thickBot="1">
      <c r="A8" s="186">
        <v>8</v>
      </c>
      <c r="B8" s="187" t="s">
        <v>1122</v>
      </c>
    </row>
    <row r="9" spans="1:2" ht="39.75" thickBot="1">
      <c r="A9" s="186">
        <v>9</v>
      </c>
      <c r="B9" s="187" t="s">
        <v>1123</v>
      </c>
    </row>
    <row r="10" spans="1:2" ht="39.75" thickBot="1">
      <c r="A10" s="186">
        <v>10</v>
      </c>
      <c r="B10" s="187" t="s">
        <v>1124</v>
      </c>
    </row>
    <row r="11" spans="1:2" ht="15.75" thickBot="1">
      <c r="A11" s="186">
        <v>11</v>
      </c>
      <c r="B11" s="187" t="s">
        <v>1125</v>
      </c>
    </row>
    <row r="12" spans="1:2" ht="52.5" thickBot="1">
      <c r="A12" s="186">
        <v>14</v>
      </c>
      <c r="B12" s="187" t="s">
        <v>1126</v>
      </c>
    </row>
    <row r="13" spans="1:2" ht="15.75" thickBot="1">
      <c r="A13" s="186">
        <v>17</v>
      </c>
      <c r="B13" s="187" t="s">
        <v>1127</v>
      </c>
    </row>
    <row r="14" spans="1:2" ht="15.75" thickBot="1">
      <c r="A14" s="186">
        <v>21</v>
      </c>
      <c r="B14" s="187" t="s">
        <v>1128</v>
      </c>
    </row>
    <row r="15" spans="1:2" ht="27" thickBot="1">
      <c r="A15" s="186">
        <v>22</v>
      </c>
      <c r="B15" s="187" t="s">
        <v>1129</v>
      </c>
    </row>
    <row r="16" spans="1:2" ht="27" thickBot="1">
      <c r="A16" s="186">
        <v>23</v>
      </c>
      <c r="B16" s="187" t="s">
        <v>1130</v>
      </c>
    </row>
    <row r="17" spans="1:2" ht="27" thickBot="1">
      <c r="A17" s="186">
        <v>24</v>
      </c>
      <c r="B17" s="187" t="s">
        <v>1131</v>
      </c>
    </row>
    <row r="18" spans="1:2" ht="27" thickBot="1">
      <c r="A18" s="186">
        <v>27</v>
      </c>
      <c r="B18" s="187" t="s">
        <v>1132</v>
      </c>
    </row>
    <row r="19" spans="1:2" ht="27" thickBot="1">
      <c r="A19" s="186">
        <v>29</v>
      </c>
      <c r="B19" s="187" t="s">
        <v>1133</v>
      </c>
    </row>
    <row r="20" spans="1:2" ht="27" thickBot="1">
      <c r="A20" s="186">
        <v>32</v>
      </c>
      <c r="B20" s="187" t="s">
        <v>1134</v>
      </c>
    </row>
    <row r="21" spans="1:2" ht="15.75" thickBot="1">
      <c r="A21" s="186">
        <v>36</v>
      </c>
      <c r="B21" s="187" t="s">
        <v>1135</v>
      </c>
    </row>
    <row r="22" spans="1:2" ht="27" thickBot="1">
      <c r="A22" s="186">
        <v>39</v>
      </c>
      <c r="B22" s="187" t="s">
        <v>1208</v>
      </c>
    </row>
    <row r="23" spans="1:2" ht="15.75" thickBot="1">
      <c r="A23" s="186">
        <v>43</v>
      </c>
      <c r="B23" s="187" t="s">
        <v>1136</v>
      </c>
    </row>
    <row r="24" spans="1:2" ht="15.75" thickBot="1">
      <c r="A24" s="186">
        <v>44</v>
      </c>
      <c r="B24" s="187" t="s">
        <v>1137</v>
      </c>
    </row>
    <row r="25" spans="1:2" ht="27" thickBot="1">
      <c r="A25" s="186">
        <v>47</v>
      </c>
      <c r="B25" s="187" t="s">
        <v>1138</v>
      </c>
    </row>
    <row r="26" spans="1:2" ht="27" thickBot="1">
      <c r="A26" s="186">
        <v>50</v>
      </c>
      <c r="B26" s="187" t="s">
        <v>1139</v>
      </c>
    </row>
    <row r="27" spans="1:2" ht="27" thickBot="1">
      <c r="A27" s="186">
        <v>51</v>
      </c>
      <c r="B27" s="187" t="s">
        <v>1140</v>
      </c>
    </row>
    <row r="28" spans="1:2" ht="27" thickBot="1">
      <c r="A28" s="186">
        <v>54</v>
      </c>
      <c r="B28" s="187" t="s">
        <v>1141</v>
      </c>
    </row>
    <row r="29" spans="1:2" ht="27" thickBot="1">
      <c r="A29" s="186">
        <v>57</v>
      </c>
      <c r="B29" s="187" t="s">
        <v>1142</v>
      </c>
    </row>
    <row r="30" spans="1:2" ht="27" thickBot="1">
      <c r="A30" s="186">
        <v>66</v>
      </c>
      <c r="B30" s="187" t="s">
        <v>1143</v>
      </c>
    </row>
    <row r="31" spans="1:2" ht="39.75" thickBot="1">
      <c r="A31" s="186">
        <v>67</v>
      </c>
      <c r="B31" s="187" t="s">
        <v>1144</v>
      </c>
    </row>
    <row r="32" spans="1:2" ht="27" thickBot="1">
      <c r="A32" s="186">
        <v>68</v>
      </c>
      <c r="B32" s="187" t="s">
        <v>1145</v>
      </c>
    </row>
    <row r="33" spans="1:2" ht="27" thickBot="1">
      <c r="A33" s="186">
        <v>70</v>
      </c>
      <c r="B33" s="187" t="s">
        <v>1146</v>
      </c>
    </row>
    <row r="34" spans="1:2" ht="39.75" thickBot="1">
      <c r="A34" s="186">
        <v>72</v>
      </c>
      <c r="B34" s="187" t="s">
        <v>1147</v>
      </c>
    </row>
    <row r="35" spans="1:2" ht="39.75" thickBot="1">
      <c r="A35" s="186">
        <v>74</v>
      </c>
      <c r="B35" s="187" t="s">
        <v>1148</v>
      </c>
    </row>
    <row r="36" spans="1:2" ht="15.75" thickBot="1">
      <c r="A36" s="186">
        <v>79</v>
      </c>
      <c r="B36" s="187" t="s">
        <v>1149</v>
      </c>
    </row>
    <row r="37" spans="1:2" ht="39.75" thickBot="1">
      <c r="A37" s="186">
        <v>89</v>
      </c>
      <c r="B37" s="187" t="s">
        <v>1150</v>
      </c>
    </row>
    <row r="38" spans="1:2" ht="15.75" thickBot="1">
      <c r="A38" s="186">
        <v>90</v>
      </c>
      <c r="B38" s="187" t="s">
        <v>1151</v>
      </c>
    </row>
    <row r="39" spans="1:2" ht="27" thickBot="1">
      <c r="A39" s="186">
        <v>91</v>
      </c>
      <c r="B39" s="187" t="s">
        <v>1152</v>
      </c>
    </row>
    <row r="40" spans="1:2" ht="15.75" thickBot="1">
      <c r="A40" s="188"/>
      <c r="B40" s="188"/>
    </row>
    <row r="41" spans="1:2" ht="27" thickBot="1">
      <c r="A41" s="186">
        <v>102</v>
      </c>
      <c r="B41" s="187" t="s">
        <v>1153</v>
      </c>
    </row>
    <row r="42" spans="1:2" ht="27" thickBot="1">
      <c r="A42" s="186">
        <v>109</v>
      </c>
      <c r="B42" s="187" t="s">
        <v>1154</v>
      </c>
    </row>
    <row r="43" spans="1:2" ht="27" thickBot="1">
      <c r="A43" s="186">
        <v>114</v>
      </c>
      <c r="B43" s="187" t="s">
        <v>1155</v>
      </c>
    </row>
    <row r="44" spans="1:2" ht="15.75" thickBot="1">
      <c r="A44" s="186">
        <v>120</v>
      </c>
      <c r="B44" s="187" t="s">
        <v>1156</v>
      </c>
    </row>
    <row r="45" spans="1:2" ht="27" thickBot="1">
      <c r="A45" s="186">
        <v>124</v>
      </c>
      <c r="B45" s="187" t="s">
        <v>1157</v>
      </c>
    </row>
    <row r="46" spans="1:2" ht="27" thickBot="1">
      <c r="A46" s="186">
        <v>125</v>
      </c>
      <c r="B46" s="187" t="s">
        <v>1209</v>
      </c>
    </row>
    <row r="47" spans="1:2" ht="27" thickBot="1">
      <c r="A47" s="186">
        <v>127</v>
      </c>
      <c r="B47" s="187" t="s">
        <v>1158</v>
      </c>
    </row>
    <row r="48" spans="1:2" ht="27" thickBot="1">
      <c r="A48" s="186">
        <v>136</v>
      </c>
      <c r="B48" s="187" t="s">
        <v>1159</v>
      </c>
    </row>
    <row r="49" spans="1:2" ht="27" thickBot="1">
      <c r="A49" s="186">
        <v>138</v>
      </c>
      <c r="B49" s="187" t="s">
        <v>1210</v>
      </c>
    </row>
    <row r="50" spans="1:2" ht="27" thickBot="1">
      <c r="A50" s="186">
        <v>139</v>
      </c>
      <c r="B50" s="187" t="s">
        <v>1160</v>
      </c>
    </row>
    <row r="51" spans="1:2" ht="27" thickBot="1">
      <c r="A51" s="186">
        <v>167</v>
      </c>
      <c r="B51" s="187" t="s">
        <v>1161</v>
      </c>
    </row>
    <row r="52" spans="1:2" ht="27" thickBot="1">
      <c r="A52" s="186">
        <v>168</v>
      </c>
      <c r="B52" s="187" t="s">
        <v>1162</v>
      </c>
    </row>
    <row r="53" spans="1:2" ht="15.75" thickBot="1">
      <c r="A53" s="186">
        <v>173</v>
      </c>
      <c r="B53" s="187" t="s">
        <v>1163</v>
      </c>
    </row>
    <row r="54" spans="1:2" ht="15.75" thickBot="1">
      <c r="A54" s="186">
        <v>177</v>
      </c>
      <c r="B54" s="187" t="s">
        <v>1164</v>
      </c>
    </row>
    <row r="55" spans="1:2" ht="27" thickBot="1">
      <c r="A55" s="186">
        <v>184</v>
      </c>
      <c r="B55" s="187" t="s">
        <v>1165</v>
      </c>
    </row>
    <row r="56" spans="1:2" ht="27" thickBot="1">
      <c r="A56" s="186">
        <v>196</v>
      </c>
      <c r="B56" s="187" t="s">
        <v>1166</v>
      </c>
    </row>
    <row r="57" spans="1:2" ht="39.75" thickBot="1">
      <c r="A57" s="186">
        <v>197</v>
      </c>
      <c r="B57" s="187" t="s">
        <v>1167</v>
      </c>
    </row>
    <row r="58" spans="1:2" ht="15.75" thickBot="1">
      <c r="A58" s="186">
        <v>198</v>
      </c>
      <c r="B58" s="187" t="s">
        <v>1168</v>
      </c>
    </row>
    <row r="59" spans="1:2" ht="27" thickBot="1">
      <c r="A59" s="186">
        <v>205</v>
      </c>
      <c r="B59" s="187" t="s">
        <v>1169</v>
      </c>
    </row>
    <row r="60" spans="1:2" ht="15.75" thickBot="1">
      <c r="A60" s="186">
        <v>206</v>
      </c>
      <c r="B60" s="187" t="s">
        <v>1170</v>
      </c>
    </row>
    <row r="61" spans="1:2" ht="27" thickBot="1">
      <c r="A61" s="186">
        <v>207</v>
      </c>
      <c r="B61" s="187" t="s">
        <v>1171</v>
      </c>
    </row>
    <row r="62" spans="1:2" ht="27" thickBot="1">
      <c r="A62" s="186">
        <v>210</v>
      </c>
      <c r="B62" s="187" t="s">
        <v>1172</v>
      </c>
    </row>
    <row r="63" spans="1:2" ht="15.75" thickBot="1">
      <c r="A63" s="186">
        <v>211</v>
      </c>
      <c r="B63" s="187" t="s">
        <v>1173</v>
      </c>
    </row>
    <row r="64" spans="1:2" ht="27" thickBot="1">
      <c r="A64" s="186">
        <v>221</v>
      </c>
      <c r="B64" s="187" t="s">
        <v>1174</v>
      </c>
    </row>
    <row r="65" spans="1:2" ht="27" thickBot="1">
      <c r="A65" s="186">
        <v>224</v>
      </c>
      <c r="B65" s="187" t="s">
        <v>1175</v>
      </c>
    </row>
    <row r="66" spans="1:2" ht="15.75" thickBot="1">
      <c r="A66" s="186">
        <v>226</v>
      </c>
      <c r="B66" s="187" t="s">
        <v>1176</v>
      </c>
    </row>
    <row r="67" spans="1:2" ht="27" thickBot="1">
      <c r="A67" s="186">
        <v>229</v>
      </c>
      <c r="B67" s="187" t="s">
        <v>1177</v>
      </c>
    </row>
    <row r="68" spans="1:2" ht="15.75" thickBot="1">
      <c r="A68" s="186">
        <v>231</v>
      </c>
      <c r="B68" s="189" t="s">
        <v>1178</v>
      </c>
    </row>
    <row r="69" spans="1:2" ht="27" thickBot="1">
      <c r="A69" s="186">
        <v>248</v>
      </c>
      <c r="B69" s="187" t="s">
        <v>1179</v>
      </c>
    </row>
    <row r="70" spans="1:2" ht="27" thickBot="1">
      <c r="A70" s="186">
        <v>262</v>
      </c>
      <c r="B70" s="187" t="s">
        <v>1180</v>
      </c>
    </row>
    <row r="71" spans="1:2" ht="39.75" thickBot="1">
      <c r="A71" s="186">
        <v>266</v>
      </c>
      <c r="B71" s="187" t="s">
        <v>1181</v>
      </c>
    </row>
    <row r="72" spans="1:2" ht="27" thickBot="1">
      <c r="A72" s="186">
        <v>267</v>
      </c>
      <c r="B72" s="187" t="s">
        <v>1182</v>
      </c>
    </row>
    <row r="73" spans="1:2" ht="27" thickBot="1">
      <c r="A73" s="186">
        <v>280</v>
      </c>
      <c r="B73" s="187" t="s">
        <v>1183</v>
      </c>
    </row>
    <row r="74" spans="1:2" ht="39.75" thickBot="1">
      <c r="A74" s="186">
        <v>294</v>
      </c>
      <c r="B74" s="187" t="s">
        <v>1211</v>
      </c>
    </row>
    <row r="75" spans="1:2" ht="27" thickBot="1">
      <c r="A75" s="186">
        <v>300</v>
      </c>
      <c r="B75" s="187" t="s">
        <v>1184</v>
      </c>
    </row>
    <row r="76" spans="1:2" ht="27" thickBot="1">
      <c r="A76" s="186">
        <v>311</v>
      </c>
      <c r="B76" s="187" t="s">
        <v>1185</v>
      </c>
    </row>
    <row r="77" spans="1:2" ht="27" thickBot="1">
      <c r="A77" s="186">
        <v>317</v>
      </c>
      <c r="B77" s="187" t="s">
        <v>1186</v>
      </c>
    </row>
    <row r="78" spans="1:2" ht="39.75" thickBot="1">
      <c r="A78" s="186">
        <v>328</v>
      </c>
      <c r="B78" s="187" t="s">
        <v>1212</v>
      </c>
    </row>
    <row r="79" spans="1:2" ht="27" thickBot="1">
      <c r="A79" s="186">
        <v>330</v>
      </c>
      <c r="B79" s="187" t="s">
        <v>1187</v>
      </c>
    </row>
    <row r="80" spans="1:2" ht="15.75" thickBot="1">
      <c r="A80" s="186">
        <v>337</v>
      </c>
      <c r="B80" s="187" t="s">
        <v>1188</v>
      </c>
    </row>
    <row r="81" spans="1:2" ht="39.75" thickBot="1">
      <c r="A81" s="186">
        <v>351</v>
      </c>
      <c r="B81" s="187" t="s">
        <v>1189</v>
      </c>
    </row>
    <row r="82" spans="1:2" ht="27" thickBot="1">
      <c r="A82" s="186">
        <v>359</v>
      </c>
      <c r="B82" s="187" t="s">
        <v>1190</v>
      </c>
    </row>
    <row r="83" spans="1:2" ht="27" thickBot="1">
      <c r="A83" s="186">
        <v>363</v>
      </c>
      <c r="B83" s="187" t="s">
        <v>1191</v>
      </c>
    </row>
    <row r="84" spans="1:2" ht="27" thickBot="1">
      <c r="A84" s="186">
        <v>370</v>
      </c>
      <c r="B84" s="187" t="s">
        <v>1192</v>
      </c>
    </row>
    <row r="85" spans="1:2" ht="39.75" thickBot="1">
      <c r="A85" s="186">
        <v>377</v>
      </c>
      <c r="B85" s="187" t="s">
        <v>1193</v>
      </c>
    </row>
    <row r="86" spans="1:2" ht="15.75" thickBot="1">
      <c r="A86" s="186">
        <v>382</v>
      </c>
      <c r="B86" s="187" t="s">
        <v>1194</v>
      </c>
    </row>
    <row r="87" spans="1:2" ht="27" thickBot="1">
      <c r="A87" s="186">
        <v>402</v>
      </c>
      <c r="B87" s="187" t="s">
        <v>1195</v>
      </c>
    </row>
    <row r="88" spans="1:2" ht="27" thickBot="1">
      <c r="A88" s="186">
        <v>410</v>
      </c>
      <c r="B88" s="187" t="s">
        <v>1196</v>
      </c>
    </row>
    <row r="89" spans="1:2" ht="15.75" thickBot="1">
      <c r="A89" s="186">
        <v>411</v>
      </c>
      <c r="B89" s="187" t="s">
        <v>1197</v>
      </c>
    </row>
    <row r="90" spans="1:2" ht="27" thickBot="1">
      <c r="A90" s="186">
        <v>418</v>
      </c>
      <c r="B90" s="187" t="s">
        <v>1198</v>
      </c>
    </row>
    <row r="91" spans="1:2" ht="27" thickBot="1">
      <c r="A91" s="186">
        <v>422</v>
      </c>
      <c r="B91" s="187" t="s">
        <v>1213</v>
      </c>
    </row>
    <row r="92" spans="1:2" ht="27" thickBot="1">
      <c r="A92" s="186">
        <v>424</v>
      </c>
      <c r="B92" s="187" t="s">
        <v>1199</v>
      </c>
    </row>
    <row r="93" spans="1:2" ht="27" thickBot="1">
      <c r="A93" s="186">
        <v>426</v>
      </c>
      <c r="B93" s="187" t="s">
        <v>1200</v>
      </c>
    </row>
    <row r="94" spans="1:2" ht="27" thickBot="1">
      <c r="A94" s="186">
        <v>428</v>
      </c>
      <c r="B94" s="187" t="s">
        <v>1201</v>
      </c>
    </row>
    <row r="95" spans="1:2" ht="15.75" thickBot="1">
      <c r="A95" s="186">
        <v>434</v>
      </c>
      <c r="B95" s="187" t="s">
        <v>1202</v>
      </c>
    </row>
    <row r="96" spans="1:2" ht="39.75" thickBot="1">
      <c r="A96" s="186">
        <v>447</v>
      </c>
      <c r="B96" s="187" t="s">
        <v>1214</v>
      </c>
    </row>
    <row r="97" spans="1:2" ht="27" thickBot="1">
      <c r="A97" s="186">
        <v>457</v>
      </c>
      <c r="B97" s="187" t="s">
        <v>1203</v>
      </c>
    </row>
    <row r="98" spans="1:2" ht="15.75" thickBot="1">
      <c r="A98" s="186">
        <v>469</v>
      </c>
      <c r="B98" s="187" t="s">
        <v>1204</v>
      </c>
    </row>
    <row r="99" spans="1:2" ht="27" thickBot="1">
      <c r="A99" s="186">
        <v>473</v>
      </c>
      <c r="B99" s="187" t="s">
        <v>1205</v>
      </c>
    </row>
    <row r="100" spans="1:2" ht="27" thickBot="1">
      <c r="A100" s="186">
        <v>480</v>
      </c>
      <c r="B100" s="187" t="s">
        <v>1215</v>
      </c>
    </row>
    <row r="101" spans="1:2" ht="27" thickBot="1">
      <c r="A101" s="186">
        <v>485</v>
      </c>
      <c r="B101" s="187" t="s">
        <v>1206</v>
      </c>
    </row>
    <row r="102" spans="1:2" ht="15.75" thickBot="1">
      <c r="A102" s="186">
        <v>494</v>
      </c>
      <c r="B102" s="187" t="s">
        <v>1207</v>
      </c>
    </row>
    <row r="104" spans="1:2">
      <c r="B104" s="153" t="s">
        <v>1216</v>
      </c>
    </row>
    <row r="105" spans="1:2">
      <c r="B105" s="154"/>
    </row>
    <row r="106" spans="1:2">
      <c r="B106" s="153" t="s">
        <v>1217</v>
      </c>
    </row>
    <row r="107" spans="1:2">
      <c r="B107" s="154"/>
    </row>
    <row r="108" spans="1:2">
      <c r="B108" s="153"/>
    </row>
    <row r="109" spans="1:2">
      <c r="B109" s="154"/>
    </row>
    <row r="110" spans="1:2">
      <c r="B110" s="153"/>
    </row>
    <row r="111" spans="1:2">
      <c r="B111" s="154"/>
    </row>
    <row r="112" spans="1:2">
      <c r="B112" s="153"/>
    </row>
    <row r="113" spans="2:2">
      <c r="B113" s="154"/>
    </row>
    <row r="114" spans="2:2">
      <c r="B114" s="153"/>
    </row>
    <row r="115" spans="2:2">
      <c r="B115" s="154"/>
    </row>
    <row r="116" spans="2:2">
      <c r="B116" s="153"/>
    </row>
    <row r="117" spans="2:2">
      <c r="B117" s="154"/>
    </row>
    <row r="118" spans="2:2">
      <c r="B118" s="153" t="s">
        <v>1218</v>
      </c>
    </row>
    <row r="119" spans="2:2">
      <c r="B119" s="154"/>
    </row>
    <row r="120" spans="2:2">
      <c r="B120" s="153" t="s">
        <v>1219</v>
      </c>
    </row>
    <row r="121" spans="2:2">
      <c r="B121" s="154"/>
    </row>
    <row r="122" spans="2:2">
      <c r="B122" s="153"/>
    </row>
    <row r="123" spans="2:2">
      <c r="B123" s="154"/>
    </row>
    <row r="124" spans="2:2">
      <c r="B124" s="153"/>
    </row>
    <row r="125" spans="2:2">
      <c r="B125" s="154"/>
    </row>
    <row r="126" spans="2:2">
      <c r="B126" s="153"/>
    </row>
    <row r="127" spans="2:2">
      <c r="B127" s="154"/>
    </row>
    <row r="128" spans="2:2">
      <c r="B128" s="153"/>
    </row>
    <row r="129" spans="2:2">
      <c r="B129" s="154"/>
    </row>
    <row r="130" spans="2:2">
      <c r="B130" s="153"/>
    </row>
    <row r="131" spans="2:2">
      <c r="B131" s="154"/>
    </row>
    <row r="132" spans="2:2">
      <c r="B132" s="153"/>
    </row>
    <row r="133" spans="2:2">
      <c r="B133" s="154"/>
    </row>
    <row r="134" spans="2:2">
      <c r="B134" s="153"/>
    </row>
    <row r="135" spans="2:2">
      <c r="B135" s="154"/>
    </row>
    <row r="136" spans="2:2">
      <c r="B136" s="153"/>
    </row>
    <row r="137" spans="2:2">
      <c r="B137" s="154"/>
    </row>
    <row r="138" spans="2:2">
      <c r="B138" s="153" t="s">
        <v>1220</v>
      </c>
    </row>
    <row r="139" spans="2:2">
      <c r="B139" s="154"/>
    </row>
    <row r="140" spans="2:2">
      <c r="B140" s="153" t="s">
        <v>1221</v>
      </c>
    </row>
    <row r="141" spans="2:2">
      <c r="B141" s="154"/>
    </row>
    <row r="142" spans="2:2">
      <c r="B142" s="153" t="s">
        <v>1222</v>
      </c>
    </row>
    <row r="143" spans="2:2">
      <c r="B143" s="154"/>
    </row>
    <row r="144" spans="2:2">
      <c r="B144" s="153" t="s">
        <v>1223</v>
      </c>
    </row>
    <row r="145" spans="2:2">
      <c r="B145" s="154"/>
    </row>
    <row r="146" spans="2:2">
      <c r="B146" s="153" t="s">
        <v>1224</v>
      </c>
    </row>
    <row r="147" spans="2:2">
      <c r="B147" s="154"/>
    </row>
    <row r="148" spans="2:2">
      <c r="B148" s="153" t="s">
        <v>1225</v>
      </c>
    </row>
    <row r="149" spans="2:2">
      <c r="B149" s="154"/>
    </row>
    <row r="150" spans="2:2">
      <c r="B150" s="153" t="s">
        <v>1226</v>
      </c>
    </row>
    <row r="151" spans="2:2">
      <c r="B151" s="154"/>
    </row>
    <row r="152" spans="2:2">
      <c r="B152" s="153" t="s">
        <v>1227</v>
      </c>
    </row>
    <row r="153" spans="2:2">
      <c r="B153" s="154"/>
    </row>
    <row r="154" spans="2:2">
      <c r="B154" s="153" t="s">
        <v>1228</v>
      </c>
    </row>
    <row r="155" spans="2:2">
      <c r="B155" s="154"/>
    </row>
    <row r="156" spans="2:2">
      <c r="B156" s="153" t="s">
        <v>1229</v>
      </c>
    </row>
    <row r="157" spans="2:2">
      <c r="B157" s="154"/>
    </row>
    <row r="158" spans="2:2">
      <c r="B158" s="153" t="s">
        <v>1230</v>
      </c>
    </row>
    <row r="159" spans="2:2">
      <c r="B159" s="154"/>
    </row>
    <row r="160" spans="2:2">
      <c r="B160" s="153" t="s">
        <v>1231</v>
      </c>
    </row>
    <row r="161" spans="2:2">
      <c r="B161" s="154"/>
    </row>
    <row r="162" spans="2:2">
      <c r="B162" s="153" t="s">
        <v>1232</v>
      </c>
    </row>
    <row r="163" spans="2:2">
      <c r="B163" s="154"/>
    </row>
    <row r="164" spans="2:2">
      <c r="B164" s="153" t="s">
        <v>1233</v>
      </c>
    </row>
    <row r="165" spans="2:2">
      <c r="B165" s="154"/>
    </row>
    <row r="166" spans="2:2">
      <c r="B166" s="153" t="s">
        <v>1234</v>
      </c>
    </row>
    <row r="167" spans="2:2">
      <c r="B167" s="154"/>
    </row>
    <row r="168" spans="2:2">
      <c r="B168" s="153" t="s">
        <v>1235</v>
      </c>
    </row>
    <row r="169" spans="2:2">
      <c r="B169" s="154"/>
    </row>
    <row r="170" spans="2:2">
      <c r="B170" s="153" t="s">
        <v>1236</v>
      </c>
    </row>
    <row r="171" spans="2:2">
      <c r="B171" s="154"/>
    </row>
    <row r="172" spans="2:2">
      <c r="B172" s="153" t="s">
        <v>1237</v>
      </c>
    </row>
    <row r="173" spans="2:2">
      <c r="B173" s="154"/>
    </row>
    <row r="174" spans="2:2">
      <c r="B174" s="153" t="s">
        <v>1238</v>
      </c>
    </row>
    <row r="175" spans="2:2">
      <c r="B175" s="154"/>
    </row>
    <row r="176" spans="2:2">
      <c r="B176" s="153" t="s">
        <v>1239</v>
      </c>
    </row>
    <row r="177" spans="2:2">
      <c r="B177" s="154"/>
    </row>
    <row r="178" spans="2:2">
      <c r="B178" s="153" t="s">
        <v>1240</v>
      </c>
    </row>
    <row r="179" spans="2:2">
      <c r="B179" s="154"/>
    </row>
    <row r="180" spans="2:2">
      <c r="B180" s="153" t="s">
        <v>1241</v>
      </c>
    </row>
    <row r="181" spans="2:2">
      <c r="B181" s="154"/>
    </row>
    <row r="182" spans="2:2">
      <c r="B182" s="153" t="s">
        <v>1242</v>
      </c>
    </row>
    <row r="183" spans="2:2">
      <c r="B183" s="154"/>
    </row>
    <row r="184" spans="2:2">
      <c r="B184" s="153" t="s">
        <v>1243</v>
      </c>
    </row>
    <row r="185" spans="2:2">
      <c r="B185" s="154"/>
    </row>
    <row r="186" spans="2:2">
      <c r="B186" s="153" t="s">
        <v>1244</v>
      </c>
    </row>
    <row r="187" spans="2:2">
      <c r="B187" s="154"/>
    </row>
    <row r="188" spans="2:2">
      <c r="B188" s="153" t="s">
        <v>1245</v>
      </c>
    </row>
    <row r="189" spans="2:2">
      <c r="B189" s="154"/>
    </row>
    <row r="190" spans="2:2">
      <c r="B190" s="153"/>
    </row>
    <row r="191" spans="2:2">
      <c r="B191" s="154"/>
    </row>
    <row r="192" spans="2:2">
      <c r="B192" s="153" t="s">
        <v>1246</v>
      </c>
    </row>
    <row r="193" spans="2:2">
      <c r="B193" s="154"/>
    </row>
    <row r="194" spans="2:2">
      <c r="B194" s="153" t="s">
        <v>1247</v>
      </c>
    </row>
    <row r="195" spans="2:2">
      <c r="B195" s="154"/>
    </row>
    <row r="196" spans="2:2">
      <c r="B196" s="153" t="s">
        <v>1248</v>
      </c>
    </row>
    <row r="197" spans="2:2">
      <c r="B197" s="154"/>
    </row>
    <row r="198" spans="2:2">
      <c r="B198" s="153" t="s">
        <v>1249</v>
      </c>
    </row>
    <row r="199" spans="2:2">
      <c r="B199" s="154"/>
    </row>
    <row r="200" spans="2:2">
      <c r="B200" s="153" t="s">
        <v>1250</v>
      </c>
    </row>
    <row r="201" spans="2:2">
      <c r="B201" s="154"/>
    </row>
    <row r="202" spans="2:2">
      <c r="B202" s="153" t="s">
        <v>1251</v>
      </c>
    </row>
    <row r="203" spans="2:2">
      <c r="B203" s="154"/>
    </row>
    <row r="204" spans="2:2">
      <c r="B204" s="153" t="s">
        <v>1252</v>
      </c>
    </row>
    <row r="205" spans="2:2">
      <c r="B205" s="154"/>
    </row>
    <row r="206" spans="2:2">
      <c r="B206" s="153" t="s">
        <v>1253</v>
      </c>
    </row>
    <row r="207" spans="2:2">
      <c r="B207" s="154"/>
    </row>
    <row r="208" spans="2:2">
      <c r="B208" s="153" t="s">
        <v>1254</v>
      </c>
    </row>
    <row r="209" spans="2:2">
      <c r="B209" s="154"/>
    </row>
    <row r="210" spans="2:2">
      <c r="B210" s="153" t="s">
        <v>1255</v>
      </c>
    </row>
    <row r="211" spans="2:2">
      <c r="B211" s="154"/>
    </row>
    <row r="212" spans="2:2">
      <c r="B212" s="153" t="s">
        <v>1256</v>
      </c>
    </row>
    <row r="213" spans="2:2">
      <c r="B213" s="154"/>
    </row>
    <row r="214" spans="2:2">
      <c r="B214" s="153" t="s">
        <v>1257</v>
      </c>
    </row>
    <row r="215" spans="2:2">
      <c r="B215" s="154"/>
    </row>
    <row r="216" spans="2:2">
      <c r="B216" s="153" t="s">
        <v>1258</v>
      </c>
    </row>
    <row r="217" spans="2:2">
      <c r="B217" s="154"/>
    </row>
    <row r="218" spans="2:2">
      <c r="B218" s="153" t="s">
        <v>1259</v>
      </c>
    </row>
    <row r="219" spans="2:2">
      <c r="B219" s="154"/>
    </row>
    <row r="220" spans="2:2">
      <c r="B220" s="153" t="s">
        <v>1260</v>
      </c>
    </row>
    <row r="221" spans="2:2">
      <c r="B221" s="154"/>
    </row>
    <row r="222" spans="2:2">
      <c r="B222" s="153" t="s">
        <v>1261</v>
      </c>
    </row>
    <row r="223" spans="2:2">
      <c r="B223" s="154"/>
    </row>
    <row r="224" spans="2:2">
      <c r="B224" s="153" t="s">
        <v>1262</v>
      </c>
    </row>
    <row r="225" spans="2:2">
      <c r="B225" s="154"/>
    </row>
    <row r="226" spans="2:2">
      <c r="B226" s="153" t="s">
        <v>1263</v>
      </c>
    </row>
    <row r="227" spans="2:2">
      <c r="B227" s="154"/>
    </row>
    <row r="228" spans="2:2">
      <c r="B228" s="153" t="s">
        <v>1264</v>
      </c>
    </row>
    <row r="229" spans="2:2">
      <c r="B229" s="154"/>
    </row>
    <row r="230" spans="2:2">
      <c r="B230" s="153" t="s">
        <v>1265</v>
      </c>
    </row>
    <row r="231" spans="2:2">
      <c r="B231" s="154"/>
    </row>
    <row r="232" spans="2:2">
      <c r="B232" s="153" t="s">
        <v>1266</v>
      </c>
    </row>
    <row r="233" spans="2:2">
      <c r="B233" s="154"/>
    </row>
    <row r="234" spans="2:2">
      <c r="B234" s="153" t="s">
        <v>1267</v>
      </c>
    </row>
    <row r="235" spans="2:2">
      <c r="B235" s="154"/>
    </row>
    <row r="236" spans="2:2">
      <c r="B236" s="153" t="s">
        <v>1268</v>
      </c>
    </row>
    <row r="237" spans="2:2">
      <c r="B237" s="154"/>
    </row>
    <row r="238" spans="2:2">
      <c r="B238" s="153" t="s">
        <v>1269</v>
      </c>
    </row>
    <row r="239" spans="2:2">
      <c r="B239" s="154"/>
    </row>
    <row r="240" spans="2:2">
      <c r="B240" s="153" t="s">
        <v>1270</v>
      </c>
    </row>
    <row r="241" spans="2:2">
      <c r="B241" s="154"/>
    </row>
    <row r="242" spans="2:2">
      <c r="B242" s="153" t="s">
        <v>1271</v>
      </c>
    </row>
    <row r="243" spans="2:2">
      <c r="B243" s="154"/>
    </row>
    <row r="244" spans="2:2">
      <c r="B244" s="153" t="s">
        <v>1272</v>
      </c>
    </row>
    <row r="245" spans="2:2">
      <c r="B245" s="154"/>
    </row>
    <row r="246" spans="2:2">
      <c r="B246" s="153" t="s">
        <v>1273</v>
      </c>
    </row>
    <row r="247" spans="2:2">
      <c r="B247" s="154"/>
    </row>
    <row r="248" spans="2:2">
      <c r="B248" s="153" t="s">
        <v>1274</v>
      </c>
    </row>
    <row r="249" spans="2:2">
      <c r="B249" s="154"/>
    </row>
    <row r="250" spans="2:2">
      <c r="B250" s="153" t="s">
        <v>1275</v>
      </c>
    </row>
    <row r="251" spans="2:2">
      <c r="B251" s="154"/>
    </row>
    <row r="252" spans="2:2">
      <c r="B252" s="153" t="s">
        <v>1276</v>
      </c>
    </row>
    <row r="253" spans="2:2">
      <c r="B253" s="154"/>
    </row>
    <row r="254" spans="2:2">
      <c r="B254" s="153" t="s">
        <v>1277</v>
      </c>
    </row>
    <row r="255" spans="2:2">
      <c r="B255" s="154"/>
    </row>
    <row r="256" spans="2:2">
      <c r="B256" s="153" t="s">
        <v>1278</v>
      </c>
    </row>
    <row r="257" spans="2:2">
      <c r="B257" s="154"/>
    </row>
    <row r="258" spans="2:2">
      <c r="B258" s="153" t="s">
        <v>1279</v>
      </c>
    </row>
    <row r="259" spans="2:2">
      <c r="B259" s="154"/>
    </row>
    <row r="260" spans="2:2">
      <c r="B260" s="153" t="s">
        <v>1280</v>
      </c>
    </row>
    <row r="261" spans="2:2">
      <c r="B261" s="154"/>
    </row>
    <row r="262" spans="2:2">
      <c r="B262" s="153" t="s">
        <v>1281</v>
      </c>
    </row>
    <row r="263" spans="2:2">
      <c r="B263" s="154"/>
    </row>
    <row r="264" spans="2:2">
      <c r="B264" s="153" t="s">
        <v>1282</v>
      </c>
    </row>
    <row r="265" spans="2:2">
      <c r="B265" s="154"/>
    </row>
    <row r="266" spans="2:2">
      <c r="B266" s="153" t="s">
        <v>1283</v>
      </c>
    </row>
    <row r="267" spans="2:2">
      <c r="B267" s="154"/>
    </row>
    <row r="268" spans="2:2">
      <c r="B268" s="153" t="s">
        <v>1284</v>
      </c>
    </row>
    <row r="269" spans="2:2">
      <c r="B269" s="154"/>
    </row>
    <row r="270" spans="2:2">
      <c r="B270" s="153"/>
    </row>
    <row r="271" spans="2:2">
      <c r="B271" s="154"/>
    </row>
    <row r="272" spans="2:2">
      <c r="B272" s="153" t="s">
        <v>1285</v>
      </c>
    </row>
    <row r="273" spans="2:2">
      <c r="B273" s="154"/>
    </row>
    <row r="274" spans="2:2">
      <c r="B274" s="153" t="s">
        <v>1286</v>
      </c>
    </row>
    <row r="275" spans="2:2">
      <c r="B275" s="154"/>
    </row>
    <row r="276" spans="2:2">
      <c r="B276" s="153" t="s">
        <v>1287</v>
      </c>
    </row>
    <row r="277" spans="2:2">
      <c r="B277" s="154"/>
    </row>
    <row r="278" spans="2:2">
      <c r="B278" s="153" t="s">
        <v>1288</v>
      </c>
    </row>
    <row r="279" spans="2:2">
      <c r="B279" s="154"/>
    </row>
    <row r="280" spans="2:2">
      <c r="B280" s="153" t="s">
        <v>1289</v>
      </c>
    </row>
    <row r="281" spans="2:2">
      <c r="B281" s="154"/>
    </row>
    <row r="282" spans="2:2">
      <c r="B282" s="153" t="s">
        <v>1290</v>
      </c>
    </row>
    <row r="283" spans="2:2">
      <c r="B283" s="154"/>
    </row>
    <row r="284" spans="2:2">
      <c r="B284" s="153" t="s">
        <v>1291</v>
      </c>
    </row>
    <row r="285" spans="2:2">
      <c r="B285" s="154"/>
    </row>
    <row r="286" spans="2:2">
      <c r="B286" s="153" t="s">
        <v>1292</v>
      </c>
    </row>
    <row r="287" spans="2:2">
      <c r="B287" s="154"/>
    </row>
    <row r="288" spans="2:2">
      <c r="B288" s="153" t="s">
        <v>1293</v>
      </c>
    </row>
    <row r="289" spans="2:2">
      <c r="B289" s="154"/>
    </row>
    <row r="290" spans="2:2">
      <c r="B290" s="153" t="s">
        <v>1294</v>
      </c>
    </row>
    <row r="291" spans="2:2">
      <c r="B291" s="154"/>
    </row>
    <row r="292" spans="2:2">
      <c r="B292" s="153" t="s">
        <v>1295</v>
      </c>
    </row>
    <row r="293" spans="2:2">
      <c r="B293" s="154"/>
    </row>
    <row r="294" spans="2:2">
      <c r="B294" s="153" t="s">
        <v>1296</v>
      </c>
    </row>
    <row r="295" spans="2:2">
      <c r="B295" s="154"/>
    </row>
    <row r="296" spans="2:2">
      <c r="B296" s="153" t="s">
        <v>1297</v>
      </c>
    </row>
    <row r="297" spans="2:2">
      <c r="B297" s="154"/>
    </row>
    <row r="298" spans="2:2">
      <c r="B298" s="153" t="s">
        <v>1298</v>
      </c>
    </row>
    <row r="299" spans="2:2">
      <c r="B299" s="154"/>
    </row>
    <row r="300" spans="2:2">
      <c r="B300" s="153" t="s">
        <v>1299</v>
      </c>
    </row>
    <row r="301" spans="2:2">
      <c r="B301" s="154"/>
    </row>
    <row r="302" spans="2:2">
      <c r="B302" s="153" t="s">
        <v>1300</v>
      </c>
    </row>
    <row r="303" spans="2:2">
      <c r="B303" s="154"/>
    </row>
    <row r="304" spans="2:2">
      <c r="B304" s="153" t="s">
        <v>1301</v>
      </c>
    </row>
    <row r="305" spans="2:2">
      <c r="B305" s="154"/>
    </row>
    <row r="306" spans="2:2">
      <c r="B306" s="153" t="s">
        <v>1302</v>
      </c>
    </row>
    <row r="307" spans="2:2">
      <c r="B307" s="154"/>
    </row>
    <row r="308" spans="2:2">
      <c r="B308" s="153" t="s">
        <v>1303</v>
      </c>
    </row>
    <row r="309" spans="2:2">
      <c r="B309" s="154"/>
    </row>
    <row r="310" spans="2:2">
      <c r="B310" s="153" t="s">
        <v>1304</v>
      </c>
    </row>
    <row r="311" spans="2:2">
      <c r="B311" s="154"/>
    </row>
    <row r="312" spans="2:2">
      <c r="B312" s="153" t="s">
        <v>1305</v>
      </c>
    </row>
    <row r="313" spans="2:2">
      <c r="B313" s="154"/>
    </row>
    <row r="314" spans="2:2">
      <c r="B314" s="153" t="s">
        <v>1306</v>
      </c>
    </row>
    <row r="315" spans="2:2">
      <c r="B315" s="154"/>
    </row>
    <row r="316" spans="2:2">
      <c r="B316" s="153" t="s">
        <v>1307</v>
      </c>
    </row>
    <row r="317" spans="2:2">
      <c r="B317" s="154"/>
    </row>
    <row r="318" spans="2:2">
      <c r="B318" s="153" t="s">
        <v>1308</v>
      </c>
    </row>
    <row r="319" spans="2:2">
      <c r="B319" s="154"/>
    </row>
    <row r="320" spans="2:2">
      <c r="B320" s="153" t="s">
        <v>1309</v>
      </c>
    </row>
    <row r="321" spans="2:2">
      <c r="B321" s="154"/>
    </row>
    <row r="322" spans="2:2">
      <c r="B322" s="153" t="s">
        <v>1310</v>
      </c>
    </row>
    <row r="323" spans="2:2">
      <c r="B323" s="154"/>
    </row>
    <row r="324" spans="2:2">
      <c r="B324" s="153" t="s">
        <v>1311</v>
      </c>
    </row>
    <row r="325" spans="2:2">
      <c r="B325" s="154"/>
    </row>
    <row r="326" spans="2:2">
      <c r="B326" s="153" t="s">
        <v>1312</v>
      </c>
    </row>
    <row r="327" spans="2:2">
      <c r="B327" s="154"/>
    </row>
    <row r="328" spans="2:2">
      <c r="B328" s="153" t="s">
        <v>1313</v>
      </c>
    </row>
    <row r="329" spans="2:2">
      <c r="B329" s="154"/>
    </row>
    <row r="330" spans="2:2">
      <c r="B330" s="153" t="s">
        <v>1314</v>
      </c>
    </row>
    <row r="331" spans="2:2">
      <c r="B331" s="154"/>
    </row>
    <row r="332" spans="2:2">
      <c r="B332" s="153" t="s">
        <v>1315</v>
      </c>
    </row>
    <row r="333" spans="2:2">
      <c r="B333" s="154"/>
    </row>
    <row r="334" spans="2:2">
      <c r="B334" s="153" t="s">
        <v>1316</v>
      </c>
    </row>
    <row r="335" spans="2:2">
      <c r="B335" s="154"/>
    </row>
    <row r="336" spans="2:2">
      <c r="B336" s="153" t="s">
        <v>1317</v>
      </c>
    </row>
    <row r="337" spans="2:2">
      <c r="B337" s="154"/>
    </row>
    <row r="338" spans="2:2">
      <c r="B338" s="153" t="s">
        <v>1318</v>
      </c>
    </row>
    <row r="339" spans="2:2">
      <c r="B339" s="154"/>
    </row>
    <row r="340" spans="2:2">
      <c r="B340" s="153" t="s">
        <v>1319</v>
      </c>
    </row>
    <row r="341" spans="2:2">
      <c r="B341" s="154"/>
    </row>
    <row r="342" spans="2:2">
      <c r="B342" s="153" t="s">
        <v>1320</v>
      </c>
    </row>
    <row r="343" spans="2:2">
      <c r="B343" s="154"/>
    </row>
    <row r="344" spans="2:2">
      <c r="B344" s="153" t="s">
        <v>1321</v>
      </c>
    </row>
    <row r="345" spans="2:2">
      <c r="B345" s="154"/>
    </row>
    <row r="346" spans="2:2">
      <c r="B346" s="153" t="s">
        <v>1322</v>
      </c>
    </row>
    <row r="347" spans="2:2">
      <c r="B347" s="154"/>
    </row>
    <row r="348" spans="2:2">
      <c r="B348" s="153" t="s">
        <v>1323</v>
      </c>
    </row>
    <row r="349" spans="2:2">
      <c r="B349" s="154"/>
    </row>
    <row r="350" spans="2:2">
      <c r="B350" s="153"/>
    </row>
    <row r="351" spans="2:2">
      <c r="B351" s="154"/>
    </row>
    <row r="352" spans="2:2">
      <c r="B352" s="153" t="s">
        <v>1324</v>
      </c>
    </row>
    <row r="353" spans="2:2">
      <c r="B353" s="154"/>
    </row>
    <row r="354" spans="2:2">
      <c r="B354" s="153" t="s">
        <v>1325</v>
      </c>
    </row>
    <row r="355" spans="2:2">
      <c r="B355" s="154"/>
    </row>
    <row r="356" spans="2:2">
      <c r="B356" s="153" t="s">
        <v>1326</v>
      </c>
    </row>
    <row r="357" spans="2:2">
      <c r="B357" s="154"/>
    </row>
    <row r="358" spans="2:2">
      <c r="B358" s="153" t="s">
        <v>1327</v>
      </c>
    </row>
    <row r="359" spans="2:2">
      <c r="B359" s="154"/>
    </row>
    <row r="360" spans="2:2">
      <c r="B360" s="153" t="s">
        <v>1328</v>
      </c>
    </row>
    <row r="361" spans="2:2">
      <c r="B361" s="154"/>
    </row>
    <row r="362" spans="2:2">
      <c r="B362" s="153" t="s">
        <v>1329</v>
      </c>
    </row>
    <row r="363" spans="2:2">
      <c r="B363" s="154"/>
    </row>
    <row r="364" spans="2:2">
      <c r="B364" s="153" t="s">
        <v>1330</v>
      </c>
    </row>
    <row r="365" spans="2:2">
      <c r="B365" s="154"/>
    </row>
    <row r="366" spans="2:2">
      <c r="B366" s="153" t="s">
        <v>1331</v>
      </c>
    </row>
    <row r="367" spans="2:2">
      <c r="B367" s="154"/>
    </row>
    <row r="368" spans="2:2">
      <c r="B368" s="153" t="s">
        <v>1332</v>
      </c>
    </row>
    <row r="369" spans="2:2">
      <c r="B369" s="154"/>
    </row>
    <row r="370" spans="2:2">
      <c r="B370" s="153" t="s">
        <v>1333</v>
      </c>
    </row>
    <row r="371" spans="2:2">
      <c r="B371" s="154"/>
    </row>
    <row r="372" spans="2:2">
      <c r="B372" s="153" t="s">
        <v>1334</v>
      </c>
    </row>
    <row r="373" spans="2:2">
      <c r="B373" s="154"/>
    </row>
    <row r="374" spans="2:2">
      <c r="B374" s="153" t="s">
        <v>1335</v>
      </c>
    </row>
    <row r="375" spans="2:2">
      <c r="B375" s="154"/>
    </row>
    <row r="376" spans="2:2">
      <c r="B376" s="153" t="s">
        <v>1336</v>
      </c>
    </row>
    <row r="377" spans="2:2">
      <c r="B377" s="154"/>
    </row>
    <row r="378" spans="2:2">
      <c r="B378" s="153" t="s">
        <v>1337</v>
      </c>
    </row>
    <row r="379" spans="2:2">
      <c r="B379" s="154"/>
    </row>
    <row r="380" spans="2:2">
      <c r="B380" s="153" t="s">
        <v>1338</v>
      </c>
    </row>
    <row r="381" spans="2:2">
      <c r="B381" s="154"/>
    </row>
    <row r="382" spans="2:2">
      <c r="B382" s="153" t="s">
        <v>1339</v>
      </c>
    </row>
    <row r="383" spans="2:2">
      <c r="B383" s="154"/>
    </row>
    <row r="384" spans="2:2">
      <c r="B384" s="153" t="s">
        <v>1340</v>
      </c>
    </row>
    <row r="385" spans="2:2">
      <c r="B385" s="154"/>
    </row>
    <row r="386" spans="2:2">
      <c r="B386" s="153" t="s">
        <v>1341</v>
      </c>
    </row>
    <row r="387" spans="2:2">
      <c r="B387" s="154"/>
    </row>
    <row r="388" spans="2:2">
      <c r="B388" s="153" t="s">
        <v>1342</v>
      </c>
    </row>
    <row r="389" spans="2:2">
      <c r="B389" s="154"/>
    </row>
    <row r="390" spans="2:2">
      <c r="B390" s="153" t="s">
        <v>1343</v>
      </c>
    </row>
    <row r="391" spans="2:2">
      <c r="B391" s="154"/>
    </row>
    <row r="392" spans="2:2">
      <c r="B392" s="153" t="s">
        <v>1344</v>
      </c>
    </row>
    <row r="393" spans="2:2">
      <c r="B393" s="154"/>
    </row>
    <row r="394" spans="2:2">
      <c r="B394" s="153" t="s">
        <v>1345</v>
      </c>
    </row>
    <row r="395" spans="2:2">
      <c r="B395" s="154"/>
    </row>
    <row r="396" spans="2:2">
      <c r="B396" s="153" t="s">
        <v>1346</v>
      </c>
    </row>
    <row r="397" spans="2:2">
      <c r="B397" s="154"/>
    </row>
    <row r="398" spans="2:2">
      <c r="B398" s="153" t="s">
        <v>1347</v>
      </c>
    </row>
    <row r="399" spans="2:2">
      <c r="B399" s="154"/>
    </row>
    <row r="400" spans="2:2">
      <c r="B400" s="153" t="s">
        <v>1348</v>
      </c>
    </row>
    <row r="401" spans="2:2">
      <c r="B401" s="154"/>
    </row>
    <row r="402" spans="2:2">
      <c r="B402" s="153" t="s">
        <v>1349</v>
      </c>
    </row>
    <row r="403" spans="2:2">
      <c r="B403" s="154"/>
    </row>
    <row r="404" spans="2:2">
      <c r="B404" s="153" t="s">
        <v>1350</v>
      </c>
    </row>
    <row r="405" spans="2:2">
      <c r="B405" s="154"/>
    </row>
    <row r="406" spans="2:2">
      <c r="B406" s="153" t="s">
        <v>1351</v>
      </c>
    </row>
    <row r="407" spans="2:2">
      <c r="B407" s="154"/>
    </row>
    <row r="408" spans="2:2">
      <c r="B408" s="153" t="s">
        <v>1352</v>
      </c>
    </row>
    <row r="409" spans="2:2">
      <c r="B409" s="154"/>
    </row>
    <row r="410" spans="2:2">
      <c r="B410" s="153" t="s">
        <v>1353</v>
      </c>
    </row>
    <row r="411" spans="2:2">
      <c r="B411" s="154"/>
    </row>
    <row r="412" spans="2:2">
      <c r="B412" s="153" t="s">
        <v>1354</v>
      </c>
    </row>
    <row r="413" spans="2:2">
      <c r="B413" s="154"/>
    </row>
    <row r="414" spans="2:2">
      <c r="B414" s="153" t="s">
        <v>1355</v>
      </c>
    </row>
    <row r="415" spans="2:2">
      <c r="B415" s="154"/>
    </row>
    <row r="416" spans="2:2">
      <c r="B416" s="153" t="s">
        <v>1356</v>
      </c>
    </row>
    <row r="417" spans="2:2">
      <c r="B417" s="154"/>
    </row>
    <row r="418" spans="2:2">
      <c r="B418" s="153" t="s">
        <v>1357</v>
      </c>
    </row>
    <row r="419" spans="2:2">
      <c r="B419" s="154"/>
    </row>
    <row r="420" spans="2:2">
      <c r="B420" s="153" t="s">
        <v>1358</v>
      </c>
    </row>
    <row r="421" spans="2:2">
      <c r="B421" s="154"/>
    </row>
    <row r="422" spans="2:2">
      <c r="B422" s="153" t="s">
        <v>1359</v>
      </c>
    </row>
    <row r="423" spans="2:2">
      <c r="B423" s="154"/>
    </row>
    <row r="424" spans="2:2">
      <c r="B424" s="153" t="s">
        <v>1360</v>
      </c>
    </row>
    <row r="425" spans="2:2">
      <c r="B425" s="154"/>
    </row>
    <row r="426" spans="2:2">
      <c r="B426" s="153" t="s">
        <v>1361</v>
      </c>
    </row>
    <row r="427" spans="2:2">
      <c r="B427" s="154"/>
    </row>
    <row r="428" spans="2:2">
      <c r="B428" s="153" t="s">
        <v>1362</v>
      </c>
    </row>
    <row r="429" spans="2:2">
      <c r="B429" s="154"/>
    </row>
    <row r="430" spans="2:2">
      <c r="B430" s="153" t="s">
        <v>1363</v>
      </c>
    </row>
    <row r="431" spans="2:2">
      <c r="B431" s="154"/>
    </row>
    <row r="432" spans="2:2">
      <c r="B432" s="153" t="s">
        <v>1364</v>
      </c>
    </row>
    <row r="433" spans="2:2">
      <c r="B433" s="154"/>
    </row>
    <row r="434" spans="2:2">
      <c r="B434" s="153"/>
    </row>
    <row r="435" spans="2:2">
      <c r="B435" s="154"/>
    </row>
    <row r="436" spans="2:2">
      <c r="B436" s="153"/>
    </row>
    <row r="437" spans="2:2">
      <c r="B437" s="154"/>
    </row>
    <row r="438" spans="2:2">
      <c r="B438" s="153"/>
    </row>
    <row r="439" spans="2:2">
      <c r="B439" s="154"/>
    </row>
    <row r="440" spans="2:2">
      <c r="B440" s="153" t="s">
        <v>1365</v>
      </c>
    </row>
    <row r="441" spans="2:2">
      <c r="B441" s="154"/>
    </row>
    <row r="442" spans="2:2">
      <c r="B442" s="153" t="s">
        <v>1366</v>
      </c>
    </row>
    <row r="443" spans="2:2">
      <c r="B443" s="154"/>
    </row>
    <row r="444" spans="2:2">
      <c r="B444" s="153" t="s">
        <v>1367</v>
      </c>
    </row>
    <row r="445" spans="2:2">
      <c r="B445" s="154"/>
    </row>
    <row r="446" spans="2:2">
      <c r="B446" s="153" t="s">
        <v>1368</v>
      </c>
    </row>
    <row r="447" spans="2:2">
      <c r="B447" s="154"/>
    </row>
    <row r="448" spans="2:2">
      <c r="B448" s="153" t="s">
        <v>1369</v>
      </c>
    </row>
    <row r="449" spans="2:2">
      <c r="B449" s="154"/>
    </row>
    <row r="450" spans="2:2">
      <c r="B450" s="153" t="s">
        <v>1370</v>
      </c>
    </row>
    <row r="451" spans="2:2">
      <c r="B451" s="154"/>
    </row>
    <row r="452" spans="2:2">
      <c r="B452" s="153" t="s">
        <v>1371</v>
      </c>
    </row>
    <row r="453" spans="2:2">
      <c r="B453" s="154"/>
    </row>
    <row r="454" spans="2:2">
      <c r="B454" s="153" t="s">
        <v>1372</v>
      </c>
    </row>
    <row r="455" spans="2:2">
      <c r="B455" s="154"/>
    </row>
    <row r="456" spans="2:2">
      <c r="B456" s="153" t="s">
        <v>1373</v>
      </c>
    </row>
    <row r="457" spans="2:2">
      <c r="B457" s="154"/>
    </row>
    <row r="458" spans="2:2">
      <c r="B458" s="153" t="s">
        <v>1374</v>
      </c>
    </row>
    <row r="459" spans="2:2">
      <c r="B459" s="154"/>
    </row>
    <row r="460" spans="2:2">
      <c r="B460" s="153" t="s">
        <v>1375</v>
      </c>
    </row>
    <row r="461" spans="2:2">
      <c r="B461" s="154"/>
    </row>
    <row r="462" spans="2:2">
      <c r="B462" s="153" t="s">
        <v>1376</v>
      </c>
    </row>
    <row r="463" spans="2:2">
      <c r="B463" s="154"/>
    </row>
    <row r="464" spans="2:2">
      <c r="B464" s="153" t="s">
        <v>1377</v>
      </c>
    </row>
    <row r="465" spans="2:2">
      <c r="B465" s="154"/>
    </row>
    <row r="466" spans="2:2">
      <c r="B466" s="153" t="s">
        <v>1378</v>
      </c>
    </row>
    <row r="467" spans="2:2">
      <c r="B467" s="154"/>
    </row>
    <row r="468" spans="2:2">
      <c r="B468" s="153" t="s">
        <v>1379</v>
      </c>
    </row>
    <row r="469" spans="2:2">
      <c r="B469" s="154"/>
    </row>
    <row r="470" spans="2:2">
      <c r="B470" s="153" t="s">
        <v>1380</v>
      </c>
    </row>
    <row r="471" spans="2:2">
      <c r="B471" s="154"/>
    </row>
    <row r="472" spans="2:2">
      <c r="B472" s="153" t="s">
        <v>1381</v>
      </c>
    </row>
    <row r="473" spans="2:2">
      <c r="B473" s="154"/>
    </row>
    <row r="474" spans="2:2">
      <c r="B474" s="153" t="s">
        <v>1382</v>
      </c>
    </row>
    <row r="475" spans="2:2">
      <c r="B475" s="154"/>
    </row>
    <row r="476" spans="2:2">
      <c r="B476" s="153" t="s">
        <v>1383</v>
      </c>
    </row>
    <row r="477" spans="2:2">
      <c r="B477" s="154"/>
    </row>
    <row r="478" spans="2:2">
      <c r="B478" s="153" t="s">
        <v>1384</v>
      </c>
    </row>
    <row r="479" spans="2:2">
      <c r="B479" s="154"/>
    </row>
    <row r="480" spans="2:2">
      <c r="B480" s="153" t="s">
        <v>1385</v>
      </c>
    </row>
    <row r="481" spans="2:2">
      <c r="B481" s="154"/>
    </row>
    <row r="482" spans="2:2">
      <c r="B482" s="153" t="s">
        <v>1386</v>
      </c>
    </row>
    <row r="483" spans="2:2">
      <c r="B483" s="154"/>
    </row>
    <row r="484" spans="2:2">
      <c r="B484" s="153" t="s">
        <v>1387</v>
      </c>
    </row>
    <row r="485" spans="2:2">
      <c r="B485" s="154"/>
    </row>
    <row r="486" spans="2:2">
      <c r="B486" s="153" t="s">
        <v>1388</v>
      </c>
    </row>
    <row r="487" spans="2:2">
      <c r="B487" s="154"/>
    </row>
    <row r="488" spans="2:2">
      <c r="B488" s="153" t="s">
        <v>1389</v>
      </c>
    </row>
    <row r="489" spans="2:2">
      <c r="B489" s="154"/>
    </row>
    <row r="490" spans="2:2">
      <c r="B490" s="153" t="s">
        <v>1390</v>
      </c>
    </row>
    <row r="491" spans="2:2">
      <c r="B491" s="154"/>
    </row>
    <row r="492" spans="2:2">
      <c r="B492" s="153" t="s">
        <v>1391</v>
      </c>
    </row>
    <row r="493" spans="2:2">
      <c r="B493" s="154"/>
    </row>
    <row r="494" spans="2:2">
      <c r="B494" s="153" t="s">
        <v>1392</v>
      </c>
    </row>
    <row r="495" spans="2:2">
      <c r="B495" s="154"/>
    </row>
    <row r="496" spans="2:2">
      <c r="B496" s="153" t="s">
        <v>1323</v>
      </c>
    </row>
    <row r="497" spans="2:2">
      <c r="B497" s="154"/>
    </row>
    <row r="498" spans="2:2">
      <c r="B498" s="153" t="s">
        <v>1393</v>
      </c>
    </row>
    <row r="499" spans="2:2">
      <c r="B499" s="154"/>
    </row>
    <row r="500" spans="2:2">
      <c r="B500" s="153" t="s">
        <v>1394</v>
      </c>
    </row>
    <row r="501" spans="2:2">
      <c r="B501" s="154"/>
    </row>
    <row r="502" spans="2:2">
      <c r="B502" s="153" t="s">
        <v>1395</v>
      </c>
    </row>
  </sheetData>
  <pageMargins left="0.7" right="0.7" top="0.75" bottom="0.75" header="0.3" footer="0.3"/>
  <pageSetup paperSize="9" orientation="portrait" verticalDpi="598"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Gestion HP</vt:lpstr>
      <vt:lpstr>Sorts</vt:lpstr>
      <vt:lpstr>Tir</vt:lpstr>
      <vt:lpstr>Talents</vt:lpstr>
      <vt:lpstr>Talents descr</vt:lpstr>
      <vt:lpstr>talents add</vt:lpstr>
      <vt:lpstr>Phénomènes psy</vt:lpstr>
      <vt:lpstr>Tableaux</vt:lpstr>
      <vt:lpstr>Gestion HP backup</vt:lpstr>
      <vt:lpstr>Feuil8</vt:lpstr>
    </vt:vector>
  </TitlesOfParts>
  <Company>Enedis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THEROND Christian</dc:creator>
  <cp:lastModifiedBy>THEROND Christian</cp:lastModifiedBy>
  <dcterms:created xsi:type="dcterms:W3CDTF">2019-07-09T14:28:26Z</dcterms:created>
  <dcterms:modified xsi:type="dcterms:W3CDTF">2019-08-07T09:38:51Z</dcterms:modified>
</cp:coreProperties>
</file>