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0370" windowHeight="8580"/>
  </bookViews>
  <sheets>
    <sheet name="Planning jour" sheetId="1" r:id="rId1"/>
    <sheet name="Feuil3" sheetId="3" r:id="rId2"/>
  </sheets>
  <calcPr calcId="145621" concurrentCalc="0"/>
</workbook>
</file>

<file path=xl/calcChain.xml><?xml version="1.0" encoding="utf-8"?>
<calcChain xmlns="http://schemas.openxmlformats.org/spreadsheetml/2006/main">
  <c r="D20" i="1" l="1"/>
  <c r="C20" i="1"/>
  <c r="B21" i="1"/>
  <c r="C21" i="1"/>
  <c r="B22" i="1"/>
  <c r="D7" i="1"/>
  <c r="C7" i="1"/>
  <c r="B8" i="1"/>
  <c r="C8" i="1"/>
  <c r="B9" i="1"/>
  <c r="C9" i="1"/>
  <c r="C6" i="1"/>
  <c r="B12" i="1"/>
  <c r="C12" i="1"/>
  <c r="B13" i="1"/>
  <c r="C13" i="1"/>
  <c r="B14" i="1"/>
  <c r="C14" i="1"/>
  <c r="B15" i="1"/>
  <c r="C15" i="1"/>
  <c r="B16" i="1"/>
  <c r="C16" i="1"/>
  <c r="B17" i="1"/>
  <c r="C17" i="1"/>
  <c r="C11" i="1"/>
  <c r="B20" i="1"/>
  <c r="D21" i="1"/>
  <c r="D22" i="1"/>
  <c r="C22" i="1"/>
  <c r="C19" i="1"/>
  <c r="B25" i="1"/>
  <c r="C25" i="1"/>
  <c r="B26" i="1"/>
  <c r="D26" i="1"/>
  <c r="C26" i="1"/>
  <c r="B27" i="1"/>
  <c r="C27" i="1"/>
  <c r="C24" i="1"/>
  <c r="B30" i="1"/>
  <c r="D30" i="1"/>
  <c r="C30" i="1"/>
  <c r="B31" i="1"/>
  <c r="C31" i="1"/>
  <c r="B32" i="1"/>
  <c r="C32" i="1"/>
  <c r="B33" i="1"/>
  <c r="D33" i="1"/>
  <c r="C33" i="1"/>
  <c r="C29" i="1"/>
  <c r="B29" i="1"/>
  <c r="D29" i="1"/>
  <c r="B24" i="1"/>
  <c r="D24" i="1"/>
  <c r="B19" i="1"/>
  <c r="D19" i="1"/>
  <c r="B11" i="1"/>
  <c r="D11" i="1"/>
  <c r="D16" i="1"/>
  <c r="D12" i="1"/>
  <c r="D32" i="1"/>
  <c r="D31" i="1"/>
  <c r="D27" i="1"/>
  <c r="D25" i="1"/>
  <c r="D13" i="1"/>
  <c r="D14" i="1"/>
  <c r="D15" i="1"/>
  <c r="D17" i="1"/>
  <c r="D6" i="1"/>
  <c r="D8" i="1"/>
  <c r="D9" i="1"/>
  <c r="B6" i="1"/>
  <c r="E6" i="1"/>
  <c r="E11" i="1"/>
  <c r="E19" i="1"/>
  <c r="E24" i="1"/>
  <c r="E29" i="1"/>
</calcChain>
</file>

<file path=xl/sharedStrings.xml><?xml version="1.0" encoding="utf-8"?>
<sst xmlns="http://schemas.openxmlformats.org/spreadsheetml/2006/main" count="29" uniqueCount="27">
  <si>
    <t>Jours</t>
  </si>
  <si>
    <t>Mois</t>
  </si>
  <si>
    <t>DI</t>
  </si>
  <si>
    <t>Phase/ activités</t>
  </si>
  <si>
    <t>Début</t>
  </si>
  <si>
    <t>Fin</t>
  </si>
  <si>
    <t>INVESTIGATIONS</t>
  </si>
  <si>
    <t>AVANT-PROJET</t>
  </si>
  <si>
    <t>ACTIONS MOA</t>
  </si>
  <si>
    <t>REALISATION</t>
  </si>
  <si>
    <t>-Préparation</t>
  </si>
  <si>
    <t>-Présentation</t>
  </si>
  <si>
    <t>-Prise en considération</t>
  </si>
  <si>
    <t>-Géotechnique</t>
  </si>
  <si>
    <t>-Géophysique</t>
  </si>
  <si>
    <t>-Débroussaillage</t>
  </si>
  <si>
    <t>-Levé topographique</t>
  </si>
  <si>
    <t>-Etude IG</t>
  </si>
  <si>
    <t>-Inspection vidéo</t>
  </si>
  <si>
    <t>-Approbation</t>
  </si>
  <si>
    <t>-Dossier d'incidences</t>
  </si>
  <si>
    <t>-Acquisitions foncières</t>
  </si>
  <si>
    <t>-Loi sur l'eau</t>
  </si>
  <si>
    <t>-Préparation du DCE</t>
  </si>
  <si>
    <t>-Appel d'Offres</t>
  </si>
  <si>
    <t>-Coordination SPS</t>
  </si>
  <si>
    <t>-Travaux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</si>
</sst>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mmm\-yy;@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1"/>
      <color theme="1"/>
      <name val="Arial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2" fillId="0" borderId="5" xfId="0" quotePrefix="1" applyNumberFormat="1" applyFont="1" applyBorder="1" applyAlignment="1" applyProtection="1">
      <alignment horizontal="left" vertical="center"/>
      <protection locked="0"/>
    </xf>
    <xf numFmtId="49" fontId="2" fillId="0" borderId="1" xfId="0" quotePrefix="1" applyNumberFormat="1" applyFont="1" applyBorder="1" applyAlignment="1" applyProtection="1">
      <alignment horizontal="left" vertical="center"/>
      <protection locked="0"/>
    </xf>
    <xf numFmtId="49" fontId="2" fillId="0" borderId="0" xfId="0" quotePrefix="1" applyNumberFormat="1" applyFont="1" applyBorder="1" applyAlignment="1" applyProtection="1">
      <alignment horizontal="left" vertical="center"/>
      <protection locked="0"/>
    </xf>
    <xf numFmtId="0" fontId="3" fillId="0" borderId="0" xfId="0" applyFont="1"/>
    <xf numFmtId="49" fontId="4" fillId="3" borderId="6" xfId="0" applyNumberFormat="1" applyFont="1" applyFill="1" applyBorder="1" applyAlignment="1">
      <alignment horizontal="center" vertical="center" wrapText="1" readingOrder="1"/>
    </xf>
    <xf numFmtId="49" fontId="2" fillId="0" borderId="1" xfId="1" quotePrefix="1" applyNumberFormat="1" applyFont="1" applyBorder="1" applyAlignment="1">
      <alignment horizontal="left"/>
    </xf>
    <xf numFmtId="164" fontId="5" fillId="4" borderId="1" xfId="0" applyNumberFormat="1" applyFont="1" applyFill="1" applyBorder="1" applyAlignment="1">
      <alignment horizontal="center" vertical="center" wrapText="1" readingOrder="1"/>
    </xf>
    <xf numFmtId="0" fontId="5" fillId="4" borderId="1" xfId="0" applyFont="1" applyFill="1" applyBorder="1" applyAlignment="1">
      <alignment horizontal="center" vertical="center" wrapText="1" readingOrder="1"/>
    </xf>
    <xf numFmtId="49" fontId="2" fillId="0" borderId="0" xfId="1" quotePrefix="1" applyNumberFormat="1" applyFont="1" applyBorder="1" applyAlignment="1">
      <alignment horizontal="left"/>
    </xf>
    <xf numFmtId="164" fontId="5" fillId="4" borderId="3" xfId="0" applyNumberFormat="1" applyFont="1" applyFill="1" applyBorder="1" applyAlignment="1">
      <alignment horizontal="center" vertical="center" wrapText="1" readingOrder="1"/>
    </xf>
    <xf numFmtId="49" fontId="6" fillId="5" borderId="7" xfId="0" applyNumberFormat="1" applyFont="1" applyFill="1" applyBorder="1" applyAlignment="1">
      <alignment horizontal="left"/>
    </xf>
    <xf numFmtId="49" fontId="7" fillId="4" borderId="5" xfId="0" quotePrefix="1" applyNumberFormat="1" applyFont="1" applyFill="1" applyBorder="1" applyAlignment="1">
      <alignment horizontal="left"/>
    </xf>
    <xf numFmtId="164" fontId="5" fillId="0" borderId="1" xfId="0" applyNumberFormat="1" applyFont="1" applyFill="1" applyBorder="1" applyAlignment="1">
      <alignment horizontal="center" vertical="center" wrapText="1" readingOrder="1"/>
    </xf>
    <xf numFmtId="0" fontId="5" fillId="0" borderId="1" xfId="0" applyFont="1" applyFill="1" applyBorder="1" applyAlignment="1">
      <alignment horizontal="center" vertical="center" wrapText="1" readingOrder="1"/>
    </xf>
    <xf numFmtId="49" fontId="7" fillId="4" borderId="1" xfId="0" quotePrefix="1" applyNumberFormat="1" applyFont="1" applyFill="1" applyBorder="1" applyAlignment="1">
      <alignment horizontal="left"/>
    </xf>
    <xf numFmtId="0" fontId="7" fillId="0" borderId="1" xfId="0" applyFont="1" applyFill="1" applyBorder="1" applyAlignment="1">
      <alignment horizontal="center" readingOrder="1"/>
    </xf>
    <xf numFmtId="0" fontId="7" fillId="4" borderId="1" xfId="0" applyFont="1" applyFill="1" applyBorder="1" applyAlignment="1">
      <alignment horizontal="center" readingOrder="1"/>
    </xf>
    <xf numFmtId="49" fontId="7" fillId="4" borderId="0" xfId="0" quotePrefix="1" applyNumberFormat="1" applyFont="1" applyFill="1" applyBorder="1" applyAlignment="1">
      <alignment horizontal="left"/>
    </xf>
    <xf numFmtId="164" fontId="5" fillId="0" borderId="3" xfId="0" applyNumberFormat="1" applyFont="1" applyFill="1" applyBorder="1" applyAlignment="1">
      <alignment horizontal="center" vertical="center" wrapText="1" readingOrder="1"/>
    </xf>
    <xf numFmtId="49" fontId="6" fillId="6" borderId="4" xfId="0" applyNumberFormat="1" applyFont="1" applyFill="1" applyBorder="1" applyAlignment="1">
      <alignment horizontal="left"/>
    </xf>
    <xf numFmtId="49" fontId="6" fillId="7" borderId="4" xfId="0" applyNumberFormat="1" applyFont="1" applyFill="1" applyBorder="1" applyAlignment="1">
      <alignment horizontal="left"/>
    </xf>
    <xf numFmtId="49" fontId="6" fillId="8" borderId="4" xfId="0" applyNumberFormat="1" applyFont="1" applyFill="1" applyBorder="1" applyAlignment="1">
      <alignment horizontal="left"/>
    </xf>
    <xf numFmtId="0" fontId="7" fillId="0" borderId="1" xfId="0" applyFont="1" applyBorder="1" applyAlignment="1">
      <alignment horizontal="center" readingOrder="1"/>
    </xf>
    <xf numFmtId="0" fontId="8" fillId="2" borderId="2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164" fontId="4" fillId="5" borderId="3" xfId="0" applyNumberFormat="1" applyFont="1" applyFill="1" applyBorder="1" applyAlignment="1">
      <alignment horizontal="center" vertical="center" wrapText="1" readingOrder="1"/>
    </xf>
    <xf numFmtId="164" fontId="4" fillId="5" borderId="1" xfId="0" applyNumberFormat="1" applyFont="1" applyFill="1" applyBorder="1" applyAlignment="1">
      <alignment horizontal="center" vertical="center" wrapText="1" readingOrder="1"/>
    </xf>
    <xf numFmtId="0" fontId="4" fillId="5" borderId="1" xfId="0" applyFont="1" applyFill="1" applyBorder="1" applyAlignment="1">
      <alignment horizontal="center" vertical="center" wrapText="1" readingOrder="1"/>
    </xf>
    <xf numFmtId="164" fontId="4" fillId="3" borderId="3" xfId="0" applyNumberFormat="1" applyFont="1" applyFill="1" applyBorder="1" applyAlignment="1">
      <alignment horizontal="center" vertical="center" wrapText="1" readingOrder="1"/>
    </xf>
    <xf numFmtId="164" fontId="4" fillId="3" borderId="1" xfId="0" applyNumberFormat="1" applyFont="1" applyFill="1" applyBorder="1" applyAlignment="1">
      <alignment horizontal="center" vertical="center" wrapText="1" readingOrder="1"/>
    </xf>
    <xf numFmtId="0" fontId="4" fillId="3" borderId="1" xfId="0" applyFont="1" applyFill="1" applyBorder="1" applyAlignment="1">
      <alignment horizontal="center" vertical="center" wrapText="1" readingOrder="1"/>
    </xf>
    <xf numFmtId="164" fontId="4" fillId="6" borderId="3" xfId="0" applyNumberFormat="1" applyFont="1" applyFill="1" applyBorder="1" applyAlignment="1">
      <alignment horizontal="center" vertical="center" wrapText="1" readingOrder="1"/>
    </xf>
    <xf numFmtId="164" fontId="4" fillId="6" borderId="1" xfId="0" applyNumberFormat="1" applyFont="1" applyFill="1" applyBorder="1" applyAlignment="1">
      <alignment horizontal="center" vertical="center" wrapText="1" readingOrder="1"/>
    </xf>
    <xf numFmtId="0" fontId="4" fillId="6" borderId="1" xfId="0" applyFont="1" applyFill="1" applyBorder="1" applyAlignment="1">
      <alignment horizontal="center" vertical="center" wrapText="1" readingOrder="1"/>
    </xf>
    <xf numFmtId="164" fontId="4" fillId="7" borderId="3" xfId="0" applyNumberFormat="1" applyFont="1" applyFill="1" applyBorder="1" applyAlignment="1">
      <alignment horizontal="center" vertical="center" wrapText="1" readingOrder="1"/>
    </xf>
    <xf numFmtId="164" fontId="4" fillId="7" borderId="1" xfId="0" applyNumberFormat="1" applyFont="1" applyFill="1" applyBorder="1" applyAlignment="1">
      <alignment horizontal="center" vertical="center" wrapText="1" readingOrder="1"/>
    </xf>
    <xf numFmtId="0" fontId="4" fillId="7" borderId="1" xfId="0" applyFont="1" applyFill="1" applyBorder="1" applyAlignment="1">
      <alignment horizontal="center" vertical="center" wrapText="1" readingOrder="1"/>
    </xf>
    <xf numFmtId="164" fontId="4" fillId="8" borderId="3" xfId="0" applyNumberFormat="1" applyFont="1" applyFill="1" applyBorder="1" applyAlignment="1">
      <alignment horizontal="center" vertical="center" wrapText="1" readingOrder="1"/>
    </xf>
    <xf numFmtId="164" fontId="4" fillId="8" borderId="1" xfId="0" applyNumberFormat="1" applyFont="1" applyFill="1" applyBorder="1" applyAlignment="1">
      <alignment horizontal="center" vertical="center" wrapText="1" readingOrder="1"/>
    </xf>
    <xf numFmtId="0" fontId="4" fillId="8" borderId="1" xfId="0" applyFont="1" applyFill="1" applyBorder="1" applyAlignment="1">
      <alignment horizontal="center" vertical="center" wrapText="1" readingOrder="1"/>
    </xf>
    <xf numFmtId="0" fontId="8" fillId="2" borderId="1" xfId="0" applyFont="1" applyFill="1" applyBorder="1" applyAlignment="1" applyProtection="1">
      <alignment horizontal="center" vertical="center" wrapText="1"/>
      <protection hidden="1"/>
    </xf>
    <xf numFmtId="0" fontId="4" fillId="3" borderId="1" xfId="0" applyFont="1" applyFill="1" applyBorder="1" applyAlignment="1" applyProtection="1">
      <alignment horizontal="center" vertical="center" wrapText="1" readingOrder="1"/>
      <protection hidden="1"/>
    </xf>
    <xf numFmtId="0" fontId="4" fillId="5" borderId="1" xfId="0" applyFont="1" applyFill="1" applyBorder="1" applyAlignment="1" applyProtection="1">
      <alignment horizontal="center" vertical="center" wrapText="1" readingOrder="1"/>
      <protection hidden="1"/>
    </xf>
    <xf numFmtId="0" fontId="4" fillId="6" borderId="1" xfId="0" applyFont="1" applyFill="1" applyBorder="1" applyAlignment="1" applyProtection="1">
      <alignment horizontal="center" vertical="center" wrapText="1" readingOrder="1"/>
      <protection hidden="1"/>
    </xf>
    <xf numFmtId="0" fontId="4" fillId="7" borderId="1" xfId="0" applyFont="1" applyFill="1" applyBorder="1" applyAlignment="1" applyProtection="1">
      <alignment horizontal="center" vertical="center" wrapText="1" readingOrder="1"/>
      <protection hidden="1"/>
    </xf>
    <xf numFmtId="0" fontId="4" fillId="8" borderId="1" xfId="0" applyFont="1" applyFill="1" applyBorder="1" applyAlignment="1" applyProtection="1">
      <alignment horizontal="center" vertical="center" wrapText="1" readingOrder="1"/>
      <protection hidden="1"/>
    </xf>
    <xf numFmtId="0" fontId="3" fillId="0" borderId="0" xfId="0" applyFont="1" applyProtection="1">
      <protection hidden="1"/>
    </xf>
    <xf numFmtId="0" fontId="5" fillId="0" borderId="1" xfId="0" applyFont="1" applyFill="1" applyBorder="1" applyAlignment="1" applyProtection="1">
      <alignment horizontal="center" vertical="center" wrapText="1" readingOrder="1"/>
      <protection hidden="1"/>
    </xf>
    <xf numFmtId="0" fontId="5" fillId="9" borderId="1" xfId="0" applyFont="1" applyFill="1" applyBorder="1" applyAlignment="1" applyProtection="1">
      <alignment horizontal="center" vertical="center" wrapText="1" readingOrder="1"/>
      <protection hidden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Planning Prévisionnel</a:t>
            </a:r>
          </a:p>
        </c:rich>
      </c:tx>
      <c:layout>
        <c:manualLayout>
          <c:xMode val="edge"/>
          <c:yMode val="edge"/>
          <c:x val="0.43288021747894295"/>
          <c:y val="2.5105411077136635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125636174173439"/>
          <c:y val="0.19896952077118263"/>
          <c:w val="0.83290586063249872"/>
          <c:h val="0.77860831562208799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'Planning jour'!$B$5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>
              <a:noFill/>
            </a:ln>
          </c:spPr>
          <c:invertIfNegative val="0"/>
          <c:dPt>
            <c:idx val="2"/>
            <c:invertIfNegative val="0"/>
            <c:bubble3D val="0"/>
            <c:spPr>
              <a:noFill/>
              <a:ln>
                <a:noFill/>
                <a:prstDash val="solid"/>
              </a:ln>
            </c:spPr>
          </c:dPt>
          <c:dPt>
            <c:idx val="4"/>
            <c:invertIfNegative val="0"/>
            <c:bubble3D val="0"/>
            <c:spPr>
              <a:noFill/>
              <a:ln w="12700" cmpd="sng">
                <a:noFill/>
                <a:prstDash val="solid"/>
              </a:ln>
            </c:spPr>
          </c:dPt>
          <c:dPt>
            <c:idx val="5"/>
            <c:invertIfNegative val="0"/>
            <c:bubble3D val="0"/>
            <c:spPr>
              <a:noFill/>
              <a:ln>
                <a:solidFill>
                  <a:schemeClr val="tx1"/>
                </a:solidFill>
              </a:ln>
            </c:spPr>
          </c:dPt>
          <c:dPt>
            <c:idx val="13"/>
            <c:invertIfNegative val="0"/>
            <c:bubble3D val="0"/>
            <c:spPr>
              <a:noFill/>
              <a:ln>
                <a:solidFill>
                  <a:schemeClr val="tx1"/>
                </a:solidFill>
              </a:ln>
            </c:spPr>
          </c:dPt>
          <c:dPt>
            <c:idx val="18"/>
            <c:invertIfNegative val="0"/>
            <c:bubble3D val="0"/>
            <c:spPr>
              <a:noFill/>
              <a:ln>
                <a:solidFill>
                  <a:schemeClr val="tx1"/>
                </a:solidFill>
              </a:ln>
            </c:spPr>
          </c:dPt>
          <c:dPt>
            <c:idx val="23"/>
            <c:invertIfNegative val="0"/>
            <c:bubble3D val="0"/>
            <c:spPr>
              <a:noFill/>
              <a:ln>
                <a:solidFill>
                  <a:schemeClr val="tx1"/>
                </a:solidFill>
              </a:ln>
            </c:spPr>
          </c:dPt>
          <c:cat>
            <c:strRef>
              <c:f>'Planning jour'!$A$6:$A$33</c:f>
              <c:strCache>
                <c:ptCount val="28"/>
                <c:pt idx="0">
                  <c:v>DI</c:v>
                </c:pt>
                <c:pt idx="1">
                  <c:v>-Préparation</c:v>
                </c:pt>
                <c:pt idx="2">
                  <c:v>-Présentation</c:v>
                </c:pt>
                <c:pt idx="3">
                  <c:v>-Prise en considération</c:v>
                </c:pt>
                <c:pt idx="5">
                  <c:v>INVESTIGATIONS</c:v>
                </c:pt>
                <c:pt idx="6">
                  <c:v>-Géotechnique</c:v>
                </c:pt>
                <c:pt idx="7">
                  <c:v>-Géophysique</c:v>
                </c:pt>
                <c:pt idx="8">
                  <c:v>-Débroussaillage</c:v>
                </c:pt>
                <c:pt idx="9">
                  <c:v>-Levé topographique</c:v>
                </c:pt>
                <c:pt idx="10">
                  <c:v>-Etude IG</c:v>
                </c:pt>
                <c:pt idx="11">
                  <c:v>-Inspection vidéo</c:v>
                </c:pt>
                <c:pt idx="13">
                  <c:v>AVANT-PROJET</c:v>
                </c:pt>
                <c:pt idx="14">
                  <c:v>-Préparation</c:v>
                </c:pt>
                <c:pt idx="15">
                  <c:v>-Présentation</c:v>
                </c:pt>
                <c:pt idx="16">
                  <c:v>-Approbation</c:v>
                </c:pt>
                <c:pt idx="18">
                  <c:v>ACTIONS MOA</c:v>
                </c:pt>
                <c:pt idx="19">
                  <c:v>-Dossier d'incidences</c:v>
                </c:pt>
                <c:pt idx="20">
                  <c:v>-Acquisitions foncières</c:v>
                </c:pt>
                <c:pt idx="21">
                  <c:v>-Loi sur l'eau</c:v>
                </c:pt>
                <c:pt idx="23">
                  <c:v>REALISATION</c:v>
                </c:pt>
                <c:pt idx="24">
                  <c:v>-Préparation du DCE</c:v>
                </c:pt>
                <c:pt idx="25">
                  <c:v>-Appel d'Offres</c:v>
                </c:pt>
                <c:pt idx="26">
                  <c:v>-Coordination SPS</c:v>
                </c:pt>
                <c:pt idx="27">
                  <c:v>-Travaux</c:v>
                </c:pt>
              </c:strCache>
            </c:strRef>
          </c:cat>
          <c:val>
            <c:numRef>
              <c:f>'Planning jour'!$B$6:$B$33</c:f>
              <c:numCache>
                <c:formatCode>[$-409]mmm\-yy;@</c:formatCode>
                <c:ptCount val="28"/>
                <c:pt idx="0">
                  <c:v>43466</c:v>
                </c:pt>
                <c:pt idx="1">
                  <c:v>43466</c:v>
                </c:pt>
                <c:pt idx="2">
                  <c:v>43621</c:v>
                </c:pt>
                <c:pt idx="3">
                  <c:v>43807</c:v>
                </c:pt>
                <c:pt idx="5">
                  <c:v>43869</c:v>
                </c:pt>
                <c:pt idx="6">
                  <c:v>43869</c:v>
                </c:pt>
                <c:pt idx="7">
                  <c:v>43869</c:v>
                </c:pt>
                <c:pt idx="8">
                  <c:v>43869</c:v>
                </c:pt>
                <c:pt idx="9">
                  <c:v>43962</c:v>
                </c:pt>
                <c:pt idx="10">
                  <c:v>43869</c:v>
                </c:pt>
                <c:pt idx="11">
                  <c:v>43962</c:v>
                </c:pt>
                <c:pt idx="13">
                  <c:v>44086</c:v>
                </c:pt>
                <c:pt idx="14">
                  <c:v>44086</c:v>
                </c:pt>
                <c:pt idx="15">
                  <c:v>44148</c:v>
                </c:pt>
                <c:pt idx="16">
                  <c:v>44210</c:v>
                </c:pt>
                <c:pt idx="18">
                  <c:v>44272</c:v>
                </c:pt>
                <c:pt idx="19">
                  <c:v>44272</c:v>
                </c:pt>
                <c:pt idx="20">
                  <c:v>44272</c:v>
                </c:pt>
                <c:pt idx="21">
                  <c:v>44272</c:v>
                </c:pt>
                <c:pt idx="23">
                  <c:v>44396</c:v>
                </c:pt>
                <c:pt idx="24">
                  <c:v>44396</c:v>
                </c:pt>
                <c:pt idx="25">
                  <c:v>44458</c:v>
                </c:pt>
                <c:pt idx="26">
                  <c:v>44458</c:v>
                </c:pt>
                <c:pt idx="27">
                  <c:v>44613</c:v>
                </c:pt>
              </c:numCache>
            </c:numRef>
          </c:val>
        </c:ser>
        <c:ser>
          <c:idx val="1"/>
          <c:order val="1"/>
          <c:tx>
            <c:strRef>
              <c:f>'Planning jour'!$D$5</c:f>
              <c:strCache>
                <c:ptCount val="1"/>
                <c:pt idx="0">
                  <c:v>Jours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ysClr val="windowText" lastClr="000000"/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  <a:ln>
                <a:solidFill>
                  <a:sysClr val="windowText" lastClr="000000"/>
                </a:solidFill>
              </a:ln>
            </c:spPr>
          </c:dPt>
          <c:dPt>
            <c:idx val="5"/>
            <c:invertIfNegative val="0"/>
            <c:bubble3D val="0"/>
            <c:spPr>
              <a:solidFill>
                <a:srgbClr val="92D050"/>
              </a:solidFill>
              <a:ln>
                <a:solidFill>
                  <a:sysClr val="windowText" lastClr="000000"/>
                </a:solidFill>
              </a:ln>
            </c:spPr>
          </c:dPt>
          <c:dPt>
            <c:idx val="13"/>
            <c:invertIfNegative val="0"/>
            <c:bubble3D val="0"/>
            <c:spPr>
              <a:solidFill>
                <a:srgbClr val="00B0F0"/>
              </a:solidFill>
              <a:ln>
                <a:solidFill>
                  <a:sysClr val="windowText" lastClr="000000"/>
                </a:solidFill>
              </a:ln>
            </c:spPr>
          </c:dPt>
          <c:dPt>
            <c:idx val="18"/>
            <c:invertIfNegative val="0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  <a:ln>
                <a:solidFill>
                  <a:sysClr val="windowText" lastClr="000000"/>
                </a:solidFill>
              </a:ln>
            </c:spPr>
          </c:dPt>
          <c:dPt>
            <c:idx val="23"/>
            <c:invertIfNegative val="0"/>
            <c:bubble3D val="0"/>
            <c:spPr>
              <a:solidFill>
                <a:srgbClr val="7030A0"/>
              </a:solidFill>
              <a:ln>
                <a:solidFill>
                  <a:sysClr val="windowText" lastClr="000000"/>
                </a:solidFill>
              </a:ln>
            </c:spPr>
          </c:dPt>
          <c:cat>
            <c:strRef>
              <c:f>'Planning jour'!$A$6:$A$33</c:f>
              <c:strCache>
                <c:ptCount val="28"/>
                <c:pt idx="0">
                  <c:v>DI</c:v>
                </c:pt>
                <c:pt idx="1">
                  <c:v>-Préparation</c:v>
                </c:pt>
                <c:pt idx="2">
                  <c:v>-Présentation</c:v>
                </c:pt>
                <c:pt idx="3">
                  <c:v>-Prise en considération</c:v>
                </c:pt>
                <c:pt idx="5">
                  <c:v>INVESTIGATIONS</c:v>
                </c:pt>
                <c:pt idx="6">
                  <c:v>-Géotechnique</c:v>
                </c:pt>
                <c:pt idx="7">
                  <c:v>-Géophysique</c:v>
                </c:pt>
                <c:pt idx="8">
                  <c:v>-Débroussaillage</c:v>
                </c:pt>
                <c:pt idx="9">
                  <c:v>-Levé topographique</c:v>
                </c:pt>
                <c:pt idx="10">
                  <c:v>-Etude IG</c:v>
                </c:pt>
                <c:pt idx="11">
                  <c:v>-Inspection vidéo</c:v>
                </c:pt>
                <c:pt idx="13">
                  <c:v>AVANT-PROJET</c:v>
                </c:pt>
                <c:pt idx="14">
                  <c:v>-Préparation</c:v>
                </c:pt>
                <c:pt idx="15">
                  <c:v>-Présentation</c:v>
                </c:pt>
                <c:pt idx="16">
                  <c:v>-Approbation</c:v>
                </c:pt>
                <c:pt idx="18">
                  <c:v>ACTIONS MOA</c:v>
                </c:pt>
                <c:pt idx="19">
                  <c:v>-Dossier d'incidences</c:v>
                </c:pt>
                <c:pt idx="20">
                  <c:v>-Acquisitions foncières</c:v>
                </c:pt>
                <c:pt idx="21">
                  <c:v>-Loi sur l'eau</c:v>
                </c:pt>
                <c:pt idx="23">
                  <c:v>REALISATION</c:v>
                </c:pt>
                <c:pt idx="24">
                  <c:v>-Préparation du DCE</c:v>
                </c:pt>
                <c:pt idx="25">
                  <c:v>-Appel d'Offres</c:v>
                </c:pt>
                <c:pt idx="26">
                  <c:v>-Coordination SPS</c:v>
                </c:pt>
                <c:pt idx="27">
                  <c:v>-Travaux</c:v>
                </c:pt>
              </c:strCache>
            </c:strRef>
          </c:cat>
          <c:val>
            <c:numRef>
              <c:f>'Planning jour'!$D$6:$D$33</c:f>
              <c:numCache>
                <c:formatCode>General</c:formatCode>
                <c:ptCount val="28"/>
                <c:pt idx="0">
                  <c:v>403</c:v>
                </c:pt>
                <c:pt idx="1">
                  <c:v>155</c:v>
                </c:pt>
                <c:pt idx="2">
                  <c:v>186</c:v>
                </c:pt>
                <c:pt idx="3">
                  <c:v>62</c:v>
                </c:pt>
                <c:pt idx="5">
                  <c:v>217</c:v>
                </c:pt>
                <c:pt idx="6">
                  <c:v>124</c:v>
                </c:pt>
                <c:pt idx="7">
                  <c:v>31</c:v>
                </c:pt>
                <c:pt idx="8">
                  <c:v>93</c:v>
                </c:pt>
                <c:pt idx="9">
                  <c:v>124</c:v>
                </c:pt>
                <c:pt idx="10">
                  <c:v>186</c:v>
                </c:pt>
                <c:pt idx="11">
                  <c:v>31</c:v>
                </c:pt>
                <c:pt idx="13">
                  <c:v>186</c:v>
                </c:pt>
                <c:pt idx="14">
                  <c:v>62</c:v>
                </c:pt>
                <c:pt idx="15">
                  <c:v>62</c:v>
                </c:pt>
                <c:pt idx="16">
                  <c:v>62</c:v>
                </c:pt>
                <c:pt idx="18">
                  <c:v>124</c:v>
                </c:pt>
                <c:pt idx="19">
                  <c:v>124</c:v>
                </c:pt>
                <c:pt idx="20">
                  <c:v>93</c:v>
                </c:pt>
                <c:pt idx="21">
                  <c:v>93</c:v>
                </c:pt>
                <c:pt idx="23">
                  <c:v>372</c:v>
                </c:pt>
                <c:pt idx="24">
                  <c:v>62</c:v>
                </c:pt>
                <c:pt idx="25">
                  <c:v>155</c:v>
                </c:pt>
                <c:pt idx="26">
                  <c:v>93</c:v>
                </c:pt>
                <c:pt idx="27">
                  <c:v>155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235325312"/>
        <c:axId val="235326848"/>
      </c:barChart>
      <c:catAx>
        <c:axId val="235325312"/>
        <c:scaling>
          <c:orientation val="maxMin"/>
        </c:scaling>
        <c:delete val="0"/>
        <c:axPos val="l"/>
        <c:numFmt formatCode="General" sourceLinked="1"/>
        <c:majorTickMark val="cross"/>
        <c:minorTickMark val="none"/>
        <c:tickLblPos val="nextTo"/>
        <c:spPr>
          <a:noFill/>
          <a:ln>
            <a:solidFill>
              <a:sysClr val="windowText" lastClr="000000"/>
            </a:solidFill>
          </a:ln>
        </c:spPr>
        <c:txPr>
          <a:bodyPr/>
          <a:lstStyle/>
          <a:p>
            <a:pPr>
              <a:defRPr sz="1050" b="1" i="0" baseline="0">
                <a:ln w="12700">
                  <a:noFill/>
                </a:ln>
                <a:solidFill>
                  <a:sysClr val="windowText" lastClr="000000"/>
                </a:solidFill>
                <a:latin typeface="Arial" panose="020B0604020202020204" pitchFamily="34" charset="0"/>
                <a:cs typeface="Arial" panose="020B0604020202020204" pitchFamily="34" charset="0"/>
              </a:defRPr>
            </a:pPr>
            <a:endParaRPr lang="fr-FR"/>
          </a:p>
        </c:txPr>
        <c:crossAx val="235326848"/>
        <c:crosses val="autoZero"/>
        <c:auto val="1"/>
        <c:lblAlgn val="ctr"/>
        <c:lblOffset val="100"/>
        <c:noMultiLvlLbl val="0"/>
      </c:catAx>
      <c:valAx>
        <c:axId val="235326848"/>
        <c:scaling>
          <c:orientation val="minMax"/>
          <c:min val="43466"/>
        </c:scaling>
        <c:delete val="0"/>
        <c:axPos val="t"/>
        <c:majorGridlines>
          <c:spPr>
            <a:ln>
              <a:gradFill>
                <a:gsLst>
                  <a:gs pos="0">
                    <a:schemeClr val="accent1">
                      <a:tint val="66000"/>
                      <a:satMod val="160000"/>
                    </a:schemeClr>
                  </a:gs>
                  <a:gs pos="50000">
                    <a:schemeClr val="accent1">
                      <a:tint val="44500"/>
                      <a:satMod val="160000"/>
                    </a:schemeClr>
                  </a:gs>
                  <a:gs pos="100000">
                    <a:schemeClr val="accent1">
                      <a:tint val="23500"/>
                      <a:satMod val="160000"/>
                    </a:schemeClr>
                  </a:gs>
                </a:gsLst>
                <a:lin ang="5400000" scaled="0"/>
              </a:gradFill>
            </a:ln>
          </c:spPr>
        </c:majorGridlines>
        <c:numFmt formatCode="[$-40C]mmm\-yyyy;@" sourceLinked="0"/>
        <c:majorTickMark val="out"/>
        <c:minorTickMark val="none"/>
        <c:tickLblPos val="nextTo"/>
        <c:spPr>
          <a:ln>
            <a:solidFill>
              <a:sysClr val="windowText" lastClr="000000"/>
            </a:solidFill>
          </a:ln>
        </c:spPr>
        <c:txPr>
          <a:bodyPr rot="5400000" vert="horz"/>
          <a:lstStyle/>
          <a:p>
            <a:pPr>
              <a:defRPr sz="1050" b="1">
                <a:latin typeface="Arial" panose="020B0604020202020204" pitchFamily="34" charset="0"/>
                <a:cs typeface="Arial" panose="020B0604020202020204" pitchFamily="34" charset="0"/>
              </a:defRPr>
            </a:pPr>
            <a:endParaRPr lang="fr-FR"/>
          </a:p>
        </c:txPr>
        <c:crossAx val="235325312"/>
        <c:crosses val="autoZero"/>
        <c:crossBetween val="between"/>
        <c:majorUnit val="31"/>
        <c:minorUnit val="30"/>
      </c:valAx>
      <c:spPr>
        <a:ln>
          <a:solidFill>
            <a:sysClr val="windowText" lastClr="000000"/>
          </a:solidFill>
        </a:ln>
      </c:spPr>
    </c:plotArea>
    <c:plotVisOnly val="1"/>
    <c:dispBlanksAs val="gap"/>
    <c:showDLblsOverMax val="0"/>
  </c:chart>
  <c:spPr>
    <a:ln>
      <a:noFill/>
    </a:ln>
  </c:spPr>
  <c:printSettings>
    <c:headerFooter/>
    <c:pageMargins b="0.39370078740157483" l="0.23622047244094491" r="0.23622047244094491" t="0.39370078740157483" header="0.31496062992125984" footer="0.31496062992125984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179298</xdr:colOff>
      <xdr:row>0</xdr:row>
      <xdr:rowOff>44824</xdr:rowOff>
    </xdr:from>
    <xdr:to>
      <xdr:col>20</xdr:col>
      <xdr:colOff>268942</xdr:colOff>
      <xdr:row>40</xdr:row>
      <xdr:rowOff>89646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E33"/>
  <sheetViews>
    <sheetView tabSelected="1" zoomScale="85" zoomScaleNormal="85" workbookViewId="0">
      <selection activeCell="C41" sqref="C41"/>
    </sheetView>
  </sheetViews>
  <sheetFormatPr baseColWidth="10" defaultRowHeight="15" x14ac:dyDescent="0.25"/>
  <cols>
    <col min="1" max="1" width="22" style="4" customWidth="1"/>
    <col min="2" max="2" width="15.85546875" style="4" customWidth="1"/>
    <col min="3" max="3" width="11.42578125" style="4"/>
    <col min="4" max="4" width="11.42578125" style="47"/>
    <col min="5" max="5" width="11.42578125" style="4"/>
  </cols>
  <sheetData>
    <row r="5" spans="1:5" ht="15.75" thickBot="1" x14ac:dyDescent="0.3">
      <c r="A5" s="24" t="s">
        <v>3</v>
      </c>
      <c r="B5" s="25" t="s">
        <v>4</v>
      </c>
      <c r="C5" s="25" t="s">
        <v>5</v>
      </c>
      <c r="D5" s="41" t="s">
        <v>0</v>
      </c>
      <c r="E5" s="25" t="s">
        <v>1</v>
      </c>
    </row>
    <row r="6" spans="1:5" ht="15.75" x14ac:dyDescent="0.25">
      <c r="A6" s="5" t="s">
        <v>2</v>
      </c>
      <c r="B6" s="29">
        <f>MIN(B7:B9)</f>
        <v>43466</v>
      </c>
      <c r="C6" s="30">
        <f>MAX(C7:C9)</f>
        <v>43869</v>
      </c>
      <c r="D6" s="42">
        <f>SUM(D7:D9)</f>
        <v>403</v>
      </c>
      <c r="E6" s="31">
        <f>ROUND((C6-B6)/30,0)</f>
        <v>13</v>
      </c>
    </row>
    <row r="7" spans="1:5" ht="15.75" x14ac:dyDescent="0.25">
      <c r="A7" s="6" t="s">
        <v>10</v>
      </c>
      <c r="B7" s="7">
        <v>43466</v>
      </c>
      <c r="C7" s="7">
        <f>B7+D7</f>
        <v>43621</v>
      </c>
      <c r="D7" s="49">
        <f>E7*31</f>
        <v>155</v>
      </c>
      <c r="E7" s="8">
        <v>5</v>
      </c>
    </row>
    <row r="8" spans="1:5" ht="15.75" x14ac:dyDescent="0.25">
      <c r="A8" s="6" t="s">
        <v>11</v>
      </c>
      <c r="B8" s="7">
        <f>C7</f>
        <v>43621</v>
      </c>
      <c r="C8" s="7">
        <f t="shared" ref="C8:C9" si="0">B8+D8</f>
        <v>43807</v>
      </c>
      <c r="D8" s="49">
        <f t="shared" ref="D8:D9" si="1">E8*31</f>
        <v>186</v>
      </c>
      <c r="E8" s="8">
        <v>6</v>
      </c>
    </row>
    <row r="9" spans="1:5" ht="15.75" x14ac:dyDescent="0.25">
      <c r="A9" s="6" t="s">
        <v>12</v>
      </c>
      <c r="B9" s="7">
        <f t="shared" ref="B9" si="2">C8</f>
        <v>43807</v>
      </c>
      <c r="C9" s="7">
        <f t="shared" si="0"/>
        <v>43869</v>
      </c>
      <c r="D9" s="49">
        <f t="shared" si="1"/>
        <v>62</v>
      </c>
      <c r="E9" s="8">
        <v>2</v>
      </c>
    </row>
    <row r="10" spans="1:5" ht="15.75" x14ac:dyDescent="0.25">
      <c r="A10" s="9"/>
      <c r="B10" s="10"/>
      <c r="C10" s="7"/>
      <c r="D10" s="48"/>
      <c r="E10" s="8"/>
    </row>
    <row r="11" spans="1:5" ht="16.5" thickBot="1" x14ac:dyDescent="0.3">
      <c r="A11" s="11" t="s">
        <v>6</v>
      </c>
      <c r="B11" s="26">
        <f>MIN(B12:B17)</f>
        <v>43869</v>
      </c>
      <c r="C11" s="27">
        <f>MAX(C12:C17)</f>
        <v>44086</v>
      </c>
      <c r="D11" s="43">
        <f>C11-B11</f>
        <v>217</v>
      </c>
      <c r="E11" s="28">
        <f>ROUND((C11-B11)/30,0)</f>
        <v>7</v>
      </c>
    </row>
    <row r="12" spans="1:5" ht="15.75" x14ac:dyDescent="0.25">
      <c r="A12" s="12" t="s">
        <v>13</v>
      </c>
      <c r="B12" s="13">
        <f>C6</f>
        <v>43869</v>
      </c>
      <c r="C12" s="7">
        <f t="shared" ref="C12:C17" si="3">B12+D12</f>
        <v>43993</v>
      </c>
      <c r="D12" s="49">
        <f t="shared" ref="D12:D17" si="4">E12*31</f>
        <v>124</v>
      </c>
      <c r="E12" s="14">
        <v>4</v>
      </c>
    </row>
    <row r="13" spans="1:5" ht="15.75" x14ac:dyDescent="0.25">
      <c r="A13" s="15" t="s">
        <v>14</v>
      </c>
      <c r="B13" s="13">
        <f>B12</f>
        <v>43869</v>
      </c>
      <c r="C13" s="7">
        <f t="shared" si="3"/>
        <v>43900</v>
      </c>
      <c r="D13" s="49">
        <f t="shared" si="4"/>
        <v>31</v>
      </c>
      <c r="E13" s="16">
        <v>1</v>
      </c>
    </row>
    <row r="14" spans="1:5" ht="15.75" x14ac:dyDescent="0.25">
      <c r="A14" s="15" t="s">
        <v>15</v>
      </c>
      <c r="B14" s="13">
        <f>B13</f>
        <v>43869</v>
      </c>
      <c r="C14" s="7">
        <f t="shared" si="3"/>
        <v>43962</v>
      </c>
      <c r="D14" s="49">
        <f t="shared" si="4"/>
        <v>93</v>
      </c>
      <c r="E14" s="16">
        <v>3</v>
      </c>
    </row>
    <row r="15" spans="1:5" ht="15.75" x14ac:dyDescent="0.25">
      <c r="A15" s="15" t="s">
        <v>16</v>
      </c>
      <c r="B15" s="13">
        <f>C14</f>
        <v>43962</v>
      </c>
      <c r="C15" s="7">
        <f t="shared" si="3"/>
        <v>44086</v>
      </c>
      <c r="D15" s="49">
        <f t="shared" si="4"/>
        <v>124</v>
      </c>
      <c r="E15" s="14">
        <v>4</v>
      </c>
    </row>
    <row r="16" spans="1:5" ht="15.75" x14ac:dyDescent="0.25">
      <c r="A16" s="15" t="s">
        <v>17</v>
      </c>
      <c r="B16" s="13">
        <f>B14</f>
        <v>43869</v>
      </c>
      <c r="C16" s="7">
        <f t="shared" si="3"/>
        <v>44055</v>
      </c>
      <c r="D16" s="49">
        <f t="shared" si="4"/>
        <v>186</v>
      </c>
      <c r="E16" s="16">
        <v>6</v>
      </c>
    </row>
    <row r="17" spans="1:5" ht="15.75" x14ac:dyDescent="0.25">
      <c r="A17" s="15" t="s">
        <v>18</v>
      </c>
      <c r="B17" s="13">
        <f>B15</f>
        <v>43962</v>
      </c>
      <c r="C17" s="7">
        <f t="shared" si="3"/>
        <v>43993</v>
      </c>
      <c r="D17" s="49">
        <f t="shared" si="4"/>
        <v>31</v>
      </c>
      <c r="E17" s="17">
        <v>1</v>
      </c>
    </row>
    <row r="18" spans="1:5" ht="16.5" thickBot="1" x14ac:dyDescent="0.3">
      <c r="A18" s="18"/>
      <c r="B18" s="19"/>
      <c r="C18" s="13"/>
      <c r="D18" s="48"/>
      <c r="E18" s="17"/>
    </row>
    <row r="19" spans="1:5" ht="18.75" customHeight="1" thickBot="1" x14ac:dyDescent="0.3">
      <c r="A19" s="20" t="s">
        <v>7</v>
      </c>
      <c r="B19" s="32">
        <f>MIN(B20:B22)</f>
        <v>44086</v>
      </c>
      <c r="C19" s="33">
        <f>MAX(C20:C22)</f>
        <v>44272</v>
      </c>
      <c r="D19" s="44">
        <f>C19-B19</f>
        <v>186</v>
      </c>
      <c r="E19" s="34">
        <f>ROUND((C19-B19)/30,0)</f>
        <v>6</v>
      </c>
    </row>
    <row r="20" spans="1:5" x14ac:dyDescent="0.25">
      <c r="A20" s="1" t="s">
        <v>10</v>
      </c>
      <c r="B20" s="13">
        <f>C11</f>
        <v>44086</v>
      </c>
      <c r="C20" s="7">
        <f t="shared" ref="C20:C22" si="5">B20+D20</f>
        <v>44148</v>
      </c>
      <c r="D20" s="49">
        <f t="shared" ref="D20:D22" si="6">E20*31</f>
        <v>62</v>
      </c>
      <c r="E20" s="14">
        <v>2</v>
      </c>
    </row>
    <row r="21" spans="1:5" ht="15.75" x14ac:dyDescent="0.25">
      <c r="A21" s="2" t="s">
        <v>11</v>
      </c>
      <c r="B21" s="13">
        <f>C20</f>
        <v>44148</v>
      </c>
      <c r="C21" s="7">
        <f t="shared" si="5"/>
        <v>44210</v>
      </c>
      <c r="D21" s="49">
        <f t="shared" si="6"/>
        <v>62</v>
      </c>
      <c r="E21" s="16">
        <v>2</v>
      </c>
    </row>
    <row r="22" spans="1:5" ht="15.75" x14ac:dyDescent="0.25">
      <c r="A22" s="2" t="s">
        <v>19</v>
      </c>
      <c r="B22" s="13">
        <f>C21</f>
        <v>44210</v>
      </c>
      <c r="C22" s="7">
        <f t="shared" si="5"/>
        <v>44272</v>
      </c>
      <c r="D22" s="49">
        <f t="shared" si="6"/>
        <v>62</v>
      </c>
      <c r="E22" s="16">
        <v>2</v>
      </c>
    </row>
    <row r="23" spans="1:5" ht="16.5" thickBot="1" x14ac:dyDescent="0.3">
      <c r="A23" s="3"/>
      <c r="B23" s="19"/>
      <c r="C23" s="13"/>
      <c r="D23" s="48"/>
      <c r="E23" s="16"/>
    </row>
    <row r="24" spans="1:5" ht="16.5" thickBot="1" x14ac:dyDescent="0.3">
      <c r="A24" s="21" t="s">
        <v>8</v>
      </c>
      <c r="B24" s="35">
        <f>MIN(B25:B27)</f>
        <v>44272</v>
      </c>
      <c r="C24" s="36">
        <f>MAX(C25:C27)</f>
        <v>44396</v>
      </c>
      <c r="D24" s="45">
        <f>C24-B24</f>
        <v>124</v>
      </c>
      <c r="E24" s="37">
        <f>ROUND((C24-B24)/30,0)</f>
        <v>4</v>
      </c>
    </row>
    <row r="25" spans="1:5" x14ac:dyDescent="0.25">
      <c r="A25" s="1" t="s">
        <v>20</v>
      </c>
      <c r="B25" s="13">
        <f>C19</f>
        <v>44272</v>
      </c>
      <c r="C25" s="7">
        <f t="shared" ref="C25:C27" si="7">B25+D25</f>
        <v>44396</v>
      </c>
      <c r="D25" s="49">
        <f t="shared" ref="D25:D27" si="8">E25*31</f>
        <v>124</v>
      </c>
      <c r="E25" s="14">
        <v>4</v>
      </c>
    </row>
    <row r="26" spans="1:5" ht="15.75" x14ac:dyDescent="0.25">
      <c r="A26" s="2" t="s">
        <v>21</v>
      </c>
      <c r="B26" s="13">
        <f>B25</f>
        <v>44272</v>
      </c>
      <c r="C26" s="7">
        <f t="shared" si="7"/>
        <v>44365</v>
      </c>
      <c r="D26" s="49">
        <f t="shared" si="8"/>
        <v>93</v>
      </c>
      <c r="E26" s="16">
        <v>3</v>
      </c>
    </row>
    <row r="27" spans="1:5" ht="15.75" x14ac:dyDescent="0.25">
      <c r="A27" s="2" t="s">
        <v>22</v>
      </c>
      <c r="B27" s="13">
        <f>B26</f>
        <v>44272</v>
      </c>
      <c r="C27" s="7">
        <f t="shared" si="7"/>
        <v>44365</v>
      </c>
      <c r="D27" s="49">
        <f t="shared" si="8"/>
        <v>93</v>
      </c>
      <c r="E27" s="16">
        <v>3</v>
      </c>
    </row>
    <row r="28" spans="1:5" ht="16.5" thickBot="1" x14ac:dyDescent="0.3">
      <c r="A28" s="3"/>
      <c r="B28" s="19"/>
      <c r="C28" s="13"/>
      <c r="D28" s="48"/>
      <c r="E28" s="16"/>
    </row>
    <row r="29" spans="1:5" ht="16.5" thickBot="1" x14ac:dyDescent="0.3">
      <c r="A29" s="22" t="s">
        <v>9</v>
      </c>
      <c r="B29" s="38">
        <f>MIN(B30:B33)</f>
        <v>44396</v>
      </c>
      <c r="C29" s="39">
        <f>MAX(C30:C33)</f>
        <v>44768</v>
      </c>
      <c r="D29" s="46">
        <f>C29-B29</f>
        <v>372</v>
      </c>
      <c r="E29" s="40">
        <f>ROUND((C29-B29)/30,0)</f>
        <v>12</v>
      </c>
    </row>
    <row r="30" spans="1:5" x14ac:dyDescent="0.25">
      <c r="A30" s="1" t="s">
        <v>23</v>
      </c>
      <c r="B30" s="13">
        <f>C24</f>
        <v>44396</v>
      </c>
      <c r="C30" s="7">
        <f t="shared" ref="C30:C33" si="9">B30+D30</f>
        <v>44458</v>
      </c>
      <c r="D30" s="49">
        <f t="shared" ref="D30:D33" si="10">E30*31</f>
        <v>62</v>
      </c>
      <c r="E30" s="14">
        <v>2</v>
      </c>
    </row>
    <row r="31" spans="1:5" ht="15.75" x14ac:dyDescent="0.25">
      <c r="A31" s="2" t="s">
        <v>24</v>
      </c>
      <c r="B31" s="13">
        <f>C30</f>
        <v>44458</v>
      </c>
      <c r="C31" s="7">
        <f t="shared" si="9"/>
        <v>44613</v>
      </c>
      <c r="D31" s="49">
        <f t="shared" si="10"/>
        <v>155</v>
      </c>
      <c r="E31" s="16">
        <v>5</v>
      </c>
    </row>
    <row r="32" spans="1:5" ht="15.75" x14ac:dyDescent="0.25">
      <c r="A32" s="2" t="s">
        <v>25</v>
      </c>
      <c r="B32" s="13">
        <f>B31</f>
        <v>44458</v>
      </c>
      <c r="C32" s="7">
        <f t="shared" si="9"/>
        <v>44551</v>
      </c>
      <c r="D32" s="49">
        <f t="shared" si="10"/>
        <v>93</v>
      </c>
      <c r="E32" s="16">
        <v>3</v>
      </c>
    </row>
    <row r="33" spans="1:5" ht="15.75" x14ac:dyDescent="0.25">
      <c r="A33" s="2" t="s">
        <v>26</v>
      </c>
      <c r="B33" s="13">
        <f>C31</f>
        <v>44613</v>
      </c>
      <c r="C33" s="7">
        <f t="shared" si="9"/>
        <v>44768</v>
      </c>
      <c r="D33" s="49">
        <f t="shared" si="10"/>
        <v>155</v>
      </c>
      <c r="E33" s="23">
        <v>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0" sqref="A4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jour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MAYNIE Nicolas ( EXT  ADECCO )</dc:creator>
  <cp:lastModifiedBy>MAYNIE Nicolas ( EXT  ADECCO )</cp:lastModifiedBy>
  <cp:lastPrinted>2019-08-07T09:48:36Z</cp:lastPrinted>
  <dcterms:created xsi:type="dcterms:W3CDTF">2019-08-06T08:48:39Z</dcterms:created>
  <dcterms:modified xsi:type="dcterms:W3CDTF">2019-08-09T07:46:09Z</dcterms:modified>
</cp:coreProperties>
</file>