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omments2.xml" ContentType="application/vnd.openxmlformats-officedocument.spreadsheetml.comment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omments3.xml" ContentType="application/vnd.openxmlformats-officedocument.spreadsheetml.comment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COMMUN\SONDAGE_INTER_MODULE\Public\Planning personnels CSN\"/>
    </mc:Choice>
  </mc:AlternateContent>
  <bookViews>
    <workbookView xWindow="0" yWindow="0" windowWidth="28800" windowHeight="12450" firstSheet="9" activeTab="11"/>
  </bookViews>
  <sheets>
    <sheet name="Janvier" sheetId="15" state="hidden" r:id="rId1"/>
    <sheet name="Février" sheetId="17" state="hidden" r:id="rId2"/>
    <sheet name="Mars" sheetId="19" state="hidden" r:id="rId3"/>
    <sheet name="Avril" sheetId="20" state="hidden" r:id="rId4"/>
    <sheet name="Mai" sheetId="21" state="hidden" r:id="rId5"/>
    <sheet name="Juin" sheetId="22" state="hidden" r:id="rId6"/>
    <sheet name="Juillet" sheetId="23" state="hidden" r:id="rId7"/>
    <sheet name="Août" sheetId="24" state="hidden" r:id="rId8"/>
    <sheet name="Septembre" sheetId="25" r:id="rId9"/>
    <sheet name="Octobre" sheetId="26" r:id="rId10"/>
    <sheet name="Novembre" sheetId="27" r:id="rId11"/>
    <sheet name="Décembre" sheetId="28" r:id="rId12"/>
    <sheet name="JOURS NON TRAVAILLES" sheetId="3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3" l="1"/>
  <c r="E15" i="28" l="1"/>
  <c r="E15" i="27"/>
  <c r="E15" i="26"/>
  <c r="E15" i="25"/>
  <c r="E15" i="24"/>
  <c r="E15" i="22"/>
  <c r="E15" i="21"/>
  <c r="E15" i="20"/>
  <c r="E15" i="19"/>
  <c r="E15" i="17" l="1"/>
  <c r="E15" i="15"/>
  <c r="L2" i="3" l="1"/>
  <c r="B3" i="15" l="1"/>
  <c r="B3" i="23" s="1"/>
  <c r="F17" i="23" s="1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AJ17" i="23" s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8"/>
  <c r="F17" i="28" s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AJ17" i="28" s="1"/>
  <c r="B3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AJ17" i="24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7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AI17" i="27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6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AJ17" i="26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25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I17" i="25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KUNSTLE Catherine ADJ ADM PAL 1CL AE</author>
    <author>SCHNEIDER Marc ADJ ADM PAL 1CL AE</author>
    <author>POUGEAUD Sébastien PM</author>
    <author>GOSLIN Aurelie ADJT ADM AE</author>
  </authors>
  <commentList>
    <comment ref="O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P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W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AD23" authorId="0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O24" authorId="1" shapeId="0">
      <text>
        <r>
          <rPr>
            <b/>
            <sz val="9"/>
            <color indexed="81"/>
            <rFont val="Tahoma"/>
            <family val="2"/>
          </rPr>
          <t>7H15</t>
        </r>
      </text>
    </comment>
    <comment ref="P24" authorId="1" shapeId="0">
      <text>
        <r>
          <rPr>
            <b/>
            <sz val="9"/>
            <color indexed="81"/>
            <rFont val="Tahoma"/>
            <family val="2"/>
          </rPr>
          <t>RMT
CS</t>
        </r>
      </text>
    </comment>
    <comment ref="Q24" authorId="1" shapeId="0">
      <text>
        <r>
          <rPr>
            <b/>
            <sz val="9"/>
            <color indexed="81"/>
            <rFont val="Tahoma"/>
            <family val="2"/>
          </rPr>
          <t>ILLKIRCH</t>
        </r>
        <r>
          <rPr>
            <sz val="9"/>
            <color indexed="81"/>
            <rFont val="Tahoma"/>
            <family val="2"/>
          </rPr>
          <t xml:space="preserve">
CS</t>
        </r>
      </text>
    </comment>
    <comment ref="V24" authorId="1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X24" authorId="1" shapeId="0">
      <text>
        <r>
          <rPr>
            <b/>
            <sz val="9"/>
            <color indexed="81"/>
            <rFont val="Tahoma"/>
            <family val="2"/>
          </rPr>
          <t>54°RT OBERHOFFEN
CS</t>
        </r>
      </text>
    </comment>
    <comment ref="AE24" authorId="1" shapeId="0">
      <text>
        <r>
          <rPr>
            <b/>
            <sz val="9"/>
            <color indexed="81"/>
            <rFont val="Tahoma"/>
            <family val="2"/>
          </rPr>
          <t>réunion SSI à Nancy</t>
        </r>
      </text>
    </comment>
    <comment ref="G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RV 10h40 - Médecine du travail</t>
        </r>
      </text>
    </comment>
    <comment ref="Q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V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JDC EXEPTIONNELLE ISL ST LOUIS - ANIMATEUR</t>
        </r>
      </text>
    </comment>
    <comment ref="W26" authorId="2" shapeId="0">
      <text>
        <r>
          <rPr>
            <b/>
            <sz val="9"/>
            <color indexed="81"/>
            <rFont val="Tahoma"/>
            <family val="2"/>
          </rPr>
          <t>POUGEAUD Sébastien PM: RMT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F26" authorId="2" shapeId="0">
      <text>
        <r>
          <rPr>
            <b/>
            <sz val="9"/>
            <color indexed="81"/>
            <rFont val="Tahoma"/>
            <family val="2"/>
          </rPr>
          <t xml:space="preserve">POUGEAUD Sébastien PM: </t>
        </r>
        <r>
          <rPr>
            <sz val="9"/>
            <color indexed="81"/>
            <rFont val="Tahoma"/>
            <family val="2"/>
          </rPr>
          <t>Instruction incendie - Stirn - 09h00</t>
        </r>
      </text>
    </comment>
    <comment ref="P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Q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C/S SELESTAT</t>
        </r>
      </text>
    </comment>
    <comment ref="V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C/S 152RI</t>
        </r>
      </text>
    </comment>
    <comment ref="X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AC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C/S ILLKIRCH</t>
        </r>
      </text>
    </comment>
    <comment ref="O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Q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AC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AE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E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</commentList>
</comments>
</file>

<file path=xl/comments2.xml><?xml version="1.0" encoding="utf-8"?>
<comments xmlns="http://schemas.openxmlformats.org/spreadsheetml/2006/main">
  <authors>
    <author>SCHNEIDER Marc ADJ ADM PAL 1CL AE</author>
    <author>KUNSTLE Catherine ADJ ADM PAL 1CL AE</author>
    <author>POUGEAUD Sébastien PM</author>
    <author>GRASS Christine ADJ ADM PPAL 2CL</author>
    <author>GOSLIN Aurelie ADJT ADM AE</author>
  </authors>
  <commentList>
    <comment ref="S19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20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21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22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G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M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EXCEPTIONNELLE STRUTHOF</t>
        </r>
      </text>
    </comment>
    <comment ref="O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S23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V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A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G24" authorId="0" shapeId="0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H24" authorId="0" shapeId="0">
      <text>
        <r>
          <rPr>
            <b/>
            <sz val="9"/>
            <color indexed="81"/>
            <rFont val="Tahoma"/>
            <family val="2"/>
          </rPr>
          <t>ILLKIRCH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4" authorId="0" shapeId="0">
      <text>
        <r>
          <rPr>
            <b/>
            <sz val="9"/>
            <color indexed="81"/>
            <rFont val="Tahoma"/>
            <family val="2"/>
          </rPr>
          <t>Sélestat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4" authorId="0" shapeId="0">
      <text>
        <r>
          <rPr>
            <b/>
            <sz val="9"/>
            <color indexed="81"/>
            <rFont val="Tahoma"/>
            <family val="2"/>
          </rPr>
          <t>EPIDE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4" authorId="0" shapeId="0">
      <text>
        <r>
          <rPr>
            <b/>
            <sz val="9"/>
            <color indexed="81"/>
            <rFont val="Tahoma"/>
            <family val="2"/>
          </rPr>
          <t>7H15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4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T24" authorId="0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V24" authorId="0" shapeId="0">
      <text>
        <r>
          <rPr>
            <b/>
            <sz val="9"/>
            <color indexed="81"/>
            <rFont val="Tahoma"/>
            <family val="2"/>
          </rPr>
          <t>152°RI COLMAR</t>
        </r>
        <r>
          <rPr>
            <sz val="9"/>
            <color indexed="81"/>
            <rFont val="Tahoma"/>
            <family val="2"/>
          </rPr>
          <t xml:space="preserve">
CS</t>
        </r>
      </text>
    </comment>
    <comment ref="AA24" authorId="0" shapeId="0">
      <text>
        <r>
          <rPr>
            <sz val="9"/>
            <color indexed="81"/>
            <rFont val="Tahoma"/>
            <family val="2"/>
          </rPr>
          <t xml:space="preserve">Sélestat
CS
</t>
        </r>
      </text>
    </comment>
    <comment ref="AC24" authorId="0" shapeId="0">
      <text>
        <r>
          <rPr>
            <sz val="9"/>
            <color indexed="81"/>
            <rFont val="Tahoma"/>
            <family val="2"/>
          </rPr>
          <t xml:space="preserve">ILLKIRCH
CS
</t>
        </r>
      </text>
    </comment>
    <comment ref="S25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G26" authorId="2" shapeId="0">
      <text>
        <r>
          <rPr>
            <b/>
            <sz val="9"/>
            <color indexed="81"/>
            <rFont val="Tahoma"/>
            <family val="2"/>
          </rPr>
          <t>POUGEAUD Sébastien PM: RMT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EGM SELESTAT</t>
        </r>
      </text>
    </comment>
    <comment ref="M26" authorId="2" shapeId="0">
      <text>
        <r>
          <rPr>
            <b/>
            <sz val="9"/>
            <color indexed="81"/>
            <rFont val="Tahoma"/>
            <family val="2"/>
          </rPr>
          <t>POUGEAUD Sébastien PM: NATZWILLER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T26" authorId="2" shapeId="0">
      <text>
        <r>
          <rPr>
            <b/>
            <sz val="9"/>
            <color indexed="81"/>
            <rFont val="Tahoma"/>
            <family val="2"/>
          </rPr>
          <t>POUGEAUD Sébastien PM: Formateur animateurs SNU - Nancy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réunion préparatoire visite de commandement</t>
        </r>
      </text>
    </comment>
    <comment ref="AB26" authorId="2" shapeId="0">
      <text>
        <r>
          <rPr>
            <b/>
            <sz val="9"/>
            <color indexed="81"/>
            <rFont val="Tahoma"/>
            <family val="2"/>
          </rPr>
          <t>POUGEAUD Sébastien PM: Evaluation animateur - Illkirch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6" authorId="2" shapeId="0">
      <text>
        <r>
          <rPr>
            <b/>
            <sz val="9"/>
            <color indexed="81"/>
            <rFont val="Tahoma"/>
            <family val="2"/>
          </rPr>
          <t>POUGEAUD Sébastien PM: visite de commandement</t>
        </r>
      </text>
    </comment>
    <comment ref="AH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EGM SELESTAT</t>
        </r>
      </text>
    </comment>
    <comment ref="AI26" authorId="2" shapeId="0">
      <text>
        <r>
          <rPr>
            <b/>
            <sz val="9"/>
            <color indexed="81"/>
            <rFont val="Tahoma"/>
            <family val="2"/>
          </rPr>
          <t>POUGEAUD Sébastien PM: animation Illkirch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7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28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29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1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2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3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4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5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6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8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39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S40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M41" authorId="3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 C/S</t>
        </r>
      </text>
    </comment>
    <comment ref="O41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S41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U41" authorId="3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EPIDE C/S</t>
        </r>
      </text>
    </comment>
    <comment ref="V41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152 RI</t>
        </r>
      </text>
    </comment>
    <comment ref="AB41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C/S ILLKIRCH</t>
        </r>
      </text>
    </comment>
    <comment ref="G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O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S43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T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V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C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S44" authorId="0" shapeId="0">
      <text>
        <r>
          <rPr>
            <b/>
            <sz val="9"/>
            <color indexed="81"/>
            <rFont val="Tahoma"/>
            <family val="2"/>
          </rPr>
          <t>SSI ESNNE</t>
        </r>
        <r>
          <rPr>
            <sz val="9"/>
            <color indexed="81"/>
            <rFont val="Tahoma"/>
            <family val="2"/>
          </rPr>
          <t xml:space="preserve">
Monsieur MEYER</t>
        </r>
      </text>
    </comment>
    <comment ref="F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N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U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AA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J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3.xml><?xml version="1.0" encoding="utf-8"?>
<comments xmlns="http://schemas.openxmlformats.org/spreadsheetml/2006/main">
  <authors>
    <author>SCHNEIDER Marc ADJ ADM PAL 1CL AE</author>
    <author>KUNSTLE Catherine ADJ ADM PAL 1CL AE</author>
    <author>POUGEAUD Sébastien PM</author>
    <author>GOSLIN Aurelie ADJT ADM AE</author>
    <author>GRASS Christine ADJ ADM PPAL 2CL</author>
  </authors>
  <commentList>
    <comment ref="W22" authorId="0" shapeId="0">
      <text>
        <r>
          <rPr>
            <b/>
            <sz val="9"/>
            <color indexed="81"/>
            <rFont val="Tahoma"/>
            <family val="2"/>
          </rPr>
          <t>Animation sécurité routière GMF</t>
        </r>
      </text>
    </comment>
    <comment ref="J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Q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X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Z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AG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J24" authorId="0" shapeId="0">
      <text>
        <r>
          <rPr>
            <b/>
            <sz val="9"/>
            <color indexed="81"/>
            <rFont val="Tahoma"/>
            <family val="2"/>
          </rPr>
          <t>RMT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0" shapeId="0">
      <text>
        <r>
          <rPr>
            <sz val="9"/>
            <color indexed="81"/>
            <rFont val="Tahoma"/>
            <family val="2"/>
          </rPr>
          <t xml:space="preserve">54°RT OBERHOFFEN
E
</t>
        </r>
      </text>
    </comment>
    <comment ref="Q24" authorId="0" shapeId="0">
      <text>
        <r>
          <rPr>
            <sz val="9"/>
            <color indexed="81"/>
            <rFont val="Tahoma"/>
            <family val="2"/>
          </rPr>
          <t xml:space="preserve">ILLKIRCH
E
</t>
        </r>
      </text>
    </comment>
    <comment ref="S24" authorId="0" shapeId="0">
      <text>
        <r>
          <rPr>
            <sz val="9"/>
            <color indexed="81"/>
            <rFont val="Tahoma"/>
            <family val="2"/>
          </rPr>
          <t xml:space="preserve">54°RT Oberhoffen
CS
</t>
        </r>
      </text>
    </comment>
    <comment ref="W24" authorId="0" shapeId="0">
      <text>
        <r>
          <rPr>
            <b/>
            <sz val="9"/>
            <color indexed="81"/>
            <rFont val="Tahoma"/>
            <family val="2"/>
          </rPr>
          <t>Animation sécurité routière GMF</t>
        </r>
      </text>
    </comment>
    <comment ref="X24" authorId="0" shapeId="0">
      <text>
        <r>
          <rPr>
            <b/>
            <sz val="9"/>
            <color indexed="81"/>
            <rFont val="Tahoma"/>
            <family val="2"/>
          </rPr>
          <t>152°RI COLMAR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4" authorId="0" shapeId="0">
      <text>
        <r>
          <rPr>
            <b/>
            <sz val="9"/>
            <color indexed="81"/>
            <rFont val="Tahoma"/>
            <family val="2"/>
          </rPr>
          <t>réunion CORSIC à Châlons-en Champagne</t>
        </r>
      </text>
    </comment>
    <comment ref="AG24" authorId="0" shapeId="0">
      <text>
        <r>
          <rPr>
            <b/>
            <sz val="9"/>
            <color indexed="81"/>
            <rFont val="Tahoma"/>
            <family val="2"/>
          </rPr>
          <t>réunion CORSIC à Châlons-en Champagne</t>
        </r>
      </text>
    </comment>
    <comment ref="AH24" authorId="0" shapeId="0">
      <text>
        <r>
          <rPr>
            <b/>
            <sz val="9"/>
            <color indexed="81"/>
            <rFont val="Tahoma"/>
            <family val="2"/>
          </rPr>
          <t>BONUS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SSI - 9h00-11h30</t>
        </r>
      </text>
    </comment>
    <comment ref="J26" authorId="2" shapeId="0">
      <text>
        <r>
          <rPr>
            <b/>
            <sz val="9"/>
            <color indexed="81"/>
            <rFont val="Tahoma"/>
            <family val="2"/>
          </rPr>
          <t>POUGEAUD Sébastien PM: RMT</t>
        </r>
      </text>
    </comment>
    <comment ref="K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EPIDE STBG</t>
        </r>
      </text>
    </comment>
    <comment ref="Z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Formation d'animateurs JDC - CSN</t>
        </r>
      </text>
    </comment>
    <comment ref="AE26" authorId="2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ANIMATEUR JDC - ILLKIRCH</t>
        </r>
      </text>
    </comment>
    <comment ref="AF26" authorId="0" shapeId="0">
      <text>
        <r>
          <rPr>
            <b/>
            <sz val="9"/>
            <color indexed="81"/>
            <rFont val="Tahoma"/>
            <family val="2"/>
          </rPr>
          <t>réunion CORSIC à Châlons-en Champagne</t>
        </r>
      </text>
    </comment>
    <comment ref="AG26" authorId="0" shapeId="0">
      <text>
        <r>
          <rPr>
            <b/>
            <sz val="9"/>
            <color indexed="81"/>
            <rFont val="Tahoma"/>
            <family val="2"/>
          </rPr>
          <t>réunion CORSIC à Châlons-en Champagne</t>
        </r>
      </text>
    </comment>
    <comment ref="L40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Q40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E40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152 RI</t>
        </r>
      </text>
    </comment>
    <comment ref="K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L41" authorId="4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Q41" authorId="4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SELESTAT C/S</t>
        </r>
      </text>
    </comment>
    <comment ref="R41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L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S43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J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S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X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Z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Congé AM</t>
        </r>
      </text>
    </comment>
    <comment ref="AG45" authorId="3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4.xml><?xml version="1.0" encoding="utf-8"?>
<comments xmlns="http://schemas.openxmlformats.org/spreadsheetml/2006/main">
  <authors>
    <author>BARBE Bernard CNE</author>
    <author>RISCH Jean-Marc OUV CE HG</author>
    <author>SCHNEIDER Marc ADJ ADM PAL 1CL AE</author>
    <author>POUGEAUD Sébastien PM</author>
    <author>GOSLIN Aurelie ADJT ADM AE</author>
    <author>GRASS Christine ADJ ADM PPAL 2CL</author>
  </authors>
  <commentList>
    <comment ref="H20" authorId="0" shapeId="0">
      <text>
        <r>
          <rPr>
            <b/>
            <sz val="9"/>
            <color indexed="81"/>
            <rFont val="Tahoma"/>
            <family val="2"/>
          </rPr>
          <t>BARBE Bernard CNE:</t>
        </r>
        <r>
          <rPr>
            <sz val="9"/>
            <color indexed="81"/>
            <rFont val="Tahoma"/>
            <family val="2"/>
          </rPr>
          <t xml:space="preserve">
MATC</t>
        </r>
      </text>
    </comment>
    <comment ref="I20" authorId="0" shapeId="0">
      <text>
        <r>
          <rPr>
            <b/>
            <sz val="9"/>
            <color indexed="81"/>
            <rFont val="Tahoma"/>
            <family val="2"/>
          </rPr>
          <t>BARBE Bernard CNE:</t>
        </r>
        <r>
          <rPr>
            <sz val="9"/>
            <color indexed="81"/>
            <rFont val="Tahoma"/>
            <family val="2"/>
          </rPr>
          <t xml:space="preserve">
MATC</t>
        </r>
      </text>
    </comment>
    <comment ref="X20" authorId="0" shapeId="0">
      <text>
        <r>
          <rPr>
            <b/>
            <sz val="9"/>
            <color indexed="81"/>
            <rFont val="Tahoma"/>
            <family val="2"/>
          </rPr>
          <t>BARBE Bernard CNE:</t>
        </r>
        <r>
          <rPr>
            <sz val="9"/>
            <color indexed="81"/>
            <rFont val="Tahoma"/>
            <family val="2"/>
          </rPr>
          <t xml:space="preserve">
REUNION MAIRIES 17H EUROMETROPOLE</t>
        </r>
      </text>
    </comment>
    <comment ref="Q22" authorId="1" shapeId="0">
      <text>
        <r>
          <rPr>
            <b/>
            <sz val="9"/>
            <color indexed="81"/>
            <rFont val="Tahoma"/>
            <family val="2"/>
          </rPr>
          <t>RISCH Jean-Marc OUV CE HG:</t>
        </r>
        <r>
          <rPr>
            <sz val="9"/>
            <color indexed="81"/>
            <rFont val="Tahoma"/>
            <family val="2"/>
          </rPr>
          <t xml:space="preserve">
CHSCT L191</t>
        </r>
      </text>
    </comment>
    <comment ref="H24" authorId="2" shapeId="0">
      <text>
        <r>
          <rPr>
            <b/>
            <sz val="9"/>
            <color indexed="81"/>
            <rFont val="Tahoma"/>
            <family val="2"/>
          </rPr>
          <t>MATC</t>
        </r>
      </text>
    </comment>
    <comment ref="I24" authorId="2" shapeId="0">
      <text>
        <r>
          <rPr>
            <b/>
            <sz val="9"/>
            <color indexed="81"/>
            <rFont val="Tahoma"/>
            <family val="2"/>
          </rPr>
          <t>MATC</t>
        </r>
      </text>
    </comment>
    <comment ref="Q24" authorId="2" shapeId="0">
      <text>
        <r>
          <rPr>
            <sz val="9"/>
            <color indexed="81"/>
            <rFont val="Tahoma"/>
            <family val="2"/>
          </rPr>
          <t xml:space="preserve">Réunion SSI à Metz
</t>
        </r>
      </text>
    </comment>
    <comment ref="H26" authorId="3" shapeId="0">
      <text>
        <r>
          <rPr>
            <b/>
            <sz val="9"/>
            <color indexed="81"/>
            <rFont val="Tahoma"/>
            <family val="2"/>
          </rPr>
          <t>POUGEAUD Sébastien PM: MATC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" authorId="3" shapeId="0">
      <text>
        <r>
          <rPr>
            <b/>
            <sz val="9"/>
            <color indexed="81"/>
            <rFont val="Tahoma"/>
            <family val="2"/>
          </rPr>
          <t>POUGEAUD Sébastien PM: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P26" authorId="3" shapeId="0">
      <text>
        <r>
          <rPr>
            <b/>
            <sz val="9"/>
            <color indexed="81"/>
            <rFont val="Tahoma"/>
            <family val="2"/>
          </rPr>
          <t>POUGEAUD Sébastien PM: EPIDE</t>
        </r>
      </text>
    </comment>
    <comment ref="Q26" authorId="2" shapeId="0">
      <text>
        <r>
          <rPr>
            <sz val="9"/>
            <color indexed="81"/>
            <rFont val="Tahoma"/>
            <family val="2"/>
          </rPr>
          <t xml:space="preserve">Réunion SSI à Metz
</t>
        </r>
      </text>
    </comment>
    <comment ref="I40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O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C/S ILLKIRCH</t>
        </r>
      </text>
    </comment>
    <comment ref="I43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I45" authorId="4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</commentList>
</comments>
</file>

<file path=xl/sharedStrings.xml><?xml version="1.0" encoding="utf-8"?>
<sst xmlns="http://schemas.openxmlformats.org/spreadsheetml/2006/main" count="2907" uniqueCount="154">
  <si>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</si>
  <si>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</si>
  <si>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</si>
  <si>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</si>
  <si>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</si>
  <si>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</si>
  <si>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</si>
  <si>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</si>
  <si>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</si>
  <si>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</si>
  <si>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</si>
  <si>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</si>
  <si>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</si>
  <si>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</si>
  <si>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</si>
  <si>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</si>
  <si>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</si>
  <si>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</si>
  <si>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</si>
  <si>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</si>
  <si>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</si>
  <si>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</si>
  <si>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</si>
  <si>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</si>
  <si>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</si>
  <si>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</si>
  <si>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</si>
  <si>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</si>
  <si>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</si>
  <si>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</si>
  <si>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</si>
  <si>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</si>
  <si>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</si>
  <si>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</si>
  <si>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</si>
  <si>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</si>
  <si>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</si>
  <si>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</si>
  <si>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</si>
  <si>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2 janvier</t>
  </si>
  <si>
    <t>9 mai</t>
  </si>
  <si>
    <t>27 décembre</t>
  </si>
  <si>
    <t>10 mai</t>
  </si>
  <si>
    <t>30 décembre</t>
  </si>
  <si>
    <t>31 mai</t>
  </si>
  <si>
    <t>23 décembre</t>
  </si>
  <si>
    <t>24 décembre</t>
  </si>
  <si>
    <t>31 décembre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</si>
  <si>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</si>
  <si>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</si>
  <si>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</si>
  <si>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</si>
  <si>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</si>
  <si>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</si>
  <si>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</si>
  <si>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</si>
  <si>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</si>
  <si>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</si>
  <si>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</si>
  <si>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</si>
  <si>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</si>
  <si>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</si>
  <si>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</si>
  <si>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</si>
  <si>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</si>
  <si>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OE HG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</si>
  <si>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</si>
  <si>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</si>
  <si>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</si>
  <si>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</si>
  <si>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</si>
  <si>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</si>
  <si>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</si>
  <si>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</si>
  <si>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</si>
  <si>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</si>
  <si>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</si>
  <si>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</si>
  <si>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</si>
  <si>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</si>
  <si>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</si>
  <si>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</si>
  <si>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</si>
  <si>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</si>
  <si>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</si>
  <si>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</si>
  <si>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</si>
  <si>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</si>
  <si>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</si>
  <si>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</si>
  <si>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</si>
  <si>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</si>
  <si>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</si>
  <si>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</si>
  <si>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</si>
  <si>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</si>
  <si>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</si>
  <si>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</si>
  <si>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</si>
  <si>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</si>
  <si>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</si>
  <si>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</si>
  <si>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</si>
  <si>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</si>
  <si>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</si>
  <si>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</si>
  <si>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</si>
  <si>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</si>
  <si>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</si>
  <si>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</si>
  <si>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</si>
  <si>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</si>
  <si>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</si>
  <si>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</si>
  <si>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</si>
  <si>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</si>
  <si>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</si>
  <si>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</si>
  <si>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</si>
  <si>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</si>
  <si>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</si>
  <si>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</si>
  <si>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</si>
  <si>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</si>
  <si>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</si>
  <si>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</si>
  <si>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</si>
  <si>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</si>
  <si>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</si>
  <si>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</si>
  <si>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</si>
  <si>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</si>
  <si>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</si>
  <si>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</si>
  <si>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</si>
  <si>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</si>
  <si>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</si>
  <si>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</si>
  <si>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</si>
  <si>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</si>
  <si>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</si>
  <si>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</si>
  <si>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</si>
  <si>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t>Toutes les cellules sont verrouillées hormis celles de F19 à AJ46</t>
  </si>
  <si>
    <t xml:space="preserve"> CHEF BJDC</t>
  </si>
  <si>
    <t>SCHEF SECRETARIAT</t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</si>
  <si>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</si>
  <si>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</si>
  <si>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</si>
  <si>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</si>
  <si>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</si>
  <si>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MCH</t>
  </si>
  <si>
    <t>CCPM</t>
  </si>
  <si>
    <t>Fichier mis à jour le  26/11/2019 11:13:35 par  s.chalmandrier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</si>
</sst>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00000"/>
    <numFmt numFmtId="167" formatCode="mmmm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sz val="11"/>
      <color theme="9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6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21" borderId="1" xfId="0" applyFill="1" applyBorder="1" applyProtection="1">
      <protection locked="0"/>
    </xf>
    <xf numFmtId="0" fontId="0" fillId="0" borderId="0" xfId="0" applyProtection="1"/>
    <xf numFmtId="0" fontId="1" fillId="7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10" borderId="0" xfId="0" applyFont="1" applyFill="1" applyProtection="1"/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1" fillId="17" borderId="0" xfId="0" applyFont="1" applyFill="1" applyAlignment="1" applyProtection="1">
      <alignment horizontal="center" vertical="center"/>
    </xf>
    <xf numFmtId="0" fontId="0" fillId="19" borderId="0" xfId="0" applyFill="1" applyBorder="1" applyProtection="1"/>
    <xf numFmtId="0" fontId="1" fillId="18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6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2" borderId="1" xfId="0" applyFill="1" applyBorder="1" applyProtection="1">
      <protection locked="0"/>
    </xf>
    <xf numFmtId="0" fontId="0" fillId="20" borderId="1" xfId="0" applyFill="1" applyBorder="1" applyProtection="1">
      <protection locked="0"/>
    </xf>
    <xf numFmtId="0" fontId="0" fillId="23" borderId="1" xfId="0" applyFill="1" applyBorder="1" applyProtection="1">
      <protection locked="0"/>
    </xf>
    <xf numFmtId="0" fontId="0" fillId="24" borderId="1" xfId="0" applyFill="1" applyBorder="1" applyProtection="1">
      <protection locked="0"/>
    </xf>
    <xf numFmtId="0" fontId="0" fillId="25" borderId="1" xfId="0" applyFill="1" applyBorder="1" applyProtection="1">
      <protection locked="0"/>
    </xf>
    <xf numFmtId="0" fontId="0" fillId="26" borderId="1" xfId="0" applyFill="1" applyBorder="1" applyAlignment="1" applyProtection="1">
      <alignment horizontal="center" vertical="center"/>
      <protection locked="0"/>
    </xf>
    <xf numFmtId="0" fontId="0" fillId="26" borderId="1" xfId="0" applyFill="1" applyBorder="1" applyProtection="1">
      <protection locked="0"/>
    </xf>
    <xf numFmtId="0" fontId="0" fillId="21" borderId="1" xfId="0" applyFill="1" applyBorder="1" applyAlignment="1" applyProtection="1">
      <protection locked="0"/>
    </xf>
    <xf numFmtId="0" fontId="0" fillId="14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14" borderId="1" xfId="0" applyFill="1" applyBorder="1" applyAlignment="1" applyProtection="1">
      <alignment horizontal="center"/>
      <protection locked="0"/>
    </xf>
    <xf numFmtId="0" fontId="0" fillId="22" borderId="1" xfId="0" applyFill="1" applyBorder="1" applyAlignment="1" applyProtection="1">
      <protection locked="0"/>
    </xf>
    <xf numFmtId="0" fontId="19" fillId="27" borderId="1" xfId="0" applyFont="1" applyFill="1" applyBorder="1" applyProtection="1">
      <protection locked="0"/>
    </xf>
    <xf numFmtId="0" fontId="0" fillId="27" borderId="1" xfId="0" applyFill="1" applyBorder="1" applyProtection="1">
      <protection locked="0"/>
    </xf>
    <xf numFmtId="0" fontId="0" fillId="28" borderId="1" xfId="0" applyFill="1" applyBorder="1" applyProtection="1">
      <protection locked="0"/>
    </xf>
    <xf numFmtId="0" fontId="19" fillId="5" borderId="1" xfId="0" applyFont="1" applyFill="1" applyBorder="1" applyProtection="1">
      <protection locked="0"/>
    </xf>
    <xf numFmtId="0" fontId="0" fillId="20" borderId="1" xfId="0" applyFill="1" applyBorder="1" applyAlignment="1" applyProtection="1">
      <alignment horizontal="center" vertical="center"/>
      <protection locked="0"/>
    </xf>
    <xf numFmtId="0" fontId="0" fillId="29" borderId="1" xfId="0" applyFill="1" applyBorder="1" applyProtection="1">
      <protection locked="0"/>
    </xf>
    <xf numFmtId="0" fontId="20" fillId="20" borderId="1" xfId="0" applyFont="1" applyFill="1" applyBorder="1" applyProtection="1">
      <protection locked="0"/>
    </xf>
    <xf numFmtId="0" fontId="21" fillId="21" borderId="1" xfId="0" applyFont="1" applyFill="1" applyBorder="1" applyProtection="1">
      <protection locked="0"/>
    </xf>
    <xf numFmtId="0" fontId="0" fillId="26" borderId="1" xfId="0" applyFill="1" applyBorder="1" applyAlignment="1" applyProtection="1">
      <protection locked="0"/>
    </xf>
    <xf numFmtId="0" fontId="0" fillId="8" borderId="1" xfId="0" applyFill="1" applyBorder="1" applyProtection="1">
      <protection locked="0"/>
    </xf>
    <xf numFmtId="0" fontId="0" fillId="30" borderId="1" xfId="0" applyFill="1" applyBorder="1" applyProtection="1">
      <protection locked="0"/>
    </xf>
    <xf numFmtId="0" fontId="0" fillId="13" borderId="1" xfId="0" applyFill="1" applyBorder="1" applyProtection="1">
      <protection locked="0"/>
    </xf>
    <xf numFmtId="0" fontId="0" fillId="11" borderId="1" xfId="0" applyFill="1" applyBorder="1" applyAlignment="1" applyProtection="1">
      <protection locked="0"/>
    </xf>
    <xf numFmtId="0" fontId="22" fillId="0" borderId="1" xfId="0" applyFont="1" applyFill="1" applyBorder="1" applyAlignment="1" applyProtection="1">
      <protection locked="0"/>
    </xf>
    <xf numFmtId="0" fontId="0" fillId="25" borderId="1" xfId="0" applyFill="1" applyBorder="1" applyAlignment="1" applyProtection="1">
      <protection locked="0"/>
    </xf>
    <xf numFmtId="0" fontId="0" fillId="23" borderId="1" xfId="0" applyFill="1" applyBorder="1" applyAlignment="1" applyProtection="1">
      <protection locked="0"/>
    </xf>
    <xf numFmtId="0" fontId="0" fillId="25" borderId="1" xfId="0" applyFill="1" applyBorder="1" applyAlignment="1" applyProtection="1">
      <alignment horizontal="center" vertical="center"/>
      <protection locked="0"/>
    </xf>
    <xf numFmtId="0" fontId="0" fillId="29" borderId="1" xfId="0" applyFill="1" applyBorder="1" applyAlignment="1" applyProtection="1">
      <alignment horizontal="center" vertical="center"/>
      <protection locked="0"/>
    </xf>
    <xf numFmtId="0" fontId="0" fillId="20" borderId="0" xfId="0" applyFill="1" applyProtection="1">
      <protection locked="0"/>
    </xf>
    <xf numFmtId="0" fontId="0" fillId="5" borderId="1" xfId="0" applyFont="1" applyFill="1" applyBorder="1" applyProtection="1">
      <protection locked="0"/>
    </xf>
    <xf numFmtId="0" fontId="0" fillId="20" borderId="1" xfId="0" applyFill="1" applyBorder="1" applyAlignment="1" applyProtection="1">
      <protection locked="0"/>
    </xf>
    <xf numFmtId="0" fontId="4" fillId="25" borderId="1" xfId="0" applyFont="1" applyFill="1" applyBorder="1" applyProtection="1">
      <protection locked="0"/>
    </xf>
    <xf numFmtId="0" fontId="0" fillId="31" borderId="1" xfId="0" applyFill="1" applyBorder="1" applyProtection="1">
      <protection locked="0"/>
    </xf>
    <xf numFmtId="0" fontId="0" fillId="32" borderId="1" xfId="0" applyFill="1" applyBorder="1" applyProtection="1">
      <protection locked="0"/>
    </xf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5" borderId="1" xfId="0" applyNumberFormat="1" applyFill="1" applyBorder="1" applyAlignment="1" applyProtection="1">
      <alignment horizontal="center" textRotation="9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1" fillId="20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1">
    <cellStyle name="Normal" xfId="0" builtinId="0"/>
  </cellStyles>
  <dxfs count="301"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3366FF"/>
      <color rgb="FFFBC86D"/>
      <color rgb="FFCC99FF"/>
      <color rgb="FFCCFFCC"/>
      <color rgb="FFFFCCCC"/>
      <color rgb="FFFF9999"/>
      <color rgb="FFFCB67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4587" name="Button 11" hidden="1">
              <a:extLst>
                <a:ext uri="{63B3BB69-23CF-44E3-9099-C40C66FF867C}">
                  <a14:compatExt spid="_x0000_s245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4588" name="Button 12" hidden="1">
              <a:extLst>
                <a:ext uri="{63B3BB69-23CF-44E3-9099-C40C66FF867C}">
                  <a14:compatExt spid="_x0000_s245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4590" name="Button 14" hidden="1">
              <a:extLst>
                <a:ext uri="{63B3BB69-23CF-44E3-9099-C40C66FF867C}">
                  <a14:compatExt spid="_x0000_s245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4591" name="Button 15" hidden="1">
              <a:extLst>
                <a:ext uri="{63B3BB69-23CF-44E3-9099-C40C66FF867C}">
                  <a14:compatExt spid="_x0000_s245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4592" name="Button 16" hidden="1">
              <a:extLst>
                <a:ext uri="{63B3BB69-23CF-44E3-9099-C40C66FF867C}">
                  <a14:compatExt spid="_x0000_s245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4593" name="Button 17" hidden="1">
              <a:extLst>
                <a:ext uri="{63B3BB69-23CF-44E3-9099-C40C66FF867C}">
                  <a14:compatExt spid="_x0000_s245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4594" name="Button 18" hidden="1">
              <a:extLst>
                <a:ext uri="{63B3BB69-23CF-44E3-9099-C40C66FF867C}">
                  <a14:compatExt spid="_x0000_s245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4</xdr:row>
          <xdr:rowOff>0</xdr:rowOff>
        </xdr:from>
        <xdr:to>
          <xdr:col>5</xdr:col>
          <xdr:colOff>9525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0</xdr:rowOff>
        </xdr:from>
        <xdr:to>
          <xdr:col>5</xdr:col>
          <xdr:colOff>9525</xdr:colOff>
          <xdr:row>9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10</xdr:row>
          <xdr:rowOff>0</xdr:rowOff>
        </xdr:from>
        <xdr:to>
          <xdr:col>5</xdr:col>
          <xdr:colOff>9525</xdr:colOff>
          <xdr:row>12</xdr:row>
          <xdr:rowOff>19050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0</xdr:rowOff>
        </xdr:from>
        <xdr:to>
          <xdr:col>5</xdr:col>
          <xdr:colOff>0</xdr:colOff>
          <xdr:row>3</xdr:row>
          <xdr:rowOff>19050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0</xdr:rowOff>
        </xdr:from>
        <xdr:to>
          <xdr:col>19</xdr:col>
          <xdr:colOff>19050</xdr:colOff>
          <xdr:row>12</xdr:row>
          <xdr:rowOff>19050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12</xdr:col>
          <xdr:colOff>9525</xdr:colOff>
          <xdr:row>3</xdr:row>
          <xdr:rowOff>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0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180975</xdr:rowOff>
        </xdr:from>
        <xdr:to>
          <xdr:col>19</xdr:col>
          <xdr:colOff>19050</xdr:colOff>
          <xdr:row>3</xdr:row>
          <xdr:rowOff>9525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0</xdr:rowOff>
        </xdr:from>
        <xdr:to>
          <xdr:col>19</xdr:col>
          <xdr:colOff>19050</xdr:colOff>
          <xdr:row>6</xdr:row>
          <xdr:rowOff>19050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7</xdr:row>
          <xdr:rowOff>0</xdr:rowOff>
        </xdr:from>
        <xdr:to>
          <xdr:col>19</xdr:col>
          <xdr:colOff>19050</xdr:colOff>
          <xdr:row>9</xdr:row>
          <xdr:rowOff>19050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0</xdr:row>
          <xdr:rowOff>171450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0</xdr:rowOff>
        </xdr:from>
        <xdr:to>
          <xdr:col>26</xdr:col>
          <xdr:colOff>19050</xdr:colOff>
          <xdr:row>6</xdr:row>
          <xdr:rowOff>19050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7</xdr:row>
          <xdr:rowOff>0</xdr:rowOff>
        </xdr:from>
        <xdr:to>
          <xdr:col>26</xdr:col>
          <xdr:colOff>9525</xdr:colOff>
          <xdr:row>9</xdr:row>
          <xdr:rowOff>19050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0</xdr:row>
          <xdr:rowOff>171450</xdr:rowOff>
        </xdr:from>
        <xdr:to>
          <xdr:col>33</xdr:col>
          <xdr:colOff>19050</xdr:colOff>
          <xdr:row>3</xdr:row>
          <xdr:rowOff>0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4</xdr:row>
          <xdr:rowOff>0</xdr:rowOff>
        </xdr:from>
        <xdr:to>
          <xdr:col>33</xdr:col>
          <xdr:colOff>19050</xdr:colOff>
          <xdr:row>6</xdr:row>
          <xdr:rowOff>19050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7</xdr:row>
          <xdr:rowOff>0</xdr:rowOff>
        </xdr:from>
        <xdr:to>
          <xdr:col>33</xdr:col>
          <xdr:colOff>19050</xdr:colOff>
          <xdr:row>9</xdr:row>
          <xdr:rowOff>19050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0</xdr:rowOff>
        </xdr:from>
        <xdr:to>
          <xdr:col>12</xdr:col>
          <xdr:colOff>19050</xdr:colOff>
          <xdr:row>12</xdr:row>
          <xdr:rowOff>19050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7</xdr:row>
          <xdr:rowOff>0</xdr:rowOff>
        </xdr:from>
        <xdr:to>
          <xdr:col>12</xdr:col>
          <xdr:colOff>19050</xdr:colOff>
          <xdr:row>9</xdr:row>
          <xdr:rowOff>38100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7656" name="Button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7659" name="Button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7660" name="Button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7662" name="Button 14" hidden="1">
              <a:extLst>
                <a:ext uri="{63B3BB69-23CF-44E3-9099-C40C66FF867C}">
                  <a14:compatExt spid="_x0000_s276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7663" name="Button 15" hidden="1">
              <a:extLst>
                <a:ext uri="{63B3BB69-23CF-44E3-9099-C40C66FF867C}">
                  <a14:compatExt spid="_x0000_s276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7664" name="Button 16" hidden="1">
              <a:extLst>
                <a:ext uri="{63B3BB69-23CF-44E3-9099-C40C66FF867C}">
                  <a14:compatExt spid="_x0000_s276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7665" name="Button 17" hidden="1">
              <a:extLst>
                <a:ext uri="{63B3BB69-23CF-44E3-9099-C40C66FF867C}">
                  <a14:compatExt spid="_x0000_s276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7666" name="Button 18" hidden="1">
              <a:extLst>
                <a:ext uri="{63B3BB69-23CF-44E3-9099-C40C66FF867C}">
                  <a14:compatExt spid="_x0000_s276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8680" name="Button 8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8681" name="Button 9" hidden="1">
              <a:extLst>
                <a:ext uri="{63B3BB69-23CF-44E3-9099-C40C66FF867C}">
                  <a14:compatExt spid="_x0000_s28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8682" name="Button 10" hidden="1">
              <a:extLst>
                <a:ext uri="{63B3BB69-23CF-44E3-9099-C40C66FF867C}">
                  <a14:compatExt spid="_x0000_s286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8683" name="Button 11" hidden="1">
              <a:extLst>
                <a:ext uri="{63B3BB69-23CF-44E3-9099-C40C66FF867C}">
                  <a14:compatExt spid="_x0000_s286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8684" name="Button 12" hidden="1">
              <a:extLst>
                <a:ext uri="{63B3BB69-23CF-44E3-9099-C40C66FF867C}">
                  <a14:compatExt spid="_x0000_s286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8686" name="Button 14" hidden="1">
              <a:extLst>
                <a:ext uri="{63B3BB69-23CF-44E3-9099-C40C66FF867C}">
                  <a14:compatExt spid="_x0000_s286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8687" name="Button 15" hidden="1">
              <a:extLst>
                <a:ext uri="{63B3BB69-23CF-44E3-9099-C40C66FF867C}">
                  <a14:compatExt spid="_x0000_s286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8688" name="Button 16" hidden="1">
              <a:extLst>
                <a:ext uri="{63B3BB69-23CF-44E3-9099-C40C66FF867C}">
                  <a14:compatExt spid="_x0000_s286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8689" name="Button 17" hidden="1">
              <a:extLst>
                <a:ext uri="{63B3BB69-23CF-44E3-9099-C40C66FF867C}">
                  <a14:compatExt spid="_x0000_s28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8690" name="Button 18" hidden="1">
              <a:extLst>
                <a:ext uri="{63B3BB69-23CF-44E3-9099-C40C66FF867C}">
                  <a14:compatExt spid="_x0000_s286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171450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171450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171450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171450</xdr:rowOff>
        </xdr:from>
        <xdr:to>
          <xdr:col>4</xdr:col>
          <xdr:colOff>1476375</xdr:colOff>
          <xdr:row>3</xdr:row>
          <xdr:rowOff>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171450</xdr:rowOff>
        </xdr:from>
        <xdr:to>
          <xdr:col>19</xdr:col>
          <xdr:colOff>9525</xdr:colOff>
          <xdr:row>12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171450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2</xdr:row>
          <xdr:rowOff>190500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171450</xdr:rowOff>
        </xdr:from>
        <xdr:to>
          <xdr:col>19</xdr:col>
          <xdr:colOff>9525</xdr:colOff>
          <xdr:row>6</xdr:row>
          <xdr:rowOff>0</xdr:rowOff>
        </xdr:to>
        <xdr:sp macro="" textlink="">
          <xdr:nvSpPr>
            <xdr:cNvPr id="29705" name="Button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171450</xdr:rowOff>
        </xdr:from>
        <xdr:to>
          <xdr:col>19</xdr:col>
          <xdr:colOff>9525</xdr:colOff>
          <xdr:row>9</xdr:row>
          <xdr:rowOff>0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171450</xdr:rowOff>
        </xdr:from>
        <xdr:to>
          <xdr:col>12</xdr:col>
          <xdr:colOff>9525</xdr:colOff>
          <xdr:row>12</xdr:row>
          <xdr:rowOff>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171450</xdr:rowOff>
        </xdr:from>
        <xdr:to>
          <xdr:col>12</xdr:col>
          <xdr:colOff>9525</xdr:colOff>
          <xdr:row>9</xdr:row>
          <xdr:rowOff>19050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Relationship Id="rId22" Type="http://schemas.openxmlformats.org/officeDocument/2006/relationships/comments" Target="../comments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Relationship Id="rId22" Type="http://schemas.openxmlformats.org/officeDocument/2006/relationships/comments" Target="../comments2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Relationship Id="rId22" Type="http://schemas.openxmlformats.org/officeDocument/2006/relationships/comments" Target="../comments3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Relationship Id="rId22" Type="http://schemas.openxmlformats.org/officeDocument/2006/relationships/comments" Target="../comments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S46"/>
  <sheetViews>
    <sheetView showGridLines="0" zoomScaleNormal="100" workbookViewId="0">
      <selection activeCell="N23" sqref="N23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8" width="4.28515625" style="8" customWidth="1"/>
    <col min="39" max="40" width="11.42578125" style="8"/>
    <col min="41" max="41" width="11.42578125" style="8" customWidth="1"/>
    <col min="42" max="42" width="10.7109375" style="8" hidden="1" customWidth="1"/>
    <col min="43" max="43" width="18.7109375" style="8" hidden="1" customWidth="1"/>
    <col min="44" max="44" width="12.7109375" style="11" customWidth="1"/>
    <col min="45" max="16384" width="11.42578125" style="8"/>
  </cols>
  <sheetData>
    <row r="2" spans="2:45" ht="15.75" x14ac:dyDescent="0.25">
      <c r="F2" s="9"/>
      <c r="M2" s="10"/>
      <c r="T2" s="37"/>
      <c r="AA2" s="38"/>
      <c r="AH2" s="35"/>
    </row>
    <row r="3" spans="2:45" ht="15.75" x14ac:dyDescent="0.25">
      <c r="B3" s="100">
        <f>'JOURS NON TRAVAILLES'!B1</f>
        <v>2019</v>
      </c>
      <c r="C3" s="100"/>
      <c r="F3" s="9"/>
      <c r="M3" s="10"/>
      <c r="T3" s="37"/>
      <c r="AA3" s="38"/>
      <c r="AH3" s="35"/>
      <c r="AP3" s="12"/>
      <c r="AQ3" s="12"/>
      <c r="AS3" s="11"/>
    </row>
    <row r="4" spans="2:45" x14ac:dyDescent="0.25">
      <c r="B4" s="100"/>
      <c r="C4" s="100"/>
      <c r="AP4" s="13">
        <f>DATE(B3,1,1)</f>
        <v>43466</v>
      </c>
      <c r="AQ4" s="12" t="s">
        <v>124</v>
      </c>
      <c r="AS4" s="11"/>
    </row>
    <row r="5" spans="2:45" ht="15.75" x14ac:dyDescent="0.25">
      <c r="B5" s="100"/>
      <c r="C5" s="100"/>
      <c r="F5" s="36"/>
      <c r="M5" s="14"/>
      <c r="T5" s="94" t="s">
        <v>125</v>
      </c>
      <c r="AA5" s="95" t="s">
        <v>125</v>
      </c>
      <c r="AH5" s="92" t="s">
        <v>125</v>
      </c>
      <c r="AP5" s="12"/>
      <c r="AQ5" s="12"/>
      <c r="AS5" s="11"/>
    </row>
    <row r="6" spans="2:45" ht="15.75" x14ac:dyDescent="0.25">
      <c r="F6" s="36"/>
      <c r="M6" s="18"/>
      <c r="T6" s="94"/>
      <c r="AA6" s="95"/>
      <c r="AH6" s="92"/>
      <c r="AP6" s="11"/>
      <c r="AQ6" s="11"/>
      <c r="AS6" s="11"/>
    </row>
    <row r="8" spans="2:45" ht="15.75" x14ac:dyDescent="0.25">
      <c r="B8" s="101" t="s">
        <v>117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5" ht="15.75" x14ac:dyDescent="0.25">
      <c r="B9" s="101"/>
      <c r="C9" s="101"/>
      <c r="F9" s="93"/>
      <c r="M9" s="20"/>
      <c r="T9" s="94"/>
      <c r="AA9" s="95"/>
      <c r="AH9" s="92"/>
    </row>
    <row r="11" spans="2:45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5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  <c r="AJ12" s="8" t="s">
        <v>131</v>
      </c>
    </row>
    <row r="15" spans="2:45" x14ac:dyDescent="0.25">
      <c r="E15" s="8" t="str">
        <f>'JOURS NON TRAVAILLES'!L6</f>
        <v>Fichier mis à jour le  26/11/2019 11:13:35 par  s.chalmandrier</v>
      </c>
    </row>
    <row r="17" spans="1:36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AP4</f>
        <v>43466</v>
      </c>
      <c r="G17" s="99">
        <f t="shared" ref="G17:AJ17" si="0">F17+1</f>
        <v>43467</v>
      </c>
      <c r="H17" s="99">
        <f>G17+1</f>
        <v>43468</v>
      </c>
      <c r="I17" s="99">
        <f t="shared" si="0"/>
        <v>43469</v>
      </c>
      <c r="J17" s="96">
        <f t="shared" si="0"/>
        <v>43470</v>
      </c>
      <c r="K17" s="96">
        <f t="shared" si="0"/>
        <v>43471</v>
      </c>
      <c r="L17" s="96">
        <f t="shared" si="0"/>
        <v>43472</v>
      </c>
      <c r="M17" s="96">
        <f t="shared" si="0"/>
        <v>43473</v>
      </c>
      <c r="N17" s="96">
        <f>M17+1</f>
        <v>43474</v>
      </c>
      <c r="O17" s="96">
        <f t="shared" si="0"/>
        <v>43475</v>
      </c>
      <c r="P17" s="96">
        <f t="shared" si="0"/>
        <v>43476</v>
      </c>
      <c r="Q17" s="96">
        <f t="shared" si="0"/>
        <v>43477</v>
      </c>
      <c r="R17" s="96">
        <f t="shared" si="0"/>
        <v>43478</v>
      </c>
      <c r="S17" s="96">
        <f t="shared" si="0"/>
        <v>43479</v>
      </c>
      <c r="T17" s="96">
        <f t="shared" si="0"/>
        <v>43480</v>
      </c>
      <c r="U17" s="96">
        <f t="shared" si="0"/>
        <v>43481</v>
      </c>
      <c r="V17" s="96">
        <f t="shared" si="0"/>
        <v>43482</v>
      </c>
      <c r="W17" s="96">
        <f t="shared" si="0"/>
        <v>43483</v>
      </c>
      <c r="X17" s="96">
        <f t="shared" si="0"/>
        <v>43484</v>
      </c>
      <c r="Y17" s="96">
        <f t="shared" si="0"/>
        <v>43485</v>
      </c>
      <c r="Z17" s="96">
        <f t="shared" si="0"/>
        <v>43486</v>
      </c>
      <c r="AA17" s="96">
        <f t="shared" si="0"/>
        <v>43487</v>
      </c>
      <c r="AB17" s="96">
        <f t="shared" si="0"/>
        <v>43488</v>
      </c>
      <c r="AC17" s="96">
        <f>AB17+1</f>
        <v>43489</v>
      </c>
      <c r="AD17" s="96">
        <f t="shared" si="0"/>
        <v>43490</v>
      </c>
      <c r="AE17" s="96">
        <f t="shared" si="0"/>
        <v>43491</v>
      </c>
      <c r="AF17" s="96">
        <f>AE17+1</f>
        <v>43492</v>
      </c>
      <c r="AG17" s="96">
        <f t="shared" si="0"/>
        <v>43493</v>
      </c>
      <c r="AH17" s="96">
        <f t="shared" si="0"/>
        <v>43494</v>
      </c>
      <c r="AI17" s="96">
        <f t="shared" si="0"/>
        <v>43495</v>
      </c>
      <c r="AJ17" s="96">
        <f t="shared" si="0"/>
        <v>43496</v>
      </c>
    </row>
    <row r="18" spans="1:36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36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3"/>
      <c r="L20" s="3"/>
      <c r="M20" s="5" t="s">
        <v>131</v>
      </c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7" t="s">
        <v>131</v>
      </c>
      <c r="K21" s="3"/>
      <c r="L21" s="3"/>
      <c r="M21" s="3"/>
      <c r="N21" s="3"/>
      <c r="O21" s="5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6" t="s">
        <v>131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36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5" t="s">
        <v>131</v>
      </c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36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0" t="s">
        <v>77</v>
      </c>
      <c r="F25" s="2"/>
      <c r="G25" s="2"/>
      <c r="H25" s="2"/>
      <c r="I25" s="2"/>
      <c r="J25" s="3"/>
      <c r="K25" s="3"/>
      <c r="L25" s="3"/>
      <c r="M25" s="5" t="s">
        <v>131</v>
      </c>
      <c r="N25" s="6" t="s">
        <v>131</v>
      </c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5" t="s">
        <v>131</v>
      </c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5" t="s">
        <v>131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1T9EH3NRbjEVqYtY5DT7N1+xB4iw8pan8h2lpq179Kg4IYrQc6td5DFFMQPflIkCQXwTRxj945OEykYMk6eNHQ==" saltValue="q8ReyUzQZ8syL9e4RDWo2A==" spinCount="100000" sheet="1" formatCells="0" selectLockedCells="1" autoFilter="0"/>
  <mergeCells count="46">
    <mergeCell ref="B3:C5"/>
    <mergeCell ref="B8:C9"/>
    <mergeCell ref="A17:A18"/>
    <mergeCell ref="B17:B18"/>
    <mergeCell ref="C17:C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AJ17:AJ18"/>
    <mergeCell ref="AD17:AD18"/>
    <mergeCell ref="AE17:AE18"/>
    <mergeCell ref="AF17:AF18"/>
    <mergeCell ref="AG17:AG18"/>
    <mergeCell ref="AH17:AH18"/>
    <mergeCell ref="AI17:AI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6">
    <cfRule type="containsText" dxfId="300" priority="9" operator="containsText" text="REFERENT METIER">
      <formula>NOT(ISERROR(SEARCH("REFERENT METIER",E19)))</formula>
    </cfRule>
    <cfRule type="containsText" dxfId="299" priority="10" operator="containsText" text="CORSIC">
      <formula>NOT(ISERROR(SEARCH("CORSIC",E19)))</formula>
    </cfRule>
    <cfRule type="containsText" dxfId="298" priority="11" operator="containsText" text="RH">
      <formula>NOT(ISERROR(SEARCH("RH",E19)))</formula>
    </cfRule>
    <cfRule type="containsText" dxfId="297" priority="12" operator="containsText" text="SECTION 68">
      <formula>NOT(ISERROR(SEARCH("SECTION 68",E19)))</formula>
    </cfRule>
    <cfRule type="containsText" dxfId="296" priority="13" operator="containsText" text="SECTION 67">
      <formula>NOT(ISERROR(SEARCH("SECTION 67",E19)))</formula>
    </cfRule>
    <cfRule type="containsText" dxfId="295" priority="14" operator="containsText" text="COORDINATION">
      <formula>NOT(ISERROR(SEARCH("COORDINATION",E19)))</formula>
    </cfRule>
    <cfRule type="containsText" dxfId="294" priority="15" operator="containsText" text="COMMUNICATION">
      <formula>NOT(ISERROR(SEARCH("COMMUNICATION",E19)))</formula>
    </cfRule>
    <cfRule type="containsText" dxfId="293" priority="16" operator="containsText" text="BUDGET">
      <formula>NOT(ISERROR(SEARCH("BUDGET",E19)))</formula>
    </cfRule>
    <cfRule type="containsText" dxfId="292" priority="17" operator="containsText" text="SECRETARIAT">
      <formula>NOT(ISERROR(SEARCH("SECRETARIAT",E19)))</formula>
    </cfRule>
    <cfRule type="containsText" dxfId="291" priority="18" operator="containsText" text="CHEF BJDC">
      <formula>NOT(ISERROR(SEARCH("CHEF BJDC",E19)))</formula>
    </cfRule>
    <cfRule type="containsText" dxfId="290" priority="19" operator="containsText" text="DIRECTEUR">
      <formula>NOT(ISERROR(SEARCH("DIRECTEUR",E19)))</formula>
    </cfRule>
  </conditionalFormatting>
  <conditionalFormatting sqref="F17:G46 N17:AJ46">
    <cfRule type="expression" dxfId="289" priority="4">
      <formula>WEEKDAY(F$17,2)&gt;5</formula>
    </cfRule>
  </conditionalFormatting>
  <conditionalFormatting sqref="Y12:AA12">
    <cfRule type="expression" dxfId="288" priority="1">
      <formula>WEEKDAY(AJ$17,2)&gt;5</formula>
    </cfRule>
  </conditionalFormatting>
  <conditionalFormatting sqref="H17:M46">
    <cfRule type="expression" dxfId="287" priority="36">
      <formula>WEEKDAY(H$17,2)&gt;5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N17:AJ46</xm:sqref>
        </x14:conditionalFormatting>
        <x14:conditionalFormatting xmlns:xm="http://schemas.microsoft.com/office/excel/2006/main">
          <x14:cfRule type="expression" priority="6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N20:AJ21 F25:AJ25 F28:AJ28 F40:AJ40 F44:AJ44</xm:sqref>
        </x14:conditionalFormatting>
        <x14:conditionalFormatting xmlns:xm="http://schemas.microsoft.com/office/excel/2006/main">
          <x14:cfRule type="expression" priority="5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F22:AJ24 F26:AJ27 F29:AJ39 F41:AJ43 F45:AJ46</xm:sqref>
        </x14:conditionalFormatting>
        <x14:conditionalFormatting xmlns:xm="http://schemas.microsoft.com/office/excel/2006/main">
          <x14:cfRule type="expression" priority="3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8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H17:M46</xm:sqref>
        </x14:conditionalFormatting>
        <x14:conditionalFormatting xmlns:xm="http://schemas.microsoft.com/office/excel/2006/main">
          <x14:cfRule type="expression" priority="40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H20:M21</xm:sqref>
        </x14:conditionalFormatting>
        <x14:conditionalFormatting xmlns:xm="http://schemas.microsoft.com/office/excel/2006/main">
          <x14:cfRule type="expression" priority="50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T46"/>
  <sheetViews>
    <sheetView showGridLines="0" zoomScaleNormal="100" workbookViewId="0">
      <selection activeCell="K23" sqref="K23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42" width="4.28515625" style="8" customWidth="1"/>
    <col min="43" max="43" width="2" style="8" hidden="1" customWidth="1"/>
    <col min="44" max="44" width="14.140625" style="8" hidden="1" customWidth="1"/>
    <col min="45" max="45" width="11.42578125" style="11" customWidth="1"/>
    <col min="46" max="16384" width="11.42578125" style="8"/>
  </cols>
  <sheetData>
    <row r="2" spans="2:46" ht="15.75" x14ac:dyDescent="0.25">
      <c r="F2" s="9"/>
      <c r="M2" s="10"/>
      <c r="T2" s="37"/>
      <c r="AA2" s="38"/>
      <c r="AH2" s="35"/>
    </row>
    <row r="3" spans="2:46" ht="15.75" x14ac:dyDescent="0.25">
      <c r="B3" s="100">
        <f>Janvier!B3:C5</f>
        <v>2019</v>
      </c>
      <c r="C3" s="100"/>
      <c r="F3" s="9"/>
      <c r="M3" s="10"/>
      <c r="T3" s="37"/>
      <c r="AA3" s="38"/>
      <c r="AH3" s="35"/>
    </row>
    <row r="4" spans="2:46" x14ac:dyDescent="0.25">
      <c r="B4" s="100"/>
      <c r="C4" s="100"/>
    </row>
    <row r="5" spans="2:46" ht="15.75" x14ac:dyDescent="0.25">
      <c r="B5" s="100"/>
      <c r="C5" s="100"/>
      <c r="F5" s="36"/>
      <c r="M5" s="14"/>
      <c r="T5" s="94" t="s">
        <v>125</v>
      </c>
      <c r="AA5" s="95" t="s">
        <v>125</v>
      </c>
      <c r="AH5" s="92" t="s">
        <v>125</v>
      </c>
      <c r="AQ5" s="12"/>
      <c r="AR5" s="12"/>
      <c r="AT5" s="11"/>
    </row>
    <row r="6" spans="2:46" ht="15.75" x14ac:dyDescent="0.25">
      <c r="F6" s="36"/>
      <c r="M6" s="18"/>
      <c r="T6" s="94"/>
      <c r="AA6" s="95"/>
      <c r="AH6" s="92"/>
      <c r="AQ6" s="12">
        <v>2</v>
      </c>
      <c r="AR6" s="12" t="s">
        <v>122</v>
      </c>
      <c r="AT6" s="11"/>
    </row>
    <row r="7" spans="2:46" x14ac:dyDescent="0.25">
      <c r="AQ7" s="12"/>
      <c r="AR7" s="12"/>
      <c r="AT7" s="11"/>
    </row>
    <row r="8" spans="2:46" ht="15.75" x14ac:dyDescent="0.25">
      <c r="B8" s="101" t="s">
        <v>118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6" ht="15.75" x14ac:dyDescent="0.25">
      <c r="B9" s="101"/>
      <c r="C9" s="101"/>
      <c r="F9" s="93"/>
      <c r="M9" s="20"/>
      <c r="T9" s="94"/>
      <c r="AA9" s="95"/>
      <c r="AH9" s="92"/>
      <c r="AQ9" s="11"/>
      <c r="AR9" s="11"/>
      <c r="AT9" s="11"/>
    </row>
    <row r="11" spans="2:46" ht="15.75" x14ac:dyDescent="0.25">
      <c r="F11" s="105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6" ht="15.75" x14ac:dyDescent="0.25">
      <c r="F12" s="105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6" x14ac:dyDescent="0.25">
      <c r="E15" s="8" t="str">
        <f>'JOURS NON TRAVAILLES'!L6</f>
        <v>Fichier mis à jour le  26/11/2019 11:13:35 par  s.chalmandrier</v>
      </c>
    </row>
    <row r="17" spans="1:43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DATE(B3,AQ6,1)</f>
        <v>43497</v>
      </c>
      <c r="G17" s="99">
        <f t="shared" ref="G17:AH17" si="0">F17+1</f>
        <v>43498</v>
      </c>
      <c r="H17" s="99">
        <f t="shared" si="0"/>
        <v>43499</v>
      </c>
      <c r="I17" s="99">
        <f t="shared" si="0"/>
        <v>43500</v>
      </c>
      <c r="J17" s="96">
        <f t="shared" si="0"/>
        <v>43501</v>
      </c>
      <c r="K17" s="96">
        <f t="shared" si="0"/>
        <v>43502</v>
      </c>
      <c r="L17" s="96">
        <f t="shared" si="0"/>
        <v>43503</v>
      </c>
      <c r="M17" s="96">
        <f t="shared" si="0"/>
        <v>43504</v>
      </c>
      <c r="N17" s="96">
        <f t="shared" si="0"/>
        <v>43505</v>
      </c>
      <c r="O17" s="96">
        <f t="shared" si="0"/>
        <v>43506</v>
      </c>
      <c r="P17" s="96">
        <f t="shared" si="0"/>
        <v>43507</v>
      </c>
      <c r="Q17" s="96">
        <f t="shared" si="0"/>
        <v>43508</v>
      </c>
      <c r="R17" s="96">
        <f t="shared" si="0"/>
        <v>43509</v>
      </c>
      <c r="S17" s="96">
        <f t="shared" si="0"/>
        <v>43510</v>
      </c>
      <c r="T17" s="96">
        <f t="shared" si="0"/>
        <v>43511</v>
      </c>
      <c r="U17" s="96">
        <f t="shared" si="0"/>
        <v>43512</v>
      </c>
      <c r="V17" s="96">
        <f t="shared" si="0"/>
        <v>43513</v>
      </c>
      <c r="W17" s="96">
        <f t="shared" si="0"/>
        <v>43514</v>
      </c>
      <c r="X17" s="96">
        <f t="shared" si="0"/>
        <v>43515</v>
      </c>
      <c r="Y17" s="96">
        <f t="shared" si="0"/>
        <v>43516</v>
      </c>
      <c r="Z17" s="96">
        <f t="shared" si="0"/>
        <v>43517</v>
      </c>
      <c r="AA17" s="96">
        <f t="shared" si="0"/>
        <v>43518</v>
      </c>
      <c r="AB17" s="96">
        <f t="shared" si="0"/>
        <v>43519</v>
      </c>
      <c r="AC17" s="96">
        <f t="shared" si="0"/>
        <v>43520</v>
      </c>
      <c r="AD17" s="96">
        <f t="shared" si="0"/>
        <v>43521</v>
      </c>
      <c r="AE17" s="96">
        <f t="shared" si="0"/>
        <v>43522</v>
      </c>
      <c r="AF17" s="96">
        <f t="shared" si="0"/>
        <v>43523</v>
      </c>
      <c r="AG17" s="96">
        <f t="shared" si="0"/>
        <v>43524</v>
      </c>
      <c r="AH17" s="96">
        <f t="shared" si="0"/>
        <v>43525</v>
      </c>
    </row>
    <row r="18" spans="1:43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</row>
    <row r="19" spans="1:43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9"/>
    </row>
    <row r="20" spans="1:43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144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9"/>
    </row>
    <row r="21" spans="1:43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145</v>
      </c>
      <c r="F21" s="2"/>
      <c r="G21" s="2"/>
      <c r="H21" s="1"/>
      <c r="I21" s="2"/>
      <c r="J21" s="3"/>
      <c r="K21" s="6" t="s">
        <v>131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9"/>
    </row>
    <row r="22" spans="1:43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9"/>
    </row>
    <row r="23" spans="1:43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9"/>
    </row>
    <row r="24" spans="1:43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6" t="s">
        <v>131</v>
      </c>
      <c r="K24" s="5" t="s">
        <v>131</v>
      </c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9"/>
    </row>
    <row r="25" spans="1:43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0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9"/>
      <c r="AQ25" s="34"/>
    </row>
    <row r="26" spans="1:43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9"/>
    </row>
    <row r="27" spans="1:43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9"/>
    </row>
    <row r="28" spans="1:43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9"/>
    </row>
    <row r="29" spans="1:43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9"/>
    </row>
    <row r="30" spans="1:43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9"/>
    </row>
    <row r="31" spans="1:43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9"/>
    </row>
    <row r="32" spans="1:43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9"/>
    </row>
    <row r="33" spans="1:34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9"/>
    </row>
    <row r="34" spans="1:34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9"/>
    </row>
    <row r="35" spans="1:34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9"/>
    </row>
    <row r="36" spans="1:34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0"/>
    </row>
    <row r="37" spans="1:34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0"/>
    </row>
    <row r="38" spans="1:34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0"/>
    </row>
    <row r="39" spans="1:34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0"/>
    </row>
    <row r="40" spans="1:34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0"/>
    </row>
    <row r="41" spans="1:34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0"/>
    </row>
    <row r="42" spans="1:34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0"/>
    </row>
    <row r="43" spans="1:34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0"/>
    </row>
    <row r="44" spans="1:34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0"/>
    </row>
    <row r="45" spans="1:34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0"/>
    </row>
    <row r="46" spans="1:34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0"/>
    </row>
  </sheetData>
  <sheetProtection algorithmName="SHA-512" hashValue="1FRG5fO7bahla4/0tBCsjzMEKF+cgl4LsMYTPejpo6gAxAd/MNUYwJMPfKRYRTWbwe8ODzBQ84jtgVFnttXR6g==" saltValue="xlc3yV8Lp1sF9J+51UJR1w==" spinCount="100000" sheet="1" formatCells="0" selectLockedCells="1" autoFilter="0"/>
  <mergeCells count="44"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T5:T6"/>
    <mergeCell ref="T8:T9"/>
    <mergeCell ref="AA5:AA6"/>
    <mergeCell ref="AA8:AA9"/>
    <mergeCell ref="AH5:AH6"/>
    <mergeCell ref="AH8:AH9"/>
  </mergeCells>
  <conditionalFormatting sqref="E19:E46">
    <cfRule type="containsText" dxfId="278" priority="10" operator="containsText" text="REFERENT METIER">
      <formula>NOT(ISERROR(SEARCH("REFERENT METIER",E19)))</formula>
    </cfRule>
    <cfRule type="containsText" dxfId="277" priority="11" operator="containsText" text="CORSIC">
      <formula>NOT(ISERROR(SEARCH("CORSIC",E19)))</formula>
    </cfRule>
    <cfRule type="containsText" dxfId="276" priority="12" operator="containsText" text="RH">
      <formula>NOT(ISERROR(SEARCH("RH",E19)))</formula>
    </cfRule>
    <cfRule type="containsText" dxfId="275" priority="13" operator="containsText" text="SECTION 68">
      <formula>NOT(ISERROR(SEARCH("SECTION 68",E19)))</formula>
    </cfRule>
    <cfRule type="containsText" dxfId="274" priority="14" operator="containsText" text="SECTION 67">
      <formula>NOT(ISERROR(SEARCH("SECTION 67",E19)))</formula>
    </cfRule>
    <cfRule type="containsText" dxfId="273" priority="15" operator="containsText" text="COORDINATION">
      <formula>NOT(ISERROR(SEARCH("COORDINATION",E19)))</formula>
    </cfRule>
    <cfRule type="containsText" dxfId="272" priority="16" operator="containsText" text="COMMUNICATION">
      <formula>NOT(ISERROR(SEARCH("COMMUNICATION",E19)))</formula>
    </cfRule>
    <cfRule type="containsText" dxfId="271" priority="17" operator="containsText" text="BUDGET">
      <formula>NOT(ISERROR(SEARCH("BUDGET",E19)))</formula>
    </cfRule>
    <cfRule type="containsText" dxfId="270" priority="18" operator="containsText" text="SECRETARIAT">
      <formula>NOT(ISERROR(SEARCH("SECRETARIAT",E19)))</formula>
    </cfRule>
    <cfRule type="containsText" dxfId="269" priority="19" operator="containsText" text="CHEF BJDC">
      <formula>NOT(ISERROR(SEARCH("CHEF BJDC",E19)))</formula>
    </cfRule>
    <cfRule type="containsText" dxfId="268" priority="20" operator="containsText" text="DIRECTEUR">
      <formula>NOT(ISERROR(SEARCH("DIRECTEUR",E19)))</formula>
    </cfRule>
  </conditionalFormatting>
  <conditionalFormatting sqref="F17:AH46">
    <cfRule type="expression" dxfId="267" priority="6">
      <formula>WEEKDAY(F$17,2)&gt;5</formula>
    </cfRule>
  </conditionalFormatting>
  <conditionalFormatting sqref="Y12:AA12">
    <cfRule type="expression" dxfId="266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F17:AH46</xm:sqref>
        </x14:conditionalFormatting>
        <x14:conditionalFormatting xmlns:xm="http://schemas.microsoft.com/office/excel/2006/main">
          <x14:cfRule type="expression" priority="8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F44:AH44</xm:sqref>
        </x14:conditionalFormatting>
        <x14:conditionalFormatting xmlns:xm="http://schemas.microsoft.com/office/excel/2006/main">
          <x14:cfRule type="expression" priority="7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F22:AH24 F26:AH27 F29:AH39 F41:AH43 F45:AH46</xm:sqref>
        </x14:conditionalFormatting>
        <x14:conditionalFormatting xmlns:xm="http://schemas.microsoft.com/office/excel/2006/main">
          <x14:cfRule type="expression" priority="34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AH17:AH46</xm:sqref>
        </x14:conditionalFormatting>
        <x14:conditionalFormatting xmlns:xm="http://schemas.microsoft.com/office/excel/2006/main">
          <x14:cfRule type="expression" priority="3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P46"/>
  <sheetViews>
    <sheetView showGridLines="0" zoomScaleNormal="100" workbookViewId="0">
      <selection activeCell="K29" sqref="K29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1" spans="2:41" x14ac:dyDescent="0.25">
      <c r="G1" s="11" t="s">
        <v>131</v>
      </c>
      <c r="H1" s="11" t="s">
        <v>131</v>
      </c>
      <c r="I1" s="11" t="s">
        <v>131</v>
      </c>
      <c r="J1" s="11" t="s">
        <v>131</v>
      </c>
      <c r="K1" s="11" t="s">
        <v>131</v>
      </c>
      <c r="L1" s="11" t="s">
        <v>131</v>
      </c>
      <c r="M1" s="11" t="s">
        <v>131</v>
      </c>
      <c r="N1" s="11" t="s">
        <v>131</v>
      </c>
      <c r="O1" s="11" t="s">
        <v>131</v>
      </c>
      <c r="P1" s="11" t="s">
        <v>131</v>
      </c>
      <c r="Q1" s="11" t="s">
        <v>131</v>
      </c>
      <c r="R1" s="11" t="s">
        <v>131</v>
      </c>
      <c r="S1" s="11" t="s">
        <v>131</v>
      </c>
      <c r="T1" s="11" t="s">
        <v>131</v>
      </c>
      <c r="U1" s="11" t="s">
        <v>131</v>
      </c>
      <c r="V1" s="11" t="s">
        <v>131</v>
      </c>
      <c r="W1" s="11" t="s">
        <v>131</v>
      </c>
      <c r="X1" s="11" t="s">
        <v>131</v>
      </c>
      <c r="Y1" s="11" t="s">
        <v>131</v>
      </c>
      <c r="Z1" s="11" t="s">
        <v>131</v>
      </c>
      <c r="AA1" s="11" t="s">
        <v>131</v>
      </c>
      <c r="AB1" s="11" t="s">
        <v>131</v>
      </c>
      <c r="AC1" s="11" t="s">
        <v>131</v>
      </c>
      <c r="AD1" s="11" t="s">
        <v>131</v>
      </c>
      <c r="AE1" s="11" t="s">
        <v>131</v>
      </c>
      <c r="AF1" s="11" t="s">
        <v>131</v>
      </c>
      <c r="AG1" s="11" t="s">
        <v>131</v>
      </c>
      <c r="AH1" s="11" t="s">
        <v>131</v>
      </c>
      <c r="AI1" s="11" t="s">
        <v>131</v>
      </c>
      <c r="AJ1" s="11" t="s">
        <v>131</v>
      </c>
      <c r="AK1" s="11" t="s">
        <v>131</v>
      </c>
    </row>
    <row r="2" spans="2:41" ht="15.75" x14ac:dyDescent="0.25">
      <c r="F2" s="9"/>
      <c r="G2" s="11" t="s">
        <v>131</v>
      </c>
      <c r="H2" s="11" t="s">
        <v>131</v>
      </c>
      <c r="I2" s="11" t="s">
        <v>131</v>
      </c>
      <c r="J2" s="11" t="s">
        <v>131</v>
      </c>
      <c r="K2" s="11" t="s">
        <v>131</v>
      </c>
      <c r="L2" s="11" t="s">
        <v>131</v>
      </c>
      <c r="M2" s="10"/>
      <c r="N2" s="11" t="s">
        <v>131</v>
      </c>
      <c r="O2" s="11" t="s">
        <v>131</v>
      </c>
      <c r="P2" s="11" t="s">
        <v>131</v>
      </c>
      <c r="Q2" s="11" t="s">
        <v>131</v>
      </c>
      <c r="R2" s="11" t="s">
        <v>131</v>
      </c>
      <c r="S2" s="11" t="s">
        <v>131</v>
      </c>
      <c r="T2" s="37"/>
      <c r="U2" s="11" t="s">
        <v>131</v>
      </c>
      <c r="V2" s="11" t="s">
        <v>131</v>
      </c>
      <c r="W2" s="11" t="s">
        <v>131</v>
      </c>
      <c r="X2" s="11" t="s">
        <v>131</v>
      </c>
      <c r="Y2" s="11" t="s">
        <v>131</v>
      </c>
      <c r="Z2" s="11" t="s">
        <v>131</v>
      </c>
      <c r="AA2" s="38"/>
      <c r="AB2" s="11" t="s">
        <v>131</v>
      </c>
      <c r="AC2" s="11" t="s">
        <v>131</v>
      </c>
      <c r="AD2" s="11" t="s">
        <v>131</v>
      </c>
      <c r="AE2" s="11" t="s">
        <v>131</v>
      </c>
      <c r="AF2" s="11" t="s">
        <v>131</v>
      </c>
      <c r="AG2" s="11" t="s">
        <v>131</v>
      </c>
      <c r="AH2" s="35"/>
      <c r="AI2" s="11" t="s">
        <v>131</v>
      </c>
      <c r="AJ2" s="11" t="s">
        <v>131</v>
      </c>
      <c r="AK2" s="11" t="s">
        <v>131</v>
      </c>
    </row>
    <row r="3" spans="2:41" ht="15.75" x14ac:dyDescent="0.25">
      <c r="B3" s="100">
        <f>Janvier!B3:C5</f>
        <v>2019</v>
      </c>
      <c r="C3" s="100"/>
      <c r="F3" s="9"/>
      <c r="G3" s="11" t="s">
        <v>131</v>
      </c>
      <c r="H3" s="11" t="s">
        <v>131</v>
      </c>
      <c r="I3" s="11" t="s">
        <v>131</v>
      </c>
      <c r="J3" s="11" t="s">
        <v>131</v>
      </c>
      <c r="K3" s="11" t="s">
        <v>131</v>
      </c>
      <c r="L3" s="11" t="s">
        <v>131</v>
      </c>
      <c r="M3" s="10"/>
      <c r="N3" s="11" t="s">
        <v>131</v>
      </c>
      <c r="O3" s="11" t="s">
        <v>131</v>
      </c>
      <c r="P3" s="11" t="s">
        <v>131</v>
      </c>
      <c r="Q3" s="11" t="s">
        <v>131</v>
      </c>
      <c r="R3" s="11" t="s">
        <v>131</v>
      </c>
      <c r="S3" s="11" t="s">
        <v>131</v>
      </c>
      <c r="T3" s="37"/>
      <c r="U3" s="11" t="s">
        <v>131</v>
      </c>
      <c r="V3" s="11" t="s">
        <v>131</v>
      </c>
      <c r="W3" s="11" t="s">
        <v>131</v>
      </c>
      <c r="X3" s="11" t="s">
        <v>131</v>
      </c>
      <c r="Y3" s="11" t="s">
        <v>131</v>
      </c>
      <c r="Z3" s="11" t="s">
        <v>131</v>
      </c>
      <c r="AA3" s="38"/>
      <c r="AB3" s="11" t="s">
        <v>131</v>
      </c>
      <c r="AC3" s="11" t="s">
        <v>131</v>
      </c>
      <c r="AD3" s="11" t="s">
        <v>131</v>
      </c>
      <c r="AE3" s="11" t="s">
        <v>131</v>
      </c>
      <c r="AF3" s="11" t="s">
        <v>131</v>
      </c>
      <c r="AG3" s="11" t="s">
        <v>131</v>
      </c>
      <c r="AH3" s="35"/>
      <c r="AI3" s="11" t="s">
        <v>131</v>
      </c>
      <c r="AJ3" s="11" t="s">
        <v>131</v>
      </c>
      <c r="AK3" s="11" t="s">
        <v>131</v>
      </c>
    </row>
    <row r="4" spans="2:41" x14ac:dyDescent="0.25">
      <c r="B4" s="100"/>
      <c r="C4" s="100"/>
      <c r="G4" s="11" t="s">
        <v>131</v>
      </c>
      <c r="H4" s="11" t="s">
        <v>131</v>
      </c>
      <c r="I4" s="11" t="s">
        <v>131</v>
      </c>
      <c r="J4" s="11" t="s">
        <v>131</v>
      </c>
      <c r="K4" s="11" t="s">
        <v>131</v>
      </c>
      <c r="L4" s="11" t="s">
        <v>131</v>
      </c>
      <c r="M4" s="11" t="s">
        <v>131</v>
      </c>
      <c r="N4" s="11" t="s">
        <v>131</v>
      </c>
      <c r="O4" s="11" t="s">
        <v>131</v>
      </c>
      <c r="P4" s="11" t="s">
        <v>131</v>
      </c>
      <c r="Q4" s="11" t="s">
        <v>131</v>
      </c>
      <c r="R4" s="11" t="s">
        <v>131</v>
      </c>
      <c r="S4" s="11" t="s">
        <v>131</v>
      </c>
      <c r="T4" s="11" t="s">
        <v>131</v>
      </c>
      <c r="U4" s="11" t="s">
        <v>131</v>
      </c>
      <c r="V4" s="11" t="s">
        <v>131</v>
      </c>
      <c r="W4" s="11" t="s">
        <v>131</v>
      </c>
      <c r="X4" s="11" t="s">
        <v>131</v>
      </c>
      <c r="Y4" s="11" t="s">
        <v>131</v>
      </c>
      <c r="Z4" s="11" t="s">
        <v>131</v>
      </c>
      <c r="AA4" s="11" t="s">
        <v>131</v>
      </c>
      <c r="AB4" s="11" t="s">
        <v>131</v>
      </c>
      <c r="AC4" s="11" t="s">
        <v>131</v>
      </c>
      <c r="AD4" s="11" t="s">
        <v>131</v>
      </c>
      <c r="AE4" s="11" t="s">
        <v>131</v>
      </c>
      <c r="AF4" s="11" t="s">
        <v>131</v>
      </c>
      <c r="AG4" s="11" t="s">
        <v>131</v>
      </c>
      <c r="AH4" s="11" t="s">
        <v>131</v>
      </c>
      <c r="AI4" s="11" t="s">
        <v>131</v>
      </c>
      <c r="AJ4" s="11" t="s">
        <v>131</v>
      </c>
      <c r="AK4" s="11" t="s">
        <v>131</v>
      </c>
    </row>
    <row r="5" spans="2:41" ht="15.75" x14ac:dyDescent="0.25">
      <c r="B5" s="100"/>
      <c r="C5" s="100"/>
      <c r="F5" s="36"/>
      <c r="G5" s="11" t="s">
        <v>131</v>
      </c>
      <c r="H5" s="11" t="s">
        <v>131</v>
      </c>
      <c r="I5" s="11" t="s">
        <v>131</v>
      </c>
      <c r="J5" s="11" t="s">
        <v>131</v>
      </c>
      <c r="K5" s="11" t="s">
        <v>131</v>
      </c>
      <c r="L5" s="11" t="s">
        <v>131</v>
      </c>
      <c r="M5" s="14"/>
      <c r="N5" s="11" t="s">
        <v>131</v>
      </c>
      <c r="O5" s="11" t="s">
        <v>131</v>
      </c>
      <c r="P5" s="11" t="s">
        <v>131</v>
      </c>
      <c r="Q5" s="11" t="s">
        <v>131</v>
      </c>
      <c r="R5" s="11" t="s">
        <v>131</v>
      </c>
      <c r="S5" s="11" t="s">
        <v>131</v>
      </c>
      <c r="T5" s="94" t="s">
        <v>125</v>
      </c>
      <c r="U5" s="11" t="s">
        <v>131</v>
      </c>
      <c r="V5" s="11" t="s">
        <v>131</v>
      </c>
      <c r="W5" s="11" t="s">
        <v>131</v>
      </c>
      <c r="X5" s="11" t="s">
        <v>131</v>
      </c>
      <c r="Y5" s="11" t="s">
        <v>131</v>
      </c>
      <c r="Z5" s="11" t="s">
        <v>131</v>
      </c>
      <c r="AA5" s="95" t="s">
        <v>125</v>
      </c>
      <c r="AB5" s="11" t="s">
        <v>131</v>
      </c>
      <c r="AC5" s="11" t="s">
        <v>131</v>
      </c>
      <c r="AD5" s="11" t="s">
        <v>131</v>
      </c>
      <c r="AE5" s="11" t="s">
        <v>131</v>
      </c>
      <c r="AF5" s="11" t="s">
        <v>131</v>
      </c>
      <c r="AG5" s="11" t="s">
        <v>131</v>
      </c>
      <c r="AH5" s="92" t="s">
        <v>125</v>
      </c>
      <c r="AI5" s="11" t="s">
        <v>131</v>
      </c>
      <c r="AJ5" s="11" t="s">
        <v>131</v>
      </c>
      <c r="AK5" s="11" t="s">
        <v>131</v>
      </c>
      <c r="AN5" s="12"/>
      <c r="AO5" s="12"/>
    </row>
    <row r="6" spans="2:41" ht="15.75" x14ac:dyDescent="0.25">
      <c r="F6" s="36"/>
      <c r="G6" s="11" t="s">
        <v>131</v>
      </c>
      <c r="H6" s="11" t="s">
        <v>131</v>
      </c>
      <c r="I6" s="11" t="s">
        <v>131</v>
      </c>
      <c r="J6" s="11" t="s">
        <v>131</v>
      </c>
      <c r="K6" s="11" t="s">
        <v>131</v>
      </c>
      <c r="L6" s="11" t="s">
        <v>131</v>
      </c>
      <c r="M6" s="18"/>
      <c r="N6" s="11" t="s">
        <v>131</v>
      </c>
      <c r="O6" s="11" t="s">
        <v>131</v>
      </c>
      <c r="P6" s="11" t="s">
        <v>131</v>
      </c>
      <c r="Q6" s="11" t="s">
        <v>131</v>
      </c>
      <c r="R6" s="11" t="s">
        <v>131</v>
      </c>
      <c r="S6" s="11" t="s">
        <v>131</v>
      </c>
      <c r="T6" s="94"/>
      <c r="U6" s="11" t="s">
        <v>131</v>
      </c>
      <c r="V6" s="11" t="s">
        <v>131</v>
      </c>
      <c r="W6" s="11" t="s">
        <v>131</v>
      </c>
      <c r="X6" s="11" t="s">
        <v>131</v>
      </c>
      <c r="Y6" s="11" t="s">
        <v>131</v>
      </c>
      <c r="Z6" s="11" t="s">
        <v>131</v>
      </c>
      <c r="AA6" s="95"/>
      <c r="AB6" s="11" t="s">
        <v>131</v>
      </c>
      <c r="AC6" s="11" t="s">
        <v>131</v>
      </c>
      <c r="AD6" s="11" t="s">
        <v>131</v>
      </c>
      <c r="AE6" s="11" t="s">
        <v>131</v>
      </c>
      <c r="AF6" s="11" t="s">
        <v>131</v>
      </c>
      <c r="AG6" s="11" t="s">
        <v>131</v>
      </c>
      <c r="AH6" s="92"/>
      <c r="AI6" s="11" t="s">
        <v>131</v>
      </c>
      <c r="AJ6" s="11" t="s">
        <v>131</v>
      </c>
      <c r="AK6" s="11" t="s">
        <v>131</v>
      </c>
      <c r="AN6" s="12">
        <v>3</v>
      </c>
      <c r="AO6" s="12" t="s">
        <v>122</v>
      </c>
    </row>
    <row r="7" spans="2:41" x14ac:dyDescent="0.25">
      <c r="G7" s="11" t="s">
        <v>131</v>
      </c>
      <c r="H7" s="11" t="s">
        <v>131</v>
      </c>
      <c r="I7" s="11" t="s">
        <v>131</v>
      </c>
      <c r="J7" s="11" t="s">
        <v>131</v>
      </c>
      <c r="K7" s="11" t="s">
        <v>131</v>
      </c>
      <c r="L7" s="11" t="s">
        <v>131</v>
      </c>
      <c r="M7" s="11" t="s">
        <v>131</v>
      </c>
      <c r="N7" s="11" t="s">
        <v>131</v>
      </c>
      <c r="O7" s="11" t="s">
        <v>131</v>
      </c>
      <c r="P7" s="11" t="s">
        <v>131</v>
      </c>
      <c r="Q7" s="11" t="s">
        <v>131</v>
      </c>
      <c r="R7" s="11" t="s">
        <v>131</v>
      </c>
      <c r="S7" s="11" t="s">
        <v>131</v>
      </c>
      <c r="T7" s="11" t="s">
        <v>131</v>
      </c>
      <c r="U7" s="11" t="s">
        <v>131</v>
      </c>
      <c r="V7" s="11" t="s">
        <v>131</v>
      </c>
      <c r="W7" s="11" t="s">
        <v>131</v>
      </c>
      <c r="X7" s="11" t="s">
        <v>131</v>
      </c>
      <c r="Y7" s="11" t="s">
        <v>131</v>
      </c>
      <c r="Z7" s="11" t="s">
        <v>131</v>
      </c>
      <c r="AA7" s="11" t="s">
        <v>131</v>
      </c>
      <c r="AB7" s="11" t="s">
        <v>131</v>
      </c>
      <c r="AC7" s="11" t="s">
        <v>131</v>
      </c>
      <c r="AD7" s="11" t="s">
        <v>131</v>
      </c>
      <c r="AE7" s="11" t="s">
        <v>131</v>
      </c>
      <c r="AF7" s="11" t="s">
        <v>131</v>
      </c>
      <c r="AG7" s="11" t="s">
        <v>131</v>
      </c>
      <c r="AH7" s="11" t="s">
        <v>131</v>
      </c>
      <c r="AI7" s="11" t="s">
        <v>131</v>
      </c>
      <c r="AJ7" s="11" t="s">
        <v>131</v>
      </c>
      <c r="AK7" s="11" t="s">
        <v>131</v>
      </c>
      <c r="AN7" s="12"/>
      <c r="AO7" s="12"/>
    </row>
    <row r="8" spans="2:41" ht="15.75" x14ac:dyDescent="0.25">
      <c r="B8" s="101" t="s">
        <v>36</v>
      </c>
      <c r="C8" s="101"/>
      <c r="F8" s="93" t="s">
        <v>125</v>
      </c>
      <c r="G8" s="11" t="s">
        <v>131</v>
      </c>
      <c r="H8" s="11" t="s">
        <v>131</v>
      </c>
      <c r="I8" s="11" t="s">
        <v>131</v>
      </c>
      <c r="J8" s="11" t="s">
        <v>131</v>
      </c>
      <c r="K8" s="11" t="s">
        <v>131</v>
      </c>
      <c r="L8" s="11" t="s">
        <v>131</v>
      </c>
      <c r="M8" s="20"/>
      <c r="N8" s="11" t="s">
        <v>131</v>
      </c>
      <c r="O8" s="11" t="s">
        <v>131</v>
      </c>
      <c r="P8" s="11" t="s">
        <v>131</v>
      </c>
      <c r="Q8" s="11" t="s">
        <v>131</v>
      </c>
      <c r="R8" s="11" t="s">
        <v>131</v>
      </c>
      <c r="S8" s="11" t="s">
        <v>131</v>
      </c>
      <c r="T8" s="94" t="s">
        <v>126</v>
      </c>
      <c r="U8" s="11" t="s">
        <v>131</v>
      </c>
      <c r="V8" s="11" t="s">
        <v>131</v>
      </c>
      <c r="W8" s="11" t="s">
        <v>131</v>
      </c>
      <c r="X8" s="11" t="s">
        <v>131</v>
      </c>
      <c r="Y8" s="11" t="s">
        <v>131</v>
      </c>
      <c r="Z8" s="11" t="s">
        <v>131</v>
      </c>
      <c r="AA8" s="95" t="s">
        <v>126</v>
      </c>
      <c r="AB8" s="11" t="s">
        <v>131</v>
      </c>
      <c r="AC8" s="11" t="s">
        <v>131</v>
      </c>
      <c r="AD8" s="11" t="s">
        <v>131</v>
      </c>
      <c r="AE8" s="11" t="s">
        <v>131</v>
      </c>
      <c r="AF8" s="11" t="s">
        <v>131</v>
      </c>
      <c r="AG8" s="11" t="s">
        <v>131</v>
      </c>
      <c r="AH8" s="92" t="s">
        <v>126</v>
      </c>
      <c r="AI8" s="11" t="s">
        <v>131</v>
      </c>
      <c r="AJ8" s="11" t="s">
        <v>131</v>
      </c>
      <c r="AK8" s="11" t="s">
        <v>131</v>
      </c>
    </row>
    <row r="9" spans="2:41" ht="15.75" x14ac:dyDescent="0.25">
      <c r="B9" s="101"/>
      <c r="C9" s="101"/>
      <c r="F9" s="93"/>
      <c r="G9" s="11" t="s">
        <v>131</v>
      </c>
      <c r="H9" s="11" t="s">
        <v>131</v>
      </c>
      <c r="I9" s="11" t="s">
        <v>131</v>
      </c>
      <c r="J9" s="11" t="s">
        <v>131</v>
      </c>
      <c r="K9" s="11" t="s">
        <v>131</v>
      </c>
      <c r="L9" s="11" t="s">
        <v>131</v>
      </c>
      <c r="M9" s="20"/>
      <c r="N9" s="11" t="s">
        <v>131</v>
      </c>
      <c r="O9" s="11" t="s">
        <v>131</v>
      </c>
      <c r="P9" s="11" t="s">
        <v>131</v>
      </c>
      <c r="Q9" s="11" t="s">
        <v>131</v>
      </c>
      <c r="R9" s="11" t="s">
        <v>131</v>
      </c>
      <c r="S9" s="11" t="s">
        <v>131</v>
      </c>
      <c r="T9" s="94"/>
      <c r="U9" s="11" t="s">
        <v>131</v>
      </c>
      <c r="V9" s="11" t="s">
        <v>131</v>
      </c>
      <c r="W9" s="11" t="s">
        <v>131</v>
      </c>
      <c r="X9" s="11" t="s">
        <v>131</v>
      </c>
      <c r="Y9" s="11" t="s">
        <v>131</v>
      </c>
      <c r="Z9" s="11" t="s">
        <v>131</v>
      </c>
      <c r="AA9" s="95"/>
      <c r="AB9" s="11" t="s">
        <v>131</v>
      </c>
      <c r="AC9" s="11" t="s">
        <v>131</v>
      </c>
      <c r="AD9" s="11" t="s">
        <v>131</v>
      </c>
      <c r="AE9" s="11" t="s">
        <v>131</v>
      </c>
      <c r="AF9" s="11" t="s">
        <v>131</v>
      </c>
      <c r="AG9" s="11" t="s">
        <v>131</v>
      </c>
      <c r="AH9" s="92"/>
      <c r="AI9" s="11" t="s">
        <v>131</v>
      </c>
      <c r="AJ9" s="11" t="s">
        <v>131</v>
      </c>
      <c r="AK9" s="11" t="s">
        <v>131</v>
      </c>
    </row>
    <row r="10" spans="2:41" x14ac:dyDescent="0.25">
      <c r="G10" s="11" t="s">
        <v>131</v>
      </c>
      <c r="H10" s="11" t="s">
        <v>131</v>
      </c>
      <c r="I10" s="11" t="s">
        <v>131</v>
      </c>
      <c r="J10" s="11" t="s">
        <v>131</v>
      </c>
      <c r="K10" s="11" t="s">
        <v>131</v>
      </c>
      <c r="L10" s="11" t="s">
        <v>131</v>
      </c>
      <c r="M10" s="11" t="s">
        <v>131</v>
      </c>
      <c r="N10" s="11" t="s">
        <v>131</v>
      </c>
      <c r="O10" s="11" t="s">
        <v>131</v>
      </c>
      <c r="P10" s="11" t="s">
        <v>131</v>
      </c>
      <c r="Q10" s="11" t="s">
        <v>131</v>
      </c>
      <c r="R10" s="11" t="s">
        <v>131</v>
      </c>
      <c r="S10" s="11" t="s">
        <v>131</v>
      </c>
      <c r="T10" s="11" t="s">
        <v>131</v>
      </c>
      <c r="U10" s="11" t="s">
        <v>131</v>
      </c>
      <c r="V10" s="11" t="s">
        <v>131</v>
      </c>
      <c r="W10" s="11" t="s">
        <v>131</v>
      </c>
      <c r="X10" s="11" t="s">
        <v>131</v>
      </c>
      <c r="Y10" s="11" t="s">
        <v>131</v>
      </c>
      <c r="Z10" s="11" t="s">
        <v>131</v>
      </c>
      <c r="AA10" s="11" t="s">
        <v>131</v>
      </c>
      <c r="AB10" s="11" t="s">
        <v>131</v>
      </c>
      <c r="AC10" s="11" t="s">
        <v>131</v>
      </c>
      <c r="AD10" s="11" t="s">
        <v>131</v>
      </c>
      <c r="AE10" s="11" t="s">
        <v>131</v>
      </c>
      <c r="AF10" s="11" t="s">
        <v>131</v>
      </c>
      <c r="AG10" s="11" t="s">
        <v>131</v>
      </c>
      <c r="AH10" s="11" t="s">
        <v>131</v>
      </c>
      <c r="AI10" s="11" t="s">
        <v>131</v>
      </c>
      <c r="AJ10" s="11" t="s">
        <v>131</v>
      </c>
      <c r="AK10" s="11" t="s">
        <v>131</v>
      </c>
    </row>
    <row r="11" spans="2:41" ht="15.75" x14ac:dyDescent="0.25">
      <c r="F11" s="93" t="s">
        <v>126</v>
      </c>
      <c r="G11" s="11" t="s">
        <v>131</v>
      </c>
      <c r="H11" s="11" t="s">
        <v>131</v>
      </c>
      <c r="I11" s="11" t="s">
        <v>131</v>
      </c>
      <c r="J11" s="11" t="s">
        <v>131</v>
      </c>
      <c r="K11" s="11" t="s">
        <v>131</v>
      </c>
      <c r="L11" s="11" t="s">
        <v>131</v>
      </c>
      <c r="M11" s="21"/>
      <c r="N11" s="11" t="s">
        <v>131</v>
      </c>
      <c r="O11" s="11" t="s">
        <v>131</v>
      </c>
      <c r="P11" s="11" t="s">
        <v>131</v>
      </c>
      <c r="Q11" s="11" t="s">
        <v>131</v>
      </c>
      <c r="R11" s="11" t="s">
        <v>131</v>
      </c>
      <c r="S11" s="11" t="s">
        <v>131</v>
      </c>
      <c r="T11" s="11" t="s">
        <v>131</v>
      </c>
      <c r="U11" s="11" t="s">
        <v>131</v>
      </c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  <c r="AI11" s="11" t="s">
        <v>131</v>
      </c>
      <c r="AJ11" s="11" t="s">
        <v>131</v>
      </c>
      <c r="AK11" s="11" t="s">
        <v>131</v>
      </c>
    </row>
    <row r="12" spans="2:41" ht="15.75" x14ac:dyDescent="0.25">
      <c r="F12" s="93"/>
      <c r="G12" s="11" t="s">
        <v>131</v>
      </c>
      <c r="H12" s="11" t="s">
        <v>131</v>
      </c>
      <c r="I12" s="11" t="s">
        <v>131</v>
      </c>
      <c r="J12" s="11" t="s">
        <v>131</v>
      </c>
      <c r="K12" s="11" t="s">
        <v>131</v>
      </c>
      <c r="L12" s="11" t="s">
        <v>131</v>
      </c>
      <c r="M12" s="21"/>
      <c r="N12" s="11" t="s">
        <v>131</v>
      </c>
      <c r="O12" s="11" t="s">
        <v>131</v>
      </c>
      <c r="P12" s="11" t="s">
        <v>131</v>
      </c>
      <c r="Q12" s="11" t="s">
        <v>131</v>
      </c>
      <c r="R12" s="11" t="s">
        <v>131</v>
      </c>
      <c r="S12" s="11" t="s">
        <v>131</v>
      </c>
      <c r="T12" s="11" t="s">
        <v>131</v>
      </c>
      <c r="U12" s="11" t="s">
        <v>131</v>
      </c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  <c r="AI12" s="11" t="s">
        <v>131</v>
      </c>
      <c r="AJ12" s="11" t="s">
        <v>131</v>
      </c>
      <c r="AK12" s="11" t="s">
        <v>131</v>
      </c>
    </row>
    <row r="13" spans="2:41" x14ac:dyDescent="0.25">
      <c r="G13" s="11" t="s">
        <v>131</v>
      </c>
      <c r="H13" s="11" t="s">
        <v>131</v>
      </c>
      <c r="I13" s="11" t="s">
        <v>131</v>
      </c>
      <c r="J13" s="11" t="s">
        <v>131</v>
      </c>
      <c r="K13" s="11" t="s">
        <v>131</v>
      </c>
      <c r="L13" s="11" t="s">
        <v>131</v>
      </c>
      <c r="M13" s="11" t="s">
        <v>131</v>
      </c>
      <c r="N13" s="11" t="s">
        <v>131</v>
      </c>
      <c r="O13" s="11" t="s">
        <v>131</v>
      </c>
      <c r="P13" s="11" t="s">
        <v>131</v>
      </c>
      <c r="Q13" s="11" t="s">
        <v>131</v>
      </c>
      <c r="R13" s="11" t="s">
        <v>131</v>
      </c>
      <c r="S13" s="11" t="s">
        <v>131</v>
      </c>
      <c r="T13" s="11" t="s">
        <v>131</v>
      </c>
      <c r="U13" s="11" t="s">
        <v>131</v>
      </c>
      <c r="V13" s="11" t="s">
        <v>131</v>
      </c>
      <c r="W13" s="11" t="s">
        <v>131</v>
      </c>
      <c r="X13" s="11" t="s">
        <v>131</v>
      </c>
      <c r="Y13" s="11" t="s">
        <v>131</v>
      </c>
      <c r="Z13" s="11" t="s">
        <v>131</v>
      </c>
      <c r="AA13" s="11" t="s">
        <v>131</v>
      </c>
      <c r="AB13" s="11" t="s">
        <v>131</v>
      </c>
      <c r="AC13" s="11" t="s">
        <v>131</v>
      </c>
      <c r="AD13" s="11" t="s">
        <v>131</v>
      </c>
      <c r="AE13" s="11" t="s">
        <v>131</v>
      </c>
      <c r="AF13" s="11" t="s">
        <v>131</v>
      </c>
      <c r="AG13" s="11" t="s">
        <v>131</v>
      </c>
      <c r="AH13" s="11" t="s">
        <v>131</v>
      </c>
      <c r="AI13" s="11" t="s">
        <v>131</v>
      </c>
      <c r="AJ13" s="11" t="s">
        <v>131</v>
      </c>
      <c r="AK13" s="11" t="s">
        <v>131</v>
      </c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43525</v>
      </c>
      <c r="G17" s="99">
        <f t="shared" ref="G17:AJ17" si="0">F17+1</f>
        <v>43526</v>
      </c>
      <c r="H17" s="99">
        <f t="shared" si="0"/>
        <v>43527</v>
      </c>
      <c r="I17" s="99">
        <f t="shared" si="0"/>
        <v>43528</v>
      </c>
      <c r="J17" s="96">
        <f t="shared" si="0"/>
        <v>43529</v>
      </c>
      <c r="K17" s="96">
        <f t="shared" si="0"/>
        <v>43530</v>
      </c>
      <c r="L17" s="96">
        <f t="shared" si="0"/>
        <v>43531</v>
      </c>
      <c r="M17" s="96">
        <f t="shared" si="0"/>
        <v>43532</v>
      </c>
      <c r="N17" s="96">
        <f t="shared" si="0"/>
        <v>43533</v>
      </c>
      <c r="O17" s="96">
        <f t="shared" si="0"/>
        <v>43534</v>
      </c>
      <c r="P17" s="96">
        <f t="shared" si="0"/>
        <v>43535</v>
      </c>
      <c r="Q17" s="96">
        <f t="shared" si="0"/>
        <v>43536</v>
      </c>
      <c r="R17" s="96">
        <f t="shared" si="0"/>
        <v>43537</v>
      </c>
      <c r="S17" s="96">
        <f t="shared" si="0"/>
        <v>43538</v>
      </c>
      <c r="T17" s="96">
        <f t="shared" si="0"/>
        <v>43539</v>
      </c>
      <c r="U17" s="96">
        <f t="shared" si="0"/>
        <v>43540</v>
      </c>
      <c r="V17" s="96">
        <f t="shared" si="0"/>
        <v>43541</v>
      </c>
      <c r="W17" s="96">
        <f t="shared" si="0"/>
        <v>43542</v>
      </c>
      <c r="X17" s="96">
        <f t="shared" si="0"/>
        <v>43543</v>
      </c>
      <c r="Y17" s="96">
        <f t="shared" si="0"/>
        <v>43544</v>
      </c>
      <c r="Z17" s="96">
        <f t="shared" si="0"/>
        <v>43545</v>
      </c>
      <c r="AA17" s="96">
        <f t="shared" si="0"/>
        <v>43546</v>
      </c>
      <c r="AB17" s="96">
        <f t="shared" si="0"/>
        <v>43547</v>
      </c>
      <c r="AC17" s="96">
        <f t="shared" si="0"/>
        <v>43548</v>
      </c>
      <c r="AD17" s="96">
        <f t="shared" si="0"/>
        <v>43549</v>
      </c>
      <c r="AE17" s="96">
        <f t="shared" si="0"/>
        <v>43550</v>
      </c>
      <c r="AF17" s="96">
        <f t="shared" si="0"/>
        <v>43551</v>
      </c>
      <c r="AG17" s="96">
        <f t="shared" si="0"/>
        <v>43552</v>
      </c>
      <c r="AH17" s="96">
        <f t="shared" si="0"/>
        <v>43553</v>
      </c>
      <c r="AI17" s="96">
        <f t="shared" si="0"/>
        <v>43554</v>
      </c>
      <c r="AJ17" s="96">
        <f t="shared" si="0"/>
        <v>43555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6" t="s">
        <v>131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5" t="s">
        <v>131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0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5" t="s">
        <v>131</v>
      </c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nmg6I0sAu0U6yZToyyqrJcMt2j1FE/CtBuyu6XHJPXEFZg44grwNTrikx6VuCtfjTob+BtcoEvwg/X964R+bpg==" saltValue="TuMIGxUj/2Oq2WG/h9egOg==" spinCount="100000" sheet="1" formatCells="0" selectLockedCells="1" autoFilter="0"/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259" priority="8" operator="containsText" text="REFERENT METIER">
      <formula>NOT(ISERROR(SEARCH("REFERENT METIER",E19)))</formula>
    </cfRule>
    <cfRule type="containsText" dxfId="258" priority="9" operator="containsText" text="CORSIC">
      <formula>NOT(ISERROR(SEARCH("CORSIC",E19)))</formula>
    </cfRule>
    <cfRule type="containsText" dxfId="257" priority="10" operator="containsText" text="RH">
      <formula>NOT(ISERROR(SEARCH("RH",E19)))</formula>
    </cfRule>
    <cfRule type="containsText" dxfId="256" priority="11" operator="containsText" text="SECTION 68">
      <formula>NOT(ISERROR(SEARCH("SECTION 68",E19)))</formula>
    </cfRule>
    <cfRule type="containsText" dxfId="255" priority="12" operator="containsText" text="SECTION 67">
      <formula>NOT(ISERROR(SEARCH("SECTION 67",E19)))</formula>
    </cfRule>
    <cfRule type="containsText" dxfId="254" priority="13" operator="containsText" text="COORDINATION">
      <formula>NOT(ISERROR(SEARCH("COORDINATION",E19)))</formula>
    </cfRule>
    <cfRule type="containsText" dxfId="253" priority="14" operator="containsText" text="COMMUNICATION">
      <formula>NOT(ISERROR(SEARCH("COMMUNICATION",E19)))</formula>
    </cfRule>
    <cfRule type="containsText" dxfId="252" priority="15" operator="containsText" text="BUDGET">
      <formula>NOT(ISERROR(SEARCH("BUDGET",E19)))</formula>
    </cfRule>
    <cfRule type="containsText" dxfId="251" priority="16" operator="containsText" text="SECRETARIAT">
      <formula>NOT(ISERROR(SEARCH("SECRETARIAT",E19)))</formula>
    </cfRule>
    <cfRule type="containsText" dxfId="250" priority="17" operator="containsText" text="CHEF BJDC">
      <formula>NOT(ISERROR(SEARCH("CHEF BJDC",E19)))</formula>
    </cfRule>
    <cfRule type="containsText" dxfId="249" priority="18" operator="containsText" text="DIRECTEUR">
      <formula>NOT(ISERROR(SEARCH("DIRECTEUR",E19)))</formula>
    </cfRule>
  </conditionalFormatting>
  <conditionalFormatting sqref="F17:AJ46">
    <cfRule type="expression" dxfId="248" priority="4">
      <formula>WEEKDAY(F$17,2)&gt;5</formula>
    </cfRule>
  </conditionalFormatting>
  <conditionalFormatting sqref="Y12:AA12">
    <cfRule type="expression" dxfId="247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F17:AJ46</xm:sqref>
        </x14:conditionalFormatting>
        <x14:conditionalFormatting xmlns:xm="http://schemas.microsoft.com/office/excel/2006/main">
          <x14:cfRule type="expression" priority="6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F44:AJ44</xm:sqref>
        </x14:conditionalFormatting>
        <x14:conditionalFormatting xmlns:xm="http://schemas.microsoft.com/office/excel/2006/main">
          <x14:cfRule type="expression" priority="5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F41:AJ43 F45:AJ46</xm:sqref>
        </x14:conditionalFormatting>
        <x14:conditionalFormatting xmlns:xm="http://schemas.microsoft.com/office/excel/2006/main">
          <x14:cfRule type="expression" priority="3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O46"/>
  <sheetViews>
    <sheetView showGridLines="0" zoomScaleNormal="100" workbookViewId="0">
      <selection activeCell="I25" sqref="I25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5" width="4.28515625" style="8" customWidth="1"/>
    <col min="36" max="36" width="4" style="8" customWidth="1"/>
    <col min="37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4</v>
      </c>
      <c r="AO6" s="12" t="s">
        <v>122</v>
      </c>
    </row>
    <row r="7" spans="2:41" x14ac:dyDescent="0.25">
      <c r="J7" s="8" t="s">
        <v>131</v>
      </c>
      <c r="AN7" s="12"/>
      <c r="AO7" s="12"/>
    </row>
    <row r="8" spans="2:41" ht="15.75" x14ac:dyDescent="0.25">
      <c r="B8" s="101" t="s">
        <v>132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35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43556</v>
      </c>
      <c r="G17" s="99">
        <f t="shared" ref="G17:AI17" si="0">F17+1</f>
        <v>43557</v>
      </c>
      <c r="H17" s="99">
        <f t="shared" si="0"/>
        <v>43558</v>
      </c>
      <c r="I17" s="99">
        <f t="shared" si="0"/>
        <v>43559</v>
      </c>
      <c r="J17" s="96">
        <f t="shared" si="0"/>
        <v>43560</v>
      </c>
      <c r="K17" s="96">
        <f t="shared" si="0"/>
        <v>43561</v>
      </c>
      <c r="L17" s="96">
        <f t="shared" si="0"/>
        <v>43562</v>
      </c>
      <c r="M17" s="96">
        <f t="shared" si="0"/>
        <v>43563</v>
      </c>
      <c r="N17" s="96">
        <f t="shared" si="0"/>
        <v>43564</v>
      </c>
      <c r="O17" s="96">
        <f t="shared" si="0"/>
        <v>43565</v>
      </c>
      <c r="P17" s="96">
        <f t="shared" si="0"/>
        <v>43566</v>
      </c>
      <c r="Q17" s="96">
        <f t="shared" si="0"/>
        <v>43567</v>
      </c>
      <c r="R17" s="96">
        <f t="shared" si="0"/>
        <v>43568</v>
      </c>
      <c r="S17" s="96">
        <f t="shared" si="0"/>
        <v>43569</v>
      </c>
      <c r="T17" s="96">
        <f t="shared" si="0"/>
        <v>43570</v>
      </c>
      <c r="U17" s="96">
        <f t="shared" si="0"/>
        <v>43571</v>
      </c>
      <c r="V17" s="96">
        <f t="shared" si="0"/>
        <v>43572</v>
      </c>
      <c r="W17" s="96">
        <f t="shared" si="0"/>
        <v>43573</v>
      </c>
      <c r="X17" s="96">
        <f t="shared" si="0"/>
        <v>43574</v>
      </c>
      <c r="Y17" s="96">
        <f t="shared" si="0"/>
        <v>43575</v>
      </c>
      <c r="Z17" s="96">
        <f t="shared" si="0"/>
        <v>43576</v>
      </c>
      <c r="AA17" s="96">
        <f t="shared" si="0"/>
        <v>43577</v>
      </c>
      <c r="AB17" s="96">
        <f t="shared" si="0"/>
        <v>43578</v>
      </c>
      <c r="AC17" s="96">
        <f t="shared" si="0"/>
        <v>43579</v>
      </c>
      <c r="AD17" s="96">
        <f t="shared" si="0"/>
        <v>43580</v>
      </c>
      <c r="AE17" s="96">
        <f t="shared" si="0"/>
        <v>43581</v>
      </c>
      <c r="AF17" s="96">
        <f t="shared" si="0"/>
        <v>43582</v>
      </c>
      <c r="AG17" s="96">
        <f t="shared" si="0"/>
        <v>43583</v>
      </c>
      <c r="AH17" s="96">
        <f t="shared" si="0"/>
        <v>43584</v>
      </c>
      <c r="AI17" s="96">
        <f t="shared" si="0"/>
        <v>43585</v>
      </c>
    </row>
    <row r="18" spans="1:35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</row>
    <row r="19" spans="1:35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5" t="s">
        <v>131</v>
      </c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6" t="s">
        <v>131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6" t="s">
        <v>131</v>
      </c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</sheetData>
  <sheetProtection algorithmName="SHA-512" hashValue="wBpX9GB0wS+Pz+iHVttVquzlUkxeZUuCgcpmXNoJjYIM2XpyGvVSJse+FG9cLpcRj88CEAPgj3ysl5IQfis1sA==" saltValue="puZivPVE7r0MxYyHLLGJdw==" spinCount="100000" sheet="1" formatCells="0" selectLockedCells="1" autoFilter="0"/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6">
    <cfRule type="containsText" dxfId="241" priority="11" operator="containsText" text="REFERENT METIER">
      <formula>NOT(ISERROR(SEARCH("REFERENT METIER",E19)))</formula>
    </cfRule>
    <cfRule type="containsText" dxfId="240" priority="12" operator="containsText" text="CORSIC">
      <formula>NOT(ISERROR(SEARCH("CORSIC",E19)))</formula>
    </cfRule>
    <cfRule type="containsText" dxfId="239" priority="13" operator="containsText" text="RH">
      <formula>NOT(ISERROR(SEARCH("RH",E19)))</formula>
    </cfRule>
    <cfRule type="containsText" dxfId="238" priority="14" operator="containsText" text="SECTION 68">
      <formula>NOT(ISERROR(SEARCH("SECTION 68",E19)))</formula>
    </cfRule>
    <cfRule type="containsText" dxfId="237" priority="15" operator="containsText" text="SECTION 67">
      <formula>NOT(ISERROR(SEARCH("SECTION 67",E19)))</formula>
    </cfRule>
    <cfRule type="containsText" dxfId="236" priority="16" operator="containsText" text="COORDINATION">
      <formula>NOT(ISERROR(SEARCH("COORDINATION",E19)))</formula>
    </cfRule>
    <cfRule type="containsText" dxfId="235" priority="17" operator="containsText" text="COMMUNICATION">
      <formula>NOT(ISERROR(SEARCH("COMMUNICATION",E19)))</formula>
    </cfRule>
    <cfRule type="containsText" dxfId="234" priority="18" operator="containsText" text="BUDGET">
      <formula>NOT(ISERROR(SEARCH("BUDGET",E19)))</formula>
    </cfRule>
    <cfRule type="containsText" dxfId="233" priority="19" operator="containsText" text="SECRETARIAT">
      <formula>NOT(ISERROR(SEARCH("SECRETARIAT",E19)))</formula>
    </cfRule>
    <cfRule type="containsText" dxfId="232" priority="20" operator="containsText" text="CHEF BJDC">
      <formula>NOT(ISERROR(SEARCH("CHEF BJDC",E19)))</formula>
    </cfRule>
    <cfRule type="containsText" dxfId="231" priority="21" operator="containsText" text="DIRECTEUR">
      <formula>NOT(ISERROR(SEARCH("DIRECTEUR",E19)))</formula>
    </cfRule>
  </conditionalFormatting>
  <conditionalFormatting sqref="F17:AI46">
    <cfRule type="expression" dxfId="230" priority="7">
      <formula>WEEKDAY(F$17,2)&gt;5</formula>
    </cfRule>
  </conditionalFormatting>
  <conditionalFormatting sqref="Z12:AA12">
    <cfRule type="expression" dxfId="229" priority="55">
      <formula>WEEKDAY(AP$18,2)&gt;5</formula>
    </cfRule>
  </conditionalFormatting>
  <conditionalFormatting sqref="Y12">
    <cfRule type="expression" dxfId="228" priority="1">
      <formula>WEEKDAY(AO$18,2)&gt;5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F17:AI46</xm:sqref>
        </x14:conditionalFormatting>
        <x14:conditionalFormatting xmlns:xm="http://schemas.microsoft.com/office/excel/2006/main">
          <x14:cfRule type="expression" priority="9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F44:AI44</xm:sqref>
        </x14:conditionalFormatting>
        <x14:conditionalFormatting xmlns:xm="http://schemas.microsoft.com/office/excel/2006/main">
          <x14:cfRule type="expression" priority="8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F41:AI43 F45:AI46</xm:sqref>
        </x14:conditionalFormatting>
        <x14:conditionalFormatting xmlns:xm="http://schemas.microsoft.com/office/excel/2006/main">
          <x14:cfRule type="expression" priority="57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59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AO46"/>
  <sheetViews>
    <sheetView showGridLines="0" zoomScaleNormal="100" workbookViewId="0">
      <selection activeCell="F19" sqref="F19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2.140625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5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133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36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43586</v>
      </c>
      <c r="G17" s="99">
        <f t="shared" ref="G17:AJ17" si="0">F17+1</f>
        <v>43587</v>
      </c>
      <c r="H17" s="99">
        <f t="shared" si="0"/>
        <v>43588</v>
      </c>
      <c r="I17" s="99">
        <f t="shared" si="0"/>
        <v>43589</v>
      </c>
      <c r="J17" s="96">
        <f t="shared" si="0"/>
        <v>43590</v>
      </c>
      <c r="K17" s="96">
        <f t="shared" si="0"/>
        <v>43591</v>
      </c>
      <c r="L17" s="96">
        <f t="shared" si="0"/>
        <v>43592</v>
      </c>
      <c r="M17" s="96">
        <f t="shared" si="0"/>
        <v>43593</v>
      </c>
      <c r="N17" s="96">
        <f t="shared" si="0"/>
        <v>43594</v>
      </c>
      <c r="O17" s="96">
        <f t="shared" si="0"/>
        <v>43595</v>
      </c>
      <c r="P17" s="96">
        <f t="shared" si="0"/>
        <v>43596</v>
      </c>
      <c r="Q17" s="96">
        <f t="shared" si="0"/>
        <v>43597</v>
      </c>
      <c r="R17" s="96">
        <f t="shared" si="0"/>
        <v>43598</v>
      </c>
      <c r="S17" s="96">
        <f t="shared" si="0"/>
        <v>43599</v>
      </c>
      <c r="T17" s="96">
        <f t="shared" si="0"/>
        <v>43600</v>
      </c>
      <c r="U17" s="96">
        <f t="shared" si="0"/>
        <v>43601</v>
      </c>
      <c r="V17" s="96">
        <f t="shared" si="0"/>
        <v>43602</v>
      </c>
      <c r="W17" s="96">
        <f t="shared" si="0"/>
        <v>43603</v>
      </c>
      <c r="X17" s="96">
        <f t="shared" si="0"/>
        <v>43604</v>
      </c>
      <c r="Y17" s="96">
        <f t="shared" si="0"/>
        <v>43605</v>
      </c>
      <c r="Z17" s="96">
        <f t="shared" si="0"/>
        <v>43606</v>
      </c>
      <c r="AA17" s="96">
        <f t="shared" si="0"/>
        <v>43607</v>
      </c>
      <c r="AB17" s="96">
        <f t="shared" si="0"/>
        <v>43608</v>
      </c>
      <c r="AC17" s="96">
        <f t="shared" si="0"/>
        <v>43609</v>
      </c>
      <c r="AD17" s="96">
        <f t="shared" si="0"/>
        <v>43610</v>
      </c>
      <c r="AE17" s="96">
        <f t="shared" si="0"/>
        <v>43611</v>
      </c>
      <c r="AF17" s="96">
        <f t="shared" si="0"/>
        <v>43612</v>
      </c>
      <c r="AG17" s="96">
        <f t="shared" si="0"/>
        <v>43613</v>
      </c>
      <c r="AH17" s="96">
        <f t="shared" si="0"/>
        <v>43614</v>
      </c>
      <c r="AI17" s="96">
        <f t="shared" si="0"/>
        <v>43615</v>
      </c>
      <c r="AJ17" s="96">
        <f t="shared" si="0"/>
        <v>43616</v>
      </c>
    </row>
    <row r="18" spans="1:36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36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6" t="s">
        <v>131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36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5" t="s">
        <v>131</v>
      </c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36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gXMu5DLe+Jq8y+SN0pm6xjWoN14nqnyB4k7j5ZM2wiYjBW7Lc1GUgz1gXB0KdRJpk1+zp7FNoAAXV9ZAY9H2Aw==" saltValue="AGQvz3e9CaX+kAknkKVHvw==" spinCount="100000" sheet="1" formatCells="0" selectLockedCells="1" autoFilter="0"/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220" priority="11" operator="containsText" text="REFERENT METIER">
      <formula>NOT(ISERROR(SEARCH("REFERENT METIER",E19)))</formula>
    </cfRule>
    <cfRule type="containsText" dxfId="219" priority="12" operator="containsText" text="CORSIC">
      <formula>NOT(ISERROR(SEARCH("CORSIC",E19)))</formula>
    </cfRule>
    <cfRule type="containsText" dxfId="218" priority="13" operator="containsText" text="RH">
      <formula>NOT(ISERROR(SEARCH("RH",E19)))</formula>
    </cfRule>
    <cfRule type="containsText" dxfId="217" priority="14" operator="containsText" text="SECTION 68">
      <formula>NOT(ISERROR(SEARCH("SECTION 68",E19)))</formula>
    </cfRule>
    <cfRule type="containsText" dxfId="216" priority="15" operator="containsText" text="SECTION 67">
      <formula>NOT(ISERROR(SEARCH("SECTION 67",E19)))</formula>
    </cfRule>
    <cfRule type="containsText" dxfId="215" priority="16" operator="containsText" text="COORDINATION">
      <formula>NOT(ISERROR(SEARCH("COORDINATION",E19)))</formula>
    </cfRule>
    <cfRule type="containsText" dxfId="214" priority="17" operator="containsText" text="COMMUNICATION">
      <formula>NOT(ISERROR(SEARCH("COMMUNICATION",E19)))</formula>
    </cfRule>
    <cfRule type="containsText" dxfId="213" priority="18" operator="containsText" text="BUDGET">
      <formula>NOT(ISERROR(SEARCH("BUDGET",E19)))</formula>
    </cfRule>
    <cfRule type="containsText" dxfId="212" priority="19" operator="containsText" text="SECRETARIAT">
      <formula>NOT(ISERROR(SEARCH("SECRETARIAT",E19)))</formula>
    </cfRule>
    <cfRule type="containsText" dxfId="211" priority="20" operator="containsText" text="CHEF BJDC">
      <formula>NOT(ISERROR(SEARCH("CHEF BJDC",E19)))</formula>
    </cfRule>
    <cfRule type="containsText" dxfId="210" priority="21" operator="containsText" text="DIRECTEUR">
      <formula>NOT(ISERROR(SEARCH("DIRECTEUR",E19)))</formula>
    </cfRule>
  </conditionalFormatting>
  <conditionalFormatting sqref="F17:AJ46">
    <cfRule type="expression" dxfId="209" priority="7">
      <formula>WEEKDAY(F$17,2)&gt;5</formula>
    </cfRule>
  </conditionalFormatting>
  <conditionalFormatting sqref="Z12:AA12">
    <cfRule type="expression" dxfId="208" priority="64">
      <formula>WEEKDAY(AP$18,2)&gt;5</formula>
    </cfRule>
  </conditionalFormatting>
  <conditionalFormatting sqref="Y12">
    <cfRule type="expression" dxfId="207" priority="1">
      <formula>WEEKDAY(AO$18,2)&gt;5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F17:AJ46</xm:sqref>
        </x14:conditionalFormatting>
        <x14:conditionalFormatting xmlns:xm="http://schemas.microsoft.com/office/excel/2006/main">
          <x14:cfRule type="expression" priority="9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F44:AJ44</xm:sqref>
        </x14:conditionalFormatting>
        <x14:conditionalFormatting xmlns:xm="http://schemas.microsoft.com/office/excel/2006/main">
          <x14:cfRule type="expression" priority="8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F41:AJ43 F45:AJ46</xm:sqref>
        </x14:conditionalFormatting>
        <x14:conditionalFormatting xmlns:xm="http://schemas.microsoft.com/office/excel/2006/main">
          <x14:cfRule type="expression" priority="66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68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AO46"/>
  <sheetViews>
    <sheetView showGridLines="0" zoomScaleNormal="100" workbookViewId="0">
      <selection activeCell="J22" sqref="J22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5" width="4.28515625" style="8" customWidth="1"/>
    <col min="36" max="37" width="4" style="8" customWidth="1"/>
    <col min="38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6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134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35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43617</v>
      </c>
      <c r="G17" s="99">
        <f t="shared" ref="G17:AI17" si="0">F17+1</f>
        <v>43618</v>
      </c>
      <c r="H17" s="99">
        <f t="shared" si="0"/>
        <v>43619</v>
      </c>
      <c r="I17" s="99">
        <f t="shared" si="0"/>
        <v>43620</v>
      </c>
      <c r="J17" s="96">
        <f t="shared" si="0"/>
        <v>43621</v>
      </c>
      <c r="K17" s="96">
        <f t="shared" si="0"/>
        <v>43622</v>
      </c>
      <c r="L17" s="96">
        <f t="shared" si="0"/>
        <v>43623</v>
      </c>
      <c r="M17" s="96">
        <f t="shared" si="0"/>
        <v>43624</v>
      </c>
      <c r="N17" s="96">
        <f t="shared" si="0"/>
        <v>43625</v>
      </c>
      <c r="O17" s="96">
        <f t="shared" si="0"/>
        <v>43626</v>
      </c>
      <c r="P17" s="96">
        <f t="shared" si="0"/>
        <v>43627</v>
      </c>
      <c r="Q17" s="96">
        <f t="shared" si="0"/>
        <v>43628</v>
      </c>
      <c r="R17" s="96">
        <f t="shared" si="0"/>
        <v>43629</v>
      </c>
      <c r="S17" s="96">
        <f t="shared" si="0"/>
        <v>43630</v>
      </c>
      <c r="T17" s="96">
        <f t="shared" si="0"/>
        <v>43631</v>
      </c>
      <c r="U17" s="96">
        <f t="shared" si="0"/>
        <v>43632</v>
      </c>
      <c r="V17" s="96">
        <f t="shared" si="0"/>
        <v>43633</v>
      </c>
      <c r="W17" s="96">
        <f t="shared" si="0"/>
        <v>43634</v>
      </c>
      <c r="X17" s="96">
        <f t="shared" si="0"/>
        <v>43635</v>
      </c>
      <c r="Y17" s="96">
        <f t="shared" si="0"/>
        <v>43636</v>
      </c>
      <c r="Z17" s="96">
        <f t="shared" si="0"/>
        <v>43637</v>
      </c>
      <c r="AA17" s="96">
        <f t="shared" si="0"/>
        <v>43638</v>
      </c>
      <c r="AB17" s="96">
        <f t="shared" si="0"/>
        <v>43639</v>
      </c>
      <c r="AC17" s="96">
        <f t="shared" si="0"/>
        <v>43640</v>
      </c>
      <c r="AD17" s="96">
        <f t="shared" si="0"/>
        <v>43641</v>
      </c>
      <c r="AE17" s="96">
        <f t="shared" si="0"/>
        <v>43642</v>
      </c>
      <c r="AF17" s="96">
        <f t="shared" si="0"/>
        <v>43643</v>
      </c>
      <c r="AG17" s="96">
        <f t="shared" si="0"/>
        <v>43644</v>
      </c>
      <c r="AH17" s="96">
        <f t="shared" si="0"/>
        <v>43645</v>
      </c>
      <c r="AI17" s="96">
        <f t="shared" si="0"/>
        <v>43646</v>
      </c>
    </row>
    <row r="18" spans="1:35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</row>
    <row r="19" spans="1:35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6" t="s">
        <v>131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5" t="s">
        <v>131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</sheetData>
  <sheetProtection algorithmName="SHA-512" hashValue="gJyHR9mjYftbq2cP9karF6TgrbZS7ewOfqj7gqF/ls/rK6seBVP0poN/YXPa2qko/xhTw2FWBmCMfOOP24NaEQ==" saltValue="/ODV4CB8W5gQYCYtKK4beA==" spinCount="100000" sheet="1" formatCells="0" selectLockedCells="1" autoFilter="0"/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6">
    <cfRule type="containsText" dxfId="199" priority="11" operator="containsText" text="REFERENT METIER">
      <formula>NOT(ISERROR(SEARCH("REFERENT METIER",E19)))</formula>
    </cfRule>
    <cfRule type="containsText" dxfId="198" priority="12" operator="containsText" text="CORSIC">
      <formula>NOT(ISERROR(SEARCH("CORSIC",E19)))</formula>
    </cfRule>
    <cfRule type="containsText" dxfId="197" priority="13" operator="containsText" text="RH">
      <formula>NOT(ISERROR(SEARCH("RH",E19)))</formula>
    </cfRule>
    <cfRule type="containsText" dxfId="196" priority="14" operator="containsText" text="SECTION 68">
      <formula>NOT(ISERROR(SEARCH("SECTION 68",E19)))</formula>
    </cfRule>
    <cfRule type="containsText" dxfId="195" priority="15" operator="containsText" text="SECTION 67">
      <formula>NOT(ISERROR(SEARCH("SECTION 67",E19)))</formula>
    </cfRule>
    <cfRule type="containsText" dxfId="194" priority="16" operator="containsText" text="COORDINATION">
      <formula>NOT(ISERROR(SEARCH("COORDINATION",E19)))</formula>
    </cfRule>
    <cfRule type="containsText" dxfId="193" priority="17" operator="containsText" text="COMMUNICATION">
      <formula>NOT(ISERROR(SEARCH("COMMUNICATION",E19)))</formula>
    </cfRule>
    <cfRule type="containsText" dxfId="192" priority="18" operator="containsText" text="BUDGET">
      <formula>NOT(ISERROR(SEARCH("BUDGET",E19)))</formula>
    </cfRule>
    <cfRule type="containsText" dxfId="191" priority="19" operator="containsText" text="SECRETARIAT">
      <formula>NOT(ISERROR(SEARCH("SECRETARIAT",E19)))</formula>
    </cfRule>
    <cfRule type="containsText" dxfId="190" priority="20" operator="containsText" text="CHEF BJDC">
      <formula>NOT(ISERROR(SEARCH("CHEF BJDC",E19)))</formula>
    </cfRule>
    <cfRule type="containsText" dxfId="189" priority="21" operator="containsText" text="DIRECTEUR">
      <formula>NOT(ISERROR(SEARCH("DIRECTEUR",E19)))</formula>
    </cfRule>
  </conditionalFormatting>
  <conditionalFormatting sqref="F17:AI46">
    <cfRule type="expression" dxfId="188" priority="7">
      <formula>WEEKDAY(F$17,2)&gt;5</formula>
    </cfRule>
  </conditionalFormatting>
  <conditionalFormatting sqref="Z12:AA12">
    <cfRule type="expression" dxfId="187" priority="73">
      <formula>WEEKDAY(AP$18,2)&gt;5</formula>
    </cfRule>
  </conditionalFormatting>
  <conditionalFormatting sqref="Y12">
    <cfRule type="expression" dxfId="186" priority="1">
      <formula>WEEKDAY(AO$18,2)&gt;5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F17:AI46</xm:sqref>
        </x14:conditionalFormatting>
        <x14:conditionalFormatting xmlns:xm="http://schemas.microsoft.com/office/excel/2006/main">
          <x14:cfRule type="expression" priority="9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F44:AI44</xm:sqref>
        </x14:conditionalFormatting>
        <x14:conditionalFormatting xmlns:xm="http://schemas.microsoft.com/office/excel/2006/main">
          <x14:cfRule type="expression" priority="8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F41:AI43 F45:AI46</xm:sqref>
        </x14:conditionalFormatting>
        <x14:conditionalFormatting xmlns:xm="http://schemas.microsoft.com/office/excel/2006/main">
          <x14:cfRule type="expression" priority="75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77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AO46"/>
  <sheetViews>
    <sheetView showGridLines="0" zoomScaleNormal="100" workbookViewId="0">
      <selection activeCell="H22" sqref="H22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7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135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36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43647</v>
      </c>
      <c r="G17" s="99">
        <f t="shared" ref="G17:AJ17" si="0">F17+1</f>
        <v>43648</v>
      </c>
      <c r="H17" s="99">
        <f t="shared" si="0"/>
        <v>43649</v>
      </c>
      <c r="I17" s="99">
        <f t="shared" si="0"/>
        <v>43650</v>
      </c>
      <c r="J17" s="96">
        <f t="shared" si="0"/>
        <v>43651</v>
      </c>
      <c r="K17" s="96">
        <f t="shared" si="0"/>
        <v>43652</v>
      </c>
      <c r="L17" s="96">
        <f t="shared" si="0"/>
        <v>43653</v>
      </c>
      <c r="M17" s="96">
        <f t="shared" si="0"/>
        <v>43654</v>
      </c>
      <c r="N17" s="96">
        <f t="shared" si="0"/>
        <v>43655</v>
      </c>
      <c r="O17" s="96">
        <f t="shared" si="0"/>
        <v>43656</v>
      </c>
      <c r="P17" s="96">
        <f t="shared" si="0"/>
        <v>43657</v>
      </c>
      <c r="Q17" s="96">
        <f t="shared" si="0"/>
        <v>43658</v>
      </c>
      <c r="R17" s="96">
        <f t="shared" si="0"/>
        <v>43659</v>
      </c>
      <c r="S17" s="96">
        <f t="shared" si="0"/>
        <v>43660</v>
      </c>
      <c r="T17" s="96">
        <f t="shared" si="0"/>
        <v>43661</v>
      </c>
      <c r="U17" s="96">
        <f t="shared" si="0"/>
        <v>43662</v>
      </c>
      <c r="V17" s="96">
        <f t="shared" si="0"/>
        <v>43663</v>
      </c>
      <c r="W17" s="96">
        <f t="shared" si="0"/>
        <v>43664</v>
      </c>
      <c r="X17" s="96">
        <f t="shared" si="0"/>
        <v>43665</v>
      </c>
      <c r="Y17" s="96">
        <f t="shared" si="0"/>
        <v>43666</v>
      </c>
      <c r="Z17" s="96">
        <f t="shared" si="0"/>
        <v>43667</v>
      </c>
      <c r="AA17" s="96">
        <f t="shared" si="0"/>
        <v>43668</v>
      </c>
      <c r="AB17" s="96">
        <f t="shared" si="0"/>
        <v>43669</v>
      </c>
      <c r="AC17" s="96">
        <f t="shared" si="0"/>
        <v>43670</v>
      </c>
      <c r="AD17" s="96">
        <f t="shared" si="0"/>
        <v>43671</v>
      </c>
      <c r="AE17" s="96">
        <f t="shared" si="0"/>
        <v>43672</v>
      </c>
      <c r="AF17" s="96">
        <f t="shared" si="0"/>
        <v>43673</v>
      </c>
      <c r="AG17" s="96">
        <f t="shared" si="0"/>
        <v>43674</v>
      </c>
      <c r="AH17" s="96">
        <f t="shared" si="0"/>
        <v>43675</v>
      </c>
      <c r="AI17" s="96">
        <f t="shared" si="0"/>
        <v>43676</v>
      </c>
      <c r="AJ17" s="96">
        <f t="shared" si="0"/>
        <v>43677</v>
      </c>
    </row>
    <row r="18" spans="1:36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36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5" t="s">
        <v>131</v>
      </c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36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36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Diwl9n8EBTNIH+elvPb25dhYPr0Z6xGTRf4oLIepT8MSh9EU5P4J9i8CSipDHteJbgavLR8J2A1DYh72c2+pQw==" saltValue="kTzOloTPqAb0AYB/SXmhTA==" spinCount="100000" sheet="1" formatCells="0" selectLockedCells="1" autoFilter="0"/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178" priority="11" operator="containsText" text="REFERENT METIER">
      <formula>NOT(ISERROR(SEARCH("REFERENT METIER",E19)))</formula>
    </cfRule>
    <cfRule type="containsText" dxfId="177" priority="12" operator="containsText" text="CORSIC">
      <formula>NOT(ISERROR(SEARCH("CORSIC",E19)))</formula>
    </cfRule>
    <cfRule type="containsText" dxfId="176" priority="13" operator="containsText" text="RH">
      <formula>NOT(ISERROR(SEARCH("RH",E19)))</formula>
    </cfRule>
    <cfRule type="containsText" dxfId="175" priority="14" operator="containsText" text="SECTION 68">
      <formula>NOT(ISERROR(SEARCH("SECTION 68",E19)))</formula>
    </cfRule>
    <cfRule type="containsText" dxfId="174" priority="15" operator="containsText" text="SECTION 67">
      <formula>NOT(ISERROR(SEARCH("SECTION 67",E19)))</formula>
    </cfRule>
    <cfRule type="containsText" dxfId="173" priority="16" operator="containsText" text="COORDINATION">
      <formula>NOT(ISERROR(SEARCH("COORDINATION",E19)))</formula>
    </cfRule>
    <cfRule type="containsText" dxfId="172" priority="17" operator="containsText" text="COMMUNICATION">
      <formula>NOT(ISERROR(SEARCH("COMMUNICATION",E19)))</formula>
    </cfRule>
    <cfRule type="containsText" dxfId="171" priority="18" operator="containsText" text="BUDGET">
      <formula>NOT(ISERROR(SEARCH("BUDGET",E19)))</formula>
    </cfRule>
    <cfRule type="containsText" dxfId="170" priority="19" operator="containsText" text="SECRETARIAT">
      <formula>NOT(ISERROR(SEARCH("SECRETARIAT",E19)))</formula>
    </cfRule>
    <cfRule type="containsText" dxfId="169" priority="20" operator="containsText" text="CHEF BJDC">
      <formula>NOT(ISERROR(SEARCH("CHEF BJDC",E19)))</formula>
    </cfRule>
    <cfRule type="containsText" dxfId="168" priority="21" operator="containsText" text="DIRECTEUR">
      <formula>NOT(ISERROR(SEARCH("DIRECTEUR",E19)))</formula>
    </cfRule>
  </conditionalFormatting>
  <conditionalFormatting sqref="F17:AJ46">
    <cfRule type="expression" dxfId="167" priority="7">
      <formula>WEEKDAY(F$17,2)&gt;5</formula>
    </cfRule>
  </conditionalFormatting>
  <conditionalFormatting sqref="Z12:AA12">
    <cfRule type="expression" dxfId="166" priority="82">
      <formula>WEEKDAY(AP$18,2)&gt;5</formula>
    </cfRule>
  </conditionalFormatting>
  <conditionalFormatting sqref="Y12">
    <cfRule type="expression" dxfId="165" priority="1">
      <formula>WEEKDAY(AO$18,2)&gt;5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6FA12989-C2A8-48E5-9098-45A6B71B1E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F17:AJ46</xm:sqref>
        </x14:conditionalFormatting>
        <x14:conditionalFormatting xmlns:xm="http://schemas.microsoft.com/office/excel/2006/main">
          <x14:cfRule type="expression" priority="9" id="{E0AB24A5-AF83-4A7B-838E-85D3D2C5C91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F44:AJ44</xm:sqref>
        </x14:conditionalFormatting>
        <x14:conditionalFormatting xmlns:xm="http://schemas.microsoft.com/office/excel/2006/main">
          <x14:cfRule type="expression" priority="8" id="{D6B81EC5-683C-433F-B833-E67B6B653966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F41:AJ43 F45:AJ46</xm:sqref>
        </x14:conditionalFormatting>
        <x14:conditionalFormatting xmlns:xm="http://schemas.microsoft.com/office/excel/2006/main">
          <x14:cfRule type="expression" priority="84" id="{C2A9B7BD-21B5-4135-AF8E-9F2914E29121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6" id="{7D1823D1-6AE3-4AFB-B4B8-6B6620A09E0E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" id="{7227DF50-094B-4851-BC1A-877D179B903C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1EDF12EC-6DD9-47A4-850E-EF910490A12B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AP46"/>
  <sheetViews>
    <sheetView showGridLines="0" zoomScaleNormal="100" workbookViewId="0">
      <selection activeCell="G22" sqref="G22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8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136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43678</v>
      </c>
      <c r="G17" s="99">
        <f t="shared" ref="G17:AJ17" si="0">F17+1</f>
        <v>43679</v>
      </c>
      <c r="H17" s="99">
        <f t="shared" si="0"/>
        <v>43680</v>
      </c>
      <c r="I17" s="99">
        <f t="shared" si="0"/>
        <v>43681</v>
      </c>
      <c r="J17" s="96">
        <f t="shared" si="0"/>
        <v>43682</v>
      </c>
      <c r="K17" s="96">
        <f t="shared" si="0"/>
        <v>43683</v>
      </c>
      <c r="L17" s="96">
        <f t="shared" si="0"/>
        <v>43684</v>
      </c>
      <c r="M17" s="96">
        <f t="shared" si="0"/>
        <v>43685</v>
      </c>
      <c r="N17" s="96">
        <f t="shared" si="0"/>
        <v>43686</v>
      </c>
      <c r="O17" s="96">
        <f t="shared" si="0"/>
        <v>43687</v>
      </c>
      <c r="P17" s="96">
        <f t="shared" si="0"/>
        <v>43688</v>
      </c>
      <c r="Q17" s="96">
        <f t="shared" si="0"/>
        <v>43689</v>
      </c>
      <c r="R17" s="96">
        <f t="shared" si="0"/>
        <v>43690</v>
      </c>
      <c r="S17" s="96">
        <f t="shared" si="0"/>
        <v>43691</v>
      </c>
      <c r="T17" s="96">
        <f t="shared" si="0"/>
        <v>43692</v>
      </c>
      <c r="U17" s="96">
        <f t="shared" si="0"/>
        <v>43693</v>
      </c>
      <c r="V17" s="96">
        <f t="shared" si="0"/>
        <v>43694</v>
      </c>
      <c r="W17" s="96">
        <f t="shared" si="0"/>
        <v>43695</v>
      </c>
      <c r="X17" s="96">
        <f t="shared" si="0"/>
        <v>43696</v>
      </c>
      <c r="Y17" s="96">
        <f t="shared" si="0"/>
        <v>43697</v>
      </c>
      <c r="Z17" s="96">
        <f t="shared" si="0"/>
        <v>43698</v>
      </c>
      <c r="AA17" s="96">
        <f t="shared" si="0"/>
        <v>43699</v>
      </c>
      <c r="AB17" s="96">
        <f t="shared" si="0"/>
        <v>43700</v>
      </c>
      <c r="AC17" s="96">
        <f t="shared" si="0"/>
        <v>43701</v>
      </c>
      <c r="AD17" s="96">
        <f t="shared" si="0"/>
        <v>43702</v>
      </c>
      <c r="AE17" s="96">
        <f t="shared" si="0"/>
        <v>43703</v>
      </c>
      <c r="AF17" s="96">
        <f t="shared" si="0"/>
        <v>43704</v>
      </c>
      <c r="AG17" s="96">
        <f t="shared" si="0"/>
        <v>43705</v>
      </c>
      <c r="AH17" s="96">
        <f t="shared" si="0"/>
        <v>43706</v>
      </c>
      <c r="AI17" s="96">
        <f t="shared" si="0"/>
        <v>43707</v>
      </c>
      <c r="AJ17" s="96">
        <f t="shared" si="0"/>
        <v>43708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7">
        <v>3</v>
      </c>
      <c r="B21" s="28" t="s">
        <v>13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5" t="s">
        <v>131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LPfqMoQ1uxVpA82o34IIZw3c3p4Au+AoQTYV0AHQBWyjD0TcEyEcOmrh0lx4qRicEfRCrKqdduxzbdlK/v+LvQ==" saltValue="MB9N2PA3ohVk0hbvD0PJMQ==" spinCount="100000" sheet="1" formatCells="0" selectLockedCells="1" autoFilter="0"/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157" priority="8" operator="containsText" text="REFERENT METIER">
      <formula>NOT(ISERROR(SEARCH("REFERENT METIER",E19)))</formula>
    </cfRule>
    <cfRule type="containsText" dxfId="156" priority="9" operator="containsText" text="CORSIC">
      <formula>NOT(ISERROR(SEARCH("CORSIC",E19)))</formula>
    </cfRule>
    <cfRule type="containsText" dxfId="155" priority="10" operator="containsText" text="RH">
      <formula>NOT(ISERROR(SEARCH("RH",E19)))</formula>
    </cfRule>
    <cfRule type="containsText" dxfId="154" priority="11" operator="containsText" text="SECTION 68">
      <formula>NOT(ISERROR(SEARCH("SECTION 68",E19)))</formula>
    </cfRule>
    <cfRule type="containsText" dxfId="153" priority="12" operator="containsText" text="SECTION 67">
      <formula>NOT(ISERROR(SEARCH("SECTION 67",E19)))</formula>
    </cfRule>
    <cfRule type="containsText" dxfId="152" priority="13" operator="containsText" text="COORDINATION">
      <formula>NOT(ISERROR(SEARCH("COORDINATION",E19)))</formula>
    </cfRule>
    <cfRule type="containsText" dxfId="151" priority="14" operator="containsText" text="COMMUNICATION">
      <formula>NOT(ISERROR(SEARCH("COMMUNICATION",E19)))</formula>
    </cfRule>
    <cfRule type="containsText" dxfId="150" priority="15" operator="containsText" text="BUDGET">
      <formula>NOT(ISERROR(SEARCH("BUDGET",E19)))</formula>
    </cfRule>
    <cfRule type="containsText" dxfId="149" priority="16" operator="containsText" text="SECRETARIAT">
      <formula>NOT(ISERROR(SEARCH("SECRETARIAT",E19)))</formula>
    </cfRule>
    <cfRule type="containsText" dxfId="148" priority="17" operator="containsText" text="CHEF BJDC">
      <formula>NOT(ISERROR(SEARCH("CHEF BJDC",E19)))</formula>
    </cfRule>
    <cfRule type="containsText" dxfId="147" priority="18" operator="containsText" text="DIRECTEUR">
      <formula>NOT(ISERROR(SEARCH("DIRECTEUR",E19)))</formula>
    </cfRule>
  </conditionalFormatting>
  <conditionalFormatting sqref="F17:AJ46">
    <cfRule type="expression" dxfId="146" priority="4">
      <formula>WEEKDAY(F$17,2)&gt;5</formula>
    </cfRule>
  </conditionalFormatting>
  <conditionalFormatting sqref="Y12:AA12">
    <cfRule type="expression" dxfId="145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9CB8CD-5843-4C4B-B009-C1E31254D9E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F17:AJ46</xm:sqref>
        </x14:conditionalFormatting>
        <x14:conditionalFormatting xmlns:xm="http://schemas.microsoft.com/office/excel/2006/main">
          <x14:cfRule type="expression" priority="6" id="{6FD67B0B-980B-4804-A41D-FAF9C303D47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F44:AJ44</xm:sqref>
        </x14:conditionalFormatting>
        <x14:conditionalFormatting xmlns:xm="http://schemas.microsoft.com/office/excel/2006/main">
          <x14:cfRule type="expression" priority="5" id="{D64166FE-1D59-4EBB-A6B8-870ADE6D152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F41:AJ43 F45:AJ46</xm:sqref>
        </x14:conditionalFormatting>
        <x14:conditionalFormatting xmlns:xm="http://schemas.microsoft.com/office/excel/2006/main">
          <x14:cfRule type="expression" priority="3" id="{B51F0C6C-20A9-450D-9D1E-A304C25808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1238F8-1088-44A0-8359-99633F2B2A6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AP46"/>
  <sheetViews>
    <sheetView showGridLines="0" topLeftCell="E1" zoomScaleNormal="100" workbookViewId="0">
      <pane ySplit="18" topLeftCell="A22" activePane="bottomLeft" state="frozen"/>
      <selection pane="bottomLeft" activeCell="AB22" sqref="AB22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5" width="4.28515625" style="8" customWidth="1"/>
    <col min="36" max="37" width="4" style="8" customWidth="1"/>
    <col min="38" max="39" width="11.42578125" style="8"/>
    <col min="40" max="40" width="2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9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137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43709</v>
      </c>
      <c r="G17" s="99">
        <f t="shared" ref="G17:AI17" si="0">F17+1</f>
        <v>43710</v>
      </c>
      <c r="H17" s="99">
        <f t="shared" si="0"/>
        <v>43711</v>
      </c>
      <c r="I17" s="99">
        <f t="shared" si="0"/>
        <v>43712</v>
      </c>
      <c r="J17" s="96">
        <f t="shared" si="0"/>
        <v>43713</v>
      </c>
      <c r="K17" s="96">
        <f t="shared" si="0"/>
        <v>43714</v>
      </c>
      <c r="L17" s="96">
        <f t="shared" si="0"/>
        <v>43715</v>
      </c>
      <c r="M17" s="96">
        <f t="shared" si="0"/>
        <v>43716</v>
      </c>
      <c r="N17" s="96">
        <f t="shared" si="0"/>
        <v>43717</v>
      </c>
      <c r="O17" s="96">
        <f t="shared" si="0"/>
        <v>43718</v>
      </c>
      <c r="P17" s="96">
        <f t="shared" si="0"/>
        <v>43719</v>
      </c>
      <c r="Q17" s="96">
        <f t="shared" si="0"/>
        <v>43720</v>
      </c>
      <c r="R17" s="96">
        <f t="shared" si="0"/>
        <v>43721</v>
      </c>
      <c r="S17" s="96">
        <f t="shared" si="0"/>
        <v>43722</v>
      </c>
      <c r="T17" s="96">
        <f t="shared" si="0"/>
        <v>43723</v>
      </c>
      <c r="U17" s="96">
        <f t="shared" si="0"/>
        <v>43724</v>
      </c>
      <c r="V17" s="96">
        <f t="shared" si="0"/>
        <v>43725</v>
      </c>
      <c r="W17" s="96">
        <f t="shared" si="0"/>
        <v>43726</v>
      </c>
      <c r="X17" s="96">
        <f t="shared" si="0"/>
        <v>43727</v>
      </c>
      <c r="Y17" s="96">
        <f t="shared" si="0"/>
        <v>43728</v>
      </c>
      <c r="Z17" s="96">
        <f t="shared" si="0"/>
        <v>43729</v>
      </c>
      <c r="AA17" s="96">
        <f t="shared" si="0"/>
        <v>43730</v>
      </c>
      <c r="AB17" s="96">
        <f t="shared" si="0"/>
        <v>43731</v>
      </c>
      <c r="AC17" s="96">
        <f t="shared" si="0"/>
        <v>43732</v>
      </c>
      <c r="AD17" s="96">
        <f t="shared" si="0"/>
        <v>43733</v>
      </c>
      <c r="AE17" s="96">
        <f t="shared" si="0"/>
        <v>43734</v>
      </c>
      <c r="AF17" s="96">
        <f t="shared" si="0"/>
        <v>43735</v>
      </c>
      <c r="AG17" s="96">
        <f t="shared" si="0"/>
        <v>43736</v>
      </c>
      <c r="AH17" s="96">
        <f t="shared" si="0"/>
        <v>43737</v>
      </c>
      <c r="AI17" s="96">
        <f t="shared" si="0"/>
        <v>43738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7" t="s">
        <v>131</v>
      </c>
      <c r="Q20" s="3"/>
      <c r="R20" s="3"/>
      <c r="S20" s="3"/>
      <c r="T20" s="3"/>
      <c r="U20" s="3"/>
      <c r="V20" s="7" t="s">
        <v>131</v>
      </c>
      <c r="W20" s="3"/>
      <c r="X20" s="7" t="s">
        <v>131</v>
      </c>
      <c r="Y20" s="3"/>
      <c r="Z20" s="3"/>
      <c r="AA20" s="3"/>
      <c r="AB20" s="3"/>
      <c r="AC20" s="3"/>
      <c r="AD20" s="7" t="s">
        <v>131</v>
      </c>
      <c r="AE20" s="56" t="s">
        <v>131</v>
      </c>
      <c r="AF20" s="3"/>
      <c r="AG20" s="3"/>
      <c r="AH20" s="3"/>
      <c r="AI20" s="62" t="s">
        <v>131</v>
      </c>
    </row>
    <row r="21" spans="1:42" x14ac:dyDescent="0.25">
      <c r="A21" s="27">
        <v>3</v>
      </c>
      <c r="B21" s="28" t="s">
        <v>151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57" t="s">
        <v>131</v>
      </c>
      <c r="O21" s="57" t="s">
        <v>131</v>
      </c>
      <c r="P21" s="57" t="s">
        <v>131</v>
      </c>
      <c r="Q21" s="57" t="s">
        <v>131</v>
      </c>
      <c r="R21" s="3"/>
      <c r="S21" s="3"/>
      <c r="T21" s="3"/>
      <c r="U21" s="3"/>
      <c r="V21" s="3"/>
      <c r="W21" s="3"/>
      <c r="X21" s="3"/>
      <c r="Y21" s="3"/>
      <c r="Z21" s="3"/>
      <c r="AA21" s="3"/>
      <c r="AB21" s="57" t="s">
        <v>131</v>
      </c>
      <c r="AC21" s="3"/>
      <c r="AD21" s="3"/>
      <c r="AE21" s="3"/>
      <c r="AF21" s="3"/>
      <c r="AG21" s="3"/>
      <c r="AH21" s="3"/>
      <c r="AI21" s="3"/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5" t="s">
        <v>131</v>
      </c>
      <c r="K22" s="3"/>
      <c r="L22" s="3"/>
      <c r="M22" s="3"/>
      <c r="N22" s="3"/>
      <c r="O22" s="3"/>
      <c r="P22" s="64"/>
      <c r="Q22" s="64"/>
      <c r="R22" s="3"/>
      <c r="S22" s="3"/>
      <c r="T22" s="3"/>
      <c r="U22" s="3"/>
      <c r="V22" s="64"/>
      <c r="W22" s="65"/>
      <c r="X22" s="65"/>
      <c r="Y22" s="3"/>
      <c r="Z22" s="3"/>
      <c r="AA22" s="3"/>
      <c r="AB22" s="64"/>
      <c r="AC22" s="3"/>
      <c r="AD22" s="65"/>
      <c r="AE22" s="66" t="s">
        <v>125</v>
      </c>
      <c r="AF22" s="3"/>
      <c r="AG22" s="3"/>
      <c r="AH22" s="3"/>
      <c r="AI22" s="3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3"/>
      <c r="K23" s="3"/>
      <c r="L23" s="3"/>
      <c r="M23" s="3"/>
      <c r="N23" s="3"/>
      <c r="O23" s="7"/>
      <c r="P23" s="7" t="s">
        <v>131</v>
      </c>
      <c r="Q23" s="3"/>
      <c r="R23" s="3"/>
      <c r="S23" s="3"/>
      <c r="T23" s="3"/>
      <c r="U23" s="3"/>
      <c r="V23" s="3"/>
      <c r="W23" s="7" t="s">
        <v>131</v>
      </c>
      <c r="X23" s="3"/>
      <c r="Y23" s="3"/>
      <c r="Z23" s="3"/>
      <c r="AA23" s="3"/>
      <c r="AB23" s="3"/>
      <c r="AC23" s="3"/>
      <c r="AD23" s="7" t="s">
        <v>131</v>
      </c>
      <c r="AE23" s="3"/>
      <c r="AF23" s="3"/>
      <c r="AG23" s="3"/>
      <c r="AH23" s="3"/>
      <c r="AI23" s="3"/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3"/>
      <c r="K24" s="3"/>
      <c r="L24" s="3"/>
      <c r="M24" s="3"/>
      <c r="N24" s="3"/>
      <c r="O24" s="56" t="s">
        <v>131</v>
      </c>
      <c r="P24" s="7" t="s">
        <v>131</v>
      </c>
      <c r="Q24" s="7"/>
      <c r="R24" s="3"/>
      <c r="S24" s="3"/>
      <c r="T24" s="3"/>
      <c r="U24" s="3"/>
      <c r="V24" s="7"/>
      <c r="W24" s="3"/>
      <c r="X24" s="7" t="s">
        <v>131</v>
      </c>
      <c r="Y24" s="3"/>
      <c r="Z24" s="3"/>
      <c r="AA24" s="3"/>
      <c r="AB24" s="3"/>
      <c r="AC24" s="3"/>
      <c r="AD24" s="3"/>
      <c r="AE24" s="62" t="s">
        <v>131</v>
      </c>
      <c r="AF24" s="3"/>
      <c r="AG24" s="3"/>
      <c r="AH24" s="3"/>
      <c r="AI24" s="3"/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59" t="s">
        <v>131</v>
      </c>
      <c r="H26" s="2"/>
      <c r="I26" s="2"/>
      <c r="J26" s="3"/>
      <c r="K26" s="3"/>
      <c r="L26" s="3"/>
      <c r="M26" s="3"/>
      <c r="N26" s="3"/>
      <c r="O26" s="3"/>
      <c r="P26" s="56" t="s">
        <v>131</v>
      </c>
      <c r="Q26" s="7" t="s">
        <v>131</v>
      </c>
      <c r="R26" s="3"/>
      <c r="S26" s="3"/>
      <c r="T26" s="3"/>
      <c r="U26" s="3"/>
      <c r="V26" s="7" t="s">
        <v>131</v>
      </c>
      <c r="W26" s="7" t="s">
        <v>131</v>
      </c>
      <c r="X26" s="56" t="s">
        <v>131</v>
      </c>
      <c r="Y26" s="3"/>
      <c r="Z26" s="3"/>
      <c r="AA26" s="3"/>
      <c r="AB26" s="3"/>
      <c r="AC26" s="3"/>
      <c r="AD26" s="7" t="s">
        <v>131</v>
      </c>
      <c r="AE26" s="3"/>
      <c r="AF26" s="62" t="s">
        <v>131</v>
      </c>
      <c r="AG26" s="3"/>
      <c r="AH26" s="3"/>
      <c r="AI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6" t="s">
        <v>131</v>
      </c>
      <c r="H27" s="3"/>
      <c r="I27" s="3"/>
      <c r="J27" s="3"/>
      <c r="K27" s="3"/>
      <c r="L27" s="3"/>
      <c r="M27" s="3"/>
      <c r="N27" s="3"/>
      <c r="O27" s="7" t="s">
        <v>131</v>
      </c>
      <c r="P27" s="3"/>
      <c r="Q27" s="3"/>
      <c r="R27" s="3"/>
      <c r="S27" s="3"/>
      <c r="T27" s="3"/>
      <c r="U27" s="3"/>
      <c r="V27" s="3"/>
      <c r="W27" s="3"/>
      <c r="X27" s="7" t="s">
        <v>131</v>
      </c>
      <c r="Y27" s="3"/>
      <c r="Z27" s="3"/>
      <c r="AA27" s="3"/>
      <c r="AB27" s="3"/>
      <c r="AC27" s="56" t="s">
        <v>131</v>
      </c>
      <c r="AD27" s="3"/>
      <c r="AE27" s="7" t="s">
        <v>131</v>
      </c>
      <c r="AF27" s="3"/>
      <c r="AG27" s="3"/>
      <c r="AH27" s="3"/>
      <c r="AI27" s="3"/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6" t="s">
        <v>131</v>
      </c>
      <c r="O28" s="3"/>
      <c r="P28" s="7" t="s">
        <v>131</v>
      </c>
      <c r="Q28" s="3"/>
      <c r="R28" s="3"/>
      <c r="S28" s="3"/>
      <c r="T28" s="3"/>
      <c r="U28" s="58" t="s">
        <v>131</v>
      </c>
      <c r="V28" s="7" t="s">
        <v>131</v>
      </c>
      <c r="W28" s="7" t="s">
        <v>131</v>
      </c>
      <c r="X28" s="3"/>
      <c r="Y28" s="3"/>
      <c r="Z28" s="3"/>
      <c r="AA28" s="3"/>
      <c r="AB28" s="3"/>
      <c r="AC28" s="7" t="s">
        <v>131</v>
      </c>
      <c r="AD28" s="67" t="s">
        <v>131</v>
      </c>
      <c r="AE28" s="67" t="s">
        <v>131</v>
      </c>
      <c r="AF28" s="3"/>
      <c r="AG28" s="3"/>
      <c r="AH28" s="3"/>
      <c r="AI28" s="3"/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57" t="s">
        <v>131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57" t="s">
        <v>131</v>
      </c>
      <c r="W30" s="57" t="s">
        <v>131</v>
      </c>
      <c r="X30" s="57" t="s">
        <v>131</v>
      </c>
      <c r="Y30" s="57" t="s">
        <v>131</v>
      </c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60" t="s">
        <v>131</v>
      </c>
      <c r="H32" s="60" t="s">
        <v>131</v>
      </c>
      <c r="I32" s="60" t="s">
        <v>131</v>
      </c>
      <c r="J32" s="60" t="s">
        <v>131</v>
      </c>
      <c r="K32" s="60" t="s">
        <v>131</v>
      </c>
      <c r="L32" s="3"/>
      <c r="M32" s="3"/>
      <c r="N32" s="60" t="s">
        <v>131</v>
      </c>
      <c r="O32" s="60" t="s">
        <v>131</v>
      </c>
      <c r="P32" s="60" t="s">
        <v>131</v>
      </c>
      <c r="Q32" s="60" t="s">
        <v>131</v>
      </c>
      <c r="R32" s="60" t="s">
        <v>131</v>
      </c>
      <c r="S32" s="3"/>
      <c r="T32" s="3"/>
      <c r="U32" s="60" t="s">
        <v>131</v>
      </c>
      <c r="V32" s="60" t="s">
        <v>131</v>
      </c>
      <c r="W32" s="60" t="s">
        <v>131</v>
      </c>
      <c r="X32" s="60" t="s">
        <v>131</v>
      </c>
      <c r="Y32" s="60" t="s">
        <v>131</v>
      </c>
      <c r="Z32" s="3"/>
      <c r="AA32" s="3"/>
      <c r="AB32" s="60" t="s">
        <v>131</v>
      </c>
      <c r="AC32" s="60" t="s">
        <v>131</v>
      </c>
      <c r="AD32" s="60" t="s">
        <v>131</v>
      </c>
      <c r="AE32" s="60" t="s">
        <v>131</v>
      </c>
      <c r="AF32" s="60" t="s">
        <v>131</v>
      </c>
      <c r="AG32" s="3"/>
      <c r="AH32" s="3"/>
      <c r="AI32" s="60" t="s">
        <v>131</v>
      </c>
    </row>
    <row r="33" spans="1:35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68"/>
      <c r="P33" s="69"/>
      <c r="Q33" s="70"/>
      <c r="R33" s="3"/>
      <c r="S33" s="3"/>
      <c r="T33" s="3"/>
      <c r="U33" s="3"/>
      <c r="V33" s="69"/>
      <c r="W33" s="65"/>
      <c r="X33" s="69"/>
      <c r="Y33" s="3"/>
      <c r="Z33" s="3"/>
      <c r="AA33" s="3"/>
      <c r="AB33" s="3"/>
      <c r="AC33" s="69"/>
      <c r="AD33" s="3"/>
      <c r="AE33" s="69"/>
      <c r="AF33" s="3"/>
      <c r="AG33" s="3"/>
      <c r="AH33" s="3"/>
      <c r="AI33" s="3"/>
    </row>
    <row r="34" spans="1:35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7" t="s">
        <v>131</v>
      </c>
      <c r="W34" s="72" t="s">
        <v>126</v>
      </c>
      <c r="X34" s="7" t="s">
        <v>131</v>
      </c>
      <c r="Y34" s="3"/>
      <c r="Z34" s="3"/>
      <c r="AA34" s="3"/>
      <c r="AB34" s="3"/>
      <c r="AC34" s="3"/>
      <c r="AD34" s="7" t="s">
        <v>131</v>
      </c>
      <c r="AE34" s="3"/>
      <c r="AF34" s="3"/>
      <c r="AG34" s="3"/>
      <c r="AH34" s="3"/>
      <c r="AI34" s="3"/>
    </row>
    <row r="35" spans="1:35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7" t="s">
        <v>131</v>
      </c>
      <c r="X35" s="3"/>
      <c r="Y35" s="3"/>
      <c r="Z35" s="3"/>
      <c r="AA35" s="3"/>
      <c r="AB35" s="3"/>
      <c r="AC35" s="3"/>
      <c r="AD35" s="7" t="s">
        <v>131</v>
      </c>
      <c r="AE35" s="72" t="s">
        <v>126</v>
      </c>
      <c r="AF35" s="74" t="s">
        <v>131</v>
      </c>
      <c r="AG35" s="3"/>
      <c r="AH35" s="3"/>
      <c r="AI35" s="3"/>
    </row>
    <row r="36" spans="1:35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4"/>
      <c r="O36" s="7" t="s">
        <v>131</v>
      </c>
      <c r="P36" s="4"/>
      <c r="Q36" s="4"/>
      <c r="R36" s="4"/>
      <c r="S36" s="4"/>
      <c r="T36" s="4"/>
      <c r="U36" s="4"/>
      <c r="V36" s="4"/>
      <c r="W36" s="4"/>
      <c r="X36" s="7" t="s">
        <v>131</v>
      </c>
      <c r="Y36" s="4"/>
      <c r="Z36" s="4"/>
      <c r="AA36" s="4"/>
      <c r="AB36" s="4"/>
      <c r="AC36" s="56" t="s">
        <v>131</v>
      </c>
      <c r="AD36" s="4"/>
      <c r="AE36" s="7" t="s">
        <v>131</v>
      </c>
      <c r="AF36" s="4"/>
      <c r="AG36" s="4"/>
      <c r="AH36" s="4"/>
      <c r="AI36" s="4"/>
    </row>
    <row r="37" spans="1:35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7" t="s">
        <v>131</v>
      </c>
      <c r="Q37" s="56" t="s">
        <v>131</v>
      </c>
      <c r="R37" s="4"/>
      <c r="S37" s="4"/>
      <c r="T37" s="4"/>
      <c r="U37" s="4"/>
      <c r="V37" s="7" t="s">
        <v>131</v>
      </c>
      <c r="W37" s="7" t="s">
        <v>131</v>
      </c>
      <c r="X37" s="4"/>
      <c r="Y37" s="4"/>
      <c r="Z37" s="4"/>
      <c r="AA37" s="4"/>
      <c r="AB37" s="4"/>
      <c r="AC37" s="7" t="s">
        <v>131</v>
      </c>
      <c r="AD37" s="4"/>
      <c r="AE37" s="7" t="s">
        <v>131</v>
      </c>
      <c r="AF37" s="58" t="s">
        <v>131</v>
      </c>
      <c r="AG37" s="4"/>
      <c r="AH37" s="4"/>
      <c r="AI37" s="4"/>
    </row>
    <row r="38" spans="1:35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7" t="s">
        <v>131</v>
      </c>
      <c r="X38" s="7" t="s">
        <v>131</v>
      </c>
      <c r="Y38" s="58" t="s">
        <v>131</v>
      </c>
      <c r="Z38" s="4"/>
      <c r="AA38" s="4"/>
      <c r="AB38" s="4"/>
      <c r="AC38" s="4"/>
      <c r="AD38" s="7" t="s">
        <v>131</v>
      </c>
      <c r="AE38" s="4"/>
      <c r="AF38" s="4"/>
      <c r="AG38" s="4"/>
      <c r="AH38" s="4"/>
      <c r="AI38" s="4"/>
    </row>
    <row r="39" spans="1:35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73" t="s">
        <v>131</v>
      </c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58" t="s">
        <v>131</v>
      </c>
      <c r="AG40" s="4"/>
      <c r="AH40" s="4"/>
      <c r="AI40" s="4"/>
    </row>
    <row r="41" spans="1:35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7" t="s">
        <v>131</v>
      </c>
      <c r="Q41" s="7" t="s">
        <v>131</v>
      </c>
      <c r="R41" s="4"/>
      <c r="S41" s="4"/>
      <c r="T41" s="4"/>
      <c r="U41" s="4"/>
      <c r="V41" s="7" t="s">
        <v>131</v>
      </c>
      <c r="W41" s="4"/>
      <c r="X41" s="7" t="s">
        <v>131</v>
      </c>
      <c r="Y41" s="4"/>
      <c r="Z41" s="4"/>
      <c r="AA41" s="4"/>
      <c r="AB41" s="4"/>
      <c r="AC41" s="7" t="s">
        <v>131</v>
      </c>
      <c r="AD41" s="56" t="s">
        <v>131</v>
      </c>
      <c r="AE41" s="4"/>
      <c r="AF41" s="72" t="s">
        <v>126</v>
      </c>
      <c r="AG41" s="4"/>
      <c r="AH41" s="4"/>
      <c r="AI41" s="4"/>
    </row>
    <row r="42" spans="1:35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60" t="s">
        <v>131</v>
      </c>
      <c r="H42" s="60" t="s">
        <v>131</v>
      </c>
      <c r="I42" s="60" t="s">
        <v>131</v>
      </c>
      <c r="J42" s="60" t="s">
        <v>131</v>
      </c>
      <c r="K42" s="60" t="s">
        <v>131</v>
      </c>
      <c r="L42" s="4"/>
      <c r="M42" s="4"/>
      <c r="N42" s="60" t="s">
        <v>131</v>
      </c>
      <c r="O42" s="60" t="s">
        <v>131</v>
      </c>
      <c r="P42" s="60" t="s">
        <v>131</v>
      </c>
      <c r="Q42" s="60" t="s">
        <v>131</v>
      </c>
      <c r="R42" s="60" t="s">
        <v>131</v>
      </c>
      <c r="S42" s="4"/>
      <c r="T42" s="4"/>
      <c r="U42" s="60" t="s">
        <v>131</v>
      </c>
      <c r="V42" s="60" t="s">
        <v>131</v>
      </c>
      <c r="W42" s="60" t="s">
        <v>131</v>
      </c>
      <c r="X42" s="60" t="s">
        <v>131</v>
      </c>
      <c r="Y42" s="60" t="s">
        <v>131</v>
      </c>
      <c r="Z42" s="4"/>
      <c r="AA42" s="4"/>
      <c r="AB42" s="60" t="s">
        <v>131</v>
      </c>
      <c r="AC42" s="60" t="s">
        <v>131</v>
      </c>
      <c r="AD42" s="60" t="s">
        <v>131</v>
      </c>
      <c r="AE42" s="60" t="s">
        <v>131</v>
      </c>
      <c r="AF42" s="60" t="s">
        <v>131</v>
      </c>
      <c r="AG42" s="4"/>
      <c r="AH42" s="4"/>
      <c r="AI42" s="60" t="s">
        <v>131</v>
      </c>
    </row>
    <row r="43" spans="1:35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57" t="s">
        <v>131</v>
      </c>
      <c r="H43" s="57" t="s">
        <v>131</v>
      </c>
      <c r="I43" s="4"/>
      <c r="J43" s="4"/>
      <c r="K43" s="4"/>
      <c r="L43" s="4"/>
      <c r="M43" s="4"/>
      <c r="N43" s="4"/>
      <c r="O43" s="7" t="s">
        <v>131</v>
      </c>
      <c r="P43" s="4"/>
      <c r="Q43" s="7" t="s">
        <v>131</v>
      </c>
      <c r="R43" s="4"/>
      <c r="S43" s="4"/>
      <c r="T43" s="4"/>
      <c r="U43" s="4"/>
      <c r="V43" s="4"/>
      <c r="W43" s="56" t="s">
        <v>131</v>
      </c>
      <c r="X43" s="4"/>
      <c r="Y43" s="4"/>
      <c r="Z43" s="4"/>
      <c r="AA43" s="4"/>
      <c r="AB43" s="4"/>
      <c r="AC43" s="7" t="s">
        <v>131</v>
      </c>
      <c r="AD43" s="4"/>
      <c r="AE43" s="7" t="s">
        <v>131</v>
      </c>
      <c r="AF43" s="4"/>
      <c r="AG43" s="4"/>
      <c r="AH43" s="4"/>
      <c r="AI43" s="4"/>
    </row>
    <row r="44" spans="1:35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7" t="s">
        <v>131</v>
      </c>
      <c r="X44" s="4"/>
      <c r="Y44" s="4"/>
      <c r="Z44" s="4"/>
      <c r="AA44" s="4"/>
      <c r="AB44" s="4"/>
      <c r="AC44" s="7" t="s">
        <v>131</v>
      </c>
      <c r="AD44" s="7"/>
      <c r="AE44" s="4"/>
      <c r="AF44" s="4"/>
      <c r="AG44" s="4"/>
      <c r="AH44" s="4"/>
      <c r="AI44" s="4"/>
    </row>
    <row r="45" spans="1:35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57" t="s">
        <v>131</v>
      </c>
      <c r="H45" s="57" t="s">
        <v>131</v>
      </c>
      <c r="I45" s="57" t="s">
        <v>131</v>
      </c>
      <c r="J45" s="57" t="s">
        <v>131</v>
      </c>
      <c r="K45" s="57" t="s">
        <v>131</v>
      </c>
      <c r="L45" s="57" t="s">
        <v>131</v>
      </c>
      <c r="M45" s="57" t="s">
        <v>131</v>
      </c>
      <c r="N45" s="57" t="s">
        <v>131</v>
      </c>
      <c r="O45" s="57" t="s">
        <v>131</v>
      </c>
      <c r="P45" s="57" t="s">
        <v>131</v>
      </c>
      <c r="Q45" s="57" t="s">
        <v>131</v>
      </c>
      <c r="R45" s="57" t="s">
        <v>131</v>
      </c>
      <c r="S45" s="57" t="s">
        <v>131</v>
      </c>
      <c r="T45" s="57" t="s">
        <v>131</v>
      </c>
      <c r="U45" s="57" t="s">
        <v>131</v>
      </c>
      <c r="V45" s="57" t="s">
        <v>131</v>
      </c>
      <c r="W45" s="57" t="s">
        <v>131</v>
      </c>
      <c r="X45" s="57" t="s">
        <v>131</v>
      </c>
      <c r="Y45" s="57" t="s">
        <v>131</v>
      </c>
      <c r="Z45" s="57" t="s">
        <v>131</v>
      </c>
      <c r="AA45" s="57" t="s">
        <v>131</v>
      </c>
      <c r="AB45" s="57" t="s">
        <v>131</v>
      </c>
      <c r="AC45" s="58" t="s">
        <v>131</v>
      </c>
      <c r="AD45" s="4"/>
      <c r="AE45" s="7" t="s">
        <v>131</v>
      </c>
      <c r="AF45" s="4"/>
      <c r="AG45" s="4"/>
      <c r="AH45" s="4"/>
      <c r="AI45" s="4"/>
    </row>
    <row r="46" spans="1:35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60" t="s">
        <v>131</v>
      </c>
      <c r="H46" s="60" t="s">
        <v>131</v>
      </c>
      <c r="I46" s="60" t="s">
        <v>131</v>
      </c>
      <c r="J46" s="60" t="s">
        <v>131</v>
      </c>
      <c r="K46" s="60" t="s">
        <v>131</v>
      </c>
      <c r="L46" s="4"/>
      <c r="M46" s="4"/>
      <c r="N46" s="60" t="s">
        <v>131</v>
      </c>
      <c r="O46" s="60" t="s">
        <v>131</v>
      </c>
      <c r="P46" s="60" t="s">
        <v>131</v>
      </c>
      <c r="Q46" s="60" t="s">
        <v>131</v>
      </c>
      <c r="R46" s="60" t="s">
        <v>131</v>
      </c>
      <c r="S46" s="4"/>
      <c r="T46" s="4"/>
      <c r="U46" s="60" t="s">
        <v>131</v>
      </c>
      <c r="V46" s="60" t="s">
        <v>131</v>
      </c>
      <c r="W46" s="60" t="s">
        <v>131</v>
      </c>
      <c r="X46" s="60" t="s">
        <v>131</v>
      </c>
      <c r="Y46" s="60" t="s">
        <v>131</v>
      </c>
      <c r="Z46" s="4"/>
      <c r="AA46" s="4"/>
      <c r="AB46" s="60" t="s">
        <v>131</v>
      </c>
      <c r="AC46" s="60" t="s">
        <v>131</v>
      </c>
      <c r="AD46" s="60" t="s">
        <v>131</v>
      </c>
      <c r="AE46" s="60" t="s">
        <v>131</v>
      </c>
      <c r="AF46" s="60" t="s">
        <v>131</v>
      </c>
      <c r="AG46" s="4"/>
      <c r="AH46" s="4"/>
      <c r="AI46" s="60" t="s">
        <v>131</v>
      </c>
    </row>
  </sheetData>
  <sheetProtection algorithmName="SHA-512" hashValue="TA9B+4N1MCsglQSWrIfUdO6E4DzwXYGryVNOJjM4/dpXz316ACudD1SoP9/TIDjQ0l/RNGWeA4kCkm+IAkGhxg==" saltValue="oh/dIwvnez0lF/5LccB8ag==" spinCount="100000" sheet="1" formatCells="0" selectLockedCells="1" autoFilter="0"/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6">
    <cfRule type="containsText" dxfId="139" priority="10" operator="containsText" text="REFERENT METIER">
      <formula>NOT(ISERROR(SEARCH("REFERENT METIER",E19)))</formula>
    </cfRule>
    <cfRule type="containsText" dxfId="138" priority="11" operator="containsText" text="CORSIC">
      <formula>NOT(ISERROR(SEARCH("CORSIC",E19)))</formula>
    </cfRule>
    <cfRule type="containsText" dxfId="137" priority="12" operator="containsText" text="RH">
      <formula>NOT(ISERROR(SEARCH("RH",E19)))</formula>
    </cfRule>
    <cfRule type="containsText" dxfId="136" priority="13" operator="containsText" text="SECTION 68">
      <formula>NOT(ISERROR(SEARCH("SECTION 68",E19)))</formula>
    </cfRule>
    <cfRule type="containsText" dxfId="135" priority="14" operator="containsText" text="SECTION 67">
      <formula>NOT(ISERROR(SEARCH("SECTION 67",E19)))</formula>
    </cfRule>
    <cfRule type="containsText" dxfId="134" priority="15" operator="containsText" text="COORDINATION">
      <formula>NOT(ISERROR(SEARCH("COORDINATION",E19)))</formula>
    </cfRule>
    <cfRule type="containsText" dxfId="133" priority="16" operator="containsText" text="COMMUNICATION">
      <formula>NOT(ISERROR(SEARCH("COMMUNICATION",E19)))</formula>
    </cfRule>
    <cfRule type="containsText" dxfId="132" priority="17" operator="containsText" text="BUDGET">
      <formula>NOT(ISERROR(SEARCH("BUDGET",E19)))</formula>
    </cfRule>
    <cfRule type="containsText" dxfId="131" priority="18" operator="containsText" text="SECRETARIAT">
      <formula>NOT(ISERROR(SEARCH("SECRETARIAT",E19)))</formula>
    </cfRule>
    <cfRule type="containsText" dxfId="130" priority="19" operator="containsText" text="CHEF BJDC">
      <formula>NOT(ISERROR(SEARCH("CHEF BJDC",E19)))</formula>
    </cfRule>
    <cfRule type="containsText" dxfId="129" priority="20" operator="containsText" text="DIRECTEUR">
      <formula>NOT(ISERROR(SEARCH("DIRECTEUR",E19)))</formula>
    </cfRule>
  </conditionalFormatting>
  <conditionalFormatting sqref="F17:AI46">
    <cfRule type="expression" dxfId="128" priority="6">
      <formula>WEEKDAY(F$17,2)&gt;5</formula>
    </cfRule>
  </conditionalFormatting>
  <conditionalFormatting sqref="Y12:AA12">
    <cfRule type="expression" dxfId="127" priority="3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66675</xdr:colOff>
                    <xdr:row>4</xdr:row>
                    <xdr:rowOff>0</xdr:rowOff>
                  </from>
                  <to>
                    <xdr:col>5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66675</xdr:colOff>
                    <xdr:row>7</xdr:row>
                    <xdr:rowOff>0</xdr:rowOff>
                  </from>
                  <to>
                    <xdr:col>5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66675</xdr:colOff>
                    <xdr:row>10</xdr:row>
                    <xdr:rowOff>0</xdr:rowOff>
                  </from>
                  <to>
                    <xdr:col>5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57150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19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12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0</xdr:row>
                    <xdr:rowOff>180975</xdr:rowOff>
                  </from>
                  <to>
                    <xdr:col>19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19050</xdr:colOff>
                    <xdr:row>4</xdr:row>
                    <xdr:rowOff>0</xdr:rowOff>
                  </from>
                  <to>
                    <xdr:col>19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19050</xdr:colOff>
                    <xdr:row>7</xdr:row>
                    <xdr:rowOff>0</xdr:rowOff>
                  </from>
                  <to>
                    <xdr:col>19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0</xdr:row>
                    <xdr:rowOff>171450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19050</xdr:colOff>
                    <xdr:row>4</xdr:row>
                    <xdr:rowOff>0</xdr:rowOff>
                  </from>
                  <to>
                    <xdr:col>26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9525</xdr:colOff>
                    <xdr:row>7</xdr:row>
                    <xdr:rowOff>0</xdr:rowOff>
                  </from>
                  <to>
                    <xdr:col>26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19050</xdr:colOff>
                    <xdr:row>0</xdr:row>
                    <xdr:rowOff>171450</xdr:rowOff>
                  </from>
                  <to>
                    <xdr:col>33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19050</xdr:colOff>
                    <xdr:row>4</xdr:row>
                    <xdr:rowOff>0</xdr:rowOff>
                  </from>
                  <to>
                    <xdr:col>33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19050</xdr:colOff>
                    <xdr:row>7</xdr:row>
                    <xdr:rowOff>0</xdr:rowOff>
                  </from>
                  <to>
                    <xdr:col>33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19050</xdr:colOff>
                    <xdr:row>10</xdr:row>
                    <xdr:rowOff>0</xdr:rowOff>
                  </from>
                  <to>
                    <xdr:col>12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19050</xdr:colOff>
                    <xdr:row>7</xdr:row>
                    <xdr:rowOff>0</xdr:rowOff>
                  </from>
                  <to>
                    <xdr:col>12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03DC10C4-90F0-491F-AABF-369A805E3D0E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F17:AI46</xm:sqref>
        </x14:conditionalFormatting>
        <x14:conditionalFormatting xmlns:xm="http://schemas.microsoft.com/office/excel/2006/main">
          <x14:cfRule type="expression" priority="8" id="{BD5F39BB-667C-4998-824F-7F241C5C8F9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F44:AI44</xm:sqref>
        </x14:conditionalFormatting>
        <x14:conditionalFormatting xmlns:xm="http://schemas.microsoft.com/office/excel/2006/main">
          <x14:cfRule type="expression" priority="7" id="{CA98F0E0-FEC5-4BA6-9621-0D2003D576D4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F41:AI43 F45:AI46 F22:AI24 F29:AI39 F26:AI27</xm:sqref>
        </x14:conditionalFormatting>
        <x14:conditionalFormatting xmlns:xm="http://schemas.microsoft.com/office/excel/2006/main">
          <x14:cfRule type="expression" priority="5" id="{63C73557-CED7-4067-8AC1-28AC6BD911A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4" id="{D07B9B73-A00E-458F-B0EB-D54D93FA8FF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CBD7AA7D-7384-492D-95A6-7C1044DA0D89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P24</xm:sqref>
        </x14:conditionalFormatting>
        <x14:conditionalFormatting xmlns:xm="http://schemas.microsoft.com/office/excel/2006/main">
          <x14:cfRule type="expression" priority="1" id="{0D230A58-37DC-422D-AD04-7E03D2D78EA1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AP46"/>
  <sheetViews>
    <sheetView showGridLines="0" zoomScale="75" zoomScaleNormal="75" workbookViewId="0">
      <pane ySplit="18" topLeftCell="A19" activePane="bottomLeft" state="frozen"/>
      <selection pane="bottomLeft" activeCell="AJ34" sqref="AJ34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3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10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138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43739</v>
      </c>
      <c r="G17" s="99">
        <f t="shared" ref="G17:AJ17" si="0">F17+1</f>
        <v>43740</v>
      </c>
      <c r="H17" s="99">
        <f t="shared" si="0"/>
        <v>43741</v>
      </c>
      <c r="I17" s="99">
        <f t="shared" si="0"/>
        <v>43742</v>
      </c>
      <c r="J17" s="96">
        <f t="shared" si="0"/>
        <v>43743</v>
      </c>
      <c r="K17" s="96">
        <f t="shared" si="0"/>
        <v>43744</v>
      </c>
      <c r="L17" s="96">
        <f t="shared" si="0"/>
        <v>43745</v>
      </c>
      <c r="M17" s="96">
        <f t="shared" si="0"/>
        <v>43746</v>
      </c>
      <c r="N17" s="96">
        <f t="shared" si="0"/>
        <v>43747</v>
      </c>
      <c r="O17" s="96">
        <f t="shared" si="0"/>
        <v>43748</v>
      </c>
      <c r="P17" s="96">
        <f t="shared" si="0"/>
        <v>43749</v>
      </c>
      <c r="Q17" s="96">
        <f t="shared" si="0"/>
        <v>43750</v>
      </c>
      <c r="R17" s="96">
        <f t="shared" si="0"/>
        <v>43751</v>
      </c>
      <c r="S17" s="96">
        <f t="shared" si="0"/>
        <v>43752</v>
      </c>
      <c r="T17" s="96">
        <f t="shared" si="0"/>
        <v>43753</v>
      </c>
      <c r="U17" s="96">
        <f t="shared" si="0"/>
        <v>43754</v>
      </c>
      <c r="V17" s="96">
        <f t="shared" si="0"/>
        <v>43755</v>
      </c>
      <c r="W17" s="96">
        <f t="shared" si="0"/>
        <v>43756</v>
      </c>
      <c r="X17" s="96">
        <f t="shared" si="0"/>
        <v>43757</v>
      </c>
      <c r="Y17" s="96">
        <f t="shared" si="0"/>
        <v>43758</v>
      </c>
      <c r="Z17" s="96">
        <f t="shared" si="0"/>
        <v>43759</v>
      </c>
      <c r="AA17" s="96">
        <f t="shared" si="0"/>
        <v>43760</v>
      </c>
      <c r="AB17" s="96">
        <f t="shared" si="0"/>
        <v>43761</v>
      </c>
      <c r="AC17" s="96">
        <f t="shared" si="0"/>
        <v>43762</v>
      </c>
      <c r="AD17" s="96">
        <f t="shared" si="0"/>
        <v>43763</v>
      </c>
      <c r="AE17" s="96">
        <f t="shared" si="0"/>
        <v>43764</v>
      </c>
      <c r="AF17" s="96">
        <f t="shared" si="0"/>
        <v>43765</v>
      </c>
      <c r="AG17" s="96">
        <f t="shared" si="0"/>
        <v>43766</v>
      </c>
      <c r="AH17" s="96">
        <f t="shared" si="0"/>
        <v>43767</v>
      </c>
      <c r="AI17" s="96">
        <f t="shared" si="0"/>
        <v>43768</v>
      </c>
      <c r="AJ17" s="96">
        <f t="shared" si="0"/>
        <v>43769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62" t="s">
        <v>131</v>
      </c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62" t="s">
        <v>131</v>
      </c>
      <c r="G20" s="62" t="s">
        <v>131</v>
      </c>
      <c r="H20" s="62" t="s">
        <v>131</v>
      </c>
      <c r="I20" s="62" t="s">
        <v>131</v>
      </c>
      <c r="J20" s="3"/>
      <c r="K20" s="3"/>
      <c r="L20" s="3"/>
      <c r="M20" s="7" t="s">
        <v>131</v>
      </c>
      <c r="N20" s="7" t="s">
        <v>131</v>
      </c>
      <c r="O20" s="3"/>
      <c r="P20" s="3"/>
      <c r="Q20" s="3"/>
      <c r="R20" s="3"/>
      <c r="S20" s="62" t="s">
        <v>131</v>
      </c>
      <c r="T20" s="3"/>
      <c r="U20" s="3"/>
      <c r="V20" s="7" t="s">
        <v>131</v>
      </c>
      <c r="W20" s="3"/>
      <c r="X20" s="3"/>
      <c r="Y20" s="3"/>
      <c r="Z20" s="3"/>
      <c r="AA20" s="3"/>
      <c r="AB20" s="3"/>
      <c r="AC20" s="3"/>
      <c r="AD20" s="57" t="s">
        <v>131</v>
      </c>
      <c r="AE20" s="3"/>
      <c r="AF20" s="3"/>
      <c r="AG20" s="57" t="s">
        <v>131</v>
      </c>
      <c r="AH20" s="3"/>
      <c r="AI20" s="3"/>
      <c r="AJ20" s="3"/>
    </row>
    <row r="21" spans="1:42" x14ac:dyDescent="0.25">
      <c r="A21" s="27">
        <v>3</v>
      </c>
      <c r="B21" s="28" t="s">
        <v>151</v>
      </c>
      <c r="C21" s="29" t="s">
        <v>120</v>
      </c>
      <c r="D21" s="28" t="s">
        <v>121</v>
      </c>
      <c r="E21" s="30" t="s">
        <v>64</v>
      </c>
      <c r="F21" s="2"/>
      <c r="G21" s="62" t="s">
        <v>131</v>
      </c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62" t="s">
        <v>131</v>
      </c>
      <c r="T21" s="3"/>
      <c r="U21" s="3"/>
      <c r="V21" s="3"/>
      <c r="W21" s="3"/>
      <c r="X21" s="58" t="s">
        <v>131</v>
      </c>
      <c r="Y21" s="58" t="s">
        <v>131</v>
      </c>
      <c r="Z21" s="6" t="s">
        <v>131</v>
      </c>
      <c r="AA21" s="6" t="s">
        <v>131</v>
      </c>
      <c r="AB21" s="6" t="s">
        <v>131</v>
      </c>
      <c r="AC21" s="6" t="s">
        <v>131</v>
      </c>
      <c r="AD21" s="6" t="s">
        <v>131</v>
      </c>
      <c r="AE21" s="58" t="s">
        <v>131</v>
      </c>
      <c r="AF21" s="58" t="s">
        <v>131</v>
      </c>
      <c r="AG21" s="58" t="s">
        <v>131</v>
      </c>
      <c r="AH21" s="58" t="s">
        <v>131</v>
      </c>
      <c r="AI21" s="58" t="s">
        <v>131</v>
      </c>
      <c r="AJ21" s="58" t="s">
        <v>131</v>
      </c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56" t="s">
        <v>131</v>
      </c>
      <c r="H22" s="65"/>
      <c r="I22" s="2"/>
      <c r="J22" s="3"/>
      <c r="K22" s="3"/>
      <c r="L22" s="3"/>
      <c r="M22" s="65"/>
      <c r="N22" s="56" t="s">
        <v>131</v>
      </c>
      <c r="O22" s="3"/>
      <c r="P22" s="5" t="s">
        <v>131</v>
      </c>
      <c r="Q22" s="3"/>
      <c r="R22" s="3"/>
      <c r="S22" s="62" t="s">
        <v>131</v>
      </c>
      <c r="T22" s="3"/>
      <c r="U22" s="65"/>
      <c r="V22" s="65"/>
      <c r="W22" s="3"/>
      <c r="X22" s="3"/>
      <c r="Y22" s="3"/>
      <c r="Z22" s="64"/>
      <c r="AA22" s="3"/>
      <c r="AB22" s="65"/>
      <c r="AC22" s="3"/>
      <c r="AD22" s="3"/>
      <c r="AE22" s="3"/>
      <c r="AF22" s="3"/>
      <c r="AG22" s="72" t="s">
        <v>125</v>
      </c>
      <c r="AH22" s="3"/>
      <c r="AI22" s="65"/>
      <c r="AJ22" s="65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7" t="s">
        <v>131</v>
      </c>
      <c r="H23" s="2"/>
      <c r="I23" s="2"/>
      <c r="J23" s="3"/>
      <c r="K23" s="3"/>
      <c r="L23" s="3"/>
      <c r="M23" s="7" t="s">
        <v>131</v>
      </c>
      <c r="N23" s="3"/>
      <c r="O23" s="7" t="s">
        <v>131</v>
      </c>
      <c r="P23" s="3"/>
      <c r="Q23" s="3"/>
      <c r="R23" s="3"/>
      <c r="S23" s="62" t="s">
        <v>131</v>
      </c>
      <c r="T23" s="3"/>
      <c r="U23" s="56" t="s">
        <v>131</v>
      </c>
      <c r="V23" s="7" t="s">
        <v>131</v>
      </c>
      <c r="W23" s="3"/>
      <c r="X23" s="3"/>
      <c r="Y23" s="3"/>
      <c r="Z23" s="3"/>
      <c r="AA23" s="7" t="s">
        <v>131</v>
      </c>
      <c r="AB23" s="3"/>
      <c r="AC23" s="72" t="s">
        <v>126</v>
      </c>
      <c r="AD23" s="72" t="s">
        <v>126</v>
      </c>
      <c r="AE23" s="3"/>
      <c r="AF23" s="3"/>
      <c r="AG23" s="57" t="s">
        <v>131</v>
      </c>
      <c r="AH23" s="57" t="s">
        <v>131</v>
      </c>
      <c r="AI23" s="57" t="s">
        <v>131</v>
      </c>
      <c r="AJ23" s="57" t="s">
        <v>131</v>
      </c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56" t="s">
        <v>131</v>
      </c>
      <c r="H24" s="7" t="s">
        <v>131</v>
      </c>
      <c r="I24" s="2"/>
      <c r="J24" s="3"/>
      <c r="K24" s="3"/>
      <c r="L24" s="3"/>
      <c r="M24" s="7" t="s">
        <v>131</v>
      </c>
      <c r="N24" s="7" t="s">
        <v>131</v>
      </c>
      <c r="O24" s="56" t="s">
        <v>131</v>
      </c>
      <c r="P24" s="3"/>
      <c r="Q24" s="3"/>
      <c r="R24" s="3"/>
      <c r="S24" s="62" t="s">
        <v>131</v>
      </c>
      <c r="T24" s="7" t="s">
        <v>131</v>
      </c>
      <c r="U24" s="3"/>
      <c r="V24" s="7" t="s">
        <v>131</v>
      </c>
      <c r="W24" s="3"/>
      <c r="X24" s="3"/>
      <c r="Y24" s="3"/>
      <c r="Z24" s="3"/>
      <c r="AA24" s="7" t="s">
        <v>131</v>
      </c>
      <c r="AB24" s="3"/>
      <c r="AC24" s="7" t="s">
        <v>131</v>
      </c>
      <c r="AD24" s="3"/>
      <c r="AE24" s="3"/>
      <c r="AF24" s="3"/>
      <c r="AG24" s="86" t="s">
        <v>131</v>
      </c>
      <c r="AH24" s="57" t="s">
        <v>131</v>
      </c>
      <c r="AI24" s="57" t="s">
        <v>131</v>
      </c>
      <c r="AJ24" s="57" t="s">
        <v>131</v>
      </c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7" t="s">
        <v>131</v>
      </c>
      <c r="H25" s="2"/>
      <c r="I25" s="2"/>
      <c r="J25" s="3"/>
      <c r="K25" s="3"/>
      <c r="L25" s="3"/>
      <c r="M25" s="7" t="s">
        <v>131</v>
      </c>
      <c r="N25" s="81" t="s">
        <v>152</v>
      </c>
      <c r="O25" s="3"/>
      <c r="P25" s="3"/>
      <c r="Q25" s="3"/>
      <c r="R25" s="3"/>
      <c r="S25" s="62" t="s">
        <v>131</v>
      </c>
      <c r="T25" s="3"/>
      <c r="U25" s="3"/>
      <c r="V25" s="7" t="s">
        <v>131</v>
      </c>
      <c r="W25" s="3"/>
      <c r="X25" s="3"/>
      <c r="Y25" s="3"/>
      <c r="Z25" s="57" t="s">
        <v>131</v>
      </c>
      <c r="AA25" s="57" t="s">
        <v>131</v>
      </c>
      <c r="AB25" s="7" t="s">
        <v>131</v>
      </c>
      <c r="AC25" s="56" t="s">
        <v>131</v>
      </c>
      <c r="AD25" s="57" t="s">
        <v>131</v>
      </c>
      <c r="AE25" s="3"/>
      <c r="AF25" s="3"/>
      <c r="AG25" s="57" t="s">
        <v>131</v>
      </c>
      <c r="AH25" s="57" t="s">
        <v>131</v>
      </c>
      <c r="AI25" s="57" t="s">
        <v>131</v>
      </c>
      <c r="AJ25" s="7" t="s">
        <v>131</v>
      </c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7" t="s">
        <v>131</v>
      </c>
      <c r="H26" s="7" t="s">
        <v>131</v>
      </c>
      <c r="I26" s="2"/>
      <c r="J26" s="3"/>
      <c r="K26" s="3"/>
      <c r="L26" s="3"/>
      <c r="M26" s="7" t="s">
        <v>131</v>
      </c>
      <c r="N26" s="56" t="s">
        <v>131</v>
      </c>
      <c r="O26" s="7" t="s">
        <v>131</v>
      </c>
      <c r="P26" s="72" t="s">
        <v>126</v>
      </c>
      <c r="Q26" s="3"/>
      <c r="R26" s="3"/>
      <c r="S26" s="72" t="s">
        <v>125</v>
      </c>
      <c r="T26" s="62" t="s">
        <v>131</v>
      </c>
      <c r="U26" s="62" t="s">
        <v>131</v>
      </c>
      <c r="V26" s="62" t="s">
        <v>131</v>
      </c>
      <c r="W26" s="3"/>
      <c r="X26" s="3"/>
      <c r="Y26" s="3"/>
      <c r="Z26" s="61" t="s">
        <v>125</v>
      </c>
      <c r="AA26" s="3"/>
      <c r="AB26" s="62" t="s">
        <v>131</v>
      </c>
      <c r="AC26" s="62" t="s">
        <v>131</v>
      </c>
      <c r="AD26" s="3"/>
      <c r="AE26" s="3"/>
      <c r="AF26" s="3"/>
      <c r="AG26" s="3"/>
      <c r="AH26" s="7" t="s">
        <v>131</v>
      </c>
      <c r="AI26" s="7" t="s">
        <v>131</v>
      </c>
      <c r="AJ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7" t="s">
        <v>131</v>
      </c>
      <c r="G27" s="3"/>
      <c r="H27" s="3"/>
      <c r="I27" s="3"/>
      <c r="J27" s="3"/>
      <c r="K27" s="3"/>
      <c r="L27" s="3"/>
      <c r="M27" s="3"/>
      <c r="N27" s="3"/>
      <c r="O27" s="7" t="s">
        <v>131</v>
      </c>
      <c r="P27" s="3"/>
      <c r="Q27" s="3"/>
      <c r="R27" s="3"/>
      <c r="S27" s="62" t="s">
        <v>131</v>
      </c>
      <c r="T27" s="7" t="s">
        <v>131</v>
      </c>
      <c r="U27" s="3"/>
      <c r="V27" s="56" t="s">
        <v>131</v>
      </c>
      <c r="W27" s="3"/>
      <c r="X27" s="3"/>
      <c r="Y27" s="3"/>
      <c r="Z27" s="57" t="s">
        <v>131</v>
      </c>
      <c r="AA27" s="57" t="s">
        <v>131</v>
      </c>
      <c r="AB27" s="57" t="s">
        <v>131</v>
      </c>
      <c r="AC27" s="57" t="s">
        <v>131</v>
      </c>
      <c r="AD27" s="57" t="s">
        <v>131</v>
      </c>
      <c r="AE27" s="3"/>
      <c r="AF27" s="3"/>
      <c r="AG27" s="57" t="s">
        <v>131</v>
      </c>
      <c r="AH27" s="3"/>
      <c r="AI27" s="7" t="s">
        <v>131</v>
      </c>
      <c r="AJ27" s="7" t="s">
        <v>131</v>
      </c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7" t="s">
        <v>131</v>
      </c>
      <c r="I28" s="3"/>
      <c r="J28" s="3"/>
      <c r="K28" s="3"/>
      <c r="L28" s="3"/>
      <c r="M28" s="7" t="s">
        <v>131</v>
      </c>
      <c r="N28" s="3"/>
      <c r="O28" s="7" t="s">
        <v>131</v>
      </c>
      <c r="P28" s="3"/>
      <c r="Q28" s="3"/>
      <c r="R28" s="3"/>
      <c r="S28" s="62" t="s">
        <v>131</v>
      </c>
      <c r="T28" s="7" t="s">
        <v>131</v>
      </c>
      <c r="U28" s="56" t="s">
        <v>131</v>
      </c>
      <c r="V28" s="3"/>
      <c r="W28" s="3"/>
      <c r="X28" s="3"/>
      <c r="Y28" s="3"/>
      <c r="Z28" s="3"/>
      <c r="AA28" s="3"/>
      <c r="AB28" s="67" t="s">
        <v>131</v>
      </c>
      <c r="AC28" s="7" t="s">
        <v>131</v>
      </c>
      <c r="AD28" s="57" t="s">
        <v>131</v>
      </c>
      <c r="AE28" s="3"/>
      <c r="AF28" s="3"/>
      <c r="AG28" s="57" t="s">
        <v>131</v>
      </c>
      <c r="AH28" s="7" t="s">
        <v>131</v>
      </c>
      <c r="AI28" s="3"/>
      <c r="AJ28" s="7" t="s">
        <v>131</v>
      </c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7" t="s">
        <v>131</v>
      </c>
      <c r="G29" s="3"/>
      <c r="H29" s="56" t="s">
        <v>131</v>
      </c>
      <c r="I29" s="77" t="s">
        <v>126</v>
      </c>
      <c r="J29" s="3"/>
      <c r="K29" s="3"/>
      <c r="L29" s="3"/>
      <c r="M29" s="6" t="s">
        <v>131</v>
      </c>
      <c r="N29" s="6" t="s">
        <v>131</v>
      </c>
      <c r="O29" s="6" t="s">
        <v>131</v>
      </c>
      <c r="P29" s="6"/>
      <c r="Q29" s="3"/>
      <c r="R29" s="3"/>
      <c r="S29" s="62" t="s">
        <v>131</v>
      </c>
      <c r="T29" s="6" t="s">
        <v>131</v>
      </c>
      <c r="U29" s="80" t="s">
        <v>131</v>
      </c>
      <c r="V29" s="6" t="s">
        <v>131</v>
      </c>
      <c r="W29" s="3"/>
      <c r="X29" s="3"/>
      <c r="Y29" s="3"/>
      <c r="Z29" s="3"/>
      <c r="AA29" s="3"/>
      <c r="AB29" s="80" t="s">
        <v>131</v>
      </c>
      <c r="AC29" s="2"/>
      <c r="AD29" s="2"/>
      <c r="AE29" s="3"/>
      <c r="AF29" s="3"/>
      <c r="AG29" s="3"/>
      <c r="AH29" s="65"/>
      <c r="AI29" s="3"/>
      <c r="AJ29" s="65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56" t="s">
        <v>131</v>
      </c>
      <c r="G30" s="50"/>
      <c r="H30" s="7" t="s">
        <v>131</v>
      </c>
      <c r="I30" s="77" t="s">
        <v>131</v>
      </c>
      <c r="J30" s="3"/>
      <c r="K30" s="3"/>
      <c r="L30" s="3"/>
      <c r="M30" s="3"/>
      <c r="N30" s="3"/>
      <c r="O30" s="3"/>
      <c r="P30" s="3"/>
      <c r="Q30" s="3"/>
      <c r="R30" s="3"/>
      <c r="S30" s="62" t="s">
        <v>131</v>
      </c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7" t="s">
        <v>131</v>
      </c>
      <c r="AI30" s="65"/>
      <c r="AJ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72" t="s">
        <v>126</v>
      </c>
      <c r="G31" s="7" t="s">
        <v>131</v>
      </c>
      <c r="H31" s="72" t="s">
        <v>125</v>
      </c>
      <c r="I31" s="72" t="s">
        <v>125</v>
      </c>
      <c r="J31" s="3"/>
      <c r="K31" s="3"/>
      <c r="L31" s="3"/>
      <c r="M31" s="3"/>
      <c r="N31" s="3"/>
      <c r="O31" s="3"/>
      <c r="P31" s="3"/>
      <c r="Q31" s="3"/>
      <c r="R31" s="3"/>
      <c r="S31" s="62" t="s">
        <v>131</v>
      </c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5"/>
      <c r="AI31" s="3"/>
      <c r="AJ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60" t="s">
        <v>131</v>
      </c>
      <c r="G32" s="60" t="s">
        <v>131</v>
      </c>
      <c r="H32" s="60" t="s">
        <v>131</v>
      </c>
      <c r="I32" s="60" t="s">
        <v>131</v>
      </c>
      <c r="J32" s="3"/>
      <c r="K32" s="3"/>
      <c r="L32" s="60" t="s">
        <v>131</v>
      </c>
      <c r="M32" s="60" t="s">
        <v>131</v>
      </c>
      <c r="N32" s="60" t="s">
        <v>131</v>
      </c>
      <c r="O32" s="60" t="s">
        <v>131</v>
      </c>
      <c r="P32" s="60" t="s">
        <v>131</v>
      </c>
      <c r="Q32" s="3"/>
      <c r="R32" s="3"/>
      <c r="S32" s="62" t="s">
        <v>131</v>
      </c>
      <c r="T32" s="60" t="s">
        <v>131</v>
      </c>
      <c r="U32" s="60" t="s">
        <v>131</v>
      </c>
      <c r="V32" s="60" t="s">
        <v>131</v>
      </c>
      <c r="W32" s="60" t="s">
        <v>131</v>
      </c>
      <c r="X32" s="3"/>
      <c r="Y32" s="3"/>
      <c r="Z32" s="60" t="s">
        <v>131</v>
      </c>
      <c r="AA32" s="60" t="s">
        <v>131</v>
      </c>
      <c r="AB32" s="60" t="s">
        <v>131</v>
      </c>
      <c r="AC32" s="60" t="s">
        <v>131</v>
      </c>
      <c r="AD32" s="60" t="s">
        <v>131</v>
      </c>
      <c r="AE32" s="3"/>
      <c r="AF32" s="3"/>
      <c r="AG32" s="60" t="s">
        <v>131</v>
      </c>
      <c r="AH32" s="60" t="s">
        <v>131</v>
      </c>
      <c r="AI32" s="60" t="s">
        <v>131</v>
      </c>
      <c r="AJ32" s="60" t="s">
        <v>131</v>
      </c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75" t="s">
        <v>131</v>
      </c>
      <c r="G33" s="3"/>
      <c r="H33" s="3"/>
      <c r="I33" s="3"/>
      <c r="J33" s="3"/>
      <c r="K33" s="3"/>
      <c r="L33" s="3"/>
      <c r="M33" s="3"/>
      <c r="N33" s="7" t="s">
        <v>131</v>
      </c>
      <c r="O33" s="3"/>
      <c r="P33" s="3"/>
      <c r="Q33" s="3"/>
      <c r="R33" s="3"/>
      <c r="S33" s="62" t="s">
        <v>131</v>
      </c>
      <c r="T33" s="7" t="s">
        <v>131</v>
      </c>
      <c r="U33" s="7" t="s">
        <v>131</v>
      </c>
      <c r="V33" s="3"/>
      <c r="W33" s="3"/>
      <c r="X33" s="3"/>
      <c r="Y33" s="3"/>
      <c r="Z33" s="57" t="s">
        <v>131</v>
      </c>
      <c r="AA33" s="57" t="s">
        <v>131</v>
      </c>
      <c r="AB33" s="57" t="s">
        <v>131</v>
      </c>
      <c r="AC33" s="57" t="s">
        <v>131</v>
      </c>
      <c r="AD33" s="57" t="s">
        <v>131</v>
      </c>
      <c r="AE33" s="3"/>
      <c r="AF33" s="3"/>
      <c r="AG33" s="2" t="s">
        <v>131</v>
      </c>
      <c r="AH33" s="3"/>
      <c r="AI33" s="7" t="s">
        <v>131</v>
      </c>
      <c r="AJ33" s="56" t="s">
        <v>131</v>
      </c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7" t="s">
        <v>131</v>
      </c>
      <c r="H34" s="3"/>
      <c r="I34" s="3"/>
      <c r="J34" s="3"/>
      <c r="K34" s="3"/>
      <c r="L34" s="58" t="s">
        <v>131</v>
      </c>
      <c r="M34" s="3"/>
      <c r="N34" s="3"/>
      <c r="O34" s="58" t="s">
        <v>131</v>
      </c>
      <c r="P34" s="58" t="s">
        <v>131</v>
      </c>
      <c r="Q34" s="3"/>
      <c r="R34" s="3"/>
      <c r="S34" s="62" t="s">
        <v>131</v>
      </c>
      <c r="T34" s="3"/>
      <c r="U34" s="7" t="s">
        <v>131</v>
      </c>
      <c r="V34" s="57" t="s">
        <v>131</v>
      </c>
      <c r="W34" s="57" t="s">
        <v>131</v>
      </c>
      <c r="X34" s="3"/>
      <c r="Y34" s="3"/>
      <c r="Z34" s="3"/>
      <c r="AA34" s="7" t="s">
        <v>131</v>
      </c>
      <c r="AB34" s="3"/>
      <c r="AC34" s="7" t="s">
        <v>131</v>
      </c>
      <c r="AD34" s="3"/>
      <c r="AE34" s="3"/>
      <c r="AF34" s="3"/>
      <c r="AG34" s="3"/>
      <c r="AH34" s="3"/>
      <c r="AI34" s="56" t="s">
        <v>131</v>
      </c>
      <c r="AJ34" s="7" t="s">
        <v>131</v>
      </c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7" t="s">
        <v>131</v>
      </c>
      <c r="G35" s="7" t="s">
        <v>131</v>
      </c>
      <c r="H35" s="3"/>
      <c r="I35" s="3"/>
      <c r="J35" s="3"/>
      <c r="K35" s="3"/>
      <c r="L35" s="3"/>
      <c r="M35" s="3"/>
      <c r="N35" s="3"/>
      <c r="O35" s="7" t="s">
        <v>131</v>
      </c>
      <c r="P35" s="3"/>
      <c r="Q35" s="3"/>
      <c r="R35" s="3"/>
      <c r="S35" s="62" t="s">
        <v>131</v>
      </c>
      <c r="T35" s="3"/>
      <c r="U35" s="7" t="s">
        <v>131</v>
      </c>
      <c r="V35" s="3"/>
      <c r="W35" s="72" t="s">
        <v>126</v>
      </c>
      <c r="X35" s="3"/>
      <c r="Y35" s="3"/>
      <c r="Z35" s="3"/>
      <c r="AA35" s="56" t="s">
        <v>131</v>
      </c>
      <c r="AB35" s="7" t="s">
        <v>131</v>
      </c>
      <c r="AC35" s="3"/>
      <c r="AD35" s="57" t="s">
        <v>131</v>
      </c>
      <c r="AE35" s="3"/>
      <c r="AF35" s="3"/>
      <c r="AG35" s="3"/>
      <c r="AH35" s="7" t="s">
        <v>131</v>
      </c>
      <c r="AI35" s="3"/>
      <c r="AJ35" s="7" t="s">
        <v>131</v>
      </c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7" t="s">
        <v>131</v>
      </c>
      <c r="I36" s="4"/>
      <c r="J36" s="4"/>
      <c r="K36" s="4"/>
      <c r="L36" s="4"/>
      <c r="M36" s="58" t="s">
        <v>131</v>
      </c>
      <c r="N36" s="4"/>
      <c r="O36" s="58" t="s">
        <v>131</v>
      </c>
      <c r="P36" s="4"/>
      <c r="Q36" s="4"/>
      <c r="R36" s="4"/>
      <c r="S36" s="62" t="s">
        <v>131</v>
      </c>
      <c r="T36" s="7" t="s">
        <v>131</v>
      </c>
      <c r="U36" s="4"/>
      <c r="V36" s="56" t="s">
        <v>131</v>
      </c>
      <c r="W36" s="4"/>
      <c r="X36" s="4"/>
      <c r="Y36" s="4"/>
      <c r="Z36" s="4"/>
      <c r="AA36" s="4"/>
      <c r="AB36" s="4"/>
      <c r="AC36" s="7" t="s">
        <v>131</v>
      </c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7" t="s">
        <v>131</v>
      </c>
      <c r="I37" s="4"/>
      <c r="J37" s="4"/>
      <c r="K37" s="4"/>
      <c r="L37" s="4"/>
      <c r="M37" s="7" t="s">
        <v>131</v>
      </c>
      <c r="N37" s="4"/>
      <c r="O37" s="56" t="s">
        <v>131</v>
      </c>
      <c r="P37" s="4"/>
      <c r="Q37" s="4"/>
      <c r="R37" s="4"/>
      <c r="S37" s="57" t="s">
        <v>131</v>
      </c>
      <c r="T37" s="57" t="s">
        <v>131</v>
      </c>
      <c r="U37" s="57" t="s">
        <v>131</v>
      </c>
      <c r="V37" s="57" t="s">
        <v>131</v>
      </c>
      <c r="W37" s="57" t="s">
        <v>131</v>
      </c>
      <c r="X37" s="4"/>
      <c r="Y37" s="4"/>
      <c r="Z37" s="4"/>
      <c r="AA37" s="4"/>
      <c r="AB37" s="7" t="s">
        <v>131</v>
      </c>
      <c r="AC37" s="7" t="s">
        <v>131</v>
      </c>
      <c r="AD37" s="57" t="s">
        <v>131</v>
      </c>
      <c r="AE37" s="4"/>
      <c r="AF37" s="4"/>
      <c r="AG37" s="4"/>
      <c r="AH37" s="4"/>
      <c r="AI37" s="7" t="s">
        <v>131</v>
      </c>
      <c r="AJ37" s="6" t="s">
        <v>131</v>
      </c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7" t="s">
        <v>131</v>
      </c>
      <c r="G38" s="4"/>
      <c r="H38" s="4"/>
      <c r="I38" s="83" t="s">
        <v>131</v>
      </c>
      <c r="J38" s="4"/>
      <c r="K38" s="4"/>
      <c r="L38" s="4"/>
      <c r="M38" s="7" t="s">
        <v>131</v>
      </c>
      <c r="N38" s="7" t="s">
        <v>131</v>
      </c>
      <c r="O38" s="4"/>
      <c r="P38" s="58" t="s">
        <v>131</v>
      </c>
      <c r="Q38" s="4"/>
      <c r="R38" s="4"/>
      <c r="S38" s="58" t="s">
        <v>131</v>
      </c>
      <c r="T38" s="56" t="s">
        <v>131</v>
      </c>
      <c r="U38" s="7" t="s">
        <v>131</v>
      </c>
      <c r="V38" s="4"/>
      <c r="W38" s="4"/>
      <c r="X38" s="4"/>
      <c r="Y38" s="4"/>
      <c r="Z38" s="4"/>
      <c r="AA38" s="4"/>
      <c r="AB38" s="7" t="s">
        <v>131</v>
      </c>
      <c r="AC38" s="7" t="s">
        <v>131</v>
      </c>
      <c r="AD38" s="58" t="s">
        <v>131</v>
      </c>
      <c r="AE38" s="4"/>
      <c r="AF38" s="4"/>
      <c r="AG38" s="4"/>
      <c r="AH38" s="7" t="s">
        <v>131</v>
      </c>
      <c r="AI38" s="7" t="s">
        <v>131</v>
      </c>
      <c r="AJ38" s="85" t="s">
        <v>126</v>
      </c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62" t="s">
        <v>131</v>
      </c>
      <c r="T39" s="4"/>
      <c r="U39" s="4"/>
      <c r="V39" s="4"/>
      <c r="W39" s="4"/>
      <c r="X39" s="4"/>
      <c r="Y39" s="4"/>
      <c r="Z39" s="4"/>
      <c r="AA39" s="4"/>
      <c r="AB39" s="4"/>
      <c r="AC39" s="4"/>
      <c r="AD39" s="72" t="s">
        <v>126</v>
      </c>
      <c r="AE39" s="4"/>
      <c r="AF39" s="4"/>
      <c r="AG39" s="4"/>
      <c r="AH39" s="4"/>
      <c r="AI39" s="4"/>
      <c r="AJ39" s="57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62" t="s">
        <v>131</v>
      </c>
      <c r="T40" s="4"/>
      <c r="U40" s="4"/>
      <c r="V40" s="7" t="s">
        <v>131</v>
      </c>
      <c r="W40" s="4"/>
      <c r="X40" s="4"/>
      <c r="Y40" s="4"/>
      <c r="Z40" s="4"/>
      <c r="AA40" s="4"/>
      <c r="AB40" s="4"/>
      <c r="AC40" s="4"/>
      <c r="AD40" s="57" t="s">
        <v>131</v>
      </c>
      <c r="AE40" s="4"/>
      <c r="AF40" s="4"/>
      <c r="AG40" s="57" t="s">
        <v>131</v>
      </c>
      <c r="AH40" s="57" t="s">
        <v>131</v>
      </c>
      <c r="AI40" s="4"/>
      <c r="AJ40" s="7" t="s">
        <v>131</v>
      </c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6" t="s">
        <v>131</v>
      </c>
      <c r="H41" s="4"/>
      <c r="I41" s="57" t="s">
        <v>131</v>
      </c>
      <c r="J41" s="4"/>
      <c r="K41" s="4"/>
      <c r="L41" s="4"/>
      <c r="M41" s="7" t="s">
        <v>131</v>
      </c>
      <c r="N41" s="4"/>
      <c r="O41" s="7" t="s">
        <v>131</v>
      </c>
      <c r="P41" s="4"/>
      <c r="Q41" s="4"/>
      <c r="R41" s="4"/>
      <c r="S41" s="62" t="s">
        <v>131</v>
      </c>
      <c r="T41" s="4"/>
      <c r="U41" s="7" t="s">
        <v>131</v>
      </c>
      <c r="V41" s="7" t="s">
        <v>131</v>
      </c>
      <c r="W41" s="4"/>
      <c r="X41" s="4"/>
      <c r="Y41" s="4"/>
      <c r="Z41" s="57" t="s">
        <v>131</v>
      </c>
      <c r="AA41" s="6" t="s">
        <v>131</v>
      </c>
      <c r="AB41" s="7" t="s">
        <v>131</v>
      </c>
      <c r="AC41" s="56" t="s">
        <v>131</v>
      </c>
      <c r="AD41" s="4"/>
      <c r="AE41" s="4"/>
      <c r="AF41" s="4"/>
      <c r="AG41" s="57" t="s">
        <v>131</v>
      </c>
      <c r="AH41" s="57" t="s">
        <v>131</v>
      </c>
      <c r="AI41" s="57" t="s">
        <v>131</v>
      </c>
      <c r="AJ41" s="57" t="s">
        <v>131</v>
      </c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60" t="s">
        <v>131</v>
      </c>
      <c r="G42" s="60" t="s">
        <v>131</v>
      </c>
      <c r="H42" s="60" t="s">
        <v>131</v>
      </c>
      <c r="I42" s="60" t="s">
        <v>131</v>
      </c>
      <c r="J42" s="4"/>
      <c r="K42" s="4"/>
      <c r="L42" s="60" t="s">
        <v>131</v>
      </c>
      <c r="M42" s="82" t="s">
        <v>131</v>
      </c>
      <c r="N42" s="60" t="s">
        <v>131</v>
      </c>
      <c r="O42" s="60" t="s">
        <v>131</v>
      </c>
      <c r="P42" s="60" t="s">
        <v>131</v>
      </c>
      <c r="Q42" s="4"/>
      <c r="R42" s="4"/>
      <c r="S42" s="60" t="s">
        <v>131</v>
      </c>
      <c r="T42" s="60" t="s">
        <v>131</v>
      </c>
      <c r="U42" s="60" t="s">
        <v>131</v>
      </c>
      <c r="V42" s="60" t="s">
        <v>131</v>
      </c>
      <c r="W42" s="60" t="s">
        <v>131</v>
      </c>
      <c r="X42" s="60" t="s">
        <v>131</v>
      </c>
      <c r="Y42" s="60" t="s">
        <v>131</v>
      </c>
      <c r="Z42" s="60" t="s">
        <v>131</v>
      </c>
      <c r="AA42" s="60" t="s">
        <v>131</v>
      </c>
      <c r="AB42" s="60" t="s">
        <v>131</v>
      </c>
      <c r="AC42" s="60" t="s">
        <v>131</v>
      </c>
      <c r="AD42" s="60" t="s">
        <v>131</v>
      </c>
      <c r="AE42" s="60" t="s">
        <v>131</v>
      </c>
      <c r="AF42" s="60" t="s">
        <v>131</v>
      </c>
      <c r="AG42" s="60" t="s">
        <v>131</v>
      </c>
      <c r="AH42" s="60" t="s">
        <v>131</v>
      </c>
      <c r="AI42" s="60" t="s">
        <v>131</v>
      </c>
      <c r="AJ42" s="60" t="s">
        <v>131</v>
      </c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7" t="s">
        <v>131</v>
      </c>
      <c r="H43" s="4"/>
      <c r="I43" s="72" t="s">
        <v>126</v>
      </c>
      <c r="J43" s="4"/>
      <c r="K43" s="4"/>
      <c r="L43" s="4"/>
      <c r="M43" s="58" t="s">
        <v>131</v>
      </c>
      <c r="N43" s="4"/>
      <c r="O43" s="7" t="s">
        <v>131</v>
      </c>
      <c r="P43" s="4"/>
      <c r="Q43" s="4"/>
      <c r="R43" s="4"/>
      <c r="S43" s="62" t="s">
        <v>131</v>
      </c>
      <c r="T43" s="7" t="s">
        <v>131</v>
      </c>
      <c r="U43" s="4"/>
      <c r="V43" s="7" t="s">
        <v>131</v>
      </c>
      <c r="W43" s="4"/>
      <c r="X43" s="4"/>
      <c r="Y43" s="4"/>
      <c r="Z43" s="4"/>
      <c r="AA43" s="4"/>
      <c r="AB43" s="4"/>
      <c r="AC43" s="7" t="s">
        <v>131</v>
      </c>
      <c r="AD43" s="58" t="s">
        <v>131</v>
      </c>
      <c r="AE43" s="4"/>
      <c r="AF43" s="4"/>
      <c r="AG43" s="4"/>
      <c r="AH43" s="58" t="s">
        <v>131</v>
      </c>
      <c r="AI43" s="60" t="s">
        <v>131</v>
      </c>
      <c r="AJ43" s="60" t="s">
        <v>131</v>
      </c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7" t="s">
        <v>131</v>
      </c>
      <c r="H44" s="4"/>
      <c r="I44" s="4"/>
      <c r="J44" s="4"/>
      <c r="K44" s="4"/>
      <c r="L44" s="4"/>
      <c r="M44" s="4"/>
      <c r="N44" s="7" t="s">
        <v>131</v>
      </c>
      <c r="O44" s="7" t="s">
        <v>131</v>
      </c>
      <c r="P44" s="4"/>
      <c r="Q44" s="4"/>
      <c r="R44" s="4"/>
      <c r="S44" s="62" t="s">
        <v>131</v>
      </c>
      <c r="T44" s="4"/>
      <c r="U44" s="58" t="s">
        <v>131</v>
      </c>
      <c r="V44" s="7" t="s">
        <v>131</v>
      </c>
      <c r="W44" s="4"/>
      <c r="X44" s="4"/>
      <c r="Y44" s="4"/>
      <c r="Z44" s="4"/>
      <c r="AA44" s="4"/>
      <c r="AB44" s="56" t="s">
        <v>131</v>
      </c>
      <c r="AC44" s="7" t="s">
        <v>131</v>
      </c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7" t="s">
        <v>131</v>
      </c>
      <c r="G45" s="4"/>
      <c r="H45" s="56" t="s">
        <v>131</v>
      </c>
      <c r="I45" s="4"/>
      <c r="J45" s="4"/>
      <c r="K45" s="4"/>
      <c r="L45" s="4"/>
      <c r="M45" s="6" t="s">
        <v>131</v>
      </c>
      <c r="N45" s="7" t="s">
        <v>131</v>
      </c>
      <c r="O45" s="4"/>
      <c r="P45" s="4"/>
      <c r="Q45" s="4"/>
      <c r="R45" s="4"/>
      <c r="S45" s="57" t="s">
        <v>131</v>
      </c>
      <c r="T45" s="4"/>
      <c r="U45" s="7" t="s">
        <v>131</v>
      </c>
      <c r="V45" s="4"/>
      <c r="W45" s="4"/>
      <c r="X45" s="4"/>
      <c r="Y45" s="4"/>
      <c r="Z45" s="4"/>
      <c r="AA45" s="7" t="s">
        <v>131</v>
      </c>
      <c r="AB45" s="4"/>
      <c r="AC45" s="57" t="s">
        <v>131</v>
      </c>
      <c r="AD45" s="57" t="s">
        <v>131</v>
      </c>
      <c r="AE45" s="4"/>
      <c r="AF45" s="4"/>
      <c r="AG45" s="57" t="s">
        <v>131</v>
      </c>
      <c r="AH45" s="57" t="s">
        <v>131</v>
      </c>
      <c r="AI45" s="4"/>
      <c r="AJ45" s="7" t="s">
        <v>131</v>
      </c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60" t="s">
        <v>131</v>
      </c>
      <c r="G46" s="60" t="s">
        <v>131</v>
      </c>
      <c r="H46" s="60" t="s">
        <v>131</v>
      </c>
      <c r="I46" s="60" t="s">
        <v>131</v>
      </c>
      <c r="J46" s="4"/>
      <c r="K46" s="4"/>
      <c r="L46" s="60" t="s">
        <v>131</v>
      </c>
      <c r="M46" s="60" t="s">
        <v>131</v>
      </c>
      <c r="N46" s="60" t="s">
        <v>131</v>
      </c>
      <c r="O46" s="60" t="s">
        <v>131</v>
      </c>
      <c r="P46" s="60" t="s">
        <v>131</v>
      </c>
      <c r="Q46" s="4"/>
      <c r="R46" s="4"/>
      <c r="S46" s="60" t="s">
        <v>131</v>
      </c>
      <c r="T46" s="60" t="s">
        <v>131</v>
      </c>
      <c r="U46" s="60" t="s">
        <v>131</v>
      </c>
      <c r="V46" s="60" t="s">
        <v>131</v>
      </c>
      <c r="W46" s="60" t="s">
        <v>131</v>
      </c>
      <c r="X46" s="4"/>
      <c r="Y46" s="4"/>
      <c r="Z46" s="60" t="s">
        <v>131</v>
      </c>
      <c r="AA46" s="60" t="s">
        <v>131</v>
      </c>
      <c r="AB46" s="60" t="s">
        <v>131</v>
      </c>
      <c r="AC46" s="60" t="s">
        <v>131</v>
      </c>
      <c r="AD46" s="60" t="s">
        <v>131</v>
      </c>
      <c r="AE46" s="4"/>
      <c r="AF46" s="4"/>
      <c r="AG46" s="60" t="s">
        <v>131</v>
      </c>
      <c r="AH46" s="60" t="s">
        <v>131</v>
      </c>
      <c r="AI46" s="60" t="s">
        <v>131</v>
      </c>
      <c r="AJ46" s="60" t="s">
        <v>131</v>
      </c>
    </row>
  </sheetData>
  <sheetProtection algorithmName="SHA-512" hashValue="i1m2dSBTim+tg7OSXlr+XW9VjG+/wejoGdkSjs37mx254n2f3G/IwHbWEHvrDu8GIl5T/RZ0ryaUI+RH6jrWkA==" saltValue="xL10nJJW7oFshuW4h20CdQ==" spinCount="100000" sheet="1" formatCells="0" selectLockedCells="1" autoFilter="0"/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119" priority="57" operator="containsText" text="REFERENT METIER">
      <formula>NOT(ISERROR(SEARCH("REFERENT METIER",E19)))</formula>
    </cfRule>
    <cfRule type="containsText" dxfId="118" priority="58" operator="containsText" text="CORSIC">
      <formula>NOT(ISERROR(SEARCH("CORSIC",E19)))</formula>
    </cfRule>
    <cfRule type="containsText" dxfId="117" priority="59" operator="containsText" text="RH">
      <formula>NOT(ISERROR(SEARCH("RH",E19)))</formula>
    </cfRule>
    <cfRule type="containsText" dxfId="116" priority="60" operator="containsText" text="SECTION 68">
      <formula>NOT(ISERROR(SEARCH("SECTION 68",E19)))</formula>
    </cfRule>
    <cfRule type="containsText" dxfId="115" priority="61" operator="containsText" text="SECTION 67">
      <formula>NOT(ISERROR(SEARCH("SECTION 67",E19)))</formula>
    </cfRule>
    <cfRule type="containsText" dxfId="114" priority="62" operator="containsText" text="COORDINATION">
      <formula>NOT(ISERROR(SEARCH("COORDINATION",E19)))</formula>
    </cfRule>
    <cfRule type="containsText" dxfId="113" priority="63" operator="containsText" text="COMMUNICATION">
      <formula>NOT(ISERROR(SEARCH("COMMUNICATION",E19)))</formula>
    </cfRule>
    <cfRule type="containsText" dxfId="112" priority="64" operator="containsText" text="BUDGET">
      <formula>NOT(ISERROR(SEARCH("BUDGET",E19)))</formula>
    </cfRule>
    <cfRule type="containsText" dxfId="111" priority="65" operator="containsText" text="SECRETARIAT">
      <formula>NOT(ISERROR(SEARCH("SECRETARIAT",E19)))</formula>
    </cfRule>
    <cfRule type="containsText" dxfId="110" priority="66" operator="containsText" text="CHEF BJDC">
      <formula>NOT(ISERROR(SEARCH("CHEF BJDC",E19)))</formula>
    </cfRule>
    <cfRule type="containsText" dxfId="109" priority="67" operator="containsText" text="DIRECTEUR">
      <formula>NOT(ISERROR(SEARCH("DIRECTEUR",E19)))</formula>
    </cfRule>
  </conditionalFormatting>
  <conditionalFormatting sqref="F24:AF24 F17:AJ21 F23:AJ23 F22:Y22 F31:AJ46 AA22:AJ22 H30:AJ30 F25:AJ29">
    <cfRule type="expression" dxfId="108" priority="53">
      <formula>WEEKDAY(F$17,2)&gt;5</formula>
    </cfRule>
  </conditionalFormatting>
  <conditionalFormatting sqref="Y12:AA12">
    <cfRule type="expression" dxfId="107" priority="50">
      <formula>WEEKDAY(AQ$18,2)&gt;5</formula>
    </cfRule>
  </conditionalFormatting>
  <conditionalFormatting sqref="AH24:AJ24">
    <cfRule type="expression" dxfId="106" priority="137">
      <formula>WEEKDAY(AG$17,2)&gt;5</formula>
    </cfRule>
  </conditionalFormatting>
  <conditionalFormatting sqref="F30">
    <cfRule type="expression" dxfId="105" priority="145">
      <formula>WEEKDAY(G$17,2)&gt;5</formula>
    </cfRule>
  </conditionalFormatting>
  <conditionalFormatting sqref="Z22">
    <cfRule type="expression" dxfId="104" priority="6">
      <formula>WEEKDAY(Z$17,2)&gt;5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" id="{9A54596A-CC62-48A8-9EA4-F10B2A442CE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F24:AF24 F17:AJ21 F23:AJ23 F22:Y22 F31:AJ46 AA22:AJ22 H30:AJ30 F25:AJ29</xm:sqref>
        </x14:conditionalFormatting>
        <x14:conditionalFormatting xmlns:xm="http://schemas.microsoft.com/office/excel/2006/main">
          <x14:cfRule type="expression" priority="55" id="{305E79E6-D7D0-46C4-A85B-EA37F716F72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F25:AJ25 F28:AJ28 F40:AJ40 F44:AJ44 F20:AJ21 S22</xm:sqref>
        </x14:conditionalFormatting>
        <x14:conditionalFormatting xmlns:xm="http://schemas.microsoft.com/office/excel/2006/main">
          <x14:cfRule type="expression" priority="54" id="{D023FEBC-1DC9-4DEC-AB74-3A36DEFBDC3D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F41:AJ43 F45:AJ46 F24:AF24 F17:AJ19 S20:S23 S25:S36 S38:S45 F23:AJ23 F29:AJ29 F22:Y22 F31:AJ39 AA22:AJ22 H30:AJ30 F26:AJ27</xm:sqref>
        </x14:conditionalFormatting>
        <x14:conditionalFormatting xmlns:xm="http://schemas.microsoft.com/office/excel/2006/main">
          <x14:cfRule type="expression" priority="52" id="{0C98FB2F-3F28-41FA-9F83-B6C054043AA1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51" id="{E7D3404C-D7DA-4B01-AE21-4BEE4B90C16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40" id="{9A54596A-CC62-48A8-9EA4-F10B2A442CE8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AH24:AJ24</xm:sqref>
        </x14:conditionalFormatting>
        <x14:conditionalFormatting xmlns:xm="http://schemas.microsoft.com/office/excel/2006/main">
          <x14:cfRule type="expression" priority="143" id="{D023FEBC-1DC9-4DEC-AB74-3A36DEFBDC3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AH24:AJ24</xm:sqref>
        </x14:conditionalFormatting>
        <x14:conditionalFormatting xmlns:xm="http://schemas.microsoft.com/office/excel/2006/main">
          <x14:cfRule type="expression" priority="49" id="{EA80B8B5-DABF-4C36-8186-06C81F277B47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S23</xm:sqref>
        </x14:conditionalFormatting>
        <x14:conditionalFormatting xmlns:xm="http://schemas.microsoft.com/office/excel/2006/main">
          <x14:cfRule type="expression" priority="48" id="{8168EC6A-44A1-4952-937F-D08E4CA7318C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S26:S30</xm:sqref>
        </x14:conditionalFormatting>
        <x14:conditionalFormatting xmlns:xm="http://schemas.microsoft.com/office/excel/2006/main">
          <x14:cfRule type="expression" priority="47" id="{3D8A3033-27A4-43FB-A3DD-5C6593B308A3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S29</xm:sqref>
        </x14:conditionalFormatting>
        <x14:conditionalFormatting xmlns:xm="http://schemas.microsoft.com/office/excel/2006/main">
          <x14:cfRule type="expression" priority="46" id="{631E1283-8573-4597-A1AF-1B8DF3FB1C84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S30</xm:sqref>
        </x14:conditionalFormatting>
        <x14:conditionalFormatting xmlns:xm="http://schemas.microsoft.com/office/excel/2006/main">
          <x14:cfRule type="expression" priority="45" id="{E16E1EED-BF77-4FE8-8B95-BE3CAB378041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S31</xm:sqref>
        </x14:conditionalFormatting>
        <x14:conditionalFormatting xmlns:xm="http://schemas.microsoft.com/office/excel/2006/main">
          <x14:cfRule type="expression" priority="44" id="{6883E574-B430-4FA7-8F91-49D69904170A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S31</xm:sqref>
        </x14:conditionalFormatting>
        <x14:conditionalFormatting xmlns:xm="http://schemas.microsoft.com/office/excel/2006/main">
          <x14:cfRule type="expression" priority="43" id="{50997E2B-EB27-49DA-900D-8D04ED652496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S33</xm:sqref>
        </x14:conditionalFormatting>
        <x14:conditionalFormatting xmlns:xm="http://schemas.microsoft.com/office/excel/2006/main">
          <x14:cfRule type="expression" priority="42" id="{F44651F6-738E-4DF0-9327-58FE16D006A2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S33</xm:sqref>
        </x14:conditionalFormatting>
        <x14:conditionalFormatting xmlns:xm="http://schemas.microsoft.com/office/excel/2006/main">
          <x14:cfRule type="expression" priority="41" id="{C05D24E5-C972-412C-9DA7-94F837B79176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S34</xm:sqref>
        </x14:conditionalFormatting>
        <x14:conditionalFormatting xmlns:xm="http://schemas.microsoft.com/office/excel/2006/main">
          <x14:cfRule type="expression" priority="40" id="{C43BD7E2-FA61-4C3C-BB8E-8FCB4AF89C86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S34</xm:sqref>
        </x14:conditionalFormatting>
        <x14:conditionalFormatting xmlns:xm="http://schemas.microsoft.com/office/excel/2006/main">
          <x14:cfRule type="expression" priority="39" id="{1C805854-4CEF-48D4-8B6F-471B492F3976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S32</xm:sqref>
        </x14:conditionalFormatting>
        <x14:conditionalFormatting xmlns:xm="http://schemas.microsoft.com/office/excel/2006/main">
          <x14:cfRule type="expression" priority="38" id="{ED2AD7E3-1C3D-4C1F-947F-9B8D1548BD8F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S32</xm:sqref>
        </x14:conditionalFormatting>
        <x14:conditionalFormatting xmlns:xm="http://schemas.microsoft.com/office/excel/2006/main">
          <x14:cfRule type="expression" priority="37" id="{D5B24911-EDF9-4D90-B092-694A23189402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S35</xm:sqref>
        </x14:conditionalFormatting>
        <x14:conditionalFormatting xmlns:xm="http://schemas.microsoft.com/office/excel/2006/main">
          <x14:cfRule type="expression" priority="36" id="{F5F33430-0EFA-48A4-AEBC-D124ABDE53F2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S35</xm:sqref>
        </x14:conditionalFormatting>
        <x14:conditionalFormatting xmlns:xm="http://schemas.microsoft.com/office/excel/2006/main">
          <x14:cfRule type="expression" priority="35" id="{EE785A9B-0A74-442F-A0DC-DADBD265A097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S36</xm:sqref>
        </x14:conditionalFormatting>
        <x14:conditionalFormatting xmlns:xm="http://schemas.microsoft.com/office/excel/2006/main">
          <x14:cfRule type="expression" priority="34" id="{EA79954D-9776-44B9-B255-9285D2D059CB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S36</xm:sqref>
        </x14:conditionalFormatting>
        <x14:conditionalFormatting xmlns:xm="http://schemas.microsoft.com/office/excel/2006/main">
          <x14:cfRule type="expression" priority="33" id="{41C3520C-27F5-4A4F-A4BB-9524BC0B4F93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S38</xm:sqref>
        </x14:conditionalFormatting>
        <x14:conditionalFormatting xmlns:xm="http://schemas.microsoft.com/office/excel/2006/main">
          <x14:cfRule type="expression" priority="32" id="{0E0161BB-AD1E-485F-9175-E6AF0C0222B2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S38</xm:sqref>
        </x14:conditionalFormatting>
        <x14:conditionalFormatting xmlns:xm="http://schemas.microsoft.com/office/excel/2006/main">
          <x14:cfRule type="expression" priority="31" id="{F187E5CC-30F6-4263-936D-53EAB7DCFBBD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S39</xm:sqref>
        </x14:conditionalFormatting>
        <x14:conditionalFormatting xmlns:xm="http://schemas.microsoft.com/office/excel/2006/main">
          <x14:cfRule type="expression" priority="30" id="{B327A1A3-6685-4A59-88B6-F7D81DE722A1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S39</xm:sqref>
        </x14:conditionalFormatting>
        <x14:conditionalFormatting xmlns:xm="http://schemas.microsoft.com/office/excel/2006/main">
          <x14:cfRule type="expression" priority="29" id="{EECC6DD9-A1E1-4DFD-9827-0434AD1729AB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S40</xm:sqref>
        </x14:conditionalFormatting>
        <x14:conditionalFormatting xmlns:xm="http://schemas.microsoft.com/office/excel/2006/main">
          <x14:cfRule type="expression" priority="28" id="{ED665B45-38B1-437E-8933-8EC350A6B3B7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S40</xm:sqref>
        </x14:conditionalFormatting>
        <x14:conditionalFormatting xmlns:xm="http://schemas.microsoft.com/office/excel/2006/main">
          <x14:cfRule type="expression" priority="27" id="{45C56B36-B387-4D47-A113-C8487A88A4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S41</xm:sqref>
        </x14:conditionalFormatting>
        <x14:conditionalFormatting xmlns:xm="http://schemas.microsoft.com/office/excel/2006/main">
          <x14:cfRule type="expression" priority="26" id="{B3191119-AD1A-45AE-A01D-331222BA69A5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S41</xm:sqref>
        </x14:conditionalFormatting>
        <x14:conditionalFormatting xmlns:xm="http://schemas.microsoft.com/office/excel/2006/main">
          <x14:cfRule type="expression" priority="25" id="{75F6F97D-1C88-4D16-9A65-CE5213645093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S41</xm:sqref>
        </x14:conditionalFormatting>
        <x14:conditionalFormatting xmlns:xm="http://schemas.microsoft.com/office/excel/2006/main">
          <x14:cfRule type="expression" priority="24" id="{87D1506E-77C2-4624-A588-5DF07EB62E78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S42</xm:sqref>
        </x14:conditionalFormatting>
        <x14:conditionalFormatting xmlns:xm="http://schemas.microsoft.com/office/excel/2006/main">
          <x14:cfRule type="expression" priority="23" id="{9E8DF96C-B1F7-42DE-B3FB-C77DAA7A21F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S42</xm:sqref>
        </x14:conditionalFormatting>
        <x14:conditionalFormatting xmlns:xm="http://schemas.microsoft.com/office/excel/2006/main">
          <x14:cfRule type="expression" priority="22" id="{E9B727ED-5685-485C-8FBF-04589781C660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S42</xm:sqref>
        </x14:conditionalFormatting>
        <x14:conditionalFormatting xmlns:xm="http://schemas.microsoft.com/office/excel/2006/main">
          <x14:cfRule type="expression" priority="21" id="{70D1D3CB-B35E-4B61-ACC3-904CA6A00944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S43</xm:sqref>
        </x14:conditionalFormatting>
        <x14:conditionalFormatting xmlns:xm="http://schemas.microsoft.com/office/excel/2006/main">
          <x14:cfRule type="expression" priority="20" id="{6D858859-2ACE-44C1-BE37-38F78F2F7D54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S43</xm:sqref>
        </x14:conditionalFormatting>
        <x14:conditionalFormatting xmlns:xm="http://schemas.microsoft.com/office/excel/2006/main">
          <x14:cfRule type="expression" priority="19" id="{EBA20A43-590D-46E9-9477-751EF6DB867B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S43</xm:sqref>
        </x14:conditionalFormatting>
        <x14:conditionalFormatting xmlns:xm="http://schemas.microsoft.com/office/excel/2006/main">
          <x14:cfRule type="expression" priority="18" id="{7D50A7F1-CADC-414A-BE58-13130A822193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S44</xm:sqref>
        </x14:conditionalFormatting>
        <x14:conditionalFormatting xmlns:xm="http://schemas.microsoft.com/office/excel/2006/main">
          <x14:cfRule type="expression" priority="17" id="{7CE7E923-8C76-4061-BC64-494F1765E03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S44</xm:sqref>
        </x14:conditionalFormatting>
        <x14:conditionalFormatting xmlns:xm="http://schemas.microsoft.com/office/excel/2006/main">
          <x14:cfRule type="expression" priority="16" id="{0D75AC56-0772-4EE8-989A-2AAEA1CA3618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S44</xm:sqref>
        </x14:conditionalFormatting>
        <x14:conditionalFormatting xmlns:xm="http://schemas.microsoft.com/office/excel/2006/main">
          <x14:cfRule type="expression" priority="15" id="{13CDC35C-2699-4822-BF12-F62106BC0DDD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S45</xm:sqref>
        </x14:conditionalFormatting>
        <x14:conditionalFormatting xmlns:xm="http://schemas.microsoft.com/office/excel/2006/main">
          <x14:cfRule type="expression" priority="14" id="{C13ECF36-8C14-4EF6-8D86-0F3B9231B39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S45</xm:sqref>
        </x14:conditionalFormatting>
        <x14:conditionalFormatting xmlns:xm="http://schemas.microsoft.com/office/excel/2006/main">
          <x14:cfRule type="expression" priority="13" id="{812D29FD-9936-4680-A583-D270BFBC4E8C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S45</xm:sqref>
        </x14:conditionalFormatting>
        <x14:conditionalFormatting xmlns:xm="http://schemas.microsoft.com/office/excel/2006/main">
          <x14:cfRule type="expression" priority="12" id="{BAC66BAC-9F98-472D-87D4-0591706BE38D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S45</xm:sqref>
        </x14:conditionalFormatting>
        <x14:conditionalFormatting xmlns:xm="http://schemas.microsoft.com/office/excel/2006/main">
          <x14:cfRule type="expression" priority="9" id="{4394BA47-962F-4A46-9999-E6DA68F74E8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F29</xm:sqref>
        </x14:conditionalFormatting>
        <x14:conditionalFormatting xmlns:xm="http://schemas.microsoft.com/office/excel/2006/main">
          <x14:cfRule type="expression" priority="11" id="{2BFE7370-17A8-4FAD-8CA3-CA4F03BB310C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H30</xm:sqref>
        </x14:conditionalFormatting>
        <x14:conditionalFormatting xmlns:xm="http://schemas.microsoft.com/office/excel/2006/main">
          <x14:cfRule type="expression" priority="10" id="{D69EFDF5-C60F-4BEC-8CCA-4C31E035A50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G31</xm:sqref>
        </x14:conditionalFormatting>
        <x14:conditionalFormatting xmlns:xm="http://schemas.microsoft.com/office/excel/2006/main">
          <x14:cfRule type="expression" priority="147" id="{9A54596A-CC62-48A8-9EA4-F10B2A442CE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F30</xm:sqref>
        </x14:conditionalFormatting>
        <x14:conditionalFormatting xmlns:xm="http://schemas.microsoft.com/office/excel/2006/main">
          <x14:cfRule type="expression" priority="149" id="{D023FEBC-1DC9-4DEC-AB74-3A36DEFBDC3D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F30</xm:sqref>
        </x14:conditionalFormatting>
        <x14:conditionalFormatting xmlns:xm="http://schemas.microsoft.com/office/excel/2006/main">
          <x14:cfRule type="expression" priority="8" id="{6B6D6658-007D-4D00-B74C-8C092383636C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7" id="{7D85188A-FD4F-4EBA-B940-CEB40A2D7024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5" id="{B8F1BD2B-67CF-4269-9725-4CE18465B03B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S26</xm:sqref>
        </x14:conditionalFormatting>
        <x14:conditionalFormatting xmlns:xm="http://schemas.microsoft.com/office/excel/2006/main">
          <x14:cfRule type="expression" priority="4" id="{FAA46D35-B09F-4E8A-9563-D11ED0209A9E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AJ39</xm:sqref>
        </x14:conditionalFormatting>
        <x14:conditionalFormatting xmlns:xm="http://schemas.microsoft.com/office/excel/2006/main">
          <x14:cfRule type="expression" priority="3" id="{CC9B27B9-B2DB-4254-8B56-94D1B457947E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2" id="{E1DBAC85-48E7-4197-8E94-20A2C9A20A51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1" id="{54139DE5-859F-4551-813F-10524D6B5AC9}">
            <xm:f>NOT(ISNA(VLOOKUP(AH$17,'JOURS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AH30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AP46"/>
  <sheetViews>
    <sheetView showGridLines="0" zoomScale="80" zoomScaleNormal="80" workbookViewId="0">
      <pane ySplit="18" topLeftCell="A25" activePane="bottomLeft" state="frozen"/>
      <selection pane="bottomLeft" activeCell="AA38" sqref="AA38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5" width="4.28515625" style="8" customWidth="1"/>
    <col min="36" max="37" width="4" style="8" customWidth="1"/>
    <col min="38" max="39" width="11.42578125" style="8"/>
    <col min="40" max="40" width="3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11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139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43770</v>
      </c>
      <c r="G17" s="99">
        <f t="shared" ref="G17:AI17" si="0">F17+1</f>
        <v>43771</v>
      </c>
      <c r="H17" s="99">
        <f t="shared" si="0"/>
        <v>43772</v>
      </c>
      <c r="I17" s="99">
        <f t="shared" si="0"/>
        <v>43773</v>
      </c>
      <c r="J17" s="96">
        <f t="shared" si="0"/>
        <v>43774</v>
      </c>
      <c r="K17" s="96">
        <f t="shared" si="0"/>
        <v>43775</v>
      </c>
      <c r="L17" s="96">
        <f t="shared" si="0"/>
        <v>43776</v>
      </c>
      <c r="M17" s="96">
        <f t="shared" si="0"/>
        <v>43777</v>
      </c>
      <c r="N17" s="96">
        <f t="shared" si="0"/>
        <v>43778</v>
      </c>
      <c r="O17" s="96">
        <f t="shared" si="0"/>
        <v>43779</v>
      </c>
      <c r="P17" s="96">
        <f t="shared" si="0"/>
        <v>43780</v>
      </c>
      <c r="Q17" s="96">
        <f t="shared" si="0"/>
        <v>43781</v>
      </c>
      <c r="R17" s="96">
        <f t="shared" si="0"/>
        <v>43782</v>
      </c>
      <c r="S17" s="96">
        <f t="shared" si="0"/>
        <v>43783</v>
      </c>
      <c r="T17" s="96">
        <f t="shared" si="0"/>
        <v>43784</v>
      </c>
      <c r="U17" s="96">
        <f t="shared" si="0"/>
        <v>43785</v>
      </c>
      <c r="V17" s="96">
        <f t="shared" si="0"/>
        <v>43786</v>
      </c>
      <c r="W17" s="96">
        <f t="shared" si="0"/>
        <v>43787</v>
      </c>
      <c r="X17" s="96">
        <f t="shared" si="0"/>
        <v>43788</v>
      </c>
      <c r="Y17" s="96">
        <f t="shared" si="0"/>
        <v>43789</v>
      </c>
      <c r="Z17" s="96">
        <f t="shared" si="0"/>
        <v>43790</v>
      </c>
      <c r="AA17" s="96">
        <f t="shared" si="0"/>
        <v>43791</v>
      </c>
      <c r="AB17" s="96">
        <f t="shared" si="0"/>
        <v>43792</v>
      </c>
      <c r="AC17" s="96">
        <f t="shared" si="0"/>
        <v>43793</v>
      </c>
      <c r="AD17" s="96">
        <f t="shared" si="0"/>
        <v>43794</v>
      </c>
      <c r="AE17" s="96">
        <f t="shared" si="0"/>
        <v>43795</v>
      </c>
      <c r="AF17" s="96">
        <f t="shared" si="0"/>
        <v>43796</v>
      </c>
      <c r="AG17" s="96">
        <f t="shared" si="0"/>
        <v>43797</v>
      </c>
      <c r="AH17" s="96">
        <f t="shared" si="0"/>
        <v>43798</v>
      </c>
      <c r="AI17" s="96">
        <f t="shared" si="0"/>
        <v>43799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2"/>
      <c r="I20" s="2"/>
      <c r="J20" s="62" t="s">
        <v>131</v>
      </c>
      <c r="K20" s="62" t="s">
        <v>131</v>
      </c>
      <c r="L20" s="62" t="s">
        <v>131</v>
      </c>
      <c r="M20" s="3"/>
      <c r="N20" s="3"/>
      <c r="O20" s="3"/>
      <c r="P20" s="3"/>
      <c r="Q20" s="7" t="s">
        <v>131</v>
      </c>
      <c r="R20" s="3"/>
      <c r="S20" s="3"/>
      <c r="T20" s="3"/>
      <c r="U20" s="3"/>
      <c r="V20" s="3"/>
      <c r="W20" s="3"/>
      <c r="X20" s="7" t="s">
        <v>131</v>
      </c>
      <c r="Y20" s="7" t="s">
        <v>131</v>
      </c>
      <c r="Z20" s="7" t="s">
        <v>131</v>
      </c>
      <c r="AA20" s="3"/>
      <c r="AB20" s="3"/>
      <c r="AC20" s="3"/>
      <c r="AD20" s="3"/>
      <c r="AE20" s="3"/>
      <c r="AF20" s="3"/>
      <c r="AG20" s="7" t="s">
        <v>131</v>
      </c>
      <c r="AH20" s="3"/>
      <c r="AI20" s="3"/>
    </row>
    <row r="21" spans="1:42" x14ac:dyDescent="0.25">
      <c r="A21" s="27">
        <v>3</v>
      </c>
      <c r="B21" s="28" t="s">
        <v>151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7" t="s">
        <v>131</v>
      </c>
      <c r="L21" s="5" t="s">
        <v>131</v>
      </c>
      <c r="M21" s="3"/>
      <c r="N21" s="3"/>
      <c r="O21" s="3"/>
      <c r="P21" s="3"/>
      <c r="Q21" s="3"/>
      <c r="R21" s="7" t="s">
        <v>131</v>
      </c>
      <c r="S21" s="3"/>
      <c r="T21" s="3"/>
      <c r="U21" s="3"/>
      <c r="V21" s="3"/>
      <c r="W21" s="3"/>
      <c r="X21" s="3"/>
      <c r="Y21" s="7" t="s">
        <v>131</v>
      </c>
      <c r="Z21" s="3"/>
      <c r="AA21" s="3"/>
      <c r="AB21" s="3"/>
      <c r="AC21" s="3"/>
      <c r="AD21" s="3"/>
      <c r="AE21" s="3"/>
      <c r="AF21" s="7"/>
      <c r="AG21" s="3"/>
      <c r="AH21" s="3"/>
      <c r="AI21" s="3"/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87"/>
      <c r="J22" s="3"/>
      <c r="K22" s="56" t="s">
        <v>131</v>
      </c>
      <c r="L22" s="65"/>
      <c r="M22" s="3"/>
      <c r="N22" s="3"/>
      <c r="O22" s="3"/>
      <c r="P22" s="3"/>
      <c r="Q22" s="3"/>
      <c r="R22" s="3"/>
      <c r="S22" s="65"/>
      <c r="T22" s="3"/>
      <c r="U22" s="3"/>
      <c r="V22" s="3"/>
      <c r="W22" s="62"/>
      <c r="X22" s="64"/>
      <c r="Y22" s="65"/>
      <c r="Z22" s="3"/>
      <c r="AA22" s="3"/>
      <c r="AB22" s="3"/>
      <c r="AC22" s="3"/>
      <c r="AD22" s="3"/>
      <c r="AE22" s="3"/>
      <c r="AF22" s="65"/>
      <c r="AG22" s="3"/>
      <c r="AH22" s="3"/>
      <c r="AI22" s="3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7" t="s">
        <v>131</v>
      </c>
      <c r="K23" s="3"/>
      <c r="L23" s="3"/>
      <c r="M23" s="3"/>
      <c r="N23" s="3"/>
      <c r="O23" s="3"/>
      <c r="P23" s="3"/>
      <c r="Q23" s="7" t="s">
        <v>131</v>
      </c>
      <c r="R23" s="56" t="s">
        <v>131</v>
      </c>
      <c r="S23" s="3"/>
      <c r="T23" s="3"/>
      <c r="U23" s="3"/>
      <c r="V23" s="3"/>
      <c r="W23" s="3"/>
      <c r="X23" s="7" t="s">
        <v>131</v>
      </c>
      <c r="Y23" s="3"/>
      <c r="Z23" s="7" t="s">
        <v>131</v>
      </c>
      <c r="AA23" s="3"/>
      <c r="AB23" s="3"/>
      <c r="AC23" s="3"/>
      <c r="AD23" s="3"/>
      <c r="AE23" s="3"/>
      <c r="AF23" s="3"/>
      <c r="AG23" s="7" t="s">
        <v>131</v>
      </c>
      <c r="AH23" s="3"/>
      <c r="AI23" s="3"/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2"/>
      <c r="I24" s="2"/>
      <c r="J24" s="7" t="s">
        <v>131</v>
      </c>
      <c r="K24" s="3"/>
      <c r="L24" s="7" t="s">
        <v>131</v>
      </c>
      <c r="M24" s="3"/>
      <c r="N24" s="3"/>
      <c r="O24" s="3"/>
      <c r="P24" s="3"/>
      <c r="Q24" s="7" t="s">
        <v>131</v>
      </c>
      <c r="R24" s="56" t="s">
        <v>131</v>
      </c>
      <c r="S24" s="7" t="s">
        <v>131</v>
      </c>
      <c r="T24" s="3"/>
      <c r="U24" s="3"/>
      <c r="V24" s="3"/>
      <c r="W24" s="62"/>
      <c r="X24" s="7" t="s">
        <v>131</v>
      </c>
      <c r="Y24" s="3"/>
      <c r="Z24" s="3"/>
      <c r="AA24" s="3"/>
      <c r="AB24" s="3"/>
      <c r="AC24" s="3"/>
      <c r="AD24" s="3"/>
      <c r="AE24" s="3"/>
      <c r="AF24" s="62" t="s">
        <v>131</v>
      </c>
      <c r="AG24" s="62" t="s">
        <v>131</v>
      </c>
      <c r="AH24" s="58" t="s">
        <v>131</v>
      </c>
      <c r="AI24" s="3"/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58" t="s">
        <v>131</v>
      </c>
      <c r="Z25" s="58" t="s">
        <v>131</v>
      </c>
      <c r="AA25" s="58" t="s">
        <v>131</v>
      </c>
      <c r="AB25" s="3"/>
      <c r="AC25" s="3"/>
      <c r="AD25" s="62" t="s">
        <v>131</v>
      </c>
      <c r="AE25" s="62" t="s">
        <v>131</v>
      </c>
      <c r="AF25" s="62" t="s">
        <v>131</v>
      </c>
      <c r="AG25" s="62" t="s">
        <v>131</v>
      </c>
      <c r="AH25" s="61" t="s">
        <v>131</v>
      </c>
      <c r="AI25" s="3"/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2"/>
      <c r="I26" s="61" t="s">
        <v>125</v>
      </c>
      <c r="J26" s="7" t="s">
        <v>131</v>
      </c>
      <c r="K26" s="7" t="s">
        <v>131</v>
      </c>
      <c r="L26" s="3"/>
      <c r="M26" s="3"/>
      <c r="N26" s="3"/>
      <c r="O26" s="3"/>
      <c r="P26" s="3"/>
      <c r="Q26" s="3"/>
      <c r="R26" s="3"/>
      <c r="S26" s="3"/>
      <c r="T26" s="57" t="s">
        <v>131</v>
      </c>
      <c r="U26" s="3"/>
      <c r="V26" s="3"/>
      <c r="W26" s="72" t="s">
        <v>125</v>
      </c>
      <c r="X26" s="62" t="s">
        <v>131</v>
      </c>
      <c r="Y26" s="62" t="s">
        <v>131</v>
      </c>
      <c r="Z26" s="62" t="s">
        <v>131</v>
      </c>
      <c r="AA26" s="3"/>
      <c r="AB26" s="3"/>
      <c r="AC26" s="3"/>
      <c r="AD26" s="3"/>
      <c r="AE26" s="7" t="s">
        <v>131</v>
      </c>
      <c r="AF26" s="62" t="s">
        <v>131</v>
      </c>
      <c r="AG26" s="62" t="s">
        <v>131</v>
      </c>
      <c r="AH26" s="57" t="s">
        <v>131</v>
      </c>
      <c r="AI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56" t="s">
        <v>131</v>
      </c>
      <c r="L27" s="7" t="s">
        <v>131</v>
      </c>
      <c r="M27" s="3"/>
      <c r="N27" s="3"/>
      <c r="O27" s="3"/>
      <c r="P27" s="3"/>
      <c r="Q27" s="3"/>
      <c r="R27" s="7" t="s">
        <v>131</v>
      </c>
      <c r="S27" s="3"/>
      <c r="T27" s="3"/>
      <c r="U27" s="3"/>
      <c r="V27" s="3"/>
      <c r="W27" s="3"/>
      <c r="X27" s="3"/>
      <c r="Y27" s="56" t="s">
        <v>131</v>
      </c>
      <c r="Z27" s="3"/>
      <c r="AA27" s="3"/>
      <c r="AB27" s="3"/>
      <c r="AC27" s="3"/>
      <c r="AD27" s="3"/>
      <c r="AE27" s="3"/>
      <c r="AF27" s="7" t="s">
        <v>131</v>
      </c>
      <c r="AG27" s="3"/>
      <c r="AH27" s="3"/>
      <c r="AI27" s="3"/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7" t="s">
        <v>131</v>
      </c>
      <c r="K28" s="3"/>
      <c r="L28" s="85" t="s">
        <v>125</v>
      </c>
      <c r="M28" s="3"/>
      <c r="N28" s="3"/>
      <c r="O28" s="3"/>
      <c r="P28" s="3"/>
      <c r="Q28" s="7" t="s">
        <v>131</v>
      </c>
      <c r="R28" s="3"/>
      <c r="S28" s="56" t="s">
        <v>131</v>
      </c>
      <c r="T28" s="3"/>
      <c r="U28" s="3"/>
      <c r="V28" s="3"/>
      <c r="W28" s="3"/>
      <c r="X28" s="7" t="s">
        <v>131</v>
      </c>
      <c r="Y28" s="3"/>
      <c r="Z28" s="3"/>
      <c r="AA28" s="3"/>
      <c r="AB28" s="3"/>
      <c r="AC28" s="3"/>
      <c r="AD28" s="3"/>
      <c r="AE28" s="3"/>
      <c r="AF28" s="3"/>
      <c r="AG28" s="7" t="s">
        <v>131</v>
      </c>
      <c r="AH28" s="3"/>
      <c r="AI28" s="3"/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65"/>
      <c r="K29" s="3"/>
      <c r="L29" s="79"/>
      <c r="M29" s="3"/>
      <c r="N29" s="3"/>
      <c r="O29" s="3"/>
      <c r="P29" s="3"/>
      <c r="Q29" s="77"/>
      <c r="R29" s="77"/>
      <c r="S29" s="77"/>
      <c r="T29" s="77"/>
      <c r="U29" s="3"/>
      <c r="V29" s="3"/>
      <c r="W29" s="3"/>
      <c r="X29" s="65"/>
      <c r="Y29" s="3"/>
      <c r="Z29" s="3"/>
      <c r="AA29" s="78" t="s">
        <v>126</v>
      </c>
      <c r="AB29" s="3"/>
      <c r="AC29" s="3"/>
      <c r="AD29" s="3"/>
      <c r="AE29" s="65"/>
      <c r="AF29" s="79"/>
      <c r="AG29" s="3"/>
      <c r="AH29" s="78"/>
      <c r="AI29" s="3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7" t="s">
        <v>131</v>
      </c>
      <c r="L30" s="3"/>
      <c r="M30" s="77"/>
      <c r="N30" s="3"/>
      <c r="O30" s="3"/>
      <c r="P30" s="3"/>
      <c r="Q30" s="79"/>
      <c r="R30" s="3"/>
      <c r="S30" s="65"/>
      <c r="T30" s="3"/>
      <c r="U30" s="3"/>
      <c r="V30" s="3"/>
      <c r="W30" s="3"/>
      <c r="X30" s="3"/>
      <c r="Y30" s="3"/>
      <c r="Z30" s="3"/>
      <c r="AA30" s="58" t="s">
        <v>131</v>
      </c>
      <c r="AB30" s="3"/>
      <c r="AC30" s="3"/>
      <c r="AD30" s="3"/>
      <c r="AE30" s="3"/>
      <c r="AF30" s="3"/>
      <c r="AG30" s="3"/>
      <c r="AH30" s="58" t="s">
        <v>131</v>
      </c>
      <c r="AI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3"/>
      <c r="H31" s="3"/>
      <c r="I31" s="77" t="s">
        <v>126</v>
      </c>
      <c r="J31" s="77"/>
      <c r="K31" s="77" t="s">
        <v>126</v>
      </c>
      <c r="L31" s="77" t="s">
        <v>125</v>
      </c>
      <c r="M31" s="77" t="s">
        <v>125</v>
      </c>
      <c r="N31" s="3"/>
      <c r="O31" s="3"/>
      <c r="P31" s="3"/>
      <c r="Q31" s="77" t="s">
        <v>126</v>
      </c>
      <c r="R31" s="65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3"/>
      <c r="H32" s="3"/>
      <c r="I32" s="60" t="s">
        <v>131</v>
      </c>
      <c r="J32" s="60" t="s">
        <v>131</v>
      </c>
      <c r="K32" s="60" t="s">
        <v>131</v>
      </c>
      <c r="L32" s="60" t="s">
        <v>131</v>
      </c>
      <c r="M32" s="60" t="s">
        <v>131</v>
      </c>
      <c r="N32" s="3"/>
      <c r="O32" s="3"/>
      <c r="P32" s="3"/>
      <c r="Q32" s="60" t="s">
        <v>131</v>
      </c>
      <c r="R32" s="60" t="s">
        <v>131</v>
      </c>
      <c r="S32" s="60" t="s">
        <v>131</v>
      </c>
      <c r="T32" s="60" t="s">
        <v>131</v>
      </c>
      <c r="U32" s="3"/>
      <c r="V32" s="3"/>
      <c r="W32" s="60" t="s">
        <v>131</v>
      </c>
      <c r="X32" s="60" t="s">
        <v>131</v>
      </c>
      <c r="Y32" s="60" t="s">
        <v>131</v>
      </c>
      <c r="Z32" s="60" t="s">
        <v>131</v>
      </c>
      <c r="AA32" s="60" t="s">
        <v>131</v>
      </c>
      <c r="AB32" s="3"/>
      <c r="AC32" s="3"/>
      <c r="AD32" s="60" t="s">
        <v>131</v>
      </c>
      <c r="AE32" s="60" t="s">
        <v>131</v>
      </c>
      <c r="AF32" s="60" t="s">
        <v>131</v>
      </c>
      <c r="AG32" s="60" t="s">
        <v>131</v>
      </c>
      <c r="AH32" s="60" t="s">
        <v>131</v>
      </c>
      <c r="AI32" s="3"/>
    </row>
    <row r="33" spans="1:35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7" t="s">
        <v>131</v>
      </c>
      <c r="L33" s="7" t="s">
        <v>131</v>
      </c>
      <c r="M33" s="3"/>
      <c r="N33" s="3"/>
      <c r="O33" s="3"/>
      <c r="P33" s="3"/>
      <c r="Q33" s="3"/>
      <c r="R33" s="3"/>
      <c r="S33" s="7" t="s">
        <v>131</v>
      </c>
      <c r="T33" s="3"/>
      <c r="U33" s="3"/>
      <c r="V33" s="3"/>
      <c r="W33" s="3"/>
      <c r="X33" s="3"/>
      <c r="Y33" s="3"/>
      <c r="Z33" s="7" t="s">
        <v>131</v>
      </c>
      <c r="AA33" s="57" t="s">
        <v>131</v>
      </c>
      <c r="AB33" s="3"/>
      <c r="AC33" s="3"/>
      <c r="AD33" s="3"/>
      <c r="AE33" s="79" t="s">
        <v>131</v>
      </c>
      <c r="AF33" s="3"/>
      <c r="AG33" s="3"/>
      <c r="AH33" s="57" t="s">
        <v>131</v>
      </c>
      <c r="AI33" s="3"/>
    </row>
    <row r="34" spans="1:35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7" t="s">
        <v>131</v>
      </c>
      <c r="L34" s="57" t="s">
        <v>131</v>
      </c>
      <c r="M34" s="57" t="s">
        <v>131</v>
      </c>
      <c r="N34" s="3"/>
      <c r="O34" s="3"/>
      <c r="P34" s="3"/>
      <c r="Q34" s="57" t="s">
        <v>131</v>
      </c>
      <c r="R34" s="57" t="s">
        <v>131</v>
      </c>
      <c r="S34" s="57" t="s">
        <v>131</v>
      </c>
      <c r="T34" s="3"/>
      <c r="U34" s="3"/>
      <c r="V34" s="3"/>
      <c r="W34" s="57" t="s">
        <v>131</v>
      </c>
      <c r="X34" s="57" t="s">
        <v>131</v>
      </c>
      <c r="Y34" s="7" t="s">
        <v>131</v>
      </c>
      <c r="Z34" s="57" t="s">
        <v>131</v>
      </c>
      <c r="AA34" s="3"/>
      <c r="AB34" s="3"/>
      <c r="AC34" s="3"/>
      <c r="AD34" s="3"/>
      <c r="AE34" s="57" t="s">
        <v>131</v>
      </c>
      <c r="AF34" s="7" t="s">
        <v>131</v>
      </c>
      <c r="AG34" s="3"/>
      <c r="AH34" s="7" t="s">
        <v>131</v>
      </c>
      <c r="AI34" s="3"/>
    </row>
    <row r="35" spans="1:35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3"/>
      <c r="I35" s="3"/>
      <c r="J35" s="7" t="s">
        <v>131</v>
      </c>
      <c r="K35" s="3"/>
      <c r="L35" s="7" t="s">
        <v>131</v>
      </c>
      <c r="M35" s="3"/>
      <c r="N35" s="3"/>
      <c r="O35" s="3"/>
      <c r="P35" s="3"/>
      <c r="Q35" s="3"/>
      <c r="R35" s="7" t="s">
        <v>131</v>
      </c>
      <c r="S35" s="57" t="s">
        <v>131</v>
      </c>
      <c r="T35" s="57" t="s">
        <v>131</v>
      </c>
      <c r="U35" s="3"/>
      <c r="V35" s="3"/>
      <c r="W35" s="3"/>
      <c r="X35" s="56" t="s">
        <v>131</v>
      </c>
      <c r="Y35" s="3"/>
      <c r="Z35" s="3"/>
      <c r="AA35" s="72" t="s">
        <v>126</v>
      </c>
      <c r="AB35" s="3"/>
      <c r="AC35" s="3"/>
      <c r="AD35" s="3"/>
      <c r="AE35" s="7" t="s">
        <v>131</v>
      </c>
      <c r="AF35" s="7" t="s">
        <v>131</v>
      </c>
      <c r="AG35" s="3" t="s">
        <v>131</v>
      </c>
      <c r="AH35" s="72" t="s">
        <v>126</v>
      </c>
      <c r="AI35" s="3"/>
    </row>
    <row r="36" spans="1:35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7" t="s">
        <v>131</v>
      </c>
      <c r="K36" s="4"/>
      <c r="L36" s="4"/>
      <c r="M36" s="4"/>
      <c r="N36" s="4"/>
      <c r="O36" s="4"/>
      <c r="P36" s="4"/>
      <c r="Q36" s="57" t="s">
        <v>131</v>
      </c>
      <c r="R36" s="4"/>
      <c r="S36" s="88" t="s">
        <v>131</v>
      </c>
      <c r="T36" s="4"/>
      <c r="U36" s="4"/>
      <c r="V36" s="4"/>
      <c r="W36" s="72" t="s">
        <v>126</v>
      </c>
      <c r="X36" s="4"/>
      <c r="Y36" s="4"/>
      <c r="Z36" s="7" t="s">
        <v>131</v>
      </c>
      <c r="AA36" s="4"/>
      <c r="AB36" s="4"/>
      <c r="AC36" s="4"/>
      <c r="AD36" s="4"/>
      <c r="AE36" s="4"/>
      <c r="AF36" s="4"/>
      <c r="AG36" s="58" t="s">
        <v>131</v>
      </c>
      <c r="AH36" s="4"/>
      <c r="AI36" s="4"/>
    </row>
    <row r="37" spans="1:35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4"/>
      <c r="I37" s="4"/>
      <c r="J37" s="56" t="s">
        <v>131</v>
      </c>
      <c r="K37" s="4"/>
      <c r="L37" s="7" t="s">
        <v>131</v>
      </c>
      <c r="M37" s="4"/>
      <c r="N37" s="4"/>
      <c r="O37" s="4"/>
      <c r="P37" s="4"/>
      <c r="Q37" s="57" t="s">
        <v>131</v>
      </c>
      <c r="R37" s="57" t="s">
        <v>131</v>
      </c>
      <c r="S37" s="57" t="s">
        <v>131</v>
      </c>
      <c r="T37" s="57" t="s">
        <v>131</v>
      </c>
      <c r="U37" s="4"/>
      <c r="V37" s="4"/>
      <c r="W37" s="4"/>
      <c r="X37" s="4"/>
      <c r="Y37" s="7" t="s">
        <v>131</v>
      </c>
      <c r="Z37" s="4"/>
      <c r="AA37" s="4"/>
      <c r="AB37" s="4"/>
      <c r="AC37" s="4"/>
      <c r="AD37" s="4"/>
      <c r="AE37" s="4"/>
      <c r="AF37" s="7" t="s">
        <v>131</v>
      </c>
      <c r="AG37" s="56" t="s">
        <v>131</v>
      </c>
      <c r="AH37" s="83" t="s">
        <v>131</v>
      </c>
      <c r="AI37" s="4"/>
    </row>
    <row r="38" spans="1:35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4"/>
      <c r="H38" s="4"/>
      <c r="I38" s="4"/>
      <c r="J38" s="4"/>
      <c r="K38" s="7" t="s">
        <v>131</v>
      </c>
      <c r="L38" s="4"/>
      <c r="M38" s="57" t="s">
        <v>131</v>
      </c>
      <c r="N38" s="4"/>
      <c r="O38" s="4"/>
      <c r="P38" s="4"/>
      <c r="Q38" s="4"/>
      <c r="R38" s="7" t="s">
        <v>131</v>
      </c>
      <c r="S38" s="4"/>
      <c r="T38" s="4"/>
      <c r="U38" s="4"/>
      <c r="V38" s="4"/>
      <c r="W38" s="57" t="s">
        <v>131</v>
      </c>
      <c r="X38" s="62" t="s">
        <v>131</v>
      </c>
      <c r="Y38" s="62" t="s">
        <v>131</v>
      </c>
      <c r="Z38" s="62" t="s">
        <v>131</v>
      </c>
      <c r="AA38" s="57" t="s">
        <v>131</v>
      </c>
      <c r="AB38" s="4"/>
      <c r="AC38" s="4"/>
      <c r="AD38" s="4"/>
      <c r="AE38" s="4"/>
      <c r="AF38" s="56" t="s">
        <v>131</v>
      </c>
      <c r="AG38" s="4"/>
      <c r="AH38" s="72" t="s">
        <v>131</v>
      </c>
      <c r="AI38" s="4"/>
    </row>
    <row r="39" spans="1:35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4"/>
      <c r="J40" s="4"/>
      <c r="K40" s="4"/>
      <c r="L40" s="7" t="s">
        <v>131</v>
      </c>
      <c r="M40" s="57" t="s">
        <v>131</v>
      </c>
      <c r="N40" s="4"/>
      <c r="O40" s="4"/>
      <c r="P40" s="4"/>
      <c r="Q40" s="7" t="s">
        <v>131</v>
      </c>
      <c r="R40" s="4"/>
      <c r="S40" s="56" t="s">
        <v>131</v>
      </c>
      <c r="T40" s="4"/>
      <c r="U40" s="4"/>
      <c r="V40" s="4"/>
      <c r="W40" s="4"/>
      <c r="X40" s="62" t="s">
        <v>131</v>
      </c>
      <c r="Y40" s="62" t="s">
        <v>131</v>
      </c>
      <c r="Z40" s="62" t="s">
        <v>131</v>
      </c>
      <c r="AA40" s="4"/>
      <c r="AB40" s="4"/>
      <c r="AC40" s="4"/>
      <c r="AD40" s="4"/>
      <c r="AE40" s="7" t="s">
        <v>131</v>
      </c>
      <c r="AF40" s="7" t="s">
        <v>131</v>
      </c>
      <c r="AG40" s="56" t="s">
        <v>131</v>
      </c>
      <c r="AH40" s="4"/>
      <c r="AI40" s="4"/>
    </row>
    <row r="41" spans="1:35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7" t="s">
        <v>131</v>
      </c>
      <c r="L41" s="7" t="s">
        <v>131</v>
      </c>
      <c r="M41" s="72" t="s">
        <v>126</v>
      </c>
      <c r="N41" s="4"/>
      <c r="O41" s="4"/>
      <c r="P41" s="4"/>
      <c r="Q41" s="63" t="s">
        <v>131</v>
      </c>
      <c r="R41" s="7" t="s">
        <v>131</v>
      </c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6" t="s">
        <v>131</v>
      </c>
      <c r="AG41" s="4"/>
      <c r="AH41" s="4"/>
      <c r="AI41" s="4"/>
    </row>
    <row r="42" spans="1:35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4"/>
      <c r="H42" s="4"/>
      <c r="I42" s="4"/>
      <c r="J42" s="4"/>
      <c r="K42" s="4"/>
      <c r="L42" s="60" t="s">
        <v>131</v>
      </c>
      <c r="M42" s="60" t="s">
        <v>131</v>
      </c>
      <c r="N42" s="60" t="s">
        <v>131</v>
      </c>
      <c r="O42" s="60" t="s">
        <v>131</v>
      </c>
      <c r="P42" s="60" t="s">
        <v>131</v>
      </c>
      <c r="Q42" s="60" t="s">
        <v>131</v>
      </c>
      <c r="R42" s="60" t="s">
        <v>131</v>
      </c>
      <c r="S42" s="60" t="s">
        <v>131</v>
      </c>
      <c r="T42" s="60" t="s">
        <v>131</v>
      </c>
      <c r="U42" s="60" t="s">
        <v>131</v>
      </c>
      <c r="V42" s="60" t="s">
        <v>131</v>
      </c>
      <c r="W42" s="60" t="s">
        <v>131</v>
      </c>
      <c r="X42" s="60" t="s">
        <v>131</v>
      </c>
      <c r="Y42" s="60" t="s">
        <v>131</v>
      </c>
      <c r="Z42" s="60" t="s">
        <v>131</v>
      </c>
      <c r="AA42" s="60" t="s">
        <v>131</v>
      </c>
      <c r="AB42" s="60" t="s">
        <v>131</v>
      </c>
      <c r="AC42" s="60" t="s">
        <v>131</v>
      </c>
      <c r="AD42" s="60" t="s">
        <v>131</v>
      </c>
      <c r="AE42" s="60" t="s">
        <v>131</v>
      </c>
      <c r="AF42" s="60" t="s">
        <v>131</v>
      </c>
      <c r="AG42" s="60" t="s">
        <v>131</v>
      </c>
      <c r="AH42" s="60" t="s">
        <v>131</v>
      </c>
      <c r="AI42" s="4"/>
    </row>
    <row r="43" spans="1:35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4"/>
      <c r="H43" s="4"/>
      <c r="I43" s="60" t="s">
        <v>131</v>
      </c>
      <c r="J43" s="60" t="s">
        <v>131</v>
      </c>
      <c r="K43" s="60" t="s">
        <v>131</v>
      </c>
      <c r="L43" s="60" t="s">
        <v>131</v>
      </c>
      <c r="M43" s="60" t="s">
        <v>131</v>
      </c>
      <c r="N43" s="4"/>
      <c r="O43" s="4"/>
      <c r="P43" s="4"/>
      <c r="Q43" s="60" t="s">
        <v>131</v>
      </c>
      <c r="R43" s="60" t="s">
        <v>131</v>
      </c>
      <c r="S43" s="60" t="s">
        <v>131</v>
      </c>
      <c r="T43" s="60" t="s">
        <v>131</v>
      </c>
      <c r="U43" s="4"/>
      <c r="V43" s="4"/>
      <c r="W43" s="60" t="s">
        <v>131</v>
      </c>
      <c r="X43" s="60" t="s">
        <v>131</v>
      </c>
      <c r="Y43" s="60" t="s">
        <v>131</v>
      </c>
      <c r="Z43" s="60" t="s">
        <v>131</v>
      </c>
      <c r="AA43" s="60" t="s">
        <v>131</v>
      </c>
      <c r="AB43" s="4"/>
      <c r="AC43" s="4"/>
      <c r="AD43" s="60" t="s">
        <v>131</v>
      </c>
      <c r="AE43" s="60" t="s">
        <v>131</v>
      </c>
      <c r="AF43" s="60"/>
      <c r="AG43" s="60" t="s">
        <v>131</v>
      </c>
      <c r="AH43" s="60" t="s">
        <v>131</v>
      </c>
      <c r="AI43" s="4"/>
    </row>
    <row r="44" spans="1:35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7" t="s">
        <v>131</v>
      </c>
      <c r="L44" s="7" t="s">
        <v>131</v>
      </c>
      <c r="M44" s="85" t="s">
        <v>126</v>
      </c>
      <c r="N44" s="4"/>
      <c r="O44" s="4"/>
      <c r="P44" s="4"/>
      <c r="Q44" s="4"/>
      <c r="R44" s="7" t="s">
        <v>131</v>
      </c>
      <c r="S44" s="7" t="s">
        <v>131</v>
      </c>
      <c r="T44" s="4"/>
      <c r="U44" s="4"/>
      <c r="V44" s="4"/>
      <c r="W44" s="4"/>
      <c r="X44" s="57" t="s">
        <v>131</v>
      </c>
      <c r="Y44" s="7" t="s">
        <v>131</v>
      </c>
      <c r="Z44" s="7" t="s">
        <v>131</v>
      </c>
      <c r="AA44" s="4"/>
      <c r="AB44" s="4"/>
      <c r="AC44" s="4"/>
      <c r="AD44" s="4"/>
      <c r="AE44" s="4"/>
      <c r="AF44" s="4"/>
      <c r="AG44" s="4"/>
      <c r="AH44" s="57" t="s">
        <v>131</v>
      </c>
      <c r="AI44" s="4"/>
    </row>
    <row r="45" spans="1:35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4"/>
      <c r="H45" s="4"/>
      <c r="I45" s="4"/>
      <c r="J45" s="7" t="s">
        <v>131</v>
      </c>
      <c r="K45" s="4"/>
      <c r="L45" s="56" t="s">
        <v>131</v>
      </c>
      <c r="M45" s="4"/>
      <c r="N45" s="4"/>
      <c r="O45" s="4"/>
      <c r="P45" s="4"/>
      <c r="Q45" s="4"/>
      <c r="R45" s="4"/>
      <c r="S45" s="7" t="s">
        <v>131</v>
      </c>
      <c r="T45" s="57" t="s">
        <v>131</v>
      </c>
      <c r="U45" s="4"/>
      <c r="V45" s="4"/>
      <c r="W45" s="4"/>
      <c r="X45" s="7" t="s">
        <v>131</v>
      </c>
      <c r="Y45" s="4"/>
      <c r="Z45" s="56" t="s">
        <v>131</v>
      </c>
      <c r="AA45" s="57" t="s">
        <v>131</v>
      </c>
      <c r="AB45" s="4"/>
      <c r="AC45" s="4"/>
      <c r="AD45" s="4"/>
      <c r="AE45" s="4"/>
      <c r="AF45" s="4"/>
      <c r="AG45" s="7" t="s">
        <v>131</v>
      </c>
      <c r="AH45" s="57" t="s">
        <v>131</v>
      </c>
      <c r="AI45" s="4"/>
    </row>
    <row r="46" spans="1:35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4"/>
      <c r="H46" s="4"/>
      <c r="I46" s="60" t="s">
        <v>131</v>
      </c>
      <c r="J46" s="60" t="s">
        <v>131</v>
      </c>
      <c r="K46" s="60" t="s">
        <v>131</v>
      </c>
      <c r="L46" s="60" t="s">
        <v>131</v>
      </c>
      <c r="M46" s="60" t="s">
        <v>131</v>
      </c>
      <c r="N46" s="4"/>
      <c r="O46" s="4"/>
      <c r="P46" s="4"/>
      <c r="Q46" s="60" t="s">
        <v>131</v>
      </c>
      <c r="R46" s="60" t="s">
        <v>131</v>
      </c>
      <c r="S46" s="60" t="s">
        <v>131</v>
      </c>
      <c r="T46" s="60" t="s">
        <v>131</v>
      </c>
      <c r="U46" s="4"/>
      <c r="V46" s="4"/>
      <c r="W46" s="60" t="s">
        <v>131</v>
      </c>
      <c r="X46" s="60" t="s">
        <v>131</v>
      </c>
      <c r="Y46" s="60" t="s">
        <v>131</v>
      </c>
      <c r="Z46" s="60" t="s">
        <v>131</v>
      </c>
      <c r="AA46" s="60" t="s">
        <v>131</v>
      </c>
      <c r="AB46" s="4"/>
      <c r="AC46" s="4"/>
      <c r="AD46" s="60" t="s">
        <v>131</v>
      </c>
      <c r="AE46" s="60" t="s">
        <v>131</v>
      </c>
      <c r="AF46" s="60" t="s">
        <v>131</v>
      </c>
      <c r="AG46" s="60" t="s">
        <v>131</v>
      </c>
      <c r="AH46" s="60" t="s">
        <v>131</v>
      </c>
      <c r="AI46" s="4"/>
    </row>
  </sheetData>
  <sheetProtection algorithmName="SHA-512" hashValue="W4vgbTRIqSSqmSwBNHo+crTQS5hbyj5A5cAxUeLusC00bv+kBWQ1ukmxsalucnc/q/oAV0yX7vEZU7sh0l3Q9Q==" saltValue="XkbrxzAL9zk/AXa96iyBWA==" spinCount="100000" sheet="1" formatCells="0" selectLockedCells="1" autoFilter="0"/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6">
    <cfRule type="containsText" dxfId="46" priority="16" operator="containsText" text="REFERENT METIER">
      <formula>NOT(ISERROR(SEARCH("REFERENT METIER",E19)))</formula>
    </cfRule>
    <cfRule type="containsText" dxfId="45" priority="17" operator="containsText" text="CORSIC">
      <formula>NOT(ISERROR(SEARCH("CORSIC",E19)))</formula>
    </cfRule>
    <cfRule type="containsText" dxfId="44" priority="18" operator="containsText" text="RH">
      <formula>NOT(ISERROR(SEARCH("RH",E19)))</formula>
    </cfRule>
    <cfRule type="containsText" dxfId="43" priority="19" operator="containsText" text="SECTION 68">
      <formula>NOT(ISERROR(SEARCH("SECTION 68",E19)))</formula>
    </cfRule>
    <cfRule type="containsText" dxfId="42" priority="20" operator="containsText" text="SECTION 67">
      <formula>NOT(ISERROR(SEARCH("SECTION 67",E19)))</formula>
    </cfRule>
    <cfRule type="containsText" dxfId="41" priority="21" operator="containsText" text="COORDINATION">
      <formula>NOT(ISERROR(SEARCH("COORDINATION",E19)))</formula>
    </cfRule>
    <cfRule type="containsText" dxfId="40" priority="22" operator="containsText" text="COMMUNICATION">
      <formula>NOT(ISERROR(SEARCH("COMMUNICATION",E19)))</formula>
    </cfRule>
    <cfRule type="containsText" dxfId="39" priority="23" operator="containsText" text="BUDGET">
      <formula>NOT(ISERROR(SEARCH("BUDGET",E19)))</formula>
    </cfRule>
    <cfRule type="containsText" dxfId="38" priority="24" operator="containsText" text="SECRETARIAT">
      <formula>NOT(ISERROR(SEARCH("SECRETARIAT",E19)))</formula>
    </cfRule>
    <cfRule type="containsText" dxfId="37" priority="25" operator="containsText" text="CHEF BJDC">
      <formula>NOT(ISERROR(SEARCH("CHEF BJDC",E19)))</formula>
    </cfRule>
    <cfRule type="containsText" dxfId="36" priority="26" operator="containsText" text="DIRECTEUR">
      <formula>NOT(ISERROR(SEARCH("DIRECTEUR",E19)))</formula>
    </cfRule>
  </conditionalFormatting>
  <conditionalFormatting sqref="F17:AI21 F22:J22 Y22:AI22 L22:W22 F23:AI46">
    <cfRule type="expression" dxfId="35" priority="12">
      <formula>WEEKDAY(F$17,2)&gt;5</formula>
    </cfRule>
  </conditionalFormatting>
  <conditionalFormatting sqref="Y12:AA12">
    <cfRule type="expression" dxfId="34" priority="9">
      <formula>WEEKDAY(AQ$18,2)&gt;5</formula>
    </cfRule>
  </conditionalFormatting>
  <conditionalFormatting sqref="K22">
    <cfRule type="expression" dxfId="33" priority="6">
      <formula>WEEKDAY(K$17,2)&gt;5</formula>
    </cfRule>
  </conditionalFormatting>
  <conditionalFormatting sqref="X22">
    <cfRule type="expression" dxfId="32" priority="3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13E131CD-C516-417B-8495-B891F0AE060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F22:J22 Y22:AI22 L22:W22 F23:AI46</xm:sqref>
        </x14:conditionalFormatting>
        <x14:conditionalFormatting xmlns:xm="http://schemas.microsoft.com/office/excel/2006/main">
          <x14:cfRule type="expression" priority="14" id="{66062F40-2B9A-493D-B9D7-106B3945EDF8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F44:AI44</xm:sqref>
        </x14:conditionalFormatting>
        <x14:conditionalFormatting xmlns:xm="http://schemas.microsoft.com/office/excel/2006/main">
          <x14:cfRule type="expression" priority="13" id="{1ED6A4E5-76EA-4A89-BD0B-EC945D7AB069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F41:AI43 F45:AI46 F22:J22 F23:AI24 Y22:AI22 L22:W22 F26:AI27 F29:AI39</xm:sqref>
        </x14:conditionalFormatting>
        <x14:conditionalFormatting xmlns:xm="http://schemas.microsoft.com/office/excel/2006/main">
          <x14:cfRule type="expression" priority="11" id="{4490CE31-5A66-4938-BF85-B77776FAC6E5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" id="{879BA907-B000-412D-8AEF-A58B4E6B76F1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8" id="{152A4F93-FF0D-4E20-869E-988C14DCC6B0}">
            <xm:f>NOT(ISNA(VLOOKUP(K$17,'JOURS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7" id="{FCFD5B3F-13B5-45A6-9201-9FBCF514EA93}">
            <xm:f>NOT(ISNA(VLOOKUP(K$17,'JOURS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5" id="{3D0BCB28-1B53-47D7-AB15-E98945B089B8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4" id="{B5D96FA1-4A65-47B2-ADB9-7FD799B69208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2" id="{CA09F25E-AE7C-4C74-BD00-DEBE553F12F9}">
            <xm:f>NOT(ISNA(VLOOKUP(AA$17,'JOURS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AA30</xm:sqref>
        </x14:conditionalFormatting>
        <x14:conditionalFormatting xmlns:xm="http://schemas.microsoft.com/office/excel/2006/main">
          <x14:cfRule type="expression" priority="1" id="{BCAA08AE-106B-4DF0-9ABE-046E98D94A42}">
            <xm:f>NOT(ISNA(VLOOKUP(AH$17,'JOURS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AH30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AP46"/>
  <sheetViews>
    <sheetView showGridLines="0" tabSelected="1" zoomScale="90" zoomScaleNormal="90" workbookViewId="0">
      <pane ySplit="18" topLeftCell="A38" activePane="bottomLeft" state="frozen"/>
      <selection pane="bottomLeft" activeCell="U38" sqref="U38"/>
    </sheetView>
  </sheetViews>
  <sheetFormatPr baseColWidth="10" defaultColWidth="11.42578125" defaultRowHeight="15" x14ac:dyDescent="0.25"/>
  <cols>
    <col min="1" max="1" width="2.7109375" style="8" bestFit="1" customWidth="1"/>
    <col min="2" max="2" width="11.42578125" style="8"/>
    <col min="3" max="3" width="15.28515625" style="8" bestFit="1" customWidth="1"/>
    <col min="4" max="4" width="10.7109375" style="8" bestFit="1" customWidth="1"/>
    <col min="5" max="5" width="22.28515625" style="8" bestFit="1" customWidth="1"/>
    <col min="6" max="36" width="4.28515625" style="8" customWidth="1"/>
    <col min="37" max="37" width="4" style="8" customWidth="1"/>
    <col min="38" max="39" width="11.42578125" style="8"/>
    <col min="40" max="40" width="3" style="8" hidden="1" customWidth="1"/>
    <col min="41" max="41" width="14.140625" style="8" hidden="1" customWidth="1"/>
    <col min="42" max="16384" width="11.42578125" style="8"/>
  </cols>
  <sheetData>
    <row r="2" spans="2:41" ht="15.75" x14ac:dyDescent="0.25">
      <c r="F2" s="9"/>
      <c r="M2" s="10"/>
      <c r="T2" s="15"/>
      <c r="AA2" s="16"/>
      <c r="AH2" s="17"/>
    </row>
    <row r="3" spans="2:41" ht="15.75" x14ac:dyDescent="0.25">
      <c r="B3" s="100">
        <f>Janvier!B3:C5</f>
        <v>2019</v>
      </c>
      <c r="C3" s="100"/>
      <c r="F3" s="9"/>
      <c r="M3" s="10"/>
      <c r="T3" s="15"/>
      <c r="AA3" s="16"/>
      <c r="AH3" s="17"/>
    </row>
    <row r="4" spans="2:41" x14ac:dyDescent="0.25">
      <c r="B4" s="100"/>
      <c r="C4" s="100"/>
    </row>
    <row r="5" spans="2:41" ht="15.75" x14ac:dyDescent="0.25">
      <c r="B5" s="100"/>
      <c r="C5" s="100"/>
      <c r="F5" s="19"/>
      <c r="M5" s="14"/>
      <c r="T5" s="94" t="s">
        <v>125</v>
      </c>
      <c r="AA5" s="95" t="s">
        <v>125</v>
      </c>
      <c r="AH5" s="92" t="s">
        <v>125</v>
      </c>
      <c r="AN5" s="12"/>
      <c r="AO5" s="12"/>
    </row>
    <row r="6" spans="2:41" ht="15.75" x14ac:dyDescent="0.25">
      <c r="F6" s="19"/>
      <c r="M6" s="18"/>
      <c r="T6" s="94"/>
      <c r="AA6" s="95"/>
      <c r="AH6" s="92"/>
      <c r="AN6" s="12">
        <v>12</v>
      </c>
      <c r="AO6" s="12" t="s">
        <v>122</v>
      </c>
    </row>
    <row r="7" spans="2:41" x14ac:dyDescent="0.25">
      <c r="AN7" s="12"/>
      <c r="AO7" s="12"/>
    </row>
    <row r="8" spans="2:41" ht="15.75" x14ac:dyDescent="0.25">
      <c r="B8" s="101" t="s">
        <v>140</v>
      </c>
      <c r="C8" s="101"/>
      <c r="F8" s="93" t="s">
        <v>125</v>
      </c>
      <c r="M8" s="20"/>
      <c r="T8" s="94" t="s">
        <v>126</v>
      </c>
      <c r="AA8" s="95" t="s">
        <v>126</v>
      </c>
      <c r="AH8" s="92" t="s">
        <v>126</v>
      </c>
    </row>
    <row r="9" spans="2:41" ht="15.75" x14ac:dyDescent="0.25">
      <c r="B9" s="101"/>
      <c r="C9" s="101"/>
      <c r="F9" s="93"/>
      <c r="M9" s="20"/>
      <c r="T9" s="94"/>
      <c r="AA9" s="95"/>
      <c r="AH9" s="92"/>
    </row>
    <row r="11" spans="2:41" ht="15.75" x14ac:dyDescent="0.25">
      <c r="F11" s="93" t="s">
        <v>126</v>
      </c>
      <c r="M11" s="21"/>
      <c r="W11" s="22" t="s">
        <v>127</v>
      </c>
      <c r="Y11" s="23"/>
      <c r="Z11" s="23"/>
      <c r="AA11" s="23"/>
      <c r="AD11" s="22" t="s">
        <v>128</v>
      </c>
      <c r="AF11" s="24"/>
      <c r="AG11" s="24"/>
      <c r="AH11" s="24"/>
    </row>
    <row r="12" spans="2:41" ht="15.75" x14ac:dyDescent="0.25">
      <c r="F12" s="93"/>
      <c r="M12" s="21"/>
      <c r="W12" s="22" t="s">
        <v>130</v>
      </c>
      <c r="Y12" s="25"/>
      <c r="Z12" s="25"/>
      <c r="AA12" s="25"/>
      <c r="AD12" s="22" t="s">
        <v>129</v>
      </c>
      <c r="AF12" s="26"/>
      <c r="AG12" s="26"/>
      <c r="AH12" s="26"/>
    </row>
    <row r="15" spans="2:41" x14ac:dyDescent="0.25">
      <c r="E15" s="8" t="str">
        <f>'JOURS NON TRAVAILLES'!L6</f>
        <v>Fichier mis à jour le  26/11/2019 11:13:35 par  s.chalmandrier</v>
      </c>
    </row>
    <row r="17" spans="1:42" ht="27.75" customHeight="1" x14ac:dyDescent="0.25">
      <c r="A17" s="102"/>
      <c r="B17" s="103" t="s">
        <v>1</v>
      </c>
      <c r="C17" s="97" t="s">
        <v>0</v>
      </c>
      <c r="D17" s="97" t="s">
        <v>54</v>
      </c>
      <c r="E17" s="97" t="s">
        <v>55</v>
      </c>
      <c r="F17" s="99">
        <f>DATE(B3,AN6,1)</f>
        <v>43800</v>
      </c>
      <c r="G17" s="99">
        <f t="shared" ref="G17:AJ17" si="0">F17+1</f>
        <v>43801</v>
      </c>
      <c r="H17" s="99">
        <f t="shared" si="0"/>
        <v>43802</v>
      </c>
      <c r="I17" s="99">
        <f t="shared" si="0"/>
        <v>43803</v>
      </c>
      <c r="J17" s="96">
        <f t="shared" si="0"/>
        <v>43804</v>
      </c>
      <c r="K17" s="96">
        <f t="shared" si="0"/>
        <v>43805</v>
      </c>
      <c r="L17" s="96">
        <f t="shared" si="0"/>
        <v>43806</v>
      </c>
      <c r="M17" s="96">
        <f t="shared" si="0"/>
        <v>43807</v>
      </c>
      <c r="N17" s="96">
        <f t="shared" si="0"/>
        <v>43808</v>
      </c>
      <c r="O17" s="96">
        <f t="shared" si="0"/>
        <v>43809</v>
      </c>
      <c r="P17" s="96">
        <f t="shared" si="0"/>
        <v>43810</v>
      </c>
      <c r="Q17" s="96">
        <f t="shared" si="0"/>
        <v>43811</v>
      </c>
      <c r="R17" s="96">
        <f t="shared" si="0"/>
        <v>43812</v>
      </c>
      <c r="S17" s="96">
        <f t="shared" si="0"/>
        <v>43813</v>
      </c>
      <c r="T17" s="96">
        <f t="shared" si="0"/>
        <v>43814</v>
      </c>
      <c r="U17" s="96">
        <f t="shared" si="0"/>
        <v>43815</v>
      </c>
      <c r="V17" s="96">
        <f t="shared" si="0"/>
        <v>43816</v>
      </c>
      <c r="W17" s="96">
        <f t="shared" si="0"/>
        <v>43817</v>
      </c>
      <c r="X17" s="96">
        <f t="shared" si="0"/>
        <v>43818</v>
      </c>
      <c r="Y17" s="96">
        <f t="shared" si="0"/>
        <v>43819</v>
      </c>
      <c r="Z17" s="96">
        <f t="shared" si="0"/>
        <v>43820</v>
      </c>
      <c r="AA17" s="96">
        <f t="shared" si="0"/>
        <v>43821</v>
      </c>
      <c r="AB17" s="96">
        <f t="shared" si="0"/>
        <v>43822</v>
      </c>
      <c r="AC17" s="96">
        <f t="shared" si="0"/>
        <v>43823</v>
      </c>
      <c r="AD17" s="96">
        <f t="shared" si="0"/>
        <v>43824</v>
      </c>
      <c r="AE17" s="96">
        <f t="shared" si="0"/>
        <v>43825</v>
      </c>
      <c r="AF17" s="96">
        <f t="shared" si="0"/>
        <v>43826</v>
      </c>
      <c r="AG17" s="96">
        <f t="shared" si="0"/>
        <v>43827</v>
      </c>
      <c r="AH17" s="96">
        <f t="shared" si="0"/>
        <v>43828</v>
      </c>
      <c r="AI17" s="96">
        <f t="shared" si="0"/>
        <v>43829</v>
      </c>
      <c r="AJ17" s="96">
        <f t="shared" si="0"/>
        <v>43830</v>
      </c>
    </row>
    <row r="18" spans="1:42" x14ac:dyDescent="0.25">
      <c r="A18" s="102"/>
      <c r="B18" s="104"/>
      <c r="C18" s="98"/>
      <c r="D18" s="98"/>
      <c r="E18" s="98"/>
      <c r="F18" s="99"/>
      <c r="G18" s="99"/>
      <c r="H18" s="99"/>
      <c r="I18" s="99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</row>
    <row r="19" spans="1:42" x14ac:dyDescent="0.25">
      <c r="A19" s="27">
        <v>1</v>
      </c>
      <c r="B19" s="28" t="s">
        <v>56</v>
      </c>
      <c r="C19" s="29" t="s">
        <v>57</v>
      </c>
      <c r="D19" s="28" t="s">
        <v>58</v>
      </c>
      <c r="E19" s="30" t="s">
        <v>59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7">
        <v>2</v>
      </c>
      <c r="B20" s="28" t="s">
        <v>60</v>
      </c>
      <c r="C20" s="29" t="s">
        <v>61</v>
      </c>
      <c r="D20" s="28" t="s">
        <v>62</v>
      </c>
      <c r="E20" s="30" t="s">
        <v>63</v>
      </c>
      <c r="F20" s="2"/>
      <c r="G20" s="2"/>
      <c r="H20" s="61"/>
      <c r="I20" s="62" t="s">
        <v>131</v>
      </c>
      <c r="J20" s="3"/>
      <c r="K20" s="3"/>
      <c r="L20" s="3"/>
      <c r="M20" s="3"/>
      <c r="N20" s="7" t="s">
        <v>131</v>
      </c>
      <c r="O20" s="3"/>
      <c r="P20" s="6" t="s">
        <v>131</v>
      </c>
      <c r="Q20" s="3"/>
      <c r="R20" s="3"/>
      <c r="S20" s="3"/>
      <c r="T20" s="3"/>
      <c r="U20" s="3"/>
      <c r="V20" s="3"/>
      <c r="W20" s="3"/>
      <c r="X20" s="59" t="s">
        <v>131</v>
      </c>
      <c r="Y20" s="3"/>
      <c r="Z20" s="3"/>
      <c r="AA20" s="3"/>
      <c r="AB20" s="58" t="s">
        <v>131</v>
      </c>
      <c r="AC20" s="58" t="s">
        <v>131</v>
      </c>
      <c r="AD20" s="3"/>
      <c r="AE20" s="3"/>
      <c r="AF20" s="3"/>
      <c r="AG20" s="3"/>
      <c r="AH20" s="3"/>
      <c r="AI20" s="3"/>
      <c r="AJ20" s="3"/>
    </row>
    <row r="21" spans="1:42" x14ac:dyDescent="0.25">
      <c r="A21" s="27">
        <v>3</v>
      </c>
      <c r="B21" s="28" t="s">
        <v>151</v>
      </c>
      <c r="C21" s="29" t="s">
        <v>120</v>
      </c>
      <c r="D21" s="28" t="s">
        <v>121</v>
      </c>
      <c r="E21" s="30" t="s">
        <v>64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7">
        <v>4</v>
      </c>
      <c r="B22" s="28" t="s">
        <v>65</v>
      </c>
      <c r="C22" s="29" t="s">
        <v>66</v>
      </c>
      <c r="D22" s="28" t="s">
        <v>67</v>
      </c>
      <c r="E22" s="30" t="s">
        <v>68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64"/>
      <c r="R22" s="3"/>
      <c r="S22" s="3"/>
      <c r="T22" s="3"/>
      <c r="U22" s="3"/>
      <c r="V22" s="64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7">
        <v>5</v>
      </c>
      <c r="B23" s="28" t="s">
        <v>6</v>
      </c>
      <c r="C23" s="29" t="s">
        <v>69</v>
      </c>
      <c r="D23" s="28" t="s">
        <v>70</v>
      </c>
      <c r="E23" s="30" t="s">
        <v>71</v>
      </c>
      <c r="F23" s="2"/>
      <c r="G23" s="2"/>
      <c r="H23" s="2"/>
      <c r="I23" s="2"/>
      <c r="J23" s="5" t="s">
        <v>131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7">
        <v>6</v>
      </c>
      <c r="B24" s="28" t="s">
        <v>6</v>
      </c>
      <c r="C24" s="29" t="s">
        <v>72</v>
      </c>
      <c r="D24" s="28" t="s">
        <v>73</v>
      </c>
      <c r="E24" s="30" t="s">
        <v>74</v>
      </c>
      <c r="F24" s="2"/>
      <c r="G24" s="2"/>
      <c r="H24" s="62" t="s">
        <v>131</v>
      </c>
      <c r="I24" s="62" t="s">
        <v>131</v>
      </c>
      <c r="J24" s="3"/>
      <c r="K24" s="3"/>
      <c r="L24" s="3"/>
      <c r="M24" s="3"/>
      <c r="N24" s="3"/>
      <c r="O24" s="3"/>
      <c r="P24" s="3"/>
      <c r="Q24" s="62" t="s">
        <v>131</v>
      </c>
      <c r="R24" s="3"/>
      <c r="S24" s="3"/>
      <c r="T24" s="3"/>
      <c r="U24" s="58" t="s">
        <v>131</v>
      </c>
      <c r="V24" s="58" t="s">
        <v>131</v>
      </c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7">
        <v>7</v>
      </c>
      <c r="B25" s="28" t="s">
        <v>13</v>
      </c>
      <c r="C25" s="29" t="s">
        <v>75</v>
      </c>
      <c r="D25" s="28" t="s">
        <v>76</v>
      </c>
      <c r="E25" s="31" t="s">
        <v>77</v>
      </c>
      <c r="F25" s="2"/>
      <c r="G25" s="62" t="s">
        <v>131</v>
      </c>
      <c r="H25" s="62" t="s">
        <v>131</v>
      </c>
      <c r="I25" s="76" t="s">
        <v>131</v>
      </c>
      <c r="J25" s="62" t="s">
        <v>131</v>
      </c>
      <c r="K25" s="62" t="s">
        <v>131</v>
      </c>
      <c r="L25" s="3"/>
      <c r="M25" s="3"/>
      <c r="N25" s="62" t="s">
        <v>131</v>
      </c>
      <c r="O25" s="62" t="s">
        <v>131</v>
      </c>
      <c r="P25" s="62" t="s">
        <v>131</v>
      </c>
      <c r="Q25" s="62" t="s">
        <v>131</v>
      </c>
      <c r="R25" s="62" t="s">
        <v>131</v>
      </c>
      <c r="S25" s="3"/>
      <c r="T25" s="3"/>
      <c r="U25" s="62" t="s">
        <v>131</v>
      </c>
      <c r="V25" s="62" t="s">
        <v>131</v>
      </c>
      <c r="W25" s="62" t="s">
        <v>131</v>
      </c>
      <c r="X25" s="62" t="s">
        <v>131</v>
      </c>
      <c r="Y25" s="62" t="s">
        <v>131</v>
      </c>
      <c r="Z25" s="3"/>
      <c r="AA25" s="3"/>
      <c r="AB25" s="58" t="s">
        <v>131</v>
      </c>
      <c r="AC25" s="58" t="s">
        <v>131</v>
      </c>
      <c r="AD25" s="3"/>
      <c r="AE25" s="3"/>
      <c r="AF25" s="3"/>
      <c r="AG25" s="3"/>
      <c r="AH25" s="3"/>
      <c r="AI25" s="3"/>
      <c r="AJ25" s="3"/>
      <c r="AP25" s="34"/>
    </row>
    <row r="26" spans="1:42" x14ac:dyDescent="0.25">
      <c r="A26" s="27">
        <v>8</v>
      </c>
      <c r="B26" s="32" t="s">
        <v>88</v>
      </c>
      <c r="C26" s="33" t="s">
        <v>78</v>
      </c>
      <c r="D26" s="32" t="s">
        <v>79</v>
      </c>
      <c r="E26" s="30" t="s">
        <v>80</v>
      </c>
      <c r="F26" s="2"/>
      <c r="G26" s="2"/>
      <c r="H26" s="62" t="s">
        <v>131</v>
      </c>
      <c r="I26" s="61" t="s">
        <v>131</v>
      </c>
      <c r="J26" s="7" t="s">
        <v>131</v>
      </c>
      <c r="K26" s="3"/>
      <c r="L26" s="3"/>
      <c r="M26" s="3"/>
      <c r="N26" s="3"/>
      <c r="O26" s="3"/>
      <c r="P26" s="7" t="s">
        <v>131</v>
      </c>
      <c r="Q26" s="62" t="s">
        <v>131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7">
        <v>9</v>
      </c>
      <c r="B27" s="32" t="s">
        <v>81</v>
      </c>
      <c r="C27" s="33" t="s">
        <v>82</v>
      </c>
      <c r="D27" s="32" t="s">
        <v>83</v>
      </c>
      <c r="E27" s="30" t="s">
        <v>84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7" t="s">
        <v>131</v>
      </c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7">
        <v>10</v>
      </c>
      <c r="B28" s="32" t="s">
        <v>13</v>
      </c>
      <c r="C28" s="33" t="s">
        <v>85</v>
      </c>
      <c r="D28" s="32" t="s">
        <v>86</v>
      </c>
      <c r="E28" s="30" t="s">
        <v>87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6" t="s">
        <v>131</v>
      </c>
      <c r="R28" s="3"/>
      <c r="S28" s="3"/>
      <c r="T28" s="3"/>
      <c r="U28" s="78" t="s">
        <v>131</v>
      </c>
      <c r="V28" s="58" t="s">
        <v>131</v>
      </c>
      <c r="W28" s="58" t="s">
        <v>131</v>
      </c>
      <c r="X28" s="58" t="s">
        <v>131</v>
      </c>
      <c r="Y28" s="58" t="s">
        <v>131</v>
      </c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7">
        <v>11</v>
      </c>
      <c r="B29" s="32" t="s">
        <v>88</v>
      </c>
      <c r="C29" s="33" t="s">
        <v>89</v>
      </c>
      <c r="D29" s="32" t="s">
        <v>5</v>
      </c>
      <c r="E29" s="30" t="s">
        <v>90</v>
      </c>
      <c r="F29" s="3"/>
      <c r="G29" s="3"/>
      <c r="H29" s="3"/>
      <c r="I29" s="3"/>
      <c r="J29" s="3"/>
      <c r="K29" s="78"/>
      <c r="L29" s="3"/>
      <c r="M29" s="3"/>
      <c r="N29" s="78"/>
      <c r="O29" s="3"/>
      <c r="P29" s="3"/>
      <c r="Q29" s="3"/>
      <c r="R29" s="3"/>
      <c r="S29" s="3"/>
      <c r="T29" s="3"/>
      <c r="U29" s="3"/>
      <c r="V29" s="3" t="s">
        <v>131</v>
      </c>
      <c r="W29" s="78"/>
      <c r="X29" s="78"/>
      <c r="Y29" s="78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7">
        <v>12</v>
      </c>
      <c r="B30" s="32" t="s">
        <v>6</v>
      </c>
      <c r="C30" s="33" t="s">
        <v>91</v>
      </c>
      <c r="D30" s="32" t="s">
        <v>92</v>
      </c>
      <c r="E30" s="30" t="s">
        <v>93</v>
      </c>
      <c r="F30" s="3"/>
      <c r="G30" s="3"/>
      <c r="H30" s="3"/>
      <c r="I30" s="3"/>
      <c r="J30" s="3"/>
      <c r="K30" s="2" t="s">
        <v>131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2" t="s">
        <v>131</v>
      </c>
      <c r="W30" s="2" t="s">
        <v>131</v>
      </c>
      <c r="X30" s="2" t="s">
        <v>131</v>
      </c>
      <c r="Y30" s="2" t="s">
        <v>131</v>
      </c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7">
        <v>13</v>
      </c>
      <c r="B31" s="28" t="s">
        <v>6</v>
      </c>
      <c r="C31" s="29" t="s">
        <v>94</v>
      </c>
      <c r="D31" s="28" t="s">
        <v>95</v>
      </c>
      <c r="E31" s="30" t="s">
        <v>93</v>
      </c>
      <c r="F31" s="3"/>
      <c r="G31" s="2"/>
      <c r="H31" s="2"/>
      <c r="I31" s="2"/>
      <c r="J31" s="2"/>
      <c r="K31" s="2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7">
        <v>14</v>
      </c>
      <c r="B32" s="32" t="s">
        <v>88</v>
      </c>
      <c r="C32" s="33" t="s">
        <v>96</v>
      </c>
      <c r="D32" s="32" t="s">
        <v>97</v>
      </c>
      <c r="E32" s="30" t="s">
        <v>98</v>
      </c>
      <c r="F32" s="3"/>
      <c r="G32" s="89" t="s">
        <v>131</v>
      </c>
      <c r="H32" s="89" t="s">
        <v>131</v>
      </c>
      <c r="I32" s="89" t="s">
        <v>131</v>
      </c>
      <c r="J32" s="89" t="s">
        <v>131</v>
      </c>
      <c r="K32" s="89" t="s">
        <v>131</v>
      </c>
      <c r="L32" s="3"/>
      <c r="M32" s="3"/>
      <c r="N32" s="60" t="s">
        <v>131</v>
      </c>
      <c r="O32" s="60" t="s">
        <v>131</v>
      </c>
      <c r="P32" s="60" t="s">
        <v>131</v>
      </c>
      <c r="Q32" s="60" t="s">
        <v>131</v>
      </c>
      <c r="R32" s="60" t="s">
        <v>131</v>
      </c>
      <c r="S32" s="3"/>
      <c r="T32" s="3"/>
      <c r="U32" s="60" t="s">
        <v>131</v>
      </c>
      <c r="V32" s="60" t="s">
        <v>131</v>
      </c>
      <c r="W32" s="60" t="s">
        <v>131</v>
      </c>
      <c r="X32" s="60" t="s">
        <v>131</v>
      </c>
      <c r="Y32" s="60" t="s">
        <v>131</v>
      </c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7">
        <v>15</v>
      </c>
      <c r="B33" s="32" t="s">
        <v>6</v>
      </c>
      <c r="C33" s="33" t="s">
        <v>99</v>
      </c>
      <c r="D33" s="32" t="s">
        <v>100</v>
      </c>
      <c r="E33" s="30" t="s">
        <v>101</v>
      </c>
      <c r="F33" s="3"/>
      <c r="G33" s="3"/>
      <c r="H33" s="3"/>
      <c r="I33" s="3"/>
      <c r="J33" s="3"/>
      <c r="K33" s="3"/>
      <c r="L33" s="3"/>
      <c r="M33" s="3"/>
      <c r="N33" s="3"/>
      <c r="O33" s="71"/>
      <c r="P33" s="2"/>
      <c r="Q33" s="2"/>
      <c r="R33" s="3"/>
      <c r="S33" s="3"/>
      <c r="T33" s="3"/>
      <c r="U33" s="3"/>
      <c r="V33" s="2"/>
      <c r="W33" s="2"/>
      <c r="X33" s="91" t="s">
        <v>131</v>
      </c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7">
        <v>16</v>
      </c>
      <c r="B34" s="32" t="s">
        <v>6</v>
      </c>
      <c r="C34" s="33" t="s">
        <v>102</v>
      </c>
      <c r="D34" s="32" t="s">
        <v>103</v>
      </c>
      <c r="E34" s="30" t="s">
        <v>104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6" t="s">
        <v>131</v>
      </c>
      <c r="W34" s="3"/>
      <c r="X34" s="6" t="s">
        <v>131</v>
      </c>
      <c r="Y34" s="91" t="s">
        <v>131</v>
      </c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7">
        <v>17</v>
      </c>
      <c r="B35" s="32" t="s">
        <v>6</v>
      </c>
      <c r="C35" s="33" t="s">
        <v>105</v>
      </c>
      <c r="D35" s="32" t="s">
        <v>106</v>
      </c>
      <c r="E35" s="30" t="s">
        <v>104</v>
      </c>
      <c r="F35" s="3"/>
      <c r="G35" s="3"/>
      <c r="H35" s="7" t="s">
        <v>131</v>
      </c>
      <c r="I35" s="56" t="s">
        <v>131</v>
      </c>
      <c r="J35" s="3"/>
      <c r="K35" s="3"/>
      <c r="L35" s="3"/>
      <c r="M35" s="3"/>
      <c r="N35" s="2" t="s">
        <v>131</v>
      </c>
      <c r="O35" s="2" t="s">
        <v>131</v>
      </c>
      <c r="P35" s="3"/>
      <c r="Q35" s="2" t="s">
        <v>131</v>
      </c>
      <c r="R35" s="3"/>
      <c r="S35" s="3"/>
      <c r="T35" s="3"/>
      <c r="U35" s="3"/>
      <c r="V35" s="3"/>
      <c r="W35" s="91" t="s">
        <v>131</v>
      </c>
      <c r="X35" s="57" t="s">
        <v>131</v>
      </c>
      <c r="Y35" s="57" t="s">
        <v>131</v>
      </c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7">
        <v>18</v>
      </c>
      <c r="B36" s="32" t="s">
        <v>6</v>
      </c>
      <c r="C36" s="33" t="s">
        <v>107</v>
      </c>
      <c r="D36" s="32" t="s">
        <v>70</v>
      </c>
      <c r="E36" s="30" t="s">
        <v>104</v>
      </c>
      <c r="F36" s="4"/>
      <c r="G36" s="4"/>
      <c r="H36" s="4"/>
      <c r="I36" s="4"/>
      <c r="J36" s="4"/>
      <c r="K36" s="4"/>
      <c r="L36" s="4"/>
      <c r="M36" s="4"/>
      <c r="N36" s="57" t="s">
        <v>131</v>
      </c>
      <c r="O36" s="57" t="s">
        <v>131</v>
      </c>
      <c r="P36" s="4"/>
      <c r="Q36" s="57" t="s">
        <v>131</v>
      </c>
      <c r="R36" s="2" t="s">
        <v>131</v>
      </c>
      <c r="S36" s="4"/>
      <c r="T36" s="4"/>
      <c r="U36" s="91" t="s">
        <v>131</v>
      </c>
      <c r="V36" s="57" t="s">
        <v>131</v>
      </c>
      <c r="W36" s="4"/>
      <c r="X36" s="57" t="s">
        <v>131</v>
      </c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7">
        <v>19</v>
      </c>
      <c r="B37" s="32" t="s">
        <v>11</v>
      </c>
      <c r="C37" s="33" t="s">
        <v>108</v>
      </c>
      <c r="D37" s="32" t="s">
        <v>109</v>
      </c>
      <c r="E37" s="30" t="s">
        <v>104</v>
      </c>
      <c r="F37" s="4"/>
      <c r="G37" s="4"/>
      <c r="H37" s="7" t="s">
        <v>131</v>
      </c>
      <c r="I37" s="4"/>
      <c r="J37" s="7" t="s">
        <v>131</v>
      </c>
      <c r="K37" s="4"/>
      <c r="L37" s="4"/>
      <c r="M37" s="4"/>
      <c r="N37" s="4"/>
      <c r="O37" s="4"/>
      <c r="P37" s="7" t="s">
        <v>131</v>
      </c>
      <c r="Q37" s="2" t="s">
        <v>131</v>
      </c>
      <c r="R37" s="91" t="s">
        <v>131</v>
      </c>
      <c r="S37" s="4"/>
      <c r="T37" s="4"/>
      <c r="U37" s="57" t="s">
        <v>131</v>
      </c>
      <c r="V37" s="57" t="s">
        <v>131</v>
      </c>
      <c r="W37" s="57" t="s">
        <v>131</v>
      </c>
      <c r="X37" s="57" t="s">
        <v>131</v>
      </c>
      <c r="Y37" s="57" t="s">
        <v>131</v>
      </c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7">
        <v>20</v>
      </c>
      <c r="B38" s="32" t="s">
        <v>11</v>
      </c>
      <c r="C38" s="33" t="s">
        <v>110</v>
      </c>
      <c r="D38" s="32" t="s">
        <v>79</v>
      </c>
      <c r="E38" s="30" t="s">
        <v>104</v>
      </c>
      <c r="F38" s="4"/>
      <c r="G38" s="57" t="s">
        <v>131</v>
      </c>
      <c r="H38" s="4"/>
      <c r="I38" s="4"/>
      <c r="J38" s="4"/>
      <c r="K38" s="4"/>
      <c r="L38" s="4"/>
      <c r="M38" s="4"/>
      <c r="N38" s="57" t="s">
        <v>131</v>
      </c>
      <c r="O38" s="62" t="s">
        <v>131</v>
      </c>
      <c r="P38" s="62" t="s">
        <v>131</v>
      </c>
      <c r="Q38" s="62" t="s">
        <v>131</v>
      </c>
      <c r="R38" s="57" t="s">
        <v>131</v>
      </c>
      <c r="S38" s="4"/>
      <c r="T38" s="4"/>
      <c r="U38" s="57" t="s">
        <v>131</v>
      </c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7">
        <v>21</v>
      </c>
      <c r="B39" s="32" t="s">
        <v>19</v>
      </c>
      <c r="C39" s="33" t="s">
        <v>111</v>
      </c>
      <c r="D39" s="32" t="s">
        <v>112</v>
      </c>
      <c r="E39" s="30" t="s">
        <v>104</v>
      </c>
      <c r="F39" s="4"/>
      <c r="G39" s="4"/>
      <c r="H39" s="4"/>
      <c r="I39" s="4"/>
      <c r="J39" s="4"/>
      <c r="K39" s="3"/>
      <c r="L39" s="4"/>
      <c r="M39" s="4"/>
      <c r="N39" s="4"/>
      <c r="O39" s="4"/>
      <c r="P39" s="4"/>
      <c r="Q39" s="4"/>
      <c r="R39" s="57" t="s">
        <v>131</v>
      </c>
      <c r="S39" s="4"/>
      <c r="T39" s="4"/>
      <c r="U39" s="57" t="s">
        <v>131</v>
      </c>
      <c r="V39" s="72" t="s">
        <v>131</v>
      </c>
      <c r="W39" s="57" t="s">
        <v>131</v>
      </c>
      <c r="X39" s="57" t="s">
        <v>131</v>
      </c>
      <c r="Y39" s="57" t="s">
        <v>131</v>
      </c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7">
        <v>22</v>
      </c>
      <c r="B40" s="32" t="s">
        <v>3</v>
      </c>
      <c r="C40" s="33" t="s">
        <v>119</v>
      </c>
      <c r="D40" s="32" t="s">
        <v>2</v>
      </c>
      <c r="E40" s="30" t="s">
        <v>113</v>
      </c>
      <c r="F40" s="4"/>
      <c r="G40" s="4"/>
      <c r="H40" s="4"/>
      <c r="I40" s="7" t="s">
        <v>131</v>
      </c>
      <c r="J40" s="4"/>
      <c r="K40" s="4"/>
      <c r="L40" s="4"/>
      <c r="M40" s="4"/>
      <c r="N40" s="4"/>
      <c r="O40" s="62" t="s">
        <v>131</v>
      </c>
      <c r="P40" s="62" t="s">
        <v>131</v>
      </c>
      <c r="Q40" s="62" t="s">
        <v>131</v>
      </c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7">
        <v>23</v>
      </c>
      <c r="B41" s="32" t="s">
        <v>6</v>
      </c>
      <c r="C41" s="33" t="s">
        <v>4</v>
      </c>
      <c r="D41" s="32" t="s">
        <v>5</v>
      </c>
      <c r="E41" s="30" t="s">
        <v>114</v>
      </c>
      <c r="F41" s="4"/>
      <c r="G41" s="4"/>
      <c r="H41" s="4"/>
      <c r="I41" s="4"/>
      <c r="J41" s="4"/>
      <c r="K41" s="6" t="s">
        <v>131</v>
      </c>
      <c r="L41" s="4"/>
      <c r="M41" s="4"/>
      <c r="N41" s="4"/>
      <c r="O41" s="7" t="s">
        <v>131</v>
      </c>
      <c r="P41" s="4"/>
      <c r="Q41" s="56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7">
        <v>24</v>
      </c>
      <c r="B42" s="32" t="s">
        <v>6</v>
      </c>
      <c r="C42" s="33" t="s">
        <v>7</v>
      </c>
      <c r="D42" s="32" t="s">
        <v>8</v>
      </c>
      <c r="E42" s="30" t="s">
        <v>115</v>
      </c>
      <c r="F42" s="4"/>
      <c r="G42" s="82" t="s">
        <v>131</v>
      </c>
      <c r="H42" s="82" t="s">
        <v>131</v>
      </c>
      <c r="I42" s="82" t="s">
        <v>131</v>
      </c>
      <c r="J42" s="82" t="s">
        <v>131</v>
      </c>
      <c r="K42" s="82" t="s">
        <v>131</v>
      </c>
      <c r="L42" s="60" t="s">
        <v>131</v>
      </c>
      <c r="M42" s="60" t="s">
        <v>131</v>
      </c>
      <c r="N42" s="82" t="s">
        <v>131</v>
      </c>
      <c r="O42" s="82" t="s">
        <v>131</v>
      </c>
      <c r="P42" s="82" t="s">
        <v>131</v>
      </c>
      <c r="Q42" s="82" t="s">
        <v>131</v>
      </c>
      <c r="R42" s="82" t="s">
        <v>131</v>
      </c>
      <c r="S42" s="60" t="s">
        <v>131</v>
      </c>
      <c r="T42" s="60" t="s">
        <v>131</v>
      </c>
      <c r="U42" s="82" t="s">
        <v>131</v>
      </c>
      <c r="V42" s="82" t="s">
        <v>131</v>
      </c>
      <c r="W42" s="82" t="s">
        <v>131</v>
      </c>
      <c r="X42" s="82" t="s">
        <v>131</v>
      </c>
      <c r="Y42" s="82" t="s">
        <v>131</v>
      </c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7">
        <v>25</v>
      </c>
      <c r="B43" s="32" t="s">
        <v>11</v>
      </c>
      <c r="C43" s="33" t="s">
        <v>9</v>
      </c>
      <c r="D43" s="32" t="s">
        <v>10</v>
      </c>
      <c r="E43" s="30" t="s">
        <v>115</v>
      </c>
      <c r="F43" s="4"/>
      <c r="G43" s="60" t="s">
        <v>131</v>
      </c>
      <c r="H43" s="60" t="s">
        <v>131</v>
      </c>
      <c r="I43" s="60" t="s">
        <v>131</v>
      </c>
      <c r="J43" s="60" t="s">
        <v>131</v>
      </c>
      <c r="K43" s="60" t="s">
        <v>131</v>
      </c>
      <c r="L43" s="4"/>
      <c r="M43" s="4"/>
      <c r="N43" s="60" t="s">
        <v>131</v>
      </c>
      <c r="O43" s="60" t="s">
        <v>131</v>
      </c>
      <c r="P43" s="84" t="s">
        <v>131</v>
      </c>
      <c r="Q43" s="60" t="s">
        <v>131</v>
      </c>
      <c r="R43" s="60" t="s">
        <v>131</v>
      </c>
      <c r="S43" s="4"/>
      <c r="T43" s="4"/>
      <c r="U43" s="60" t="s">
        <v>131</v>
      </c>
      <c r="V43" s="60" t="s">
        <v>131</v>
      </c>
      <c r="W43" s="60" t="s">
        <v>131</v>
      </c>
      <c r="X43" s="60" t="s">
        <v>131</v>
      </c>
      <c r="Y43" s="60" t="s">
        <v>131</v>
      </c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7">
        <v>26</v>
      </c>
      <c r="B44" s="32" t="s">
        <v>13</v>
      </c>
      <c r="C44" s="33" t="s">
        <v>116</v>
      </c>
      <c r="D44" s="32" t="s">
        <v>12</v>
      </c>
      <c r="E44" s="30" t="s">
        <v>115</v>
      </c>
      <c r="F44" s="4"/>
      <c r="G44" s="4"/>
      <c r="H44" s="4"/>
      <c r="I44" s="4"/>
      <c r="J44" s="4"/>
      <c r="K44" s="4"/>
      <c r="L44" s="4"/>
      <c r="M44" s="4"/>
      <c r="N44" s="4"/>
      <c r="O44" s="7" t="s">
        <v>131</v>
      </c>
      <c r="P44" s="4"/>
      <c r="Q44" s="7" t="s">
        <v>131</v>
      </c>
      <c r="R44" s="4"/>
      <c r="S44" s="4"/>
      <c r="T44" s="4"/>
      <c r="U44" s="4"/>
      <c r="V44" s="4"/>
      <c r="W44" s="6" t="s">
        <v>131</v>
      </c>
      <c r="X44" s="4"/>
      <c r="Y44" s="4"/>
      <c r="Z44" s="4"/>
      <c r="AA44" s="4"/>
      <c r="AB44" s="90"/>
      <c r="AC44" s="90" t="s">
        <v>131</v>
      </c>
      <c r="AD44" s="4"/>
      <c r="AE44" s="4"/>
      <c r="AF44" s="4"/>
      <c r="AG44" s="4"/>
      <c r="AH44" s="4"/>
      <c r="AI44" s="4"/>
      <c r="AJ44" s="4"/>
    </row>
    <row r="45" spans="1:36" x14ac:dyDescent="0.25">
      <c r="A45" s="27">
        <v>27</v>
      </c>
      <c r="B45" s="32" t="s">
        <v>16</v>
      </c>
      <c r="C45" s="33" t="s">
        <v>14</v>
      </c>
      <c r="D45" s="32" t="s">
        <v>15</v>
      </c>
      <c r="E45" s="30" t="s">
        <v>115</v>
      </c>
      <c r="F45" s="4"/>
      <c r="G45" s="57" t="s">
        <v>131</v>
      </c>
      <c r="H45" s="57" t="s">
        <v>131</v>
      </c>
      <c r="I45" s="7" t="s">
        <v>131</v>
      </c>
      <c r="J45" s="4"/>
      <c r="K45" s="4"/>
      <c r="L45" s="4"/>
      <c r="M45" s="4"/>
      <c r="N45" s="4"/>
      <c r="O45" s="62" t="s">
        <v>131</v>
      </c>
      <c r="P45" s="62" t="s">
        <v>131</v>
      </c>
      <c r="Q45" s="62" t="s">
        <v>131</v>
      </c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7">
        <v>28</v>
      </c>
      <c r="B46" s="32" t="s">
        <v>19</v>
      </c>
      <c r="C46" s="33" t="s">
        <v>17</v>
      </c>
      <c r="D46" s="32" t="s">
        <v>18</v>
      </c>
      <c r="E46" s="30" t="s">
        <v>115</v>
      </c>
      <c r="F46" s="4"/>
      <c r="G46" s="60" t="s">
        <v>131</v>
      </c>
      <c r="H46" s="60" t="s">
        <v>131</v>
      </c>
      <c r="I46" s="60" t="s">
        <v>131</v>
      </c>
      <c r="J46" s="60" t="s">
        <v>131</v>
      </c>
      <c r="K46" s="60" t="s">
        <v>131</v>
      </c>
      <c r="L46" s="4"/>
      <c r="M46" s="4"/>
      <c r="N46" s="60" t="s">
        <v>131</v>
      </c>
      <c r="O46" s="60" t="s">
        <v>131</v>
      </c>
      <c r="P46" s="60" t="s">
        <v>131</v>
      </c>
      <c r="Q46" s="60" t="s">
        <v>131</v>
      </c>
      <c r="R46" s="60" t="s">
        <v>131</v>
      </c>
      <c r="S46" s="4"/>
      <c r="T46" s="4"/>
      <c r="U46" s="60" t="s">
        <v>131</v>
      </c>
      <c r="V46" s="60" t="s">
        <v>131</v>
      </c>
      <c r="W46" s="60" t="s">
        <v>131</v>
      </c>
      <c r="X46" s="60" t="s">
        <v>131</v>
      </c>
      <c r="Y46" s="60" t="s">
        <v>131</v>
      </c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</sheetData>
  <sheetProtection algorithmName="SHA-512" hashValue="yrEi9gGTiR+AEPC0OnzjCbjuYi2ZnFhB6pttd1qaWkuqPjWmqM4Pq7ikoF6IJeWedfEzDOX9mk0Md88JI+iN/g==" saltValue="iVCFXHCvJI9RcyfgQYdiKw==" spinCount="100000" sheet="1" formatCells="0" selectLockedCells="1" autoFilter="0"/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6">
    <cfRule type="containsText" dxfId="20" priority="11" operator="containsText" text="REFERENT METIER">
      <formula>NOT(ISERROR(SEARCH("REFERENT METIER",E19)))</formula>
    </cfRule>
    <cfRule type="containsText" dxfId="19" priority="12" operator="containsText" text="CORSIC">
      <formula>NOT(ISERROR(SEARCH("CORSIC",E19)))</formula>
    </cfRule>
    <cfRule type="containsText" dxfId="18" priority="13" operator="containsText" text="RH">
      <formula>NOT(ISERROR(SEARCH("RH",E19)))</formula>
    </cfRule>
    <cfRule type="containsText" dxfId="17" priority="14" operator="containsText" text="SECTION 68">
      <formula>NOT(ISERROR(SEARCH("SECTION 68",E19)))</formula>
    </cfRule>
    <cfRule type="containsText" dxfId="16" priority="15" operator="containsText" text="SECTION 67">
      <formula>NOT(ISERROR(SEARCH("SECTION 67",E19)))</formula>
    </cfRule>
    <cfRule type="containsText" dxfId="15" priority="16" operator="containsText" text="COORDINATION">
      <formula>NOT(ISERROR(SEARCH("COORDINATION",E19)))</formula>
    </cfRule>
    <cfRule type="containsText" dxfId="14" priority="17" operator="containsText" text="COMMUNICATION">
      <formula>NOT(ISERROR(SEARCH("COMMUNICATION",E19)))</formula>
    </cfRule>
    <cfRule type="containsText" dxfId="13" priority="18" operator="containsText" text="BUDGET">
      <formula>NOT(ISERROR(SEARCH("BUDGET",E19)))</formula>
    </cfRule>
    <cfRule type="containsText" dxfId="12" priority="19" operator="containsText" text="SECRETARIAT">
      <formula>NOT(ISERROR(SEARCH("SECRETARIAT",E19)))</formula>
    </cfRule>
    <cfRule type="containsText" dxfId="11" priority="20" operator="containsText" text="CHEF BJDC">
      <formula>NOT(ISERROR(SEARCH("CHEF BJDC",E19)))</formula>
    </cfRule>
    <cfRule type="containsText" dxfId="10" priority="21" operator="containsText" text="DIRECTEUR">
      <formula>NOT(ISERROR(SEARCH("DIRECTEUR",E19)))</formula>
    </cfRule>
  </conditionalFormatting>
  <conditionalFormatting sqref="F17:AJ21 F22:U22 W22:AJ22 F23:AJ46">
    <cfRule type="expression" dxfId="9" priority="7">
      <formula>WEEKDAY(F$17,2)&gt;5</formula>
    </cfRule>
  </conditionalFormatting>
  <conditionalFormatting sqref="Y12:AA12">
    <cfRule type="expression" dxfId="8" priority="4">
      <formula>WEEKDAY(AQ$18,2)&gt;5</formula>
    </cfRule>
  </conditionalFormatting>
  <conditionalFormatting sqref="V22">
    <cfRule type="expression" dxfId="7" priority="1">
      <formula>WEEKDAY(V$17,2)&gt;5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171450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171450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171450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171450</xdr:rowOff>
                  </from>
                  <to>
                    <xdr:col>4</xdr:col>
                    <xdr:colOff>1476375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171450</xdr:rowOff>
                  </from>
                  <to>
                    <xdr:col>19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171450</xdr:rowOff>
                  </from>
                  <to>
                    <xdr:col>12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171450</xdr:rowOff>
                  </from>
                  <to>
                    <xdr:col>19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171450</xdr:rowOff>
                  </from>
                  <to>
                    <xdr:col>19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171450</xdr:rowOff>
                  </from>
                  <to>
                    <xdr:col>12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171450</xdr:rowOff>
                  </from>
                  <to>
                    <xdr:col>12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6184001B-2F8C-40A4-A141-43C9804B514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F22:U22 W22:AJ22 F23:AJ46</xm:sqref>
        </x14:conditionalFormatting>
        <x14:conditionalFormatting xmlns:xm="http://schemas.microsoft.com/office/excel/2006/main">
          <x14:cfRule type="expression" priority="9" id="{C91CDC5F-B284-451C-B34A-AF691DFC951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F44:AJ44</xm:sqref>
        </x14:conditionalFormatting>
        <x14:conditionalFormatting xmlns:xm="http://schemas.microsoft.com/office/excel/2006/main">
          <x14:cfRule type="expression" priority="8" id="{FE190917-388C-4588-9B11-8CBFA68FB5A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F41:AJ43 F45:AJ46 F29:AJ39 F22:U22 W22:AJ22 F23:AJ24 F26:AJ27</xm:sqref>
        </x14:conditionalFormatting>
        <x14:conditionalFormatting xmlns:xm="http://schemas.microsoft.com/office/excel/2006/main">
          <x14:cfRule type="expression" priority="6" id="{C24E08D5-36C4-4285-BC0F-822548355E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5" id="{BBC39118-2ECB-4422-BBB0-EDC37BA0F3E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" id="{0498C2C6-3102-4215-B8D2-09E5106443CB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V22</xm:sqref>
        </x14:conditionalFormatting>
        <x14:conditionalFormatting xmlns:xm="http://schemas.microsoft.com/office/excel/2006/main">
          <x14:cfRule type="expression" priority="2" id="{A9B4EA73-71D8-44E1-891A-985F6FD10FD5}">
            <xm:f>NOT(ISNA(VLOOKUP(V$17,'JOURS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V22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8"/>
  <sheetViews>
    <sheetView showGridLines="0" zoomScaleNormal="100" workbookViewId="0">
      <selection activeCell="R12" sqref="R12"/>
    </sheetView>
  </sheetViews>
  <sheetFormatPr baseColWidth="10" defaultColWidth="11.42578125" defaultRowHeight="15" x14ac:dyDescent="0.25"/>
  <cols>
    <col min="1" max="1" width="18.28515625" style="50" bestFit="1" customWidth="1"/>
    <col min="2" max="3" width="11.42578125" style="50"/>
    <col min="4" max="4" width="13" style="50" bestFit="1" customWidth="1"/>
    <col min="5" max="5" width="11.85546875" style="50" bestFit="1" customWidth="1"/>
    <col min="6" max="6" width="11.42578125" style="50"/>
    <col min="7" max="7" width="13" style="50" bestFit="1" customWidth="1"/>
    <col min="8" max="8" width="11.85546875" style="50" bestFit="1" customWidth="1"/>
    <col min="9" max="11" width="11.42578125" style="50"/>
    <col min="12" max="12" width="48.28515625" style="50" hidden="1" customWidth="1"/>
    <col min="13" max="13" width="30.85546875" style="50" hidden="1" customWidth="1"/>
    <col min="14" max="14" width="11.42578125" style="8" customWidth="1"/>
    <col min="15" max="15" width="4.85546875" style="8" customWidth="1"/>
    <col min="16" max="23" width="11.42578125" style="8"/>
    <col min="24" max="16384" width="11.42578125" style="50"/>
  </cols>
  <sheetData>
    <row r="1" spans="1:16" x14ac:dyDescent="0.25">
      <c r="A1" s="8" t="s">
        <v>20</v>
      </c>
      <c r="B1" s="53">
        <v>2019</v>
      </c>
      <c r="C1" s="8"/>
      <c r="D1" s="8"/>
      <c r="E1" s="8"/>
      <c r="F1" s="8"/>
      <c r="G1" s="8"/>
      <c r="H1" s="8"/>
      <c r="I1" s="8"/>
      <c r="J1" s="8"/>
      <c r="K1" s="8"/>
    </row>
    <row r="2" spans="1:16" x14ac:dyDescent="0.25">
      <c r="A2" s="106" t="s">
        <v>37</v>
      </c>
      <c r="B2" s="106"/>
      <c r="C2" s="8"/>
      <c r="D2" s="106" t="s">
        <v>48</v>
      </c>
      <c r="E2" s="106"/>
      <c r="F2" s="8"/>
      <c r="G2" s="106" t="s">
        <v>38</v>
      </c>
      <c r="H2" s="106"/>
      <c r="I2" s="8"/>
      <c r="J2" s="8"/>
      <c r="K2" s="8"/>
      <c r="L2" s="51">
        <f>IF(MOD((B1),4)=0,1,0)</f>
        <v>0</v>
      </c>
      <c r="M2" s="51" t="s">
        <v>123</v>
      </c>
      <c r="N2" s="43"/>
      <c r="O2" s="43"/>
    </row>
    <row r="3" spans="1:16" ht="15.75" x14ac:dyDescent="0.25">
      <c r="A3" s="8"/>
      <c r="B3" s="8"/>
      <c r="C3" s="8"/>
      <c r="D3" s="44"/>
      <c r="E3" s="44"/>
      <c r="F3" s="44"/>
      <c r="G3" s="44"/>
      <c r="H3" s="8"/>
      <c r="I3" s="8"/>
      <c r="J3" s="8"/>
      <c r="K3" s="8"/>
    </row>
    <row r="4" spans="1:16" ht="15.75" x14ac:dyDescent="0.25">
      <c r="A4" s="41" t="s">
        <v>25</v>
      </c>
      <c r="B4" s="42">
        <f>DATE($B$1,1,1)</f>
        <v>43466</v>
      </c>
      <c r="C4" s="8"/>
      <c r="D4" s="54" t="s">
        <v>39</v>
      </c>
      <c r="E4" s="55">
        <v>43467</v>
      </c>
      <c r="F4" s="44"/>
      <c r="G4" s="54" t="s">
        <v>39</v>
      </c>
      <c r="H4" s="55">
        <v>43467</v>
      </c>
      <c r="I4" s="8"/>
      <c r="J4" s="8"/>
      <c r="K4" s="8"/>
    </row>
    <row r="5" spans="1:16" ht="15.75" x14ac:dyDescent="0.25">
      <c r="A5" s="41" t="s">
        <v>21</v>
      </c>
      <c r="B5" s="42">
        <f>B6-1</f>
        <v>43575</v>
      </c>
      <c r="C5" s="8"/>
      <c r="D5" s="54" t="s">
        <v>40</v>
      </c>
      <c r="E5" s="55">
        <v>43594</v>
      </c>
      <c r="F5" s="44"/>
      <c r="G5" s="54" t="s">
        <v>41</v>
      </c>
      <c r="H5" s="55">
        <v>43826</v>
      </c>
      <c r="I5" s="8"/>
      <c r="J5" s="8"/>
      <c r="K5" s="8"/>
    </row>
    <row r="6" spans="1:16" ht="15.75" x14ac:dyDescent="0.25">
      <c r="A6" s="41" t="s">
        <v>22</v>
      </c>
      <c r="B6" s="42">
        <f>ROUND(DATE($B$1,4,MOD(234-11*MOD($B$1,19),30))/7,)*7-6</f>
        <v>43576</v>
      </c>
      <c r="C6" s="8"/>
      <c r="D6" s="54" t="s">
        <v>42</v>
      </c>
      <c r="E6" s="55">
        <v>43595</v>
      </c>
      <c r="F6" s="44"/>
      <c r="G6" s="54" t="s">
        <v>43</v>
      </c>
      <c r="H6" s="55">
        <v>43829</v>
      </c>
      <c r="I6" s="8"/>
      <c r="J6" s="8"/>
      <c r="K6" s="8"/>
      <c r="L6" s="51" t="s">
        <v>153</v>
      </c>
      <c r="M6" s="51"/>
    </row>
    <row r="7" spans="1:16" ht="15.75" x14ac:dyDescent="0.25">
      <c r="A7" s="41" t="s">
        <v>23</v>
      </c>
      <c r="B7" s="42">
        <f>B6+1</f>
        <v>43577</v>
      </c>
      <c r="C7" s="8"/>
      <c r="D7" s="54" t="s">
        <v>44</v>
      </c>
      <c r="E7" s="55">
        <v>43616</v>
      </c>
      <c r="F7" s="44"/>
      <c r="G7" s="54" t="s">
        <v>47</v>
      </c>
      <c r="H7" s="55">
        <v>43830</v>
      </c>
      <c r="I7" s="8"/>
      <c r="J7" s="8"/>
      <c r="K7" s="8"/>
      <c r="L7" s="51" t="s">
        <v>117</v>
      </c>
      <c r="M7" s="52">
        <v>43668.412199074075</v>
      </c>
    </row>
    <row r="8" spans="1:16" ht="15.75" x14ac:dyDescent="0.25">
      <c r="A8" s="41" t="s">
        <v>24</v>
      </c>
      <c r="B8" s="42">
        <f>DATE($B$1,5,1)</f>
        <v>43586</v>
      </c>
      <c r="C8" s="8"/>
      <c r="D8" s="54" t="s">
        <v>45</v>
      </c>
      <c r="E8" s="55">
        <v>43822</v>
      </c>
      <c r="F8" s="44"/>
      <c r="G8" s="45"/>
      <c r="H8" s="44"/>
      <c r="I8" s="8"/>
      <c r="J8" s="8"/>
      <c r="K8" s="8"/>
      <c r="L8" s="51" t="s">
        <v>118</v>
      </c>
      <c r="M8" s="52">
        <v>43668.335138888891</v>
      </c>
    </row>
    <row r="9" spans="1:16" ht="15.75" x14ac:dyDescent="0.25">
      <c r="A9" s="41" t="s">
        <v>26</v>
      </c>
      <c r="B9" s="42">
        <f>DATE($B$1,5,8)</f>
        <v>43593</v>
      </c>
      <c r="C9" s="8"/>
      <c r="D9" s="54" t="s">
        <v>46</v>
      </c>
      <c r="E9" s="55">
        <v>43823</v>
      </c>
      <c r="F9" s="44"/>
      <c r="G9" s="45"/>
      <c r="H9" s="44"/>
      <c r="I9" s="8"/>
      <c r="J9" s="8"/>
      <c r="K9" s="8"/>
      <c r="L9" s="51" t="s">
        <v>36</v>
      </c>
      <c r="M9" s="52">
        <v>43668.334027777775</v>
      </c>
    </row>
    <row r="10" spans="1:16" ht="15.75" x14ac:dyDescent="0.25">
      <c r="A10" s="41" t="s">
        <v>27</v>
      </c>
      <c r="B10" s="42">
        <f>B6+39</f>
        <v>43615</v>
      </c>
      <c r="C10" s="8"/>
      <c r="D10" s="54" t="s">
        <v>41</v>
      </c>
      <c r="E10" s="55">
        <v>43826</v>
      </c>
      <c r="F10" s="44"/>
      <c r="G10" s="45"/>
      <c r="H10" s="44"/>
      <c r="I10" s="8"/>
      <c r="J10" s="8"/>
      <c r="K10" s="8"/>
      <c r="L10" s="51" t="s">
        <v>132</v>
      </c>
      <c r="M10" s="52">
        <v>43665.656724537039</v>
      </c>
    </row>
    <row r="11" spans="1:16" ht="15.75" x14ac:dyDescent="0.25">
      <c r="A11" s="41" t="s">
        <v>28</v>
      </c>
      <c r="B11" s="42">
        <f>B6+49</f>
        <v>43625</v>
      </c>
      <c r="C11" s="8"/>
      <c r="D11" s="54" t="s">
        <v>43</v>
      </c>
      <c r="E11" s="55">
        <v>43829</v>
      </c>
      <c r="F11" s="44"/>
      <c r="G11" s="45"/>
      <c r="H11" s="44"/>
      <c r="I11" s="8"/>
      <c r="J11" s="8"/>
      <c r="K11" s="8"/>
      <c r="L11" s="51" t="s">
        <v>133</v>
      </c>
      <c r="M11" s="52">
        <v>43665.657025462962</v>
      </c>
      <c r="P11" s="34"/>
    </row>
    <row r="12" spans="1:16" ht="15.75" x14ac:dyDescent="0.25">
      <c r="A12" s="41" t="s">
        <v>29</v>
      </c>
      <c r="B12" s="42">
        <f>B6+50</f>
        <v>43626</v>
      </c>
      <c r="C12" s="8"/>
      <c r="D12" s="54" t="s">
        <v>47</v>
      </c>
      <c r="E12" s="55">
        <v>43830</v>
      </c>
      <c r="F12" s="44"/>
      <c r="G12" s="45"/>
      <c r="H12" s="44"/>
      <c r="I12" s="8"/>
      <c r="J12" s="8"/>
      <c r="K12" s="8"/>
      <c r="L12" s="51" t="s">
        <v>134</v>
      </c>
      <c r="M12" s="52">
        <v>43665.657407407409</v>
      </c>
    </row>
    <row r="13" spans="1:16" ht="15.75" x14ac:dyDescent="0.25">
      <c r="A13" s="41" t="s">
        <v>30</v>
      </c>
      <c r="B13" s="42">
        <f>DATE($B$1,7,14)</f>
        <v>43660</v>
      </c>
      <c r="C13" s="8"/>
      <c r="D13" s="8"/>
      <c r="E13" s="8"/>
      <c r="F13" s="44"/>
      <c r="G13" s="8"/>
      <c r="H13" s="8"/>
      <c r="I13" s="8"/>
      <c r="J13" s="8"/>
      <c r="K13" s="8"/>
      <c r="L13" s="51" t="s">
        <v>135</v>
      </c>
      <c r="M13" s="52">
        <v>43665.657812500001</v>
      </c>
    </row>
    <row r="14" spans="1:16" x14ac:dyDescent="0.25">
      <c r="A14" s="41" t="s">
        <v>31</v>
      </c>
      <c r="B14" s="42">
        <f>DATE($B$1,8,15)</f>
        <v>43692</v>
      </c>
      <c r="C14" s="8"/>
      <c r="D14" s="8"/>
      <c r="E14" s="8"/>
      <c r="F14" s="8"/>
      <c r="G14" s="8"/>
      <c r="H14" s="8"/>
      <c r="I14" s="8"/>
      <c r="J14" s="8"/>
      <c r="K14" s="8"/>
      <c r="L14" s="51" t="s">
        <v>136</v>
      </c>
      <c r="M14" s="52">
        <v>43665.658148148148</v>
      </c>
    </row>
    <row r="15" spans="1:16" x14ac:dyDescent="0.25">
      <c r="A15" s="41" t="s">
        <v>32</v>
      </c>
      <c r="B15" s="42">
        <f>DATE($B$1,11,1)</f>
        <v>43770</v>
      </c>
      <c r="C15" s="8"/>
      <c r="D15" s="8"/>
      <c r="E15" s="8"/>
      <c r="F15" s="8"/>
      <c r="G15" s="8"/>
      <c r="H15" s="8"/>
      <c r="I15" s="8"/>
      <c r="J15" s="8"/>
      <c r="K15" s="8"/>
      <c r="L15" s="51" t="s">
        <v>137</v>
      </c>
      <c r="M15" s="52">
        <v>43739.327048611114</v>
      </c>
    </row>
    <row r="16" spans="1:16" x14ac:dyDescent="0.25">
      <c r="A16" s="41" t="s">
        <v>33</v>
      </c>
      <c r="B16" s="42">
        <f>DATE($B$1,11,11)</f>
        <v>43780</v>
      </c>
      <c r="C16" s="8"/>
      <c r="D16" s="8"/>
      <c r="E16" s="8"/>
      <c r="F16" s="8"/>
      <c r="G16" s="8"/>
      <c r="H16" s="8"/>
      <c r="I16" s="8"/>
      <c r="J16" s="8"/>
      <c r="K16" s="8"/>
      <c r="L16" s="51" t="s">
        <v>138</v>
      </c>
      <c r="M16" s="52">
        <v>43774.715833333335</v>
      </c>
    </row>
    <row r="17" spans="1:13" x14ac:dyDescent="0.25">
      <c r="A17" s="41" t="s">
        <v>34</v>
      </c>
      <c r="B17" s="42">
        <f>DATE($B$1,12,25)</f>
        <v>43824</v>
      </c>
      <c r="C17" s="8"/>
      <c r="D17" s="8"/>
      <c r="E17" s="8"/>
      <c r="F17" s="8"/>
      <c r="G17" s="8"/>
      <c r="H17" s="8"/>
      <c r="I17" s="8"/>
      <c r="J17" s="8"/>
      <c r="K17" s="8"/>
      <c r="L17" s="51" t="s">
        <v>139</v>
      </c>
      <c r="M17" s="52">
        <v>43795.467349537037</v>
      </c>
    </row>
    <row r="18" spans="1:13" x14ac:dyDescent="0.25">
      <c r="A18" s="41" t="s">
        <v>35</v>
      </c>
      <c r="B18" s="42">
        <f>DATE($B$1,12,26)</f>
        <v>43825</v>
      </c>
      <c r="C18" s="8"/>
      <c r="D18" s="8"/>
      <c r="E18" s="8"/>
      <c r="F18" s="8"/>
      <c r="G18" s="8"/>
      <c r="H18" s="8"/>
      <c r="I18" s="8"/>
      <c r="J18" s="8"/>
      <c r="K18" s="8"/>
      <c r="L18" s="51" t="s">
        <v>140</v>
      </c>
      <c r="M18" s="52">
        <v>43795.46707175926</v>
      </c>
    </row>
    <row r="19" spans="1:13" x14ac:dyDescent="0.25">
      <c r="A19" s="46"/>
      <c r="B19" s="8"/>
      <c r="C19" s="8"/>
      <c r="D19" s="8"/>
      <c r="E19" s="8"/>
      <c r="F19" s="8"/>
      <c r="G19" s="8"/>
      <c r="H19" s="8"/>
      <c r="I19" s="8"/>
      <c r="J19" s="8"/>
      <c r="K19" s="8"/>
    </row>
    <row r="20" spans="1:13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</row>
    <row r="21" spans="1:13" x14ac:dyDescent="0.25">
      <c r="A21" s="47" t="s">
        <v>51</v>
      </c>
      <c r="B21" s="8"/>
      <c r="C21" s="8"/>
      <c r="D21" s="8"/>
      <c r="E21" s="8"/>
      <c r="F21" s="8"/>
      <c r="G21" s="8"/>
      <c r="H21" s="8"/>
      <c r="I21" s="8"/>
      <c r="J21" s="8"/>
      <c r="K21" s="8"/>
    </row>
    <row r="22" spans="1:13" x14ac:dyDescent="0.25">
      <c r="A22" s="48" t="s">
        <v>150</v>
      </c>
      <c r="B22" s="8"/>
      <c r="C22" s="8"/>
      <c r="D22" s="8"/>
      <c r="E22" s="8"/>
      <c r="F22" s="8"/>
      <c r="G22" s="8"/>
      <c r="H22" s="8"/>
      <c r="I22" s="8"/>
      <c r="J22" s="8"/>
      <c r="K22" s="8"/>
    </row>
    <row r="23" spans="1:13" x14ac:dyDescent="0.25">
      <c r="A23" s="49" t="s">
        <v>52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48" t="s">
        <v>53</v>
      </c>
      <c r="B24" s="8"/>
      <c r="C24" s="8"/>
      <c r="D24" s="8"/>
      <c r="E24" s="8"/>
      <c r="F24" s="8"/>
      <c r="G24" s="8"/>
      <c r="H24" s="8"/>
      <c r="I24" s="8"/>
      <c r="J24" s="8"/>
      <c r="K24" s="8"/>
    </row>
    <row r="25" spans="1:13" x14ac:dyDescent="0.25">
      <c r="A25" s="48" t="s">
        <v>49</v>
      </c>
      <c r="B25" s="8"/>
      <c r="C25" s="8"/>
      <c r="D25" s="8"/>
      <c r="E25" s="8"/>
      <c r="F25" s="8"/>
      <c r="G25" s="8"/>
      <c r="H25" s="8"/>
      <c r="I25" s="8"/>
      <c r="J25" s="8"/>
      <c r="K25" s="8"/>
    </row>
    <row r="26" spans="1:13" x14ac:dyDescent="0.25">
      <c r="A26" s="48" t="s">
        <v>50</v>
      </c>
      <c r="B26" s="8"/>
      <c r="C26" s="8"/>
      <c r="D26" s="8"/>
      <c r="E26" s="8"/>
      <c r="F26" s="8"/>
      <c r="G26" s="8"/>
      <c r="H26" s="8"/>
      <c r="I26" s="8"/>
      <c r="J26" s="8"/>
      <c r="K26" s="8"/>
    </row>
    <row r="27" spans="1:13" x14ac:dyDescent="0.25">
      <c r="A27" s="48" t="s">
        <v>141</v>
      </c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1:13" x14ac:dyDescent="0.25">
      <c r="A28" s="48" t="s">
        <v>142</v>
      </c>
      <c r="B28" s="8"/>
      <c r="C28" s="8"/>
      <c r="D28" s="8"/>
      <c r="E28" s="8"/>
      <c r="F28" s="8"/>
      <c r="G28" s="8"/>
      <c r="H28" s="8"/>
      <c r="I28" s="8"/>
      <c r="J28" s="8"/>
      <c r="K28" s="8"/>
    </row>
    <row r="29" spans="1:13" x14ac:dyDescent="0.25">
      <c r="A29" s="48"/>
      <c r="B29" s="8"/>
      <c r="C29" s="8"/>
      <c r="D29" s="8"/>
      <c r="E29" s="8"/>
      <c r="F29" s="8"/>
      <c r="G29" s="8"/>
      <c r="H29" s="8"/>
      <c r="I29" s="8"/>
      <c r="J29" s="8"/>
      <c r="K29" s="8"/>
    </row>
    <row r="30" spans="1:13" x14ac:dyDescent="0.25">
      <c r="A30" s="48"/>
      <c r="B30" s="8"/>
      <c r="C30" s="8"/>
      <c r="D30" s="8"/>
      <c r="E30" s="8"/>
      <c r="F30" s="8"/>
      <c r="G30" s="8"/>
      <c r="H30" s="8"/>
      <c r="I30" s="8"/>
      <c r="J30" s="8"/>
      <c r="K30" s="8"/>
    </row>
    <row r="31" spans="1:13" x14ac:dyDescent="0.25">
      <c r="A31" s="47" t="s">
        <v>148</v>
      </c>
      <c r="B31" s="8"/>
      <c r="C31" s="8"/>
      <c r="D31" s="8"/>
      <c r="E31" s="8"/>
      <c r="F31" s="8"/>
      <c r="G31" s="8"/>
      <c r="H31" s="8"/>
      <c r="I31" s="8"/>
      <c r="J31" s="8"/>
      <c r="K31" s="8"/>
    </row>
    <row r="32" spans="1:13" x14ac:dyDescent="0.25">
      <c r="A32" s="48" t="s">
        <v>143</v>
      </c>
      <c r="B32" s="8"/>
      <c r="C32" s="8"/>
      <c r="D32" s="8"/>
      <c r="E32" s="8"/>
      <c r="F32" s="8"/>
      <c r="G32" s="8"/>
      <c r="H32" s="8"/>
      <c r="I32" s="8"/>
      <c r="J32" s="8"/>
      <c r="K32" s="8"/>
    </row>
    <row r="33" spans="1:11" x14ac:dyDescent="0.25">
      <c r="A33" s="48" t="s">
        <v>146</v>
      </c>
      <c r="B33" s="8"/>
      <c r="C33" s="8"/>
      <c r="D33" s="8"/>
      <c r="E33" s="8"/>
      <c r="F33" s="8"/>
      <c r="G33" s="8"/>
      <c r="H33" s="8"/>
      <c r="I33" s="8"/>
      <c r="J33" s="8"/>
      <c r="K33" s="8"/>
    </row>
    <row r="34" spans="1:11" x14ac:dyDescent="0.25">
      <c r="A34" s="48" t="s">
        <v>147</v>
      </c>
      <c r="B34" s="8"/>
      <c r="C34" s="8"/>
      <c r="D34" s="8"/>
      <c r="E34" s="8"/>
      <c r="F34" s="8"/>
      <c r="G34" s="8"/>
      <c r="H34" s="8"/>
      <c r="I34" s="8"/>
      <c r="J34" s="8"/>
      <c r="K34" s="8"/>
    </row>
    <row r="35" spans="1:11" x14ac:dyDescent="0.25">
      <c r="A35" s="48" t="s">
        <v>149</v>
      </c>
      <c r="B35" s="8"/>
      <c r="C35" s="8"/>
      <c r="D35" s="8"/>
      <c r="E35" s="8"/>
      <c r="F35" s="8"/>
      <c r="G35" s="8"/>
      <c r="H35" s="8"/>
      <c r="I35" s="8"/>
      <c r="J35" s="8"/>
      <c r="K35" s="8"/>
    </row>
    <row r="36" spans="1:11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</row>
    <row r="37" spans="1:11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</row>
    <row r="38" spans="1:11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</row>
  </sheetData>
  <sheetProtection formatCells="0" selectLockedCells="1" autoFilter="0"/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2019-11-26T13:29:20Z</dcterms:modified>
</cp:coreProperties>
</file>