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300"/>
  </bookViews>
  <sheets>
    <sheet name="Décembre" sheetId="28" r:id="rId1"/>
    <sheet name="Feuil1" sheetId="29" r:id="rId2"/>
    <sheet name="JOURS NON TRAVAILLES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7" i="28" l="1"/>
  <c r="E2" i="28"/>
  <c r="F2" i="28"/>
  <c r="F17" i="28" l="1"/>
  <c r="G17" i="28" s="1"/>
  <c r="H17" i="28" s="1"/>
  <c r="I17" i="28" s="1"/>
  <c r="J17" i="28" s="1"/>
  <c r="K17" i="28" s="1"/>
  <c r="L17" i="28" s="1"/>
  <c r="M17" i="28" s="1"/>
  <c r="N17" i="28" s="1"/>
  <c r="O17" i="28" s="1"/>
  <c r="P17" i="28" s="1"/>
  <c r="Q17" i="28" s="1"/>
  <c r="R17" i="28" s="1"/>
  <c r="S17" i="28" s="1"/>
  <c r="T17" i="28" s="1"/>
  <c r="U17" i="28" s="1"/>
  <c r="V17" i="28" s="1"/>
  <c r="W17" i="28" s="1"/>
  <c r="X17" i="28" s="1"/>
  <c r="Y17" i="28" s="1"/>
  <c r="Z17" i="28" s="1"/>
  <c r="AA17" i="28" s="1"/>
  <c r="AB17" i="28" s="1"/>
  <c r="AC17" i="28" s="1"/>
  <c r="AD17" i="28" s="1"/>
  <c r="AE17" i="28" s="1"/>
  <c r="AF17" i="28" s="1"/>
  <c r="AG17" i="28" s="1"/>
  <c r="E15" i="28"/>
  <c r="AH17" i="28" l="1"/>
  <c r="AI17" i="28" s="1"/>
  <c r="L2" i="3"/>
  <c r="B18" i="3" l="1"/>
  <c r="B17" i="3"/>
  <c r="B16" i="3"/>
  <c r="B15" i="3"/>
  <c r="B14" i="3"/>
  <c r="B13" i="3"/>
  <c r="B6" i="3"/>
  <c r="B5" i="3" s="1"/>
  <c r="B8" i="3"/>
  <c r="B9" i="3"/>
  <c r="B4" i="3"/>
  <c r="B12" i="3" l="1"/>
  <c r="B11" i="3"/>
  <c r="B7" i="3"/>
  <c r="B10" i="3"/>
</calcChain>
</file>

<file path=xl/comments1.xml><?xml version="1.0" encoding="utf-8"?>
<comments xmlns="http://schemas.openxmlformats.org/spreadsheetml/2006/main">
  <authors>
    <author>GOSLIN Aurelie ADJT ADM AE</author>
  </authors>
  <commentList>
    <comment ref="D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E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  <comment ref="G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Jour Mois (ex : 2 janvier)</t>
        </r>
      </text>
    </comment>
    <comment ref="H4" authorId="0" shapeId="0">
      <text>
        <r>
          <rPr>
            <b/>
            <sz val="9"/>
            <color indexed="81"/>
            <rFont val="Tahoma"/>
            <family val="2"/>
          </rPr>
          <t>GOSLIN Aurelie ADJT ADM AE:</t>
        </r>
        <r>
          <rPr>
            <sz val="9"/>
            <color indexed="81"/>
            <rFont val="Tahoma"/>
            <family val="2"/>
          </rPr>
          <t xml:space="preserve">
Date dans le format : JJ/MM/AAAA (ex : 02/01/2019)</t>
        </r>
      </text>
    </comment>
  </commentList>
</comments>
</file>

<file path=xl/sharedStrings.xml><?xml version="1.0" encoding="utf-8"?>
<sst xmlns="http://schemas.openxmlformats.org/spreadsheetml/2006/main" count="247" uniqueCount="164">
  <si>
    <t>Ludovic</t>
  </si>
  <si>
    <t>SCH</t>
  </si>
  <si>
    <t>ANNEE</t>
  </si>
  <si>
    <t>Vendredi saint</t>
  </si>
  <si>
    <t>Pâques</t>
  </si>
  <si>
    <t>Lundi de Pâques</t>
  </si>
  <si>
    <t>1er mai</t>
  </si>
  <si>
    <t>1er janvier</t>
  </si>
  <si>
    <t>8 mai</t>
  </si>
  <si>
    <t>Ascension</t>
  </si>
  <si>
    <t>Pentecôte</t>
  </si>
  <si>
    <t>Lundi de Pentecôte</t>
  </si>
  <si>
    <t>14 juillet</t>
  </si>
  <si>
    <t>15 août</t>
  </si>
  <si>
    <t>1er novembre</t>
  </si>
  <si>
    <t>11 novembre</t>
  </si>
  <si>
    <t>25 décembre</t>
  </si>
  <si>
    <t>26 décembre</t>
  </si>
  <si>
    <t>MARS</t>
  </si>
  <si>
    <t>JOURS FERIES</t>
  </si>
  <si>
    <t>JOURS PCP</t>
  </si>
  <si>
    <t>JOURS RTT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</si>
  <si>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militaires (Jours PCP)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</si>
  <si>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en forme conditionnelle pour les lignes des civils (Jours RTT)</t>
    </r>
  </si>
  <si>
    <r>
      <t>Pour chaque nouvelle année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</si>
  <si>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Mettre à jour </t>
    </r>
    <r>
      <rPr>
        <b/>
        <u/>
        <sz val="11"/>
        <color theme="4" tint="-0.249977111117893"/>
        <rFont val="Calibri"/>
        <family val="2"/>
        <scheme val="minor"/>
      </rPr>
      <t>uniquement</t>
    </r>
    <r>
      <rPr>
        <sz val="11"/>
        <color theme="4" tint="-0.249977111117893"/>
        <rFont val="Calibri"/>
        <family val="2"/>
        <scheme val="minor"/>
      </rPr>
      <t xml:space="preserve"> l'année dans la cellule B1 de cette feuille (JOURS NON TRAVAILLES)</t>
    </r>
  </si>
  <si>
    <r>
      <t xml:space="preserve">Mettre à jour les dates JOURS RTT et JOURS PCP </t>
    </r>
    <r>
      <rPr>
        <b/>
        <u/>
        <sz val="11"/>
        <color theme="4" tint="-0.249977111117893"/>
        <rFont val="Calibri"/>
        <family val="2"/>
        <scheme val="minor"/>
      </rPr>
      <t>chaque année</t>
    </r>
    <r>
      <rPr>
        <sz val="11"/>
        <color theme="4" tint="-0.249977111117893"/>
        <rFont val="Calibri"/>
        <family val="2"/>
        <scheme val="minor"/>
      </rPr>
      <t xml:space="preserve"> sur cette feuille (JOURS NON TRAVAILLES)</t>
    </r>
  </si>
  <si>
    <t>Christophe</t>
  </si>
  <si>
    <t>CNE</t>
  </si>
  <si>
    <t>Sébastien</t>
  </si>
  <si>
    <t>Laurent</t>
  </si>
  <si>
    <t>JANVIER</t>
  </si>
  <si>
    <t>FEVRIER</t>
  </si>
  <si>
    <t>: mois en cours</t>
  </si>
  <si>
    <t>: formule pour années bissextiles</t>
  </si>
  <si>
    <t>M</t>
  </si>
  <si>
    <t>AM</t>
  </si>
  <si>
    <t/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</si>
  <si>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</si>
  <si>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</si>
  <si>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</si>
  <si>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</si>
  <si>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</si>
  <si>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</si>
  <si>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</si>
  <si>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</si>
  <si>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</si>
  <si>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Mise à jour automatique des jours fériés</t>
    </r>
  </si>
  <si>
    <r>
      <rPr>
        <b/>
        <sz val="11"/>
        <color theme="4" tint="-0.249977111117893"/>
        <rFont val="Calibri"/>
        <family val="2"/>
        <scheme val="minor"/>
      </rPr>
      <t>ATTENTION</t>
    </r>
    <r>
      <rPr>
        <sz val="11"/>
        <color theme="4" tint="-0.249977111117893"/>
        <rFont val="Calibri"/>
        <family val="2"/>
        <scheme val="minor"/>
      </rPr>
      <t xml:space="preserve"> : Mettre à jour les mises en forme conditionnelles concernant les </t>
    </r>
    <r>
      <rPr>
        <b/>
        <sz val="11"/>
        <color theme="4" tint="-0.249977111117893"/>
        <rFont val="Calibri"/>
        <family val="2"/>
        <scheme val="minor"/>
      </rPr>
      <t>RTT</t>
    </r>
    <r>
      <rPr>
        <sz val="11"/>
        <color theme="4" tint="-0.249977111117893"/>
        <rFont val="Calibri"/>
        <family val="2"/>
        <scheme val="minor"/>
      </rPr>
      <t xml:space="preserve"> et</t>
    </r>
    <r>
      <rPr>
        <b/>
        <sz val="11"/>
        <color theme="4" tint="-0.249977111117893"/>
        <rFont val="Calibri"/>
        <family val="2"/>
        <scheme val="minor"/>
      </rPr>
      <t xml:space="preserve"> PCP</t>
    </r>
    <r>
      <rPr>
        <sz val="11"/>
        <color theme="4" tint="-0.249977111117893"/>
        <rFont val="Calibri"/>
        <family val="2"/>
        <scheme val="minor"/>
      </rPr>
      <t xml:space="preserve"> lorsqu'il y a un ajout ou une suppression d'une ligne d'un personnel</t>
    </r>
  </si>
  <si>
    <r>
      <t xml:space="preserve">Sur cette feuille, colonnes L et M masquées : </t>
    </r>
    <r>
      <rPr>
        <b/>
        <sz val="11"/>
        <color theme="4" tint="-0.249977111117893"/>
        <rFont val="Calibri"/>
        <family val="2"/>
        <scheme val="minor"/>
      </rPr>
      <t>ne pas y toucher</t>
    </r>
    <r>
      <rPr>
        <sz val="11"/>
        <color theme="4" tint="-0.249977111117893"/>
        <rFont val="Calibri"/>
        <family val="2"/>
        <scheme val="minor"/>
      </rPr>
      <t xml:space="preserve"> ; L2 permet de reconnaître une année bissextile ; L6 à L18 permet de connaître le dernier enregistrement</t>
    </r>
  </si>
  <si>
    <t>Toutes les feuilles sont verrouillées avec le même mot de passe</t>
  </si>
  <si>
    <r>
      <t>Quelques informations</t>
    </r>
    <r>
      <rPr>
        <sz val="11"/>
        <color rgb="FFFF0000"/>
        <rFont val="Calibri"/>
        <family val="2"/>
        <scheme val="minor"/>
      </rPr>
      <t xml:space="preserve"> :</t>
    </r>
  </si>
  <si>
    <r>
      <t xml:space="preserve">Les cellules concernant les jours fériés sont verrouillées car elles sont mises à jour </t>
    </r>
    <r>
      <rPr>
        <b/>
        <sz val="11"/>
        <color theme="8"/>
        <rFont val="Calibri"/>
        <family val="2"/>
        <scheme val="minor"/>
      </rPr>
      <t>automatiquement</t>
    </r>
  </si>
  <si>
    <r>
      <rPr>
        <b/>
        <u/>
        <sz val="11"/>
        <color theme="4" tint="-0.249977111117893"/>
        <rFont val="Calibri"/>
        <family val="2"/>
        <scheme val="minor"/>
      </rPr>
      <t>Faire une copie</t>
    </r>
    <r>
      <rPr>
        <sz val="11"/>
        <color theme="4" tint="-0.249977111117893"/>
        <rFont val="Calibri"/>
        <family val="2"/>
        <scheme val="minor"/>
      </rPr>
      <t xml:space="preserve"> de ce document afin de ne pas perdre les données de l'année écoulée</t>
    </r>
  </si>
  <si>
    <t>Sur chaque feuille, toutes les cellules sont verrouillées hormis celles modifiables par le personnel (de F19 à AJ46)</t>
  </si>
  <si>
    <t>2 janvier</t>
  </si>
  <si>
    <t>3 janvier</t>
  </si>
  <si>
    <t>22 mai</t>
  </si>
  <si>
    <t>13 juillet</t>
  </si>
  <si>
    <t>24 décembre</t>
  </si>
  <si>
    <t>28 décembre</t>
  </si>
  <si>
    <t>29 décembre</t>
  </si>
  <si>
    <t>30 décembre</t>
  </si>
  <si>
    <t>31 décembre</t>
  </si>
  <si>
    <t>LCL</t>
  </si>
  <si>
    <t>Puppo</t>
  </si>
  <si>
    <t>Guillaume</t>
  </si>
  <si>
    <t xml:space="preserve">CBA </t>
  </si>
  <si>
    <t>Balanche</t>
  </si>
  <si>
    <t>Pierrick</t>
  </si>
  <si>
    <t>CBA</t>
  </si>
  <si>
    <t>Mace De Gastines</t>
  </si>
  <si>
    <t>Rémondet</t>
  </si>
  <si>
    <t>Jean</t>
  </si>
  <si>
    <t>Allègre</t>
  </si>
  <si>
    <t>Thierry</t>
  </si>
  <si>
    <t>Faramin</t>
  </si>
  <si>
    <t>Ronan</t>
  </si>
  <si>
    <t>Moracchini</t>
  </si>
  <si>
    <t>Alain</t>
  </si>
  <si>
    <t>Viale</t>
  </si>
  <si>
    <t>Xavier</t>
  </si>
  <si>
    <t>LTN</t>
  </si>
  <si>
    <t>Mignot</t>
  </si>
  <si>
    <t>David</t>
  </si>
  <si>
    <t>ADC</t>
  </si>
  <si>
    <t>Tony</t>
  </si>
  <si>
    <t>Djedai</t>
  </si>
  <si>
    <t>Alexandre</t>
  </si>
  <si>
    <t>Girardin</t>
  </si>
  <si>
    <t>Jerome</t>
  </si>
  <si>
    <t>Petitjean</t>
  </si>
  <si>
    <t>Patrick</t>
  </si>
  <si>
    <t>Raffour</t>
  </si>
  <si>
    <t>Jérico</t>
  </si>
  <si>
    <t>ADJ</t>
  </si>
  <si>
    <t>Bonin</t>
  </si>
  <si>
    <t>Cédric</t>
  </si>
  <si>
    <t>Dijoux</t>
  </si>
  <si>
    <t>Jimmy</t>
  </si>
  <si>
    <t>Wilhelm</t>
  </si>
  <si>
    <t>Olivier</t>
  </si>
  <si>
    <t>Durban</t>
  </si>
  <si>
    <t>Mikael</t>
  </si>
  <si>
    <t>Lecoustre</t>
  </si>
  <si>
    <t>Jonathan</t>
  </si>
  <si>
    <t xml:space="preserve">Mas </t>
  </si>
  <si>
    <t>Clément</t>
  </si>
  <si>
    <t>SGT</t>
  </si>
  <si>
    <t>Ancelot</t>
  </si>
  <si>
    <t>Billon</t>
  </si>
  <si>
    <t>Quentin</t>
  </si>
  <si>
    <t>Dessaint</t>
  </si>
  <si>
    <t>Thomas</t>
  </si>
  <si>
    <t>Fouilloux</t>
  </si>
  <si>
    <t xml:space="preserve">Quentin </t>
  </si>
  <si>
    <t>Katena</t>
  </si>
  <si>
    <t>Sosefo</t>
  </si>
  <si>
    <t>Macy</t>
  </si>
  <si>
    <t>Judith</t>
  </si>
  <si>
    <t>Melia</t>
  </si>
  <si>
    <t>Rhimi</t>
  </si>
  <si>
    <t>Yassine</t>
  </si>
  <si>
    <t>CC1</t>
  </si>
  <si>
    <t>Ameur</t>
  </si>
  <si>
    <t>Michael</t>
  </si>
  <si>
    <t>Barrientos Jeldes</t>
  </si>
  <si>
    <t>Daniel</t>
  </si>
  <si>
    <t>Brito</t>
  </si>
  <si>
    <t>Gilbert</t>
  </si>
  <si>
    <t>Desousa Correia</t>
  </si>
  <si>
    <t>Julien</t>
  </si>
  <si>
    <t>Gosselin</t>
  </si>
  <si>
    <t>Jérôme</t>
  </si>
  <si>
    <t>Maka</t>
  </si>
  <si>
    <t>Mauaki</t>
  </si>
  <si>
    <t>Petit</t>
  </si>
  <si>
    <t>Adrien</t>
  </si>
  <si>
    <t>Tiehau</t>
  </si>
  <si>
    <t>Edouard</t>
  </si>
  <si>
    <t>CCH</t>
  </si>
  <si>
    <t>Ah Sin</t>
  </si>
  <si>
    <t>Steve</t>
  </si>
  <si>
    <t>Masson</t>
  </si>
  <si>
    <t>Arnaud</t>
  </si>
  <si>
    <t>Sobocki</t>
  </si>
  <si>
    <t xml:space="preserve">Thomas </t>
  </si>
  <si>
    <t>Wakanengo</t>
  </si>
  <si>
    <t>CPL</t>
  </si>
  <si>
    <t>Combes</t>
  </si>
  <si>
    <t>Anthony</t>
  </si>
  <si>
    <t>1CL</t>
  </si>
  <si>
    <t>Fall</t>
  </si>
  <si>
    <t>Raphael</t>
  </si>
  <si>
    <t>Imare</t>
  </si>
  <si>
    <t>LE GALL</t>
  </si>
  <si>
    <t>LUDIVINE</t>
  </si>
  <si>
    <t>FIENDRY</t>
  </si>
  <si>
    <t>Mois</t>
  </si>
  <si>
    <t>Num</t>
  </si>
  <si>
    <t>Année</t>
  </si>
  <si>
    <t>FÉVRIER</t>
  </si>
  <si>
    <t>DÉCEMBRE</t>
  </si>
  <si>
    <t>Fichier mis à jour le  19/08/2020 16:18:26 par  l.durban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</si>
</sst>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d"/>
    <numFmt numFmtId="165" formatCode="0#"/>
    <numFmt numFmtId="167" formatCode="mmmm"/>
  </numFmts>
  <fonts count="2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u/>
      <sz val="11"/>
      <color theme="4" tint="-0.249977111117893"/>
      <name val="Calibri"/>
      <family val="2"/>
      <scheme val="minor"/>
    </font>
    <font>
      <u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8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2"/>
      <name val="Marianne"/>
      <family val="3"/>
    </font>
    <font>
      <b/>
      <sz val="12"/>
      <name val="Marianne"/>
      <family val="3"/>
    </font>
    <font>
      <sz val="12"/>
      <color theme="1"/>
      <name val="Marianne"/>
      <family val="3"/>
    </font>
    <font>
      <b/>
      <sz val="11"/>
      <color rgb="FFFF0000"/>
      <name val="Bell MT"/>
      <family val="1"/>
    </font>
    <font>
      <b/>
      <sz val="11"/>
      <color rgb="FFFF0000"/>
      <name val="Calibri"/>
      <family val="2"/>
      <scheme val="minor"/>
    </font>
    <font>
      <sz val="11"/>
      <color theme="1"/>
      <name val="Bodoni MT"/>
      <family val="1"/>
    </font>
    <font>
      <sz val="16"/>
      <color theme="1"/>
      <name val="Marianne"/>
      <family val="3"/>
    </font>
    <font>
      <b/>
      <sz val="12"/>
      <color theme="1"/>
      <name val="Marianne"/>
      <family val="3"/>
    </font>
    <font>
      <sz val="22"/>
      <color theme="1"/>
      <name val="Marianne"/>
      <family val="3"/>
    </font>
  </fonts>
  <fills count="1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6C30A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F7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63">
    <xf numFmtId="0" fontId="0" fillId="0" borderId="0" xfId="0"/>
    <xf numFmtId="0" fontId="0" fillId="0" borderId="0" xfId="0" applyProtection="1"/>
    <xf numFmtId="14" fontId="0" fillId="0" borderId="0" xfId="0" applyNumberFormat="1" applyProtection="1"/>
    <xf numFmtId="49" fontId="0" fillId="0" borderId="2" xfId="0" applyNumberFormat="1" applyBorder="1" applyProtection="1"/>
    <xf numFmtId="14" fontId="0" fillId="0" borderId="2" xfId="0" applyNumberFormat="1" applyBorder="1" applyProtection="1"/>
    <xf numFmtId="0" fontId="0" fillId="0" borderId="0" xfId="0" applyFill="1" applyBorder="1" applyProtection="1"/>
    <xf numFmtId="0" fontId="1" fillId="0" borderId="0" xfId="0" applyFont="1" applyProtection="1"/>
    <xf numFmtId="49" fontId="1" fillId="0" borderId="0" xfId="0" applyNumberFormat="1" applyFont="1" applyProtection="1"/>
    <xf numFmtId="49" fontId="0" fillId="0" borderId="0" xfId="0" applyNumberFormat="1" applyProtection="1"/>
    <xf numFmtId="0" fontId="7" fillId="0" borderId="0" xfId="0" applyFont="1" applyProtection="1"/>
    <xf numFmtId="0" fontId="3" fillId="0" borderId="0" xfId="0" applyFont="1" applyProtection="1"/>
    <xf numFmtId="0" fontId="3" fillId="0" borderId="0" xfId="0" applyFont="1" applyAlignment="1" applyProtection="1">
      <alignment horizontal="left"/>
    </xf>
    <xf numFmtId="0" fontId="0" fillId="0" borderId="0" xfId="0" applyProtection="1">
      <protection locked="0"/>
    </xf>
    <xf numFmtId="0" fontId="0" fillId="2" borderId="0" xfId="0" applyFill="1" applyProtection="1">
      <protection locked="0"/>
    </xf>
    <xf numFmtId="22" fontId="0" fillId="2" borderId="0" xfId="0" applyNumberFormat="1" applyFill="1" applyAlignment="1" applyProtection="1">
      <alignment horizontal="center" vertical="center"/>
      <protection locked="0"/>
    </xf>
    <xf numFmtId="0" fontId="2" fillId="0" borderId="0" xfId="0" applyFont="1" applyProtection="1"/>
    <xf numFmtId="49" fontId="1" fillId="0" borderId="2" xfId="0" applyNumberFormat="1" applyFont="1" applyBorder="1" applyProtection="1"/>
    <xf numFmtId="14" fontId="1" fillId="0" borderId="2" xfId="0" applyNumberFormat="1" applyFont="1" applyBorder="1" applyProtection="1"/>
    <xf numFmtId="0" fontId="13" fillId="3" borderId="0" xfId="0" applyFont="1" applyFill="1" applyAlignment="1" applyProtection="1">
      <alignment horizontal="center"/>
    </xf>
    <xf numFmtId="165" fontId="14" fillId="3" borderId="0" xfId="0" applyNumberFormat="1" applyFont="1" applyFill="1" applyAlignment="1" applyProtection="1">
      <alignment horizontal="center" vertical="center"/>
    </xf>
    <xf numFmtId="0" fontId="14" fillId="3" borderId="0" xfId="0" applyFont="1" applyFill="1" applyAlignment="1" applyProtection="1">
      <alignment horizontal="center" vertical="center"/>
    </xf>
    <xf numFmtId="164" fontId="15" fillId="5" borderId="1" xfId="0" applyNumberFormat="1" applyFont="1" applyFill="1" applyBorder="1" applyAlignment="1" applyProtection="1">
      <alignment horizontal="center" textRotation="90"/>
    </xf>
    <xf numFmtId="0" fontId="13" fillId="0" borderId="0" xfId="0" applyFont="1" applyBorder="1" applyProtection="1"/>
    <xf numFmtId="0" fontId="15" fillId="5" borderId="1" xfId="0" applyFont="1" applyFill="1" applyBorder="1" applyProtection="1">
      <protection locked="0"/>
    </xf>
    <xf numFmtId="0" fontId="15" fillId="0" borderId="1" xfId="0" applyFont="1" applyFill="1" applyBorder="1" applyProtection="1">
      <protection locked="0"/>
    </xf>
    <xf numFmtId="0" fontId="13" fillId="0" borderId="1" xfId="0" applyFont="1" applyFill="1" applyBorder="1" applyAlignment="1">
      <alignment horizontal="center" vertical="center"/>
    </xf>
    <xf numFmtId="0" fontId="13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protection locked="0"/>
    </xf>
    <xf numFmtId="0" fontId="15" fillId="0" borderId="1" xfId="0" applyFont="1" applyBorder="1" applyProtection="1">
      <protection locked="0"/>
    </xf>
    <xf numFmtId="0" fontId="13" fillId="5" borderId="1" xfId="1" applyFont="1" applyFill="1" applyBorder="1" applyAlignment="1">
      <alignment horizontal="center" vertical="center"/>
    </xf>
    <xf numFmtId="0" fontId="15" fillId="0" borderId="0" xfId="0" applyFont="1" applyProtection="1"/>
    <xf numFmtId="0" fontId="13" fillId="0" borderId="1" xfId="1" applyFont="1" applyFill="1" applyBorder="1" applyAlignment="1">
      <alignment horizontal="center"/>
    </xf>
    <xf numFmtId="0" fontId="13" fillId="4" borderId="1" xfId="1" applyFont="1" applyFill="1" applyBorder="1" applyAlignment="1">
      <alignment horizontal="center"/>
    </xf>
    <xf numFmtId="0" fontId="16" fillId="18" borderId="0" xfId="0" applyFont="1" applyFill="1"/>
    <xf numFmtId="0" fontId="17" fillId="5" borderId="0" xfId="0" applyFont="1" applyFill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19" fillId="0" borderId="0" xfId="0" applyFont="1" applyProtection="1"/>
    <xf numFmtId="14" fontId="15" fillId="0" borderId="0" xfId="0" applyNumberFormat="1" applyFont="1" applyProtection="1"/>
    <xf numFmtId="14" fontId="15" fillId="5" borderId="0" xfId="0" applyNumberFormat="1" applyFont="1" applyFill="1" applyAlignment="1" applyProtection="1">
      <alignment horizontal="center" vertical="center"/>
    </xf>
    <xf numFmtId="0" fontId="15" fillId="5" borderId="0" xfId="0" applyFont="1" applyFill="1" applyAlignment="1" applyProtection="1">
      <alignment horizontal="center" vertical="center"/>
    </xf>
    <xf numFmtId="0" fontId="15" fillId="6" borderId="0" xfId="0" applyFont="1" applyFill="1" applyAlignment="1" applyProtection="1">
      <alignment horizontal="center" vertical="center"/>
    </xf>
    <xf numFmtId="0" fontId="15" fillId="7" borderId="0" xfId="0" applyFont="1" applyFill="1" applyProtection="1"/>
    <xf numFmtId="0" fontId="15" fillId="2" borderId="0" xfId="0" applyFont="1" applyFill="1" applyProtection="1"/>
    <xf numFmtId="0" fontId="15" fillId="7" borderId="0" xfId="0" applyFont="1" applyFill="1" applyAlignment="1" applyProtection="1">
      <alignment horizontal="center" vertical="center"/>
    </xf>
    <xf numFmtId="0" fontId="15" fillId="8" borderId="0" xfId="0" applyFont="1" applyFill="1" applyAlignment="1" applyProtection="1">
      <alignment horizontal="center" vertical="center"/>
    </xf>
    <xf numFmtId="0" fontId="15" fillId="10" borderId="0" xfId="0" applyFont="1" applyFill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0" fontId="15" fillId="13" borderId="0" xfId="0" applyFont="1" applyFill="1" applyAlignment="1" applyProtection="1">
      <alignment horizontal="center" vertical="center"/>
    </xf>
    <xf numFmtId="0" fontId="15" fillId="14" borderId="0" xfId="0" applyFont="1" applyFill="1" applyAlignment="1" applyProtection="1">
      <alignment horizontal="center" vertical="center"/>
    </xf>
    <xf numFmtId="0" fontId="15" fillId="16" borderId="0" xfId="0" applyFont="1" applyFill="1" applyBorder="1" applyProtection="1"/>
    <xf numFmtId="0" fontId="15" fillId="15" borderId="0" xfId="0" applyFont="1" applyFill="1" applyAlignment="1" applyProtection="1">
      <alignment horizontal="center" vertical="center"/>
    </xf>
    <xf numFmtId="164" fontId="15" fillId="5" borderId="3" xfId="0" applyNumberFormat="1" applyFont="1" applyFill="1" applyBorder="1" applyAlignment="1" applyProtection="1">
      <alignment horizontal="center" textRotation="90"/>
    </xf>
    <xf numFmtId="0" fontId="15" fillId="12" borderId="0" xfId="0" applyFont="1" applyFill="1" applyAlignment="1" applyProtection="1">
      <alignment horizontal="center" vertical="center"/>
    </xf>
    <xf numFmtId="0" fontId="21" fillId="0" borderId="0" xfId="0" applyFont="1" applyAlignment="1" applyProtection="1">
      <alignment horizontal="center" vertical="center"/>
    </xf>
    <xf numFmtId="0" fontId="20" fillId="0" borderId="0" xfId="0" applyNumberFormat="1" applyFont="1" applyAlignment="1" applyProtection="1">
      <alignment horizontal="center" vertical="center" wrapText="1"/>
    </xf>
    <xf numFmtId="167" fontId="20" fillId="0" borderId="0" xfId="0" applyNumberFormat="1" applyFont="1" applyAlignment="1" applyProtection="1">
      <alignment horizontal="center" vertical="center"/>
    </xf>
    <xf numFmtId="0" fontId="15" fillId="6" borderId="0" xfId="0" applyFont="1" applyFill="1" applyAlignment="1" applyProtection="1">
      <alignment horizontal="center" vertical="center"/>
    </xf>
    <xf numFmtId="0" fontId="15" fillId="17" borderId="0" xfId="0" applyFont="1" applyFill="1" applyAlignment="1" applyProtection="1">
      <alignment horizontal="center" vertical="center"/>
    </xf>
    <xf numFmtId="0" fontId="15" fillId="9" borderId="0" xfId="0" applyFont="1" applyFill="1" applyAlignment="1" applyProtection="1">
      <alignment horizontal="center" vertical="center"/>
    </xf>
    <xf numFmtId="0" fontId="15" fillId="11" borderId="0" xfId="0" applyFont="1" applyFill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</cellXfs>
  <cellStyles count="2">
    <cellStyle name="Normal" xfId="0" builtinId="0"/>
    <cellStyle name="Normal 2 2" xfId="1"/>
  </cellStyles>
  <dxfs count="4">
    <dxf>
      <fill>
        <patternFill>
          <bgColor theme="7"/>
        </patternFill>
      </fill>
    </dxf>
    <dxf>
      <fill>
        <patternFill>
          <bgColor rgb="FFFF7C80"/>
        </patternFill>
      </fill>
    </dxf>
    <dxf>
      <fill>
        <patternFill>
          <bgColor theme="0" tint="-0.499984740745262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CC99FF"/>
      <color rgb="FFCCFFCC"/>
      <color rgb="FFFBC86D"/>
      <color rgb="FFFF7C80"/>
      <color rgb="FFFCB67C"/>
      <color rgb="FFFFCC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Drop" dropStyle="combo" dx="16" fmlaLink="$C$1" fmlaRange="Feuil1!$D$2:$D$13" noThreeD="1" sel="2"/>
</file>

<file path=xl/ctrlProps/ctrlProp19.xml><?xml version="1.0" encoding="utf-8"?>
<formControlPr xmlns="http://schemas.microsoft.com/office/spreadsheetml/2009/9/main" objectType="Drop" dropStyle="combo" dx="16" fmlaLink="$C$2" fmlaRange="Feuil1!$G$2:$G$13" noThreeD="1" sel="6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857250</xdr:colOff>
          <xdr:row>6</xdr:row>
          <xdr:rowOff>19050</xdr:rowOff>
        </xdr:from>
        <xdr:to>
          <xdr:col>4</xdr:col>
          <xdr:colOff>1304925</xdr:colOff>
          <xdr:row>8</xdr:row>
          <xdr:rowOff>38100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  <a:ext uri="{FF2B5EF4-FFF2-40B4-BE49-F238E27FC236}">
                  <a16:creationId xmlns:a16="http://schemas.microsoft.com/office/drawing/2014/main" id="{00000000-0008-0000-0B00-00000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acceptés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866775</xdr:colOff>
          <xdr:row>8</xdr:row>
          <xdr:rowOff>142875</xdr:rowOff>
        </xdr:from>
        <xdr:to>
          <xdr:col>4</xdr:col>
          <xdr:colOff>1314450</xdr:colOff>
          <xdr:row>10</xdr:row>
          <xdr:rowOff>171450</xdr:rowOff>
        </xdr:to>
        <xdr:sp macro="" textlink="">
          <xdr:nvSpPr>
            <xdr:cNvPr id="29698" name="Button 2" hidden="1">
              <a:extLst>
                <a:ext uri="{63B3BB69-23CF-44E3-9099-C40C66FF867C}">
                  <a14:compatExt spid="_x0000_s29698"/>
                </a:ext>
                <a:ext uri="{FF2B5EF4-FFF2-40B4-BE49-F238E27FC236}">
                  <a16:creationId xmlns:a16="http://schemas.microsoft.com/office/drawing/2014/main" id="{00000000-0008-0000-0B00-000002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11</xdr:row>
          <xdr:rowOff>47625</xdr:rowOff>
        </xdr:from>
        <xdr:to>
          <xdr:col>4</xdr:col>
          <xdr:colOff>1400175</xdr:colOff>
          <xdr:row>13</xdr:row>
          <xdr:rowOff>66675</xdr:rowOff>
        </xdr:to>
        <xdr:sp macro="" textlink="">
          <xdr:nvSpPr>
            <xdr:cNvPr id="29699" name="Button 3" hidden="1">
              <a:extLst>
                <a:ext uri="{63B3BB69-23CF-44E3-9099-C40C66FF867C}">
                  <a14:compatExt spid="_x0000_s29699"/>
                </a:ext>
                <a:ext uri="{FF2B5EF4-FFF2-40B4-BE49-F238E27FC236}">
                  <a16:creationId xmlns:a16="http://schemas.microsoft.com/office/drawing/2014/main" id="{00000000-0008-0000-0B00-000003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Congés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876300</xdr:colOff>
          <xdr:row>3</xdr:row>
          <xdr:rowOff>85725</xdr:rowOff>
        </xdr:from>
        <xdr:to>
          <xdr:col>4</xdr:col>
          <xdr:colOff>1314450</xdr:colOff>
          <xdr:row>5</xdr:row>
          <xdr:rowOff>38100</xdr:rowOff>
        </xdr:to>
        <xdr:sp macro="" textlink="">
          <xdr:nvSpPr>
            <xdr:cNvPr id="29700" name="Button 4" hidden="1">
              <a:extLst>
                <a:ext uri="{63B3BB69-23CF-44E3-9099-C40C66FF867C}">
                  <a14:compatExt spid="_x0000_s29700"/>
                </a:ext>
                <a:ext uri="{FF2B5EF4-FFF2-40B4-BE49-F238E27FC236}">
                  <a16:creationId xmlns:a16="http://schemas.microsoft.com/office/drawing/2014/main" id="{00000000-0008-0000-0B00-000004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Prévisions congés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238125</xdr:colOff>
          <xdr:row>4</xdr:row>
          <xdr:rowOff>171450</xdr:rowOff>
        </xdr:from>
        <xdr:to>
          <xdr:col>18</xdr:col>
          <xdr:colOff>238125</xdr:colOff>
          <xdr:row>7</xdr:row>
          <xdr:rowOff>0</xdr:rowOff>
        </xdr:to>
        <xdr:sp macro="" textlink="">
          <xdr:nvSpPr>
            <xdr:cNvPr id="29701" name="Button 5" hidden="1">
              <a:extLst>
                <a:ext uri="{63B3BB69-23CF-44E3-9099-C40C66FF867C}">
                  <a14:compatExt spid="_x0000_s29701"/>
                </a:ext>
                <a:ext uri="{FF2B5EF4-FFF2-40B4-BE49-F238E27FC236}">
                  <a16:creationId xmlns:a16="http://schemas.microsoft.com/office/drawing/2014/main" id="{00000000-0008-0000-0B00-000005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276225</xdr:colOff>
          <xdr:row>1</xdr:row>
          <xdr:rowOff>0</xdr:rowOff>
        </xdr:from>
        <xdr:to>
          <xdr:col>11</xdr:col>
          <xdr:colOff>247650</xdr:colOff>
          <xdr:row>1</xdr:row>
          <xdr:rowOff>361950</xdr:rowOff>
        </xdr:to>
        <xdr:sp macro="" textlink="">
          <xdr:nvSpPr>
            <xdr:cNvPr id="29702" name="Button 6" hidden="1">
              <a:extLst>
                <a:ext uri="{63B3BB69-23CF-44E3-9099-C40C66FF867C}">
                  <a14:compatExt spid="_x0000_s29702"/>
                </a:ext>
                <a:ext uri="{FF2B5EF4-FFF2-40B4-BE49-F238E27FC236}">
                  <a16:creationId xmlns:a16="http://schemas.microsoft.com/office/drawing/2014/main" id="{00000000-0008-0000-0B00-000006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Arrêt maladie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352425</xdr:colOff>
          <xdr:row>2</xdr:row>
          <xdr:rowOff>133350</xdr:rowOff>
        </xdr:from>
        <xdr:to>
          <xdr:col>11</xdr:col>
          <xdr:colOff>352425</xdr:colOff>
          <xdr:row>4</xdr:row>
          <xdr:rowOff>152400</xdr:rowOff>
        </xdr:to>
        <xdr:sp macro="" textlink="">
          <xdr:nvSpPr>
            <xdr:cNvPr id="29703" name="Button 7" hidden="1">
              <a:extLst>
                <a:ext uri="{63B3BB69-23CF-44E3-9099-C40C66FF867C}">
                  <a14:compatExt spid="_x0000_s29703"/>
                </a:ext>
                <a:ext uri="{FF2B5EF4-FFF2-40B4-BE49-F238E27FC236}">
                  <a16:creationId xmlns:a16="http://schemas.microsoft.com/office/drawing/2014/main" id="{00000000-0008-0000-0B00-000007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Rendez-vous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1</xdr:row>
          <xdr:rowOff>57150</xdr:rowOff>
        </xdr:from>
        <xdr:to>
          <xdr:col>18</xdr:col>
          <xdr:colOff>219075</xdr:colOff>
          <xdr:row>1</xdr:row>
          <xdr:rowOff>285750</xdr:rowOff>
        </xdr:to>
        <xdr:sp macro="" textlink="">
          <xdr:nvSpPr>
            <xdr:cNvPr id="29704" name="Button 8" hidden="1">
              <a:extLst>
                <a:ext uri="{63B3BB69-23CF-44E3-9099-C40C66FF867C}">
                  <a14:compatExt spid="_x0000_s29704"/>
                </a:ext>
                <a:ext uri="{FF2B5EF4-FFF2-40B4-BE49-F238E27FC236}">
                  <a16:creationId xmlns:a16="http://schemas.microsoft.com/office/drawing/2014/main" id="{00000000-0008-0000-0B00-000008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219075</xdr:colOff>
          <xdr:row>2</xdr:row>
          <xdr:rowOff>57150</xdr:rowOff>
        </xdr:from>
        <xdr:to>
          <xdr:col>18</xdr:col>
          <xdr:colOff>219075</xdr:colOff>
          <xdr:row>4</xdr:row>
          <xdr:rowOff>85725</xdr:rowOff>
        </xdr:to>
        <xdr:sp macro="" textlink="">
          <xdr:nvSpPr>
            <xdr:cNvPr id="29706" name="Button 10" hidden="1">
              <a:extLst>
                <a:ext uri="{63B3BB69-23CF-44E3-9099-C40C66FF867C}">
                  <a14:compatExt spid="_x0000_s29706"/>
                </a:ext>
                <a:ext uri="{FF2B5EF4-FFF2-40B4-BE49-F238E27FC236}">
                  <a16:creationId xmlns:a16="http://schemas.microsoft.com/office/drawing/2014/main" id="{00000000-0008-0000-0B00-00000A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Accueil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200025</xdr:colOff>
          <xdr:row>7</xdr:row>
          <xdr:rowOff>95250</xdr:rowOff>
        </xdr:from>
        <xdr:to>
          <xdr:col>18</xdr:col>
          <xdr:colOff>114300</xdr:colOff>
          <xdr:row>9</xdr:row>
          <xdr:rowOff>19050</xdr:rowOff>
        </xdr:to>
        <xdr:sp macro="" textlink="">
          <xdr:nvSpPr>
            <xdr:cNvPr id="29707" name="Button 11" hidden="1">
              <a:extLst>
                <a:ext uri="{63B3BB69-23CF-44E3-9099-C40C66FF867C}">
                  <a14:compatExt spid="_x0000_s29707"/>
                </a:ext>
                <a:ext uri="{FF2B5EF4-FFF2-40B4-BE49-F238E27FC236}">
                  <a16:creationId xmlns:a16="http://schemas.microsoft.com/office/drawing/2014/main" id="{00000000-0008-0000-0B00-00000B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Stage/Formation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9525</xdr:colOff>
          <xdr:row>3</xdr:row>
          <xdr:rowOff>171450</xdr:rowOff>
        </xdr:from>
        <xdr:to>
          <xdr:col>26</xdr:col>
          <xdr:colOff>9525</xdr:colOff>
          <xdr:row>6</xdr:row>
          <xdr:rowOff>0</xdr:rowOff>
        </xdr:to>
        <xdr:sp macro="" textlink="">
          <xdr:nvSpPr>
            <xdr:cNvPr id="29708" name="Button 12" hidden="1">
              <a:extLst>
                <a:ext uri="{63B3BB69-23CF-44E3-9099-C40C66FF867C}">
                  <a14:compatExt spid="_x0000_s29708"/>
                </a:ext>
                <a:ext uri="{FF2B5EF4-FFF2-40B4-BE49-F238E27FC236}">
                  <a16:creationId xmlns:a16="http://schemas.microsoft.com/office/drawing/2014/main" id="{00000000-0008-0000-0B00-00000C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0</xdr:colOff>
          <xdr:row>6</xdr:row>
          <xdr:rowOff>171450</xdr:rowOff>
        </xdr:from>
        <xdr:to>
          <xdr:col>26</xdr:col>
          <xdr:colOff>0</xdr:colOff>
          <xdr:row>9</xdr:row>
          <xdr:rowOff>0</xdr:rowOff>
        </xdr:to>
        <xdr:sp macro="" textlink="">
          <xdr:nvSpPr>
            <xdr:cNvPr id="29709" name="Button 13" hidden="1">
              <a:extLst>
                <a:ext uri="{63B3BB69-23CF-44E3-9099-C40C66FF867C}">
                  <a14:compatExt spid="_x0000_s29709"/>
                </a:ext>
                <a:ext uri="{FF2B5EF4-FFF2-40B4-BE49-F238E27FC236}">
                  <a16:creationId xmlns:a16="http://schemas.microsoft.com/office/drawing/2014/main" id="{00000000-0008-0000-0B00-00000D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Stage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333375</xdr:colOff>
          <xdr:row>9</xdr:row>
          <xdr:rowOff>152400</xdr:rowOff>
        </xdr:from>
        <xdr:to>
          <xdr:col>18</xdr:col>
          <xdr:colOff>314325</xdr:colOff>
          <xdr:row>11</xdr:row>
          <xdr:rowOff>28575</xdr:rowOff>
        </xdr:to>
        <xdr:sp macro="" textlink="">
          <xdr:nvSpPr>
            <xdr:cNvPr id="29710" name="Button 14" hidden="1">
              <a:extLst>
                <a:ext uri="{63B3BB69-23CF-44E3-9099-C40C66FF867C}">
                  <a14:compatExt spid="_x0000_s29710"/>
                </a:ext>
                <a:ext uri="{FF2B5EF4-FFF2-40B4-BE49-F238E27FC236}">
                  <a16:creationId xmlns:a16="http://schemas.microsoft.com/office/drawing/2014/main" id="{00000000-0008-0000-0B00-00000E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3</xdr:row>
          <xdr:rowOff>171450</xdr:rowOff>
        </xdr:from>
        <xdr:to>
          <xdr:col>33</xdr:col>
          <xdr:colOff>9525</xdr:colOff>
          <xdr:row>6</xdr:row>
          <xdr:rowOff>0</xdr:rowOff>
        </xdr:to>
        <xdr:sp macro="" textlink="">
          <xdr:nvSpPr>
            <xdr:cNvPr id="29711" name="Button 15" hidden="1">
              <a:extLst>
                <a:ext uri="{63B3BB69-23CF-44E3-9099-C40C66FF867C}">
                  <a14:compatExt spid="_x0000_s29711"/>
                </a:ext>
                <a:ext uri="{FF2B5EF4-FFF2-40B4-BE49-F238E27FC236}">
                  <a16:creationId xmlns:a16="http://schemas.microsoft.com/office/drawing/2014/main" id="{00000000-0008-0000-0B00-00000F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Matin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</xdr:colOff>
          <xdr:row>6</xdr:row>
          <xdr:rowOff>171450</xdr:rowOff>
        </xdr:from>
        <xdr:to>
          <xdr:col>33</xdr:col>
          <xdr:colOff>9525</xdr:colOff>
          <xdr:row>9</xdr:row>
          <xdr:rowOff>0</xdr:rowOff>
        </xdr:to>
        <xdr:sp macro="" textlink="">
          <xdr:nvSpPr>
            <xdr:cNvPr id="29712" name="Button 16" hidden="1">
              <a:extLst>
                <a:ext uri="{63B3BB69-23CF-44E3-9099-C40C66FF867C}">
                  <a14:compatExt spid="_x0000_s29712"/>
                </a:ext>
                <a:ext uri="{FF2B5EF4-FFF2-40B4-BE49-F238E27FC236}">
                  <a16:creationId xmlns:a16="http://schemas.microsoft.com/office/drawing/2014/main" id="{00000000-0008-0000-0B00-000010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Auto d'abs Après-Midi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8</xdr:row>
          <xdr:rowOff>19050</xdr:rowOff>
        </xdr:from>
        <xdr:to>
          <xdr:col>11</xdr:col>
          <xdr:colOff>371475</xdr:colOff>
          <xdr:row>10</xdr:row>
          <xdr:rowOff>38100</xdr:rowOff>
        </xdr:to>
        <xdr:sp macro="" textlink="">
          <xdr:nvSpPr>
            <xdr:cNvPr id="29713" name="Button 17" hidden="1">
              <a:extLst>
                <a:ext uri="{63B3BB69-23CF-44E3-9099-C40C66FF867C}">
                  <a14:compatExt spid="_x0000_s29713"/>
                </a:ext>
                <a:ext uri="{FF2B5EF4-FFF2-40B4-BE49-F238E27FC236}">
                  <a16:creationId xmlns:a16="http://schemas.microsoft.com/office/drawing/2014/main" id="{00000000-0008-0000-0B00-000011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Astreinte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5</xdr:row>
          <xdr:rowOff>104775</xdr:rowOff>
        </xdr:from>
        <xdr:to>
          <xdr:col>11</xdr:col>
          <xdr:colOff>342900</xdr:colOff>
          <xdr:row>7</xdr:row>
          <xdr:rowOff>142875</xdr:rowOff>
        </xdr:to>
        <xdr:sp macro="" textlink="">
          <xdr:nvSpPr>
            <xdr:cNvPr id="29714" name="Button 18" hidden="1">
              <a:extLst>
                <a:ext uri="{63B3BB69-23CF-44E3-9099-C40C66FF867C}">
                  <a14:compatExt spid="_x0000_s29714"/>
                </a:ext>
                <a:ext uri="{FF2B5EF4-FFF2-40B4-BE49-F238E27FC236}">
                  <a16:creationId xmlns:a16="http://schemas.microsoft.com/office/drawing/2014/main" id="{00000000-0008-0000-0B00-000012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JDC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0</xdr:row>
          <xdr:rowOff>9525</xdr:rowOff>
        </xdr:from>
        <xdr:to>
          <xdr:col>2</xdr:col>
          <xdr:colOff>9525</xdr:colOff>
          <xdr:row>0</xdr:row>
          <xdr:rowOff>333375</xdr:rowOff>
        </xdr:to>
        <xdr:sp macro="" textlink="">
          <xdr:nvSpPr>
            <xdr:cNvPr id="29715" name="Drop Down 19" hidden="1">
              <a:extLst>
                <a:ext uri="{63B3BB69-23CF-44E3-9099-C40C66FF867C}">
                  <a14:compatExt spid="_x0000_s29715"/>
                </a:ext>
                <a:ext uri="{FF2B5EF4-FFF2-40B4-BE49-F238E27FC236}">
                  <a16:creationId xmlns:a16="http://schemas.microsoft.com/office/drawing/2014/main" id="{00000000-0008-0000-0B00-000013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</xdr:row>
          <xdr:rowOff>114300</xdr:rowOff>
        </xdr:from>
        <xdr:to>
          <xdr:col>2</xdr:col>
          <xdr:colOff>19050</xdr:colOff>
          <xdr:row>2</xdr:row>
          <xdr:rowOff>19050</xdr:rowOff>
        </xdr:to>
        <xdr:sp macro="" textlink="">
          <xdr:nvSpPr>
            <xdr:cNvPr id="29716" name="Drop Down 20" hidden="1">
              <a:extLst>
                <a:ext uri="{63B3BB69-23CF-44E3-9099-C40C66FF867C}">
                  <a14:compatExt spid="_x0000_s29716"/>
                </a:ext>
                <a:ext uri="{FF2B5EF4-FFF2-40B4-BE49-F238E27FC236}">
                  <a16:creationId xmlns:a16="http://schemas.microsoft.com/office/drawing/2014/main" id="{00000000-0008-0000-0B00-0000147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AN63"/>
  <sheetViews>
    <sheetView tabSelected="1" zoomScale="68" zoomScaleNormal="68" workbookViewId="0">
      <pane ySplit="17" topLeftCell="A18" activePane="bottomLeft" state="frozen"/>
      <selection activeCell="B3" sqref="B3:C5"/>
      <selection pane="bottomLeft" activeCell="AL17" sqref="AL17"/>
    </sheetView>
  </sheetViews>
  <sheetFormatPr baseColWidth="10" defaultColWidth="11.42578125" defaultRowHeight="15.75" x14ac:dyDescent="0.25"/>
  <cols>
    <col min="1" max="1" width="9.5703125" style="31" customWidth="1"/>
    <col min="2" max="2" width="10.42578125" style="31" bestFit="1" customWidth="1"/>
    <col min="3" max="3" width="30.140625" style="31" bestFit="1" customWidth="1"/>
    <col min="4" max="4" width="13.85546875" style="31" bestFit="1" customWidth="1"/>
    <col min="5" max="29" width="6" style="31" customWidth="1"/>
    <col min="30" max="30" width="5.7109375" style="31" customWidth="1"/>
    <col min="31" max="31" width="5.85546875" style="31" customWidth="1"/>
    <col min="32" max="32" width="6.140625" style="31" customWidth="1"/>
    <col min="33" max="34" width="6" style="31" customWidth="1"/>
    <col min="35" max="35" width="4.28515625" style="31" customWidth="1"/>
    <col min="36" max="36" width="4" style="31" customWidth="1"/>
    <col min="37" max="38" width="11.42578125" style="31"/>
    <col min="39" max="39" width="3" style="31" hidden="1" customWidth="1"/>
    <col min="40" max="40" width="14.140625" style="31" hidden="1" customWidth="1"/>
    <col min="41" max="16384" width="11.42578125" style="31"/>
  </cols>
  <sheetData>
    <row r="1" spans="1:40" ht="28.5" customHeight="1" x14ac:dyDescent="0.3">
      <c r="A1" s="38"/>
      <c r="B1" s="38"/>
      <c r="C1" s="31">
        <v>2</v>
      </c>
    </row>
    <row r="2" spans="1:40" ht="33" customHeight="1" x14ac:dyDescent="0.3">
      <c r="A2" s="38"/>
      <c r="B2" s="38"/>
      <c r="C2" s="31">
        <v>6</v>
      </c>
      <c r="E2" s="39">
        <f>DATE(C2+2018,C1,1)</f>
        <v>45323</v>
      </c>
      <c r="F2" s="40">
        <f>DATE(C2+2018,C1+1,1-1)</f>
        <v>45351</v>
      </c>
    </row>
    <row r="3" spans="1:40" x14ac:dyDescent="0.25">
      <c r="B3" s="56"/>
      <c r="C3" s="56"/>
      <c r="F3" s="41"/>
    </row>
    <row r="4" spans="1:40" x14ac:dyDescent="0.25">
      <c r="B4" s="56"/>
      <c r="C4" s="56"/>
    </row>
    <row r="5" spans="1:40" x14ac:dyDescent="0.25">
      <c r="B5" s="56"/>
      <c r="C5" s="56"/>
      <c r="F5" s="42"/>
      <c r="M5" s="43"/>
      <c r="T5" s="59" t="s">
        <v>36</v>
      </c>
      <c r="AA5" s="61" t="s">
        <v>35</v>
      </c>
      <c r="AH5" s="54" t="s">
        <v>35</v>
      </c>
      <c r="AM5" s="44"/>
      <c r="AN5" s="44"/>
    </row>
    <row r="6" spans="1:40" x14ac:dyDescent="0.25">
      <c r="F6" s="42"/>
      <c r="M6" s="45"/>
      <c r="T6" s="59"/>
      <c r="AA6" s="61"/>
      <c r="AH6" s="54"/>
      <c r="AM6" s="44">
        <v>12</v>
      </c>
      <c r="AN6" s="44" t="s">
        <v>33</v>
      </c>
    </row>
    <row r="7" spans="1:40" x14ac:dyDescent="0.25">
      <c r="AM7" s="44"/>
      <c r="AN7" s="44"/>
    </row>
    <row r="8" spans="1:40" x14ac:dyDescent="0.25">
      <c r="B8" s="57"/>
      <c r="C8" s="57"/>
      <c r="F8" s="58"/>
      <c r="M8" s="46"/>
      <c r="T8" s="60"/>
      <c r="AA8" s="61"/>
      <c r="AH8" s="54" t="s">
        <v>36</v>
      </c>
    </row>
    <row r="9" spans="1:40" x14ac:dyDescent="0.25">
      <c r="B9" s="57"/>
      <c r="C9" s="57"/>
      <c r="F9" s="58"/>
      <c r="M9" s="46"/>
      <c r="T9" s="60"/>
      <c r="AA9" s="61"/>
      <c r="AH9" s="54"/>
    </row>
    <row r="11" spans="1:40" x14ac:dyDescent="0.25">
      <c r="F11" s="58"/>
      <c r="M11" s="47"/>
      <c r="W11" s="48"/>
      <c r="Y11" s="49"/>
      <c r="Z11" s="49"/>
      <c r="AA11" s="49"/>
      <c r="AD11" s="48"/>
      <c r="AF11" s="50"/>
      <c r="AG11" s="50"/>
      <c r="AH11" s="50"/>
    </row>
    <row r="12" spans="1:40" x14ac:dyDescent="0.25">
      <c r="F12" s="58"/>
      <c r="M12" s="47"/>
      <c r="W12" s="48"/>
      <c r="Y12" s="51"/>
      <c r="Z12" s="51"/>
      <c r="AA12" s="51"/>
      <c r="AD12" s="48"/>
      <c r="AF12" s="52"/>
      <c r="AG12" s="52"/>
      <c r="AH12" s="52"/>
    </row>
    <row r="15" spans="1:40" ht="41.25" customHeight="1" x14ac:dyDescent="0.25">
      <c r="E15" s="55" t="str">
        <f>"Planning BOI du "&amp;TEXT(E2,"jj mmmm aaaa")&amp;" au "&amp;TEXT(F2,"jjmmmmaaaa")</f>
        <v>Planning BOI du 01 février 2024 au 29février2024</v>
      </c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</row>
    <row r="17" spans="1:40" ht="49.5" customHeight="1" x14ac:dyDescent="0.25">
      <c r="A17" s="18"/>
      <c r="B17" s="19"/>
      <c r="C17" s="20"/>
      <c r="D17" s="20"/>
      <c r="E17" s="53">
        <f>DATE(C2+2018,C1,1)</f>
        <v>45323</v>
      </c>
      <c r="F17" s="21">
        <f>E17+1</f>
        <v>45324</v>
      </c>
      <c r="G17" s="21">
        <f t="shared" ref="G17:AH17" si="0">F17+1</f>
        <v>45325</v>
      </c>
      <c r="H17" s="21">
        <f t="shared" si="0"/>
        <v>45326</v>
      </c>
      <c r="I17" s="21">
        <f t="shared" si="0"/>
        <v>45327</v>
      </c>
      <c r="J17" s="21">
        <f t="shared" si="0"/>
        <v>45328</v>
      </c>
      <c r="K17" s="21">
        <f t="shared" si="0"/>
        <v>45329</v>
      </c>
      <c r="L17" s="21">
        <f t="shared" si="0"/>
        <v>45330</v>
      </c>
      <c r="M17" s="21">
        <f t="shared" si="0"/>
        <v>45331</v>
      </c>
      <c r="N17" s="21">
        <f t="shared" si="0"/>
        <v>45332</v>
      </c>
      <c r="O17" s="21">
        <f t="shared" si="0"/>
        <v>45333</v>
      </c>
      <c r="P17" s="21">
        <f t="shared" si="0"/>
        <v>45334</v>
      </c>
      <c r="Q17" s="21">
        <f t="shared" si="0"/>
        <v>45335</v>
      </c>
      <c r="R17" s="21">
        <f t="shared" si="0"/>
        <v>45336</v>
      </c>
      <c r="S17" s="21">
        <f t="shared" si="0"/>
        <v>45337</v>
      </c>
      <c r="T17" s="21">
        <f t="shared" si="0"/>
        <v>45338</v>
      </c>
      <c r="U17" s="21">
        <f t="shared" si="0"/>
        <v>45339</v>
      </c>
      <c r="V17" s="21">
        <f t="shared" si="0"/>
        <v>45340</v>
      </c>
      <c r="W17" s="21">
        <f t="shared" si="0"/>
        <v>45341</v>
      </c>
      <c r="X17" s="21">
        <f t="shared" si="0"/>
        <v>45342</v>
      </c>
      <c r="Y17" s="21">
        <f t="shared" si="0"/>
        <v>45343</v>
      </c>
      <c r="Z17" s="21">
        <f t="shared" si="0"/>
        <v>45344</v>
      </c>
      <c r="AA17" s="21">
        <f t="shared" si="0"/>
        <v>45345</v>
      </c>
      <c r="AB17" s="21">
        <f t="shared" si="0"/>
        <v>45346</v>
      </c>
      <c r="AC17" s="21">
        <f t="shared" si="0"/>
        <v>45347</v>
      </c>
      <c r="AD17" s="21">
        <f t="shared" si="0"/>
        <v>45348</v>
      </c>
      <c r="AE17" s="21">
        <f t="shared" si="0"/>
        <v>45349</v>
      </c>
      <c r="AF17" s="21">
        <f t="shared" si="0"/>
        <v>45350</v>
      </c>
      <c r="AG17" s="21">
        <f t="shared" si="0"/>
        <v>45351</v>
      </c>
      <c r="AH17" s="21" t="str">
        <f>IF(MONTH(AG17+1)=MONTH(AG17),AG17+1,"")</f>
        <v/>
      </c>
      <c r="AI17" s="21" t="e">
        <f t="shared" ref="AI17" si="1">AH17+1</f>
        <v>#VALUE!</v>
      </c>
    </row>
    <row r="18" spans="1:40" x14ac:dyDescent="0.25">
      <c r="A18" s="22"/>
      <c r="B18" s="25" t="s">
        <v>64</v>
      </c>
      <c r="C18" s="26" t="s">
        <v>65</v>
      </c>
      <c r="D18" s="26" t="s">
        <v>66</v>
      </c>
      <c r="E18" s="23"/>
      <c r="F18" s="23"/>
      <c r="G18" s="23"/>
      <c r="H18" s="23"/>
      <c r="I18" s="24"/>
      <c r="J18" s="24"/>
      <c r="K18" s="24"/>
      <c r="L18" s="24"/>
      <c r="M18" s="24"/>
      <c r="N18" s="27" t="s">
        <v>37</v>
      </c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</row>
    <row r="19" spans="1:40" x14ac:dyDescent="0.25">
      <c r="A19" s="22"/>
      <c r="B19" s="25" t="s">
        <v>67</v>
      </c>
      <c r="C19" s="26" t="s">
        <v>68</v>
      </c>
      <c r="D19" s="26" t="s">
        <v>69</v>
      </c>
      <c r="E19" s="23"/>
      <c r="F19" s="23"/>
      <c r="G19" s="23"/>
      <c r="H19" s="23"/>
      <c r="I19" s="27" t="s">
        <v>37</v>
      </c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</row>
    <row r="20" spans="1:40" x14ac:dyDescent="0.25">
      <c r="A20" s="22"/>
      <c r="B20" s="25" t="s">
        <v>70</v>
      </c>
      <c r="C20" s="26" t="s">
        <v>71</v>
      </c>
      <c r="D20" s="26" t="s">
        <v>66</v>
      </c>
      <c r="E20" s="23"/>
      <c r="F20" s="23"/>
      <c r="G20" s="23"/>
      <c r="H20" s="27" t="s">
        <v>37</v>
      </c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</row>
    <row r="21" spans="1:40" x14ac:dyDescent="0.25">
      <c r="A21" s="22"/>
      <c r="B21" s="25" t="s">
        <v>70</v>
      </c>
      <c r="C21" s="26" t="s">
        <v>72</v>
      </c>
      <c r="D21" s="26" t="s">
        <v>73</v>
      </c>
      <c r="E21" s="23"/>
      <c r="F21" s="23"/>
      <c r="G21" s="23"/>
      <c r="H21" s="23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N21" s="39"/>
    </row>
    <row r="22" spans="1:40" x14ac:dyDescent="0.25">
      <c r="A22" s="22"/>
      <c r="B22" s="25" t="s">
        <v>28</v>
      </c>
      <c r="C22" s="26" t="s">
        <v>74</v>
      </c>
      <c r="D22" s="26" t="s">
        <v>75</v>
      </c>
      <c r="E22" s="23"/>
      <c r="F22" s="23"/>
      <c r="G22" s="23"/>
      <c r="H22" s="23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</row>
    <row r="23" spans="1:40" x14ac:dyDescent="0.25">
      <c r="A23" s="22"/>
      <c r="B23" s="25" t="s">
        <v>28</v>
      </c>
      <c r="C23" s="26" t="s">
        <v>76</v>
      </c>
      <c r="D23" s="26" t="s">
        <v>77</v>
      </c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</row>
    <row r="24" spans="1:40" x14ac:dyDescent="0.25">
      <c r="A24" s="22"/>
      <c r="B24" s="25" t="s">
        <v>28</v>
      </c>
      <c r="C24" s="26" t="s">
        <v>78</v>
      </c>
      <c r="D24" s="26" t="s">
        <v>79</v>
      </c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8" t="s">
        <v>37</v>
      </c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</row>
    <row r="25" spans="1:40" x14ac:dyDescent="0.25">
      <c r="A25" s="22"/>
      <c r="B25" s="25" t="s">
        <v>28</v>
      </c>
      <c r="C25" s="26" t="s">
        <v>80</v>
      </c>
      <c r="D25" s="26" t="s">
        <v>81</v>
      </c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</row>
    <row r="26" spans="1:40" x14ac:dyDescent="0.25">
      <c r="A26" s="22"/>
      <c r="B26" s="25" t="s">
        <v>82</v>
      </c>
      <c r="C26" s="26" t="s">
        <v>83</v>
      </c>
      <c r="D26" s="26" t="s">
        <v>84</v>
      </c>
      <c r="E26" s="24"/>
      <c r="F26" s="24"/>
      <c r="G26" s="24"/>
      <c r="H26" s="24"/>
      <c r="I26" s="24"/>
      <c r="J26" s="24"/>
      <c r="K26" s="24"/>
      <c r="L26" s="24"/>
      <c r="M26" s="24"/>
      <c r="N26" s="27" t="s">
        <v>37</v>
      </c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</row>
    <row r="27" spans="1:40" x14ac:dyDescent="0.25">
      <c r="A27" s="22"/>
      <c r="B27" s="25" t="s">
        <v>85</v>
      </c>
      <c r="C27" s="26" t="s">
        <v>87</v>
      </c>
      <c r="D27" s="26" t="s">
        <v>88</v>
      </c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</row>
    <row r="28" spans="1:40" x14ac:dyDescent="0.25">
      <c r="A28" s="22"/>
      <c r="B28" s="25" t="s">
        <v>85</v>
      </c>
      <c r="C28" s="26" t="s">
        <v>89</v>
      </c>
      <c r="D28" s="26" t="s">
        <v>90</v>
      </c>
      <c r="E28" s="24"/>
      <c r="F28" s="24"/>
      <c r="G28" s="24"/>
      <c r="H28" s="24"/>
      <c r="I28" s="24"/>
      <c r="J28" s="24"/>
      <c r="K28" s="28" t="s">
        <v>37</v>
      </c>
      <c r="L28" s="28" t="s">
        <v>37</v>
      </c>
      <c r="M28" s="28" t="s">
        <v>37</v>
      </c>
      <c r="N28" s="28" t="s">
        <v>37</v>
      </c>
      <c r="O28" s="24"/>
      <c r="P28" s="24"/>
      <c r="Q28" s="24"/>
      <c r="R28" s="24"/>
      <c r="S28" s="28" t="s">
        <v>37</v>
      </c>
      <c r="T28" s="24"/>
      <c r="U28" s="24"/>
      <c r="V28" s="24"/>
      <c r="W28" s="24"/>
      <c r="X28" s="24"/>
      <c r="Y28" s="28" t="s">
        <v>37</v>
      </c>
      <c r="Z28" s="24"/>
      <c r="AA28" s="24"/>
      <c r="AB28" s="24"/>
      <c r="AC28" s="24"/>
      <c r="AD28" s="24"/>
      <c r="AE28" s="24"/>
      <c r="AF28" s="24"/>
      <c r="AG28" s="24"/>
      <c r="AH28" s="24"/>
      <c r="AI28" s="24"/>
    </row>
    <row r="29" spans="1:40" x14ac:dyDescent="0.25">
      <c r="A29" s="22"/>
      <c r="B29" s="25" t="s">
        <v>85</v>
      </c>
      <c r="C29" s="26" t="s">
        <v>91</v>
      </c>
      <c r="D29" s="26" t="s">
        <v>92</v>
      </c>
      <c r="E29" s="28" t="s">
        <v>37</v>
      </c>
      <c r="F29" s="28" t="s">
        <v>37</v>
      </c>
      <c r="G29" s="28" t="s">
        <v>37</v>
      </c>
      <c r="H29" s="28" t="s">
        <v>37</v>
      </c>
      <c r="I29" s="24"/>
      <c r="J29" s="24"/>
      <c r="K29" s="28" t="s">
        <v>37</v>
      </c>
      <c r="L29" s="28" t="s">
        <v>37</v>
      </c>
      <c r="M29" s="28" t="s">
        <v>37</v>
      </c>
      <c r="N29" s="28" t="s">
        <v>37</v>
      </c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</row>
    <row r="30" spans="1:40" x14ac:dyDescent="0.25">
      <c r="A30" s="22"/>
      <c r="B30" s="25" t="s">
        <v>85</v>
      </c>
      <c r="C30" s="26" t="s">
        <v>93</v>
      </c>
      <c r="D30" s="26" t="s">
        <v>94</v>
      </c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3"/>
      <c r="AG30" s="23"/>
      <c r="AH30" s="23"/>
      <c r="AI30" s="24"/>
    </row>
    <row r="31" spans="1:40" x14ac:dyDescent="0.25">
      <c r="A31" s="22"/>
      <c r="B31" s="25" t="s">
        <v>85</v>
      </c>
      <c r="C31" s="26" t="s">
        <v>155</v>
      </c>
      <c r="D31" s="26" t="s">
        <v>156</v>
      </c>
      <c r="E31" s="28" t="s">
        <v>37</v>
      </c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3"/>
      <c r="AG31" s="23"/>
      <c r="AH31" s="23"/>
      <c r="AI31" s="24"/>
    </row>
    <row r="32" spans="1:40" ht="15" customHeight="1" x14ac:dyDescent="0.25">
      <c r="A32" s="22"/>
      <c r="B32" s="25" t="s">
        <v>95</v>
      </c>
      <c r="C32" s="26" t="s">
        <v>96</v>
      </c>
      <c r="D32" s="26" t="s">
        <v>97</v>
      </c>
      <c r="E32" s="28" t="s">
        <v>37</v>
      </c>
      <c r="F32" s="28" t="s">
        <v>37</v>
      </c>
      <c r="G32" s="28" t="s">
        <v>37</v>
      </c>
      <c r="H32" s="28" t="s">
        <v>37</v>
      </c>
      <c r="I32" s="29"/>
      <c r="J32" s="29"/>
      <c r="K32" s="28" t="s">
        <v>37</v>
      </c>
      <c r="L32" s="28" t="s">
        <v>37</v>
      </c>
      <c r="M32" s="28" t="s">
        <v>37</v>
      </c>
      <c r="N32" s="28" t="s">
        <v>37</v>
      </c>
      <c r="O32" s="28" t="s">
        <v>37</v>
      </c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3"/>
      <c r="AG32" s="23"/>
      <c r="AH32" s="23"/>
      <c r="AI32" s="24"/>
    </row>
    <row r="33" spans="1:35" x14ac:dyDescent="0.25">
      <c r="A33" s="22"/>
      <c r="B33" s="25" t="s">
        <v>95</v>
      </c>
      <c r="C33" s="26" t="s">
        <v>98</v>
      </c>
      <c r="D33" s="26" t="s">
        <v>99</v>
      </c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3"/>
      <c r="AG33" s="23"/>
      <c r="AH33" s="23"/>
      <c r="AI33" s="24"/>
    </row>
    <row r="34" spans="1:35" x14ac:dyDescent="0.25">
      <c r="A34" s="22"/>
      <c r="B34" s="25" t="s">
        <v>95</v>
      </c>
      <c r="C34" s="26" t="s">
        <v>100</v>
      </c>
      <c r="D34" s="26" t="s">
        <v>101</v>
      </c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3"/>
      <c r="AG34" s="23"/>
      <c r="AH34" s="23"/>
      <c r="AI34" s="24"/>
    </row>
    <row r="35" spans="1:35" x14ac:dyDescent="0.25">
      <c r="A35" s="22"/>
      <c r="B35" s="25" t="s">
        <v>1</v>
      </c>
      <c r="C35" s="30" t="s">
        <v>102</v>
      </c>
      <c r="D35" s="26" t="s">
        <v>0</v>
      </c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3"/>
      <c r="AG35" s="23"/>
      <c r="AH35" s="23"/>
      <c r="AI35" s="24"/>
    </row>
    <row r="36" spans="1:35" x14ac:dyDescent="0.25">
      <c r="A36" s="22"/>
      <c r="B36" s="25" t="s">
        <v>1</v>
      </c>
      <c r="C36" s="26" t="s">
        <v>30</v>
      </c>
      <c r="D36" s="26" t="s">
        <v>103</v>
      </c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3"/>
      <c r="AG36" s="23"/>
      <c r="AH36" s="23"/>
      <c r="AI36" s="24"/>
    </row>
    <row r="37" spans="1:35" x14ac:dyDescent="0.25">
      <c r="A37" s="22"/>
      <c r="B37" s="25" t="s">
        <v>1</v>
      </c>
      <c r="C37" s="26" t="s">
        <v>104</v>
      </c>
      <c r="D37" s="26" t="s">
        <v>105</v>
      </c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3"/>
      <c r="AG37" s="23"/>
      <c r="AH37" s="23"/>
      <c r="AI37" s="24"/>
    </row>
    <row r="38" spans="1:35" x14ac:dyDescent="0.25">
      <c r="A38" s="22"/>
      <c r="B38" s="25" t="s">
        <v>1</v>
      </c>
      <c r="C38" s="26" t="s">
        <v>106</v>
      </c>
      <c r="D38" s="26" t="s">
        <v>107</v>
      </c>
      <c r="E38" s="29"/>
      <c r="F38" s="28" t="s">
        <v>37</v>
      </c>
      <c r="G38" s="28" t="s">
        <v>37</v>
      </c>
      <c r="H38" s="28" t="s">
        <v>37</v>
      </c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3"/>
      <c r="AG38" s="23"/>
      <c r="AH38" s="23"/>
      <c r="AI38" s="24"/>
    </row>
    <row r="39" spans="1:35" x14ac:dyDescent="0.25">
      <c r="A39" s="22"/>
      <c r="B39" s="25" t="s">
        <v>108</v>
      </c>
      <c r="C39" s="26" t="s">
        <v>109</v>
      </c>
      <c r="D39" s="26" t="s">
        <v>29</v>
      </c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3"/>
      <c r="AG39" s="23"/>
      <c r="AH39" s="23"/>
      <c r="AI39" s="24"/>
    </row>
    <row r="40" spans="1:35" x14ac:dyDescent="0.25">
      <c r="A40" s="22"/>
      <c r="B40" s="25" t="s">
        <v>108</v>
      </c>
      <c r="C40" s="26" t="s">
        <v>110</v>
      </c>
      <c r="D40" s="26" t="s">
        <v>111</v>
      </c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3"/>
      <c r="AG40" s="23"/>
      <c r="AH40" s="23"/>
      <c r="AI40" s="24"/>
    </row>
    <row r="41" spans="1:35" x14ac:dyDescent="0.25">
      <c r="B41" s="25" t="s">
        <v>108</v>
      </c>
      <c r="C41" s="26" t="s">
        <v>112</v>
      </c>
      <c r="D41" s="26" t="s">
        <v>113</v>
      </c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3"/>
      <c r="AG41" s="23"/>
      <c r="AH41" s="23"/>
      <c r="AI41" s="24"/>
    </row>
    <row r="42" spans="1:35" x14ac:dyDescent="0.25">
      <c r="B42" s="25" t="s">
        <v>108</v>
      </c>
      <c r="C42" s="26" t="s">
        <v>114</v>
      </c>
      <c r="D42" s="26" t="s">
        <v>115</v>
      </c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3"/>
      <c r="AG42" s="23"/>
      <c r="AH42" s="23"/>
      <c r="AI42" s="24"/>
    </row>
    <row r="43" spans="1:35" x14ac:dyDescent="0.25">
      <c r="B43" s="25" t="s">
        <v>108</v>
      </c>
      <c r="C43" s="26" t="s">
        <v>116</v>
      </c>
      <c r="D43" s="26" t="s">
        <v>117</v>
      </c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3"/>
      <c r="AG43" s="23"/>
      <c r="AH43" s="23"/>
      <c r="AI43" s="24"/>
    </row>
    <row r="44" spans="1:35" x14ac:dyDescent="0.25">
      <c r="B44" s="25" t="s">
        <v>108</v>
      </c>
      <c r="C44" s="26" t="s">
        <v>118</v>
      </c>
      <c r="D44" s="26" t="s">
        <v>119</v>
      </c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3"/>
      <c r="AG44" s="23"/>
      <c r="AH44" s="23"/>
      <c r="AI44" s="24"/>
    </row>
    <row r="45" spans="1:35" x14ac:dyDescent="0.25">
      <c r="B45" s="25" t="s">
        <v>108</v>
      </c>
      <c r="C45" s="26" t="s">
        <v>120</v>
      </c>
      <c r="D45" s="26" t="s">
        <v>73</v>
      </c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3"/>
      <c r="AG45" s="23"/>
      <c r="AH45" s="23"/>
      <c r="AI45" s="24"/>
    </row>
    <row r="46" spans="1:35" x14ac:dyDescent="0.25">
      <c r="B46" s="25" t="s">
        <v>108</v>
      </c>
      <c r="C46" s="26" t="s">
        <v>121</v>
      </c>
      <c r="D46" s="26" t="s">
        <v>122</v>
      </c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3"/>
      <c r="AG46" s="23"/>
      <c r="AH46" s="23"/>
      <c r="AI46" s="24"/>
    </row>
    <row r="47" spans="1:35" x14ac:dyDescent="0.25">
      <c r="B47" s="25" t="s">
        <v>123</v>
      </c>
      <c r="C47" s="26" t="s">
        <v>124</v>
      </c>
      <c r="D47" s="26" t="s">
        <v>125</v>
      </c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3"/>
      <c r="AG47" s="23"/>
      <c r="AH47" s="23"/>
      <c r="AI47" s="24"/>
    </row>
    <row r="48" spans="1:35" x14ac:dyDescent="0.25">
      <c r="B48" s="25" t="s">
        <v>123</v>
      </c>
      <c r="C48" s="26" t="s">
        <v>126</v>
      </c>
      <c r="D48" s="26" t="s">
        <v>127</v>
      </c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3"/>
      <c r="AG48" s="23"/>
      <c r="AH48" s="23"/>
      <c r="AI48" s="24"/>
    </row>
    <row r="49" spans="2:35" x14ac:dyDescent="0.25">
      <c r="B49" s="25" t="s">
        <v>123</v>
      </c>
      <c r="C49" s="26" t="s">
        <v>128</v>
      </c>
      <c r="D49" s="26" t="s">
        <v>88</v>
      </c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3"/>
      <c r="AG49" s="23"/>
      <c r="AH49" s="23"/>
      <c r="AI49" s="24"/>
    </row>
    <row r="50" spans="2:35" x14ac:dyDescent="0.25">
      <c r="B50" s="25" t="s">
        <v>123</v>
      </c>
      <c r="C50" s="26" t="s">
        <v>84</v>
      </c>
      <c r="D50" s="26" t="s">
        <v>129</v>
      </c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3"/>
      <c r="AG50" s="23"/>
      <c r="AH50" s="23"/>
      <c r="AI50" s="24"/>
    </row>
    <row r="51" spans="2:35" x14ac:dyDescent="0.25">
      <c r="B51" s="25" t="s">
        <v>123</v>
      </c>
      <c r="C51" s="26" t="s">
        <v>130</v>
      </c>
      <c r="D51" s="26" t="s">
        <v>131</v>
      </c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3"/>
      <c r="AG51" s="23"/>
      <c r="AH51" s="23"/>
      <c r="AI51" s="24"/>
    </row>
    <row r="52" spans="2:35" x14ac:dyDescent="0.25">
      <c r="B52" s="25" t="s">
        <v>123</v>
      </c>
      <c r="C52" s="26" t="s">
        <v>132</v>
      </c>
      <c r="D52" s="26" t="s">
        <v>133</v>
      </c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3"/>
      <c r="AG52" s="23"/>
      <c r="AH52" s="23"/>
      <c r="AI52" s="24"/>
    </row>
    <row r="53" spans="2:35" x14ac:dyDescent="0.25">
      <c r="B53" s="25" t="s">
        <v>123</v>
      </c>
      <c r="C53" s="26" t="s">
        <v>134</v>
      </c>
      <c r="D53" s="26" t="s">
        <v>135</v>
      </c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3"/>
      <c r="AG53" s="23"/>
      <c r="AH53" s="23"/>
      <c r="AI53" s="24"/>
    </row>
    <row r="54" spans="2:35" x14ac:dyDescent="0.25">
      <c r="B54" s="25" t="s">
        <v>123</v>
      </c>
      <c r="C54" s="26" t="s">
        <v>136</v>
      </c>
      <c r="D54" s="26" t="s">
        <v>137</v>
      </c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3"/>
      <c r="AG54" s="23"/>
      <c r="AH54" s="23"/>
      <c r="AI54" s="24"/>
    </row>
    <row r="55" spans="2:35" x14ac:dyDescent="0.25">
      <c r="B55" s="25" t="s">
        <v>123</v>
      </c>
      <c r="C55" s="26" t="s">
        <v>138</v>
      </c>
      <c r="D55" s="26" t="s">
        <v>139</v>
      </c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3"/>
      <c r="AG55" s="23"/>
      <c r="AH55" s="23"/>
      <c r="AI55" s="24"/>
    </row>
    <row r="56" spans="2:35" x14ac:dyDescent="0.25">
      <c r="B56" s="25" t="s">
        <v>123</v>
      </c>
      <c r="C56" s="26" t="s">
        <v>157</v>
      </c>
      <c r="D56" s="26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3"/>
      <c r="AG56" s="23"/>
      <c r="AH56" s="23"/>
      <c r="AI56" s="24"/>
    </row>
    <row r="57" spans="2:35" x14ac:dyDescent="0.25">
      <c r="B57" s="25" t="s">
        <v>140</v>
      </c>
      <c r="C57" s="26" t="s">
        <v>141</v>
      </c>
      <c r="D57" s="26" t="s">
        <v>142</v>
      </c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3"/>
      <c r="AG57" s="23"/>
      <c r="AH57" s="23"/>
      <c r="AI57" s="24"/>
    </row>
    <row r="58" spans="2:35" x14ac:dyDescent="0.25">
      <c r="B58" s="25" t="s">
        <v>140</v>
      </c>
      <c r="C58" s="26" t="s">
        <v>143</v>
      </c>
      <c r="D58" s="26" t="s">
        <v>144</v>
      </c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3"/>
      <c r="AG58" s="23"/>
      <c r="AH58" s="23"/>
      <c r="AI58" s="24"/>
    </row>
    <row r="59" spans="2:35" x14ac:dyDescent="0.25">
      <c r="B59" s="25" t="s">
        <v>140</v>
      </c>
      <c r="C59" s="32" t="s">
        <v>145</v>
      </c>
      <c r="D59" s="33" t="s">
        <v>146</v>
      </c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3"/>
      <c r="AG59" s="23"/>
      <c r="AH59" s="23"/>
      <c r="AI59" s="24"/>
    </row>
    <row r="60" spans="2:35" x14ac:dyDescent="0.25">
      <c r="B60" s="25" t="s">
        <v>140</v>
      </c>
      <c r="C60" s="32" t="s">
        <v>147</v>
      </c>
      <c r="D60" s="33" t="s">
        <v>27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  <c r="AE60" s="29"/>
      <c r="AF60" s="23"/>
      <c r="AG60" s="23"/>
      <c r="AH60" s="23"/>
      <c r="AI60" s="24"/>
    </row>
    <row r="61" spans="2:35" x14ac:dyDescent="0.25">
      <c r="B61" s="25" t="s">
        <v>148</v>
      </c>
      <c r="C61" s="32" t="s">
        <v>149</v>
      </c>
      <c r="D61" s="33" t="s">
        <v>150</v>
      </c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3"/>
      <c r="AG61" s="23"/>
      <c r="AH61" s="23"/>
      <c r="AI61" s="24"/>
    </row>
    <row r="62" spans="2:35" x14ac:dyDescent="0.25">
      <c r="B62" s="25" t="s">
        <v>151</v>
      </c>
      <c r="C62" s="32" t="s">
        <v>152</v>
      </c>
      <c r="D62" s="33" t="s">
        <v>153</v>
      </c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3"/>
      <c r="AG62" s="23"/>
      <c r="AH62" s="23"/>
      <c r="AI62" s="24"/>
    </row>
    <row r="63" spans="2:35" x14ac:dyDescent="0.25">
      <c r="B63" s="25" t="s">
        <v>151</v>
      </c>
      <c r="C63" s="32" t="s">
        <v>154</v>
      </c>
      <c r="D63" s="33" t="s">
        <v>86</v>
      </c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3"/>
      <c r="AG63" s="23"/>
      <c r="AH63" s="23"/>
      <c r="AI63" s="24"/>
    </row>
  </sheetData>
  <mergeCells count="11">
    <mergeCell ref="AH5:AH6"/>
    <mergeCell ref="AH8:AH9"/>
    <mergeCell ref="E15:AI15"/>
    <mergeCell ref="B3:C5"/>
    <mergeCell ref="B8:C9"/>
    <mergeCell ref="F8:F9"/>
    <mergeCell ref="F11:F12"/>
    <mergeCell ref="T5:T6"/>
    <mergeCell ref="T8:T9"/>
    <mergeCell ref="AA5:AA6"/>
    <mergeCell ref="AA8:AA9"/>
  </mergeCells>
  <conditionalFormatting sqref="E17:AI63">
    <cfRule type="expression" dxfId="3" priority="1">
      <formula>WEEKDAY(E$17,2)&gt;5</formula>
    </cfRule>
  </conditionalFormatting>
  <conditionalFormatting sqref="Y12:AA12">
    <cfRule type="expression" dxfId="2" priority="96">
      <formula>WEEKDAY(#REF!,2)&gt;5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Conges_acceptes">
                <anchor moveWithCells="1" sizeWithCells="1">
                  <from>
                    <xdr:col>3</xdr:col>
                    <xdr:colOff>857250</xdr:colOff>
                    <xdr:row>6</xdr:row>
                    <xdr:rowOff>19050</xdr:rowOff>
                  </from>
                  <to>
                    <xdr:col>4</xdr:col>
                    <xdr:colOff>1304925</xdr:colOff>
                    <xdr:row>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8" r:id="rId5" name="Button 2">
              <controlPr defaultSize="0" print="0" autoFill="0" autoPict="0" macro="[0]!conges_matin">
                <anchor moveWithCells="1" sizeWithCells="1">
                  <from>
                    <xdr:col>3</xdr:col>
                    <xdr:colOff>866775</xdr:colOff>
                    <xdr:row>8</xdr:row>
                    <xdr:rowOff>142875</xdr:rowOff>
                  </from>
                  <to>
                    <xdr:col>4</xdr:col>
                    <xdr:colOff>1314450</xdr:colOff>
                    <xdr:row>10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699" r:id="rId6" name="Button 3">
              <controlPr defaultSize="0" print="0" autoFill="0" autoPict="0" macro="[0]!conges_apres_midi">
                <anchor moveWithCells="1" sizeWithCells="1">
                  <from>
                    <xdr:col>4</xdr:col>
                    <xdr:colOff>28575</xdr:colOff>
                    <xdr:row>11</xdr:row>
                    <xdr:rowOff>47625</xdr:rowOff>
                  </from>
                  <to>
                    <xdr:col>4</xdr:col>
                    <xdr:colOff>1400175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0" r:id="rId7" name="Button 4">
              <controlPr defaultSize="0" print="0" autoFill="0" autoPict="0" macro="[0]!previsions_conges">
                <anchor moveWithCells="1" sizeWithCells="1">
                  <from>
                    <xdr:col>3</xdr:col>
                    <xdr:colOff>876300</xdr:colOff>
                    <xdr:row>3</xdr:row>
                    <xdr:rowOff>85725</xdr:rowOff>
                  </from>
                  <to>
                    <xdr:col>4</xdr:col>
                    <xdr:colOff>1314450</xdr:colOff>
                    <xdr:row>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1" r:id="rId8" name="Button 5">
              <controlPr defaultSize="0" print="0" autoFill="0" autoPict="0" macro="[0]!effacer">
                <anchor moveWithCells="1" sizeWithCells="1">
                  <from>
                    <xdr:col>13</xdr:col>
                    <xdr:colOff>238125</xdr:colOff>
                    <xdr:row>4</xdr:row>
                    <xdr:rowOff>171450</xdr:rowOff>
                  </from>
                  <to>
                    <xdr:col>18</xdr:col>
                    <xdr:colOff>238125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2" r:id="rId9" name="Button 6">
              <controlPr defaultSize="0" print="0" autoFill="0" autoPict="0" macro="[0]!arret_maladie">
                <anchor moveWithCells="1" sizeWithCells="1">
                  <from>
                    <xdr:col>6</xdr:col>
                    <xdr:colOff>276225</xdr:colOff>
                    <xdr:row>1</xdr:row>
                    <xdr:rowOff>0</xdr:rowOff>
                  </from>
                  <to>
                    <xdr:col>11</xdr:col>
                    <xdr:colOff>247650</xdr:colOff>
                    <xdr:row>1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3" r:id="rId10" name="Button 7">
              <controlPr defaultSize="0" print="0" autoFill="0" autoPict="0" macro="[0]!rendez_vous">
                <anchor moveWithCells="1" sizeWithCells="1">
                  <from>
                    <xdr:col>6</xdr:col>
                    <xdr:colOff>352425</xdr:colOff>
                    <xdr:row>2</xdr:row>
                    <xdr:rowOff>133350</xdr:rowOff>
                  </from>
                  <to>
                    <xdr:col>11</xdr:col>
                    <xdr:colOff>352425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4" r:id="rId11" name="Button 8">
              <controlPr defaultSize="0" print="0" autoFill="0" autoPict="0" macro="[0]!accueil">
                <anchor moveWithCells="1" sizeWithCells="1">
                  <from>
                    <xdr:col>13</xdr:col>
                    <xdr:colOff>200025</xdr:colOff>
                    <xdr:row>1</xdr:row>
                    <xdr:rowOff>57150</xdr:rowOff>
                  </from>
                  <to>
                    <xdr:col>18</xdr:col>
                    <xdr:colOff>219075</xdr:colOff>
                    <xdr:row>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6" r:id="rId12" name="Button 10">
              <controlPr defaultSize="0" print="0" autoFill="0" autoPict="0" macro="[0]!accueil_apres_midi">
                <anchor moveWithCells="1" sizeWithCells="1">
                  <from>
                    <xdr:col>13</xdr:col>
                    <xdr:colOff>219075</xdr:colOff>
                    <xdr:row>2</xdr:row>
                    <xdr:rowOff>57150</xdr:rowOff>
                  </from>
                  <to>
                    <xdr:col>18</xdr:col>
                    <xdr:colOff>219075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7" r:id="rId13" name="Button 11">
              <controlPr defaultSize="0" print="0" autoFill="0" autoPict="0" macro="[0]!stage">
                <anchor moveWithCells="1" sizeWithCells="1">
                  <from>
                    <xdr:col>13</xdr:col>
                    <xdr:colOff>200025</xdr:colOff>
                    <xdr:row>7</xdr:row>
                    <xdr:rowOff>95250</xdr:rowOff>
                  </from>
                  <to>
                    <xdr:col>18</xdr:col>
                    <xdr:colOff>114300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8" r:id="rId14" name="Button 12">
              <controlPr defaultSize="0" print="0" autoFill="0" autoPict="0" macro="[0]!stage_matin">
                <anchor moveWithCells="1" sizeWithCells="1">
                  <from>
                    <xdr:col>21</xdr:col>
                    <xdr:colOff>9525</xdr:colOff>
                    <xdr:row>3</xdr:row>
                    <xdr:rowOff>171450</xdr:rowOff>
                  </from>
                  <to>
                    <xdr:col>26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09" r:id="rId15" name="Button 13">
              <controlPr defaultSize="0" print="0" autoFill="0" autoPict="0" macro="[0]!stage_apres_midi">
                <anchor moveWithCells="1" sizeWithCells="1">
                  <from>
                    <xdr:col>21</xdr:col>
                    <xdr:colOff>0</xdr:colOff>
                    <xdr:row>6</xdr:row>
                    <xdr:rowOff>171450</xdr:rowOff>
                  </from>
                  <to>
                    <xdr:col>26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0" r:id="rId16" name="Button 14">
              <controlPr defaultSize="0" print="0" autoFill="0" autoPict="0" macro="[0]!auto_d_abs">
                <anchor moveWithCells="1" sizeWithCells="1">
                  <from>
                    <xdr:col>13</xdr:col>
                    <xdr:colOff>333375</xdr:colOff>
                    <xdr:row>9</xdr:row>
                    <xdr:rowOff>152400</xdr:rowOff>
                  </from>
                  <to>
                    <xdr:col>18</xdr:col>
                    <xdr:colOff>314325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1" r:id="rId17" name="Button 15">
              <controlPr defaultSize="0" print="0" autoFill="0" autoPict="0" macro="[0]!auto_d_abs_matin">
                <anchor moveWithCells="1" sizeWithCells="1">
                  <from>
                    <xdr:col>28</xdr:col>
                    <xdr:colOff>9525</xdr:colOff>
                    <xdr:row>3</xdr:row>
                    <xdr:rowOff>171450</xdr:rowOff>
                  </from>
                  <to>
                    <xdr:col>33</xdr:col>
                    <xdr:colOff>9525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2" r:id="rId18" name="Button 16">
              <controlPr defaultSize="0" print="0" autoFill="0" autoPict="0" macro="[0]!auto_d_abs_apres_midi">
                <anchor moveWithCells="1" sizeWithCells="1">
                  <from>
                    <xdr:col>28</xdr:col>
                    <xdr:colOff>9525</xdr:colOff>
                    <xdr:row>6</xdr:row>
                    <xdr:rowOff>171450</xdr:rowOff>
                  </from>
                  <to>
                    <xdr:col>33</xdr:col>
                    <xdr:colOff>9525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3" r:id="rId19" name="Button 17">
              <controlPr defaultSize="0" print="0" autoFill="0" autoPict="0" macro="[0]!astreinte">
                <anchor moveWithCells="1" sizeWithCells="1">
                  <from>
                    <xdr:col>6</xdr:col>
                    <xdr:colOff>371475</xdr:colOff>
                    <xdr:row>8</xdr:row>
                    <xdr:rowOff>19050</xdr:rowOff>
                  </from>
                  <to>
                    <xdr:col>11</xdr:col>
                    <xdr:colOff>371475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4" r:id="rId20" name="Button 18">
              <controlPr defaultSize="0" print="0" autoFill="0" autoPict="0" macro="[0]!jdc">
                <anchor moveWithCells="1" sizeWithCells="1">
                  <from>
                    <xdr:col>6</xdr:col>
                    <xdr:colOff>342900</xdr:colOff>
                    <xdr:row>5</xdr:row>
                    <xdr:rowOff>104775</xdr:rowOff>
                  </from>
                  <to>
                    <xdr:col>11</xdr:col>
                    <xdr:colOff>342900</xdr:colOff>
                    <xdr:row>7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5" r:id="rId21" name="Drop Down 19">
              <controlPr defaultSize="0" autoLine="0" autoPict="0">
                <anchor moveWithCells="1">
                  <from>
                    <xdr:col>0</xdr:col>
                    <xdr:colOff>28575</xdr:colOff>
                    <xdr:row>0</xdr:row>
                    <xdr:rowOff>9525</xdr:rowOff>
                  </from>
                  <to>
                    <xdr:col>2</xdr:col>
                    <xdr:colOff>9525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9716" r:id="rId22" name="Drop Down 20">
              <controlPr defaultSize="0" autoLine="0" autoPict="0">
                <anchor moveWithCells="1">
                  <from>
                    <xdr:col>0</xdr:col>
                    <xdr:colOff>47625</xdr:colOff>
                    <xdr:row>1</xdr:row>
                    <xdr:rowOff>114300</xdr:rowOff>
                  </from>
                  <to>
                    <xdr:col>2</xdr:col>
                    <xdr:colOff>19050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9" id="{C24E08D5-36C4-4285-BC0F-822548355EB9}">
            <xm:f>NOT(ISNA(VLOOKUP(#REF!,'JOURS NON TRAVAILLES'!$B$4:$B$18,1,0)))</xm:f>
            <x14:dxf>
              <fill>
                <patternFill>
                  <bgColor rgb="FFFF7C80"/>
                </patternFill>
              </fill>
            </x14:dxf>
          </x14:cfRule>
          <xm:sqref>Y12:AA12</xm:sqref>
        </x14:conditionalFormatting>
        <x14:conditionalFormatting xmlns:xm="http://schemas.microsoft.com/office/excel/2006/main">
          <x14:cfRule type="expression" priority="100" id="{BBC39118-2ECB-4422-BBB0-EDC37BA0F3E2}">
            <xm:f>NOT(ISNA(VLOOKUP(#REF!,'JOURS NON TRAVAILLES'!$H$4:$H$7,1,0)))</xm:f>
            <x14:dxf>
              <fill>
                <patternFill>
                  <bgColor theme="7"/>
                </patternFill>
              </fill>
            </x14:dxf>
          </x14:cfRule>
          <xm:sqref>Y12:AA12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D1:G13"/>
  <sheetViews>
    <sheetView workbookViewId="0">
      <selection activeCell="G8" sqref="G8"/>
    </sheetView>
  </sheetViews>
  <sheetFormatPr baseColWidth="10" defaultColWidth="11.42578125" defaultRowHeight="15" x14ac:dyDescent="0.25"/>
  <sheetData>
    <row r="1" spans="4:7" ht="15.75" x14ac:dyDescent="0.3">
      <c r="D1" s="34" t="s">
        <v>158</v>
      </c>
      <c r="E1" s="34" t="s">
        <v>159</v>
      </c>
      <c r="F1" s="35"/>
      <c r="G1" s="34" t="s">
        <v>160</v>
      </c>
    </row>
    <row r="2" spans="4:7" x14ac:dyDescent="0.25">
      <c r="D2" s="36" t="s">
        <v>31</v>
      </c>
      <c r="E2">
        <v>1</v>
      </c>
      <c r="G2" s="37">
        <v>2019</v>
      </c>
    </row>
    <row r="3" spans="4:7" x14ac:dyDescent="0.25">
      <c r="D3" s="36" t="s">
        <v>161</v>
      </c>
      <c r="E3">
        <v>2</v>
      </c>
      <c r="G3" s="37">
        <v>2020</v>
      </c>
    </row>
    <row r="4" spans="4:7" x14ac:dyDescent="0.25">
      <c r="D4" s="36" t="s">
        <v>18</v>
      </c>
      <c r="E4">
        <v>3</v>
      </c>
      <c r="G4" s="37">
        <v>2021</v>
      </c>
    </row>
    <row r="5" spans="4:7" x14ac:dyDescent="0.25">
      <c r="D5" s="36" t="s">
        <v>38</v>
      </c>
      <c r="E5">
        <v>4</v>
      </c>
      <c r="G5" s="37">
        <v>2022</v>
      </c>
    </row>
    <row r="6" spans="4:7" x14ac:dyDescent="0.25">
      <c r="D6" s="36" t="s">
        <v>39</v>
      </c>
      <c r="E6">
        <v>5</v>
      </c>
      <c r="G6" s="37">
        <v>2023</v>
      </c>
    </row>
    <row r="7" spans="4:7" x14ac:dyDescent="0.25">
      <c r="D7" s="36" t="s">
        <v>40</v>
      </c>
      <c r="E7">
        <v>6</v>
      </c>
      <c r="G7" s="37">
        <v>2024</v>
      </c>
    </row>
    <row r="8" spans="4:7" x14ac:dyDescent="0.25">
      <c r="D8" s="36" t="s">
        <v>41</v>
      </c>
      <c r="E8">
        <v>7</v>
      </c>
      <c r="G8" s="37">
        <v>2025</v>
      </c>
    </row>
    <row r="9" spans="4:7" x14ac:dyDescent="0.25">
      <c r="D9" s="36" t="s">
        <v>42</v>
      </c>
      <c r="E9">
        <v>8</v>
      </c>
      <c r="G9" s="37">
        <v>2026</v>
      </c>
    </row>
    <row r="10" spans="4:7" x14ac:dyDescent="0.25">
      <c r="D10" s="36" t="s">
        <v>43</v>
      </c>
      <c r="E10">
        <v>9</v>
      </c>
      <c r="G10" s="37">
        <v>2027</v>
      </c>
    </row>
    <row r="11" spans="4:7" x14ac:dyDescent="0.25">
      <c r="D11" s="36" t="s">
        <v>44</v>
      </c>
      <c r="E11">
        <v>10</v>
      </c>
      <c r="G11" s="37">
        <v>2028</v>
      </c>
    </row>
    <row r="12" spans="4:7" x14ac:dyDescent="0.25">
      <c r="D12" s="36" t="s">
        <v>45</v>
      </c>
      <c r="E12">
        <v>11</v>
      </c>
      <c r="G12" s="37">
        <v>2029</v>
      </c>
    </row>
    <row r="13" spans="4:7" x14ac:dyDescent="0.25">
      <c r="D13" s="36" t="s">
        <v>162</v>
      </c>
      <c r="E13">
        <v>12</v>
      </c>
      <c r="G13" s="37">
        <v>2030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Y35"/>
  <sheetViews>
    <sheetView showGridLines="0" zoomScaleNormal="100" workbookViewId="0">
      <selection activeCell="J24" sqref="J24"/>
    </sheetView>
  </sheetViews>
  <sheetFormatPr baseColWidth="10" defaultColWidth="11.42578125" defaultRowHeight="15" x14ac:dyDescent="0.25"/>
  <cols>
    <col min="1" max="1" width="18.28515625" style="1" bestFit="1" customWidth="1"/>
    <col min="2" max="3" width="11.42578125" style="1"/>
    <col min="4" max="4" width="13" style="1" bestFit="1" customWidth="1"/>
    <col min="5" max="5" width="11.85546875" style="1" bestFit="1" customWidth="1"/>
    <col min="6" max="6" width="11.42578125" style="1"/>
    <col min="7" max="7" width="13" style="1" bestFit="1" customWidth="1"/>
    <col min="8" max="8" width="11.85546875" style="1" bestFit="1" customWidth="1"/>
    <col min="9" max="10" width="11.42578125" style="1"/>
    <col min="11" max="11" width="0" style="1" hidden="1" customWidth="1"/>
    <col min="12" max="12" width="48.28515625" style="12" hidden="1" customWidth="1"/>
    <col min="13" max="13" width="30.85546875" style="12" hidden="1" customWidth="1"/>
    <col min="14" max="14" width="11.42578125" style="1" hidden="1" customWidth="1"/>
    <col min="15" max="15" width="4.85546875" style="1" customWidth="1"/>
    <col min="16" max="25" width="11.42578125" style="1"/>
    <col min="26" max="16384" width="11.42578125" style="12"/>
  </cols>
  <sheetData>
    <row r="1" spans="1:16" x14ac:dyDescent="0.25">
      <c r="A1" s="1" t="s">
        <v>2</v>
      </c>
      <c r="B1" s="15">
        <v>2021</v>
      </c>
    </row>
    <row r="2" spans="1:16" x14ac:dyDescent="0.25">
      <c r="A2" s="62" t="s">
        <v>19</v>
      </c>
      <c r="B2" s="62"/>
      <c r="D2" s="62" t="s">
        <v>21</v>
      </c>
      <c r="E2" s="62"/>
      <c r="G2" s="62" t="s">
        <v>20</v>
      </c>
      <c r="H2" s="62"/>
      <c r="L2" s="13">
        <f>IF(MOD((B1),4)=0,1,0)</f>
        <v>0</v>
      </c>
      <c r="M2" s="13" t="s">
        <v>34</v>
      </c>
      <c r="N2" s="5"/>
      <c r="O2" s="5"/>
    </row>
    <row r="3" spans="1:16" ht="15.75" x14ac:dyDescent="0.25">
      <c r="D3" s="6"/>
      <c r="E3" s="6"/>
      <c r="F3" s="6"/>
      <c r="G3" s="6"/>
    </row>
    <row r="4" spans="1:16" ht="15.75" x14ac:dyDescent="0.25">
      <c r="A4" s="3" t="s">
        <v>7</v>
      </c>
      <c r="B4" s="4">
        <f>DATE($B$1,1,1)</f>
        <v>44197</v>
      </c>
      <c r="D4" s="16" t="s">
        <v>55</v>
      </c>
      <c r="E4" s="17">
        <v>43832</v>
      </c>
      <c r="F4" s="6"/>
      <c r="G4" s="16" t="s">
        <v>55</v>
      </c>
      <c r="H4" s="17">
        <v>43832</v>
      </c>
    </row>
    <row r="5" spans="1:16" ht="15.75" x14ac:dyDescent="0.25">
      <c r="A5" s="3" t="s">
        <v>3</v>
      </c>
      <c r="B5" s="4">
        <f>B6-2</f>
        <v>44288</v>
      </c>
      <c r="D5" s="16" t="s">
        <v>56</v>
      </c>
      <c r="E5" s="17">
        <v>43833</v>
      </c>
      <c r="F5" s="6"/>
      <c r="G5" s="16" t="s">
        <v>56</v>
      </c>
      <c r="H5" s="17">
        <v>43833</v>
      </c>
    </row>
    <row r="6" spans="1:16" ht="15.75" x14ac:dyDescent="0.25">
      <c r="A6" s="3" t="s">
        <v>4</v>
      </c>
      <c r="B6" s="4">
        <f>ROUND(DATE($B$1,4,MOD(234-11*MOD($B$1,19),30))/7,)*7-6</f>
        <v>44290</v>
      </c>
      <c r="D6" s="16" t="s">
        <v>57</v>
      </c>
      <c r="E6" s="17">
        <v>43973</v>
      </c>
      <c r="F6" s="6"/>
      <c r="G6" s="16" t="s">
        <v>57</v>
      </c>
      <c r="H6" s="17">
        <v>43973</v>
      </c>
      <c r="L6" s="13" t="s">
        <v>163</v>
      </c>
      <c r="M6" s="13"/>
    </row>
    <row r="7" spans="1:16" ht="15.75" x14ac:dyDescent="0.25">
      <c r="A7" s="3" t="s">
        <v>5</v>
      </c>
      <c r="B7" s="4">
        <f>B6+1</f>
        <v>44291</v>
      </c>
      <c r="D7" s="16" t="s">
        <v>58</v>
      </c>
      <c r="E7" s="17">
        <v>44025</v>
      </c>
      <c r="F7" s="6"/>
      <c r="G7" s="16"/>
      <c r="H7" s="17"/>
      <c r="L7" s="13" t="s">
        <v>31</v>
      </c>
      <c r="M7" s="14">
        <v>44047.648113425923</v>
      </c>
    </row>
    <row r="8" spans="1:16" ht="15.75" x14ac:dyDescent="0.25">
      <c r="A8" s="3" t="s">
        <v>6</v>
      </c>
      <c r="B8" s="4">
        <f>DATE($B$1,5,1)</f>
        <v>44317</v>
      </c>
      <c r="D8" s="16" t="s">
        <v>59</v>
      </c>
      <c r="E8" s="17">
        <v>44189</v>
      </c>
      <c r="F8" s="6"/>
      <c r="G8" s="7"/>
      <c r="H8" s="6"/>
      <c r="L8" s="13" t="s">
        <v>32</v>
      </c>
      <c r="M8" s="14">
        <v>44061.710046296299</v>
      </c>
    </row>
    <row r="9" spans="1:16" ht="15.75" x14ac:dyDescent="0.25">
      <c r="A9" s="3" t="s">
        <v>8</v>
      </c>
      <c r="B9" s="4">
        <f>DATE($B$1,5,8)</f>
        <v>44324</v>
      </c>
      <c r="D9" s="16" t="s">
        <v>60</v>
      </c>
      <c r="E9" s="17">
        <v>44193</v>
      </c>
      <c r="F9" s="6"/>
      <c r="G9" s="7"/>
      <c r="H9" s="6"/>
      <c r="L9" s="13" t="s">
        <v>18</v>
      </c>
      <c r="M9" s="14">
        <v>44047.647465277776</v>
      </c>
    </row>
    <row r="10" spans="1:16" ht="15.75" x14ac:dyDescent="0.25">
      <c r="A10" s="3" t="s">
        <v>9</v>
      </c>
      <c r="B10" s="4">
        <f>B6+39</f>
        <v>44329</v>
      </c>
      <c r="D10" s="16" t="s">
        <v>61</v>
      </c>
      <c r="E10" s="17">
        <v>44194</v>
      </c>
      <c r="F10" s="6"/>
      <c r="G10" s="7"/>
      <c r="H10" s="6"/>
      <c r="L10" s="13" t="s">
        <v>38</v>
      </c>
      <c r="M10" s="14">
        <v>44047.649143518516</v>
      </c>
    </row>
    <row r="11" spans="1:16" ht="15.75" x14ac:dyDescent="0.25">
      <c r="A11" s="3" t="s">
        <v>10</v>
      </c>
      <c r="B11" s="4">
        <f>B6+49</f>
        <v>44339</v>
      </c>
      <c r="D11" s="16" t="s">
        <v>62</v>
      </c>
      <c r="E11" s="17">
        <v>44195</v>
      </c>
      <c r="F11" s="6"/>
      <c r="G11" s="7"/>
      <c r="H11" s="6"/>
      <c r="L11" s="13" t="s">
        <v>39</v>
      </c>
      <c r="M11" s="14">
        <v>44047.650081018517</v>
      </c>
      <c r="P11" s="2"/>
    </row>
    <row r="12" spans="1:16" ht="15.75" x14ac:dyDescent="0.25">
      <c r="A12" s="3" t="s">
        <v>11</v>
      </c>
      <c r="B12" s="4">
        <f>B6+50</f>
        <v>44340</v>
      </c>
      <c r="D12" s="16" t="s">
        <v>63</v>
      </c>
      <c r="E12" s="17">
        <v>44196</v>
      </c>
      <c r="F12" s="6"/>
      <c r="G12" s="7"/>
      <c r="H12" s="6"/>
      <c r="L12" s="13" t="s">
        <v>40</v>
      </c>
      <c r="M12" s="14">
        <v>44047.651087962964</v>
      </c>
    </row>
    <row r="13" spans="1:16" ht="15.75" x14ac:dyDescent="0.25">
      <c r="A13" s="3" t="s">
        <v>12</v>
      </c>
      <c r="B13" s="4">
        <f>DATE($B$1,7,14)</f>
        <v>44391</v>
      </c>
      <c r="F13" s="6"/>
      <c r="L13" s="13" t="s">
        <v>41</v>
      </c>
      <c r="M13" s="14">
        <v>44047.651932870373</v>
      </c>
    </row>
    <row r="14" spans="1:16" x14ac:dyDescent="0.25">
      <c r="A14" s="3" t="s">
        <v>13</v>
      </c>
      <c r="B14" s="4">
        <f>DATE($B$1,8,15)</f>
        <v>44423</v>
      </c>
      <c r="L14" s="13" t="s">
        <v>42</v>
      </c>
      <c r="M14" s="14">
        <v>44047.654004629629</v>
      </c>
    </row>
    <row r="15" spans="1:16" x14ac:dyDescent="0.25">
      <c r="A15" s="3" t="s">
        <v>14</v>
      </c>
      <c r="B15" s="4">
        <f>DATE($B$1,11,1)</f>
        <v>44501</v>
      </c>
      <c r="L15" s="13" t="s">
        <v>43</v>
      </c>
      <c r="M15" s="14">
        <v>44047.654074074075</v>
      </c>
    </row>
    <row r="16" spans="1:16" x14ac:dyDescent="0.25">
      <c r="A16" s="3" t="s">
        <v>15</v>
      </c>
      <c r="B16" s="4">
        <f>DATE($B$1,11,11)</f>
        <v>44511</v>
      </c>
      <c r="L16" s="13" t="s">
        <v>44</v>
      </c>
      <c r="M16" s="14">
        <v>43873.404803240737</v>
      </c>
    </row>
    <row r="17" spans="1:13" x14ac:dyDescent="0.25">
      <c r="A17" s="3" t="s">
        <v>16</v>
      </c>
      <c r="B17" s="4">
        <f>DATE($B$1,12,25)</f>
        <v>44555</v>
      </c>
      <c r="L17" s="13" t="s">
        <v>45</v>
      </c>
      <c r="M17" s="14">
        <v>44047.65420138889</v>
      </c>
    </row>
    <row r="18" spans="1:13" x14ac:dyDescent="0.25">
      <c r="A18" s="3" t="s">
        <v>17</v>
      </c>
      <c r="B18" s="4">
        <f>DATE($B$1,12,26)</f>
        <v>44556</v>
      </c>
      <c r="L18" s="13" t="s">
        <v>46</v>
      </c>
      <c r="M18" s="14">
        <v>44062.677118055559</v>
      </c>
    </row>
    <row r="19" spans="1:13" x14ac:dyDescent="0.25">
      <c r="A19" s="8"/>
    </row>
    <row r="21" spans="1:13" x14ac:dyDescent="0.25">
      <c r="A21" s="9" t="s">
        <v>24</v>
      </c>
    </row>
    <row r="22" spans="1:13" x14ac:dyDescent="0.25">
      <c r="A22" s="10" t="s">
        <v>53</v>
      </c>
    </row>
    <row r="23" spans="1:13" x14ac:dyDescent="0.25">
      <c r="A23" s="11" t="s">
        <v>25</v>
      </c>
    </row>
    <row r="24" spans="1:13" x14ac:dyDescent="0.25">
      <c r="A24" s="10" t="s">
        <v>26</v>
      </c>
    </row>
    <row r="25" spans="1:13" x14ac:dyDescent="0.25">
      <c r="A25" s="10" t="s">
        <v>22</v>
      </c>
    </row>
    <row r="26" spans="1:13" x14ac:dyDescent="0.25">
      <c r="A26" s="10" t="s">
        <v>23</v>
      </c>
    </row>
    <row r="27" spans="1:13" x14ac:dyDescent="0.25">
      <c r="A27" s="10" t="s">
        <v>47</v>
      </c>
    </row>
    <row r="28" spans="1:13" x14ac:dyDescent="0.25">
      <c r="A28" s="10" t="s">
        <v>48</v>
      </c>
    </row>
    <row r="29" spans="1:13" x14ac:dyDescent="0.25">
      <c r="A29" s="10"/>
    </row>
    <row r="30" spans="1:13" x14ac:dyDescent="0.25">
      <c r="A30" s="10"/>
    </row>
    <row r="31" spans="1:13" x14ac:dyDescent="0.25">
      <c r="A31" s="9" t="s">
        <v>51</v>
      </c>
    </row>
    <row r="32" spans="1:13" x14ac:dyDescent="0.25">
      <c r="A32" s="10" t="s">
        <v>54</v>
      </c>
    </row>
    <row r="33" spans="1:1" x14ac:dyDescent="0.25">
      <c r="A33" s="10" t="s">
        <v>49</v>
      </c>
    </row>
    <row r="34" spans="1:1" x14ac:dyDescent="0.25">
      <c r="A34" s="10" t="s">
        <v>50</v>
      </c>
    </row>
    <row r="35" spans="1:1" x14ac:dyDescent="0.25">
      <c r="A35" s="10" t="s">
        <v>52</v>
      </c>
    </row>
  </sheetData>
  <mergeCells count="3">
    <mergeCell ref="A2:B2"/>
    <mergeCell ref="D2:E2"/>
    <mergeCell ref="G2:H2"/>
  </mergeCells>
  <conditionalFormatting sqref="D7:E14 F8:F15 I8:AH15 G7:H14 L16:L18">
    <cfRule type="expression" priority="2">
      <formula>NOT(ISNA(VLOOKUP(D7,$B$4:$B$18,1,0)))</formula>
    </cfRule>
  </conditionalFormatting>
  <conditionalFormatting sqref="D8:AH8 D12:AH12">
    <cfRule type="expression" priority="1">
      <formula>NOT(ISNA(VLOOKUP(D$7,$H$4:$H$7,1,0)))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Décembre</vt:lpstr>
      <vt:lpstr>Feuil1</vt:lpstr>
      <vt:lpstr>JOURS NON TRAVAILLES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GOSLIN Aurelie ADJT ADM AE</dc:creator>
  <cp:lastModifiedBy>DURBAN Ludovic SCH</cp:lastModifiedBy>
  <dcterms:created xsi:type="dcterms:W3CDTF">2019-07-02T06:44:43Z</dcterms:created>
  <dcterms:modified xsi:type="dcterms:W3CDTF">2020-08-19T14:18:40Z</dcterms:modified>
</cp:coreProperties>
</file>