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2.xml" ContentType="application/vnd.openxmlformats-officedocument.drawing+xml"/>
  <Override PartName="/xl/ctrlProps/ctrlProp2.xml" ContentType="application/vnd.ms-excel.controlpropertie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\Desktop\RJH\"/>
    </mc:Choice>
  </mc:AlternateContent>
  <bookViews>
    <workbookView xWindow="-21720" yWindow="-120" windowWidth="21840" windowHeight="13140" activeTab="1"/>
  </bookViews>
  <sheets>
    <sheet name="Paramètres" sheetId="8" r:id="rId1"/>
    <sheet name="Tableau de bord" sheetId="26" r:id="rId2"/>
    <sheet name="Actions En Cours" sheetId="6" r:id="rId3"/>
    <sheet name="Actions En Attente" sheetId="19" r:id="rId4"/>
    <sheet name="Actions Cloturées" sheetId="18" r:id="rId5"/>
  </sheets>
  <externalReferences>
    <externalReference r:id="rId6"/>
    <externalReference r:id="rId7"/>
    <externalReference r:id="rId8"/>
  </externalReferences>
  <definedNames>
    <definedName name="_xlnm._FilterDatabase" localSheetId="2" hidden="1">'Actions En Cours'!$A$1:$J$1</definedName>
    <definedName name="ANNEE">[1]!Tableau7[ANNEE]</definedName>
    <definedName name="DateBase">#REF!</definedName>
    <definedName name="EcartJour">#REF!</definedName>
    <definedName name="FERIE_TROIS_ANS">#REF!</definedName>
    <definedName name="Liste_ChargeTravail">OFFSET(Paramètres!$H$4,,,COUNTA(Paramètres!$H$4:$H$994))</definedName>
    <definedName name="Liste_Etat">OFFSET(Paramètres!$A$4,,,COUNTA(Paramètres!$A$4:$A$994))</definedName>
    <definedName name="Liste_Porteur">OFFSET(Paramètres!$D$4,,,COUNTA(Paramètres!$D$4:$D$994))</definedName>
    <definedName name="Liste_Priorité">OFFSET(Paramètres!$F$4,,,COUNTA(Paramètres!$F$4:$F$994))</definedName>
    <definedName name="LST_CATEGORIE_ID">[2]Categorie!$C$11:$C$18</definedName>
    <definedName name="LST_DATA_ID">[2]Entite!$C$9:$C$10</definedName>
    <definedName name="LST_FERIE_ID">#REF!</definedName>
    <definedName name="LST_PARAM_PROJECT_ID">#REF!</definedName>
    <definedName name="LST_PERIODE_ID">[2]Periode!$C$9:$C$10</definedName>
    <definedName name="MOIS">[1]!Tableau6[MOIS]</definedName>
    <definedName name="PARAM_DATE_DEBUT">#REF!</definedName>
    <definedName name="PERIODE_DATA_ID">[2]Periode!$D$9:$D$10</definedName>
    <definedName name="PERIODE_DEBUT">[2]Periode!$F$9:$F$10</definedName>
    <definedName name="PERIODE_ECART_FERIE">[2]Periode!$K$9:$K$10</definedName>
    <definedName name="PERIODE_ECART_JOUR">[2]Periode!$I$9:$I$10</definedName>
    <definedName name="PERIODE_FIN">[2]Periode!$G$9:$G$10</definedName>
    <definedName name="Plan_Daction">OFFSET('Actions En Cours'!#REF!,,,COUNTA('Actions En Cours'!$A:$A),10)</definedName>
    <definedName name="PLANNING_DATA_ID">#REF!</definedName>
    <definedName name="PLANNING_DATE">#REF!</definedName>
    <definedName name="PLANNING_DATE_DEBUT">#REF!</definedName>
    <definedName name="Semaines">[3]Conditionnement!$BA$7:$BA$68</definedName>
    <definedName name="TBL_FERIE">#REF!</definedName>
    <definedName name="TBL_PARAM_PROJECT">#REF!</definedName>
    <definedName name="TBL_PERIODE">[2]Periode!$C$8:$L$10</definedName>
    <definedName name="TGT">#REF!</definedName>
    <definedName name="_xlnm.Print_Area" localSheetId="2">'Actions En Cours'!$A$1:$L$5</definedName>
  </definedNames>
  <calcPr calcId="152511" calcMode="manual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" i="8" l="1"/>
  <c r="L1" i="8" l="1"/>
  <c r="S15" i="8" s="1"/>
  <c r="M2" i="8"/>
  <c r="S14" i="8" l="1"/>
  <c r="S6" i="8"/>
  <c r="S10" i="8"/>
  <c r="S9" i="8"/>
  <c r="S7" i="8"/>
  <c r="S8" i="8" s="1"/>
  <c r="S16" i="8"/>
  <c r="S18" i="8"/>
  <c r="S17" i="8"/>
  <c r="S11" i="8" l="1"/>
  <c r="Q1" i="8" s="1"/>
  <c r="S12" i="8"/>
  <c r="S13" i="8"/>
</calcChain>
</file>

<file path=xl/sharedStrings.xml><?xml version="1.0" encoding="utf-8"?>
<sst xmlns="http://schemas.openxmlformats.org/spreadsheetml/2006/main" count="168" uniqueCount="88">
  <si>
    <t>MFE</t>
  </si>
  <si>
    <t>YLE</t>
  </si>
  <si>
    <t>PORTEUR</t>
  </si>
  <si>
    <t>JMA</t>
  </si>
  <si>
    <t>PRIORITE</t>
  </si>
  <si>
    <t>STATUT</t>
  </si>
  <si>
    <t>Signification</t>
  </si>
  <si>
    <t>Menus déroulant</t>
  </si>
  <si>
    <t>Action transmise au porteur</t>
  </si>
  <si>
    <t>DATE DU SOLDE PREVISIONNEL</t>
  </si>
  <si>
    <t>Action non transmise au porteur</t>
  </si>
  <si>
    <t>EXT</t>
  </si>
  <si>
    <t>SUJET</t>
  </si>
  <si>
    <t>DESCRIPTIF</t>
  </si>
  <si>
    <t>OBSERVATIONS</t>
  </si>
  <si>
    <t>DATE OUVERTURE</t>
  </si>
  <si>
    <t>FSI</t>
  </si>
  <si>
    <t>ALO</t>
  </si>
  <si>
    <t>ICA</t>
  </si>
  <si>
    <t>GSE</t>
  </si>
  <si>
    <t>CHARGE DE TRAVAIL</t>
  </si>
  <si>
    <t>MOE</t>
  </si>
  <si>
    <t>CHARGE TRAVAIL</t>
  </si>
  <si>
    <t>ETAT</t>
  </si>
  <si>
    <t>DATE DE CLOTURE</t>
  </si>
  <si>
    <t>ERO</t>
  </si>
  <si>
    <t>ORIGINE DE L'ACTION</t>
  </si>
  <si>
    <t>Chantier</t>
  </si>
  <si>
    <t>NON LANCÉE</t>
  </si>
  <si>
    <t>EN COURS</t>
  </si>
  <si>
    <t>EN ATTENTE</t>
  </si>
  <si>
    <t>CLOTURÉE</t>
  </si>
  <si>
    <r>
      <t xml:space="preserve">Action terminée </t>
    </r>
    <r>
      <rPr>
        <b/>
        <sz val="12"/>
        <color theme="1"/>
        <rFont val="Calibri"/>
        <family val="2"/>
        <scheme val="minor"/>
      </rPr>
      <t>ET</t>
    </r>
    <r>
      <rPr>
        <sz val="11"/>
        <color theme="1"/>
        <rFont val="Calibri"/>
        <family val="2"/>
        <scheme val="minor"/>
      </rPr>
      <t xml:space="preserve"> validée par le responsable du plan d'actions</t>
    </r>
  </si>
  <si>
    <t>FAIBLE</t>
  </si>
  <si>
    <t>MOYENNE</t>
  </si>
  <si>
    <t>IMPORTANTE</t>
  </si>
  <si>
    <t>DATE 
OUVERTURE</t>
  </si>
  <si>
    <t>TQE</t>
  </si>
  <si>
    <t>OGO</t>
  </si>
  <si>
    <t>FAD 294</t>
  </si>
  <si>
    <t>A RELIRE</t>
  </si>
  <si>
    <t>Action en attente de relecture</t>
  </si>
  <si>
    <t>Action en attente d'information externe</t>
  </si>
  <si>
    <t>RMA 86</t>
  </si>
  <si>
    <t>BMA</t>
  </si>
  <si>
    <t xml:space="preserve">AMC 58 </t>
  </si>
  <si>
    <t>DMA</t>
  </si>
  <si>
    <t xml:space="preserve">RMA 86 </t>
  </si>
  <si>
    <t>FPE</t>
  </si>
  <si>
    <t>N°
ACTION</t>
  </si>
  <si>
    <t>FAD 309</t>
  </si>
  <si>
    <t>ANNEE</t>
  </si>
  <si>
    <t>MOIS</t>
  </si>
  <si>
    <t>1er Janvier</t>
  </si>
  <si>
    <t>Pâques</t>
  </si>
  <si>
    <t>Lundi de Pâques</t>
  </si>
  <si>
    <t>1er Mai</t>
  </si>
  <si>
    <t>8 Mai</t>
  </si>
  <si>
    <t>Ascenscion</t>
  </si>
  <si>
    <t>Pentecôte</t>
  </si>
  <si>
    <t>Lundi de la Pentecôte</t>
  </si>
  <si>
    <t>14 Juillet</t>
  </si>
  <si>
    <t>15 Août</t>
  </si>
  <si>
    <t>1er Novembre</t>
  </si>
  <si>
    <t>11 Novembre</t>
  </si>
  <si>
    <t>25 Décembre</t>
  </si>
  <si>
    <t>Colonne2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</si>
  <si>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</si>
  <si>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</si>
  <si>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</si>
  <si>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</si>
  <si>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</si>
  <si>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</si>
  <si>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</si>
  <si>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</si>
  <si>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</si>
  <si>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</si>
  <si>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</si>
  <si>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</si>
  <si>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XXXX1</t>
  </si>
  <si>
    <t>XXXX2</t>
  </si>
  <si>
    <t>XXX3</t>
  </si>
  <si>
    <t>XXX4</t>
  </si>
  <si>
    <t>XXX5</t>
  </si>
  <si>
    <t>XXX6</t>
  </si>
  <si>
    <t>XXX7</t>
  </si>
  <si>
    <t>XXX8</t>
  </si>
  <si>
    <t>Problème:
L'actualisation se fait à partir de la ligne 3 et ne se fait donc pas à l'intérieur du tableau déclaré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</si>
</sst>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&quot; jour(s)&quot;"/>
  </numFmts>
  <fonts count="1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b/>
      <i/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25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medium">
        <color indexed="64"/>
      </right>
      <top/>
      <bottom style="double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4" tint="0.399975585192419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0" tint="-0.34998626667073579"/>
      </top>
      <bottom style="thin">
        <color theme="4" tint="0.3999755851924192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4" tint="0.39997558519241921"/>
      </top>
      <bottom style="thin">
        <color theme="0" tint="-0.34998626667073579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/>
    <xf numFmtId="0" fontId="10" fillId="0" borderId="0" applyNumberFormat="0" applyFill="0" applyBorder="0" applyAlignment="0" applyProtection="0"/>
  </cellStyleXfs>
  <cellXfs count="121">
    <xf numFmtId="0" fontId="0" fillId="0" borderId="0" xfId="0"/>
    <xf numFmtId="0" fontId="0" fillId="0" borderId="0" xfId="0" applyAlignment="1">
      <alignment vertical="center" wrapText="1"/>
    </xf>
    <xf numFmtId="0" fontId="0" fillId="0" borderId="1" xfId="0" applyBorder="1"/>
    <xf numFmtId="0" fontId="2" fillId="0" borderId="1" xfId="0" applyFont="1" applyBorder="1"/>
    <xf numFmtId="0" fontId="2" fillId="0" borderId="0" xfId="0" applyFont="1"/>
    <xf numFmtId="0" fontId="3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7" fillId="0" borderId="0" xfId="0" applyFont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4" fontId="8" fillId="0" borderId="3" xfId="0" applyNumberFormat="1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0" fillId="0" borderId="0" xfId="2"/>
    <xf numFmtId="0" fontId="0" fillId="3" borderId="0" xfId="0" applyFill="1" applyAlignment="1">
      <alignment vertical="center" wrapText="1"/>
    </xf>
    <xf numFmtId="0" fontId="0" fillId="3" borderId="0" xfId="0" applyFill="1"/>
    <xf numFmtId="0" fontId="2" fillId="3" borderId="0" xfId="0" applyFont="1" applyFill="1"/>
    <xf numFmtId="0" fontId="9" fillId="0" borderId="5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64" fontId="6" fillId="0" borderId="0" xfId="0" applyNumberFormat="1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14" fontId="7" fillId="0" borderId="0" xfId="0" applyNumberFormat="1" applyFont="1" applyAlignment="1">
      <alignment vertical="center" wrapText="1"/>
    </xf>
    <xf numFmtId="14" fontId="5" fillId="0" borderId="0" xfId="0" applyNumberFormat="1" applyFont="1" applyAlignment="1">
      <alignment vertical="center" wrapText="1"/>
    </xf>
    <xf numFmtId="0" fontId="9" fillId="0" borderId="3" xfId="0" applyFont="1" applyBorder="1" applyAlignment="1">
      <alignment vertical="center" wrapText="1"/>
    </xf>
    <xf numFmtId="164" fontId="9" fillId="0" borderId="6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4" fontId="9" fillId="0" borderId="8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 wrapText="1"/>
    </xf>
    <xf numFmtId="164" fontId="9" fillId="4" borderId="4" xfId="0" applyNumberFormat="1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 wrapText="1"/>
    </xf>
    <xf numFmtId="14" fontId="8" fillId="4" borderId="2" xfId="0" applyNumberFormat="1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vertical="center" wrapText="1"/>
    </xf>
    <xf numFmtId="14" fontId="9" fillId="4" borderId="2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textRotation="90" wrapText="1"/>
    </xf>
    <xf numFmtId="0" fontId="8" fillId="2" borderId="9" xfId="0" applyFont="1" applyFill="1" applyBorder="1" applyAlignment="1" applyProtection="1">
      <alignment horizontal="center" vertical="center" textRotation="90" wrapText="1"/>
      <protection locked="0"/>
    </xf>
    <xf numFmtId="14" fontId="8" fillId="2" borderId="9" xfId="0" applyNumberFormat="1" applyFont="1" applyFill="1" applyBorder="1" applyAlignment="1">
      <alignment horizontal="center" vertical="center" wrapText="1"/>
    </xf>
    <xf numFmtId="14" fontId="9" fillId="4" borderId="4" xfId="0" applyNumberFormat="1" applyFont="1" applyFill="1" applyBorder="1" applyAlignment="1">
      <alignment horizontal="center" vertical="center" wrapText="1"/>
    </xf>
    <xf numFmtId="164" fontId="9" fillId="4" borderId="8" xfId="0" applyNumberFormat="1" applyFont="1" applyFill="1" applyBorder="1" applyAlignment="1">
      <alignment horizontal="center" vertical="center" wrapText="1"/>
    </xf>
    <xf numFmtId="0" fontId="0" fillId="0" borderId="0" xfId="0"/>
    <xf numFmtId="14" fontId="8" fillId="0" borderId="2" xfId="0" applyNumberFormat="1" applyFont="1" applyBorder="1" applyAlignment="1">
      <alignment horizontal="center" vertical="center" wrapText="1"/>
    </xf>
    <xf numFmtId="14" fontId="9" fillId="0" borderId="2" xfId="0" applyNumberFormat="1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4" fontId="8" fillId="0" borderId="3" xfId="0" applyNumberFormat="1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vertical="center" wrapText="1"/>
    </xf>
    <xf numFmtId="0" fontId="9" fillId="0" borderId="3" xfId="0" applyFont="1" applyBorder="1" applyAlignment="1">
      <alignment vertical="center" wrapText="1"/>
    </xf>
    <xf numFmtId="0" fontId="8" fillId="0" borderId="3" xfId="0" applyFont="1" applyBorder="1" applyAlignment="1">
      <alignment horizontal="center" vertical="center" wrapText="1"/>
    </xf>
    <xf numFmtId="164" fontId="9" fillId="0" borderId="8" xfId="0" applyNumberFormat="1" applyFont="1" applyBorder="1" applyAlignment="1">
      <alignment horizontal="center" vertical="center" wrapText="1"/>
    </xf>
    <xf numFmtId="0" fontId="9" fillId="4" borderId="3" xfId="0" applyFont="1" applyFill="1" applyBorder="1" applyAlignment="1">
      <alignment horizontal="center" vertical="center" wrapText="1"/>
    </xf>
    <xf numFmtId="0" fontId="9" fillId="4" borderId="3" xfId="0" applyFont="1" applyFill="1" applyBorder="1" applyAlignment="1">
      <alignment vertical="center" wrapText="1"/>
    </xf>
    <xf numFmtId="0" fontId="8" fillId="4" borderId="3" xfId="0" applyFont="1" applyFill="1" applyBorder="1" applyAlignment="1">
      <alignment horizontal="center" vertical="center" wrapText="1"/>
    </xf>
    <xf numFmtId="14" fontId="8" fillId="4" borderId="3" xfId="0" applyNumberFormat="1" applyFont="1" applyFill="1" applyBorder="1" applyAlignment="1">
      <alignment horizontal="center" vertical="center" wrapText="1"/>
    </xf>
    <xf numFmtId="14" fontId="9" fillId="4" borderId="3" xfId="0" applyNumberFormat="1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textRotation="90" wrapText="1"/>
    </xf>
    <xf numFmtId="0" fontId="8" fillId="2" borderId="11" xfId="0" applyFont="1" applyFill="1" applyBorder="1" applyAlignment="1" applyProtection="1">
      <alignment horizontal="center" vertical="center" textRotation="90" wrapText="1"/>
      <protection locked="0"/>
    </xf>
    <xf numFmtId="0" fontId="8" fillId="2" borderId="11" xfId="0" applyFont="1" applyFill="1" applyBorder="1" applyAlignment="1">
      <alignment horizontal="center" vertical="center" wrapText="1"/>
    </xf>
    <xf numFmtId="14" fontId="8" fillId="2" borderId="11" xfId="0" applyNumberFormat="1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14" fontId="0" fillId="0" borderId="0" xfId="0" applyNumberFormat="1"/>
    <xf numFmtId="3" fontId="8" fillId="2" borderId="9" xfId="0" applyNumberFormat="1" applyFont="1" applyFill="1" applyBorder="1" applyAlignment="1">
      <alignment horizontal="center" vertical="center" wrapText="1"/>
    </xf>
    <xf numFmtId="3" fontId="0" fillId="0" borderId="0" xfId="0" applyNumberFormat="1"/>
    <xf numFmtId="14" fontId="8" fillId="2" borderId="13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3" fontId="8" fillId="2" borderId="10" xfId="0" applyNumberFormat="1" applyFont="1" applyFill="1" applyBorder="1" applyAlignment="1">
      <alignment horizontal="center" vertical="center" wrapText="1"/>
    </xf>
    <xf numFmtId="3" fontId="8" fillId="4" borderId="4" xfId="0" applyNumberFormat="1" applyFont="1" applyFill="1" applyBorder="1" applyAlignment="1">
      <alignment horizontal="center" vertical="center" wrapText="1"/>
    </xf>
    <xf numFmtId="3" fontId="8" fillId="0" borderId="4" xfId="0" applyNumberFormat="1" applyFont="1" applyBorder="1" applyAlignment="1">
      <alignment horizontal="center" vertical="center" wrapText="1"/>
    </xf>
    <xf numFmtId="3" fontId="8" fillId="0" borderId="3" xfId="0" applyNumberFormat="1" applyFont="1" applyBorder="1" applyAlignment="1">
      <alignment horizontal="center" vertical="center" wrapText="1"/>
    </xf>
    <xf numFmtId="3" fontId="10" fillId="0" borderId="0" xfId="2" applyNumberFormat="1" applyAlignment="1">
      <alignment vertical="center" wrapText="1"/>
    </xf>
    <xf numFmtId="3" fontId="8" fillId="2" borderId="9" xfId="0" applyNumberFormat="1" applyFont="1" applyFill="1" applyBorder="1" applyAlignment="1">
      <alignment horizontal="center" vertical="center" textRotation="90" wrapText="1"/>
    </xf>
    <xf numFmtId="3" fontId="9" fillId="0" borderId="7" xfId="0" applyNumberFormat="1" applyFont="1" applyBorder="1" applyAlignment="1">
      <alignment horizontal="center" vertical="center" wrapText="1"/>
    </xf>
    <xf numFmtId="3" fontId="8" fillId="0" borderId="0" xfId="0" applyNumberFormat="1" applyFont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3" fontId="8" fillId="0" borderId="5" xfId="0" applyNumberFormat="1" applyFont="1" applyBorder="1" applyAlignment="1">
      <alignment horizontal="center" vertical="center" wrapText="1"/>
    </xf>
    <xf numFmtId="14" fontId="9" fillId="0" borderId="14" xfId="0" applyNumberFormat="1" applyFont="1" applyBorder="1" applyAlignment="1">
      <alignment horizontal="center" vertical="center" wrapText="1"/>
    </xf>
    <xf numFmtId="0" fontId="9" fillId="0" borderId="0" xfId="0" applyFont="1" applyBorder="1" applyAlignment="1">
      <alignment vertical="center" wrapText="1"/>
    </xf>
    <xf numFmtId="0" fontId="9" fillId="0" borderId="7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3" fontId="9" fillId="0" borderId="5" xfId="0" applyNumberFormat="1" applyFont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Protection="1">
      <protection locked="0"/>
    </xf>
    <xf numFmtId="0" fontId="0" fillId="5" borderId="15" xfId="0" applyFill="1" applyBorder="1"/>
    <xf numFmtId="0" fontId="0" fillId="5" borderId="16" xfId="0" applyFill="1" applyBorder="1"/>
    <xf numFmtId="16" fontId="0" fillId="5" borderId="16" xfId="0" quotePrefix="1" applyNumberFormat="1" applyFill="1" applyBorder="1"/>
    <xf numFmtId="0" fontId="0" fillId="5" borderId="16" xfId="0" quotePrefix="1" applyFill="1" applyBorder="1"/>
    <xf numFmtId="16" fontId="0" fillId="5" borderId="17" xfId="0" quotePrefix="1" applyNumberFormat="1" applyFill="1" applyBorder="1"/>
    <xf numFmtId="14" fontId="0" fillId="0" borderId="0" xfId="0" applyNumberFormat="1" applyProtection="1"/>
    <xf numFmtId="3" fontId="8" fillId="2" borderId="18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3" fontId="8" fillId="6" borderId="5" xfId="0" applyNumberFormat="1" applyFont="1" applyFill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164" fontId="9" fillId="0" borderId="22" xfId="0" applyNumberFormat="1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0" fontId="9" fillId="0" borderId="20" xfId="0" applyFont="1" applyBorder="1" applyAlignment="1">
      <alignment vertical="center" wrapText="1"/>
    </xf>
    <xf numFmtId="0" fontId="8" fillId="0" borderId="20" xfId="0" applyFont="1" applyBorder="1" applyAlignment="1">
      <alignment horizontal="center" vertical="center" wrapText="1"/>
    </xf>
    <xf numFmtId="14" fontId="8" fillId="0" borderId="20" xfId="0" applyNumberFormat="1" applyFont="1" applyBorder="1" applyAlignment="1">
      <alignment horizontal="center" vertical="center" wrapText="1"/>
    </xf>
    <xf numFmtId="3" fontId="8" fillId="0" borderId="23" xfId="0" applyNumberFormat="1" applyFont="1" applyBorder="1" applyAlignment="1">
      <alignment horizontal="center" vertical="center" wrapText="1"/>
    </xf>
    <xf numFmtId="3" fontId="8" fillId="6" borderId="20" xfId="0" applyNumberFormat="1" applyFont="1" applyFill="1" applyBorder="1" applyAlignment="1">
      <alignment horizontal="center" vertical="center" wrapText="1"/>
    </xf>
    <xf numFmtId="0" fontId="9" fillId="6" borderId="20" xfId="0" applyFont="1" applyFill="1" applyBorder="1" applyAlignment="1">
      <alignment horizontal="center" vertical="center" wrapText="1"/>
    </xf>
    <xf numFmtId="0" fontId="9" fillId="6" borderId="21" xfId="0" applyFont="1" applyFill="1" applyBorder="1" applyAlignment="1">
      <alignment horizontal="center" vertical="center" wrapText="1"/>
    </xf>
    <xf numFmtId="0" fontId="8" fillId="6" borderId="20" xfId="0" applyFont="1" applyFill="1" applyBorder="1" applyAlignment="1">
      <alignment horizontal="center" vertical="center" wrapText="1"/>
    </xf>
    <xf numFmtId="0" fontId="9" fillId="0" borderId="24" xfId="0" applyFont="1" applyBorder="1" applyAlignment="1">
      <alignment vertical="center" wrapText="1"/>
    </xf>
    <xf numFmtId="3" fontId="8" fillId="4" borderId="3" xfId="0" applyNumberFormat="1" applyFont="1" applyFill="1" applyBorder="1" applyAlignment="1">
      <alignment horizontal="center" vertical="center" wrapText="1"/>
    </xf>
    <xf numFmtId="0" fontId="9" fillId="6" borderId="2" xfId="0" applyFont="1" applyFill="1" applyBorder="1" applyAlignment="1">
      <alignment horizontal="center" vertical="center" wrapText="1"/>
    </xf>
    <xf numFmtId="0" fontId="9" fillId="6" borderId="2" xfId="0" applyFont="1" applyFill="1" applyBorder="1" applyAlignment="1">
      <alignment vertical="center" wrapText="1"/>
    </xf>
    <xf numFmtId="164" fontId="9" fillId="6" borderId="6" xfId="0" applyNumberFormat="1" applyFont="1" applyFill="1" applyBorder="1" applyAlignment="1">
      <alignment horizontal="center" vertical="center" wrapText="1"/>
    </xf>
    <xf numFmtId="14" fontId="8" fillId="6" borderId="2" xfId="0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/>
    </xf>
  </cellXfs>
  <cellStyles count="3">
    <cellStyle name="Lien hypertexte" xfId="2" builtinId="8"/>
    <cellStyle name="Normal" xfId="0" builtinId="0"/>
    <cellStyle name="Normal 2" xfId="1"/>
  </cellStyles>
  <dxfs count="207"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numFmt numFmtId="3" formatCode="#,##0"/>
    </dxf>
    <dxf>
      <border outline="0">
        <top style="thin">
          <color indexed="64"/>
        </top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22B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1"/>
        </bottom>
        <vertical/>
        <horizontal/>
      </border>
    </dxf>
    <dxf>
      <numFmt numFmtId="3" formatCode="#,##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/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numFmt numFmtId="3" formatCode="#,##0"/>
    </dxf>
    <dxf>
      <border outline="0">
        <top style="thin">
          <color indexed="64"/>
        </top>
        <bottom style="thin">
          <color theme="1"/>
        </bottom>
      </border>
    </dxf>
    <dxf>
      <border outline="0"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CF600"/>
        </patternFill>
      </fill>
    </dxf>
    <dxf>
      <fill>
        <patternFill>
          <bgColor theme="0" tint="-0.499984740745262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22B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CF600"/>
        </patternFill>
      </fill>
    </dxf>
    <dxf>
      <fill>
        <patternFill>
          <bgColor theme="0" tint="-0.499984740745262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22B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CF600"/>
        </patternFill>
      </fill>
    </dxf>
    <dxf>
      <fill>
        <patternFill>
          <bgColor theme="0" tint="-0.499984740745262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22B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CF600"/>
        </patternFill>
      </fill>
    </dxf>
    <dxf>
      <fill>
        <patternFill>
          <bgColor theme="0" tint="-0.499984740745262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22B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22B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&quot; jour(s)&quot;"/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/>
        <top style="thin">
          <color theme="0" tint="-0.34998626667073579"/>
        </top>
        <bottom style="thin">
          <color theme="0" tint="-0.34998626667073579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 outline="0">
        <left/>
        <right style="thin">
          <color theme="0" tint="-0.34998626667073579"/>
        </right>
        <top style="thin">
          <color theme="0" tint="-0.34998626667073579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wrapText="1" indent="0" justifyLastLine="0" shrinkToFit="0" readingOrder="0"/>
      <border diagonalUp="0" diagonalDown="0" outline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</dxf>
    <dxf>
      <border>
        <bottom style="double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CF600"/>
        </patternFill>
      </fill>
    </dxf>
    <dxf>
      <fill>
        <patternFill>
          <bgColor theme="0" tint="-0.499984740745262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22B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0&quot; jour(s)&quot;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0" tint="-0.14999847407452621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double">
          <color indexed="64"/>
        </bottom>
      </border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CF600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CF600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CF600"/>
        </patternFill>
      </fill>
    </dxf>
    <dxf>
      <fill>
        <patternFill>
          <bgColor theme="0" tint="-0.499984740745262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ill>
        <patternFill>
          <bgColor rgb="FFFCF600"/>
        </patternFill>
      </fill>
    </dxf>
    <dxf>
      <fill>
        <patternFill>
          <bgColor theme="0" tint="-0.499984740745262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rgb="FFFCF600"/>
        </patternFill>
      </fill>
    </dxf>
    <dxf>
      <fill>
        <patternFill>
          <bgColor rgb="FF008FFA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rgb="FF08B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B0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rgb="FFFFFF0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</dxf>
    <dxf>
      <fill>
        <patternFill patternType="solid">
          <fgColor indexed="64"/>
          <bgColor rgb="FFFFFF00"/>
        </patternFill>
      </fill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22B000"/>
      <color rgb="FF0FAD03"/>
      <color rgb="FF25A2FF"/>
      <color rgb="FF5F9ED7"/>
      <color rgb="FF00B000"/>
      <color rgb="FF08B000"/>
      <color rgb="FF009900"/>
      <color rgb="FF008FFA"/>
      <color rgb="FFFCF600"/>
      <color rgb="FF0083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22" fmlaLink="$P$7" fmlaRange="$O$7:$O$28" noThreeD="1" sel="1" val="0"/>
</file>

<file path=xl/ctrlProps/ctrlProp2.xml><?xml version="1.0" encoding="utf-8"?>
<formControlPr xmlns="http://schemas.microsoft.com/office/spreadsheetml/2009/9/main" objectType="Button" lockText="1"/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66675</xdr:colOff>
          <xdr:row>1</xdr:row>
          <xdr:rowOff>85725</xdr:rowOff>
        </xdr:from>
        <xdr:to>
          <xdr:col>15</xdr:col>
          <xdr:colOff>352425</xdr:colOff>
          <xdr:row>2</xdr:row>
          <xdr:rowOff>142875</xdr:rowOff>
        </xdr:to>
        <xdr:sp macro="" textlink="">
          <xdr:nvSpPr>
            <xdr:cNvPr id="32769" name="Drop Down 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="" xmlns:a16="http://schemas.microsoft.com/office/drawing/2014/main" id="{00000000-0008-0000-00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695325</xdr:colOff>
          <xdr:row>0</xdr:row>
          <xdr:rowOff>0</xdr:rowOff>
        </xdr:from>
        <xdr:to>
          <xdr:col>12</xdr:col>
          <xdr:colOff>200025</xdr:colOff>
          <xdr:row>1</xdr:row>
          <xdr:rowOff>0</xdr:rowOff>
        </xdr:to>
        <xdr:sp macro="" textlink="">
          <xdr:nvSpPr>
            <xdr:cNvPr id="43009" name="Button 1" hidden="1">
              <a:extLst>
                <a:ext uri="{63B3BB69-23CF-44E3-9099-C40C66FF867C}">
                  <a14:compatExt spid="_x0000_s430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ACTUALISATION</a:t>
              </a:r>
            </a:p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rvcornebarrieu\travail\P.COMP\2.ORGANISATION\2.1.ADMINISTRATIF\2.1.2.%20CONGES%20CPC\Planning%20CONGES-RTT_ABSENC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--\Downloads\excel-planning-0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lo--\Downloads\planning_travail_conges_absences%20(2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IDE"/>
      <sheetName val="DATA"/>
      <sheetName val="CALENDRIER"/>
      <sheetName val="Planning CONGES-RTT_ABSENCES"/>
    </sheetNames>
    <sheetDataSet>
      <sheetData sheetId="0">
        <row r="6">
          <cell r="O6">
            <v>43466</v>
          </cell>
        </row>
      </sheetData>
      <sheetData sheetId="1"/>
      <sheetData sheetId="2">
        <row r="8">
          <cell r="F8">
            <v>43647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tions"/>
      <sheetName val="Entite"/>
      <sheetName val="Periode"/>
      <sheetName val="Categorie"/>
    </sheetNames>
    <sheetDataSet>
      <sheetData sheetId="0"/>
      <sheetData sheetId="1"/>
      <sheetData sheetId="2">
        <row r="8">
          <cell r="C8" t="str">
            <v>PERIODE_ID</v>
          </cell>
          <cell r="D8" t="str">
            <v>DATA_ID</v>
          </cell>
          <cell r="E8" t="str">
            <v>PERIODE_LIB</v>
          </cell>
          <cell r="F8" t="str">
            <v>PERIODE_DEBUT</v>
          </cell>
          <cell r="G8" t="str">
            <v>PERIODE_FIN</v>
          </cell>
          <cell r="H8" t="str">
            <v>CATEGORIE_ID</v>
          </cell>
          <cell r="I8" t="str">
            <v>Écart en jours</v>
          </cell>
          <cell r="J8" t="str">
            <v>Rang</v>
          </cell>
          <cell r="K8" t="str">
            <v>Jours ouvrés</v>
          </cell>
          <cell r="L8" t="str">
            <v>PERIODE_NOTE</v>
          </cell>
        </row>
        <row r="9">
          <cell r="I9">
            <v>0</v>
          </cell>
          <cell r="J9">
            <v>0</v>
          </cell>
          <cell r="K9">
            <v>0</v>
          </cell>
        </row>
      </sheetData>
      <sheetData sheetId="3">
        <row r="11">
          <cell r="C11" t="str">
            <v>A</v>
          </cell>
        </row>
        <row r="12">
          <cell r="C12" t="str">
            <v>B</v>
          </cell>
        </row>
        <row r="13">
          <cell r="C13" t="str">
            <v>C</v>
          </cell>
        </row>
        <row r="14">
          <cell r="C14" t="str">
            <v>D</v>
          </cell>
        </row>
        <row r="15">
          <cell r="C15" t="str">
            <v>E</v>
          </cell>
        </row>
        <row r="16">
          <cell r="C16" t="str">
            <v>F</v>
          </cell>
        </row>
        <row r="17">
          <cell r="C17" t="str">
            <v>M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général"/>
      <sheetName val="Conditionnement"/>
      <sheetName val="Energie"/>
      <sheetName val="Abattoir"/>
      <sheetName val="Magasin"/>
    </sheetNames>
    <sheetDataSet>
      <sheetData sheetId="0"/>
      <sheetData sheetId="1"/>
      <sheetData sheetId="2">
        <row r="7">
          <cell r="BA7">
            <v>1</v>
          </cell>
        </row>
        <row r="8">
          <cell r="BA8">
            <v>2</v>
          </cell>
        </row>
        <row r="9">
          <cell r="BA9">
            <v>3</v>
          </cell>
        </row>
        <row r="10">
          <cell r="BA10">
            <v>4</v>
          </cell>
        </row>
        <row r="11">
          <cell r="BA11">
            <v>5</v>
          </cell>
        </row>
        <row r="12">
          <cell r="BA12">
            <v>6</v>
          </cell>
        </row>
        <row r="13">
          <cell r="BA13">
            <v>7</v>
          </cell>
        </row>
        <row r="14">
          <cell r="BA14">
            <v>8</v>
          </cell>
        </row>
        <row r="15">
          <cell r="BA15">
            <v>9</v>
          </cell>
        </row>
        <row r="16">
          <cell r="BA16">
            <v>10</v>
          </cell>
        </row>
        <row r="17">
          <cell r="BA17">
            <v>11</v>
          </cell>
        </row>
        <row r="18">
          <cell r="BA18">
            <v>12</v>
          </cell>
        </row>
        <row r="19">
          <cell r="BA19">
            <v>13</v>
          </cell>
        </row>
        <row r="20">
          <cell r="BA20">
            <v>16</v>
          </cell>
        </row>
        <row r="21">
          <cell r="BA21">
            <v>17</v>
          </cell>
        </row>
        <row r="23">
          <cell r="BA23">
            <v>18</v>
          </cell>
        </row>
        <row r="24">
          <cell r="BA24">
            <v>19</v>
          </cell>
        </row>
        <row r="25">
          <cell r="BA25">
            <v>20</v>
          </cell>
        </row>
        <row r="26">
          <cell r="BA26">
            <v>21</v>
          </cell>
        </row>
        <row r="27">
          <cell r="BA27">
            <v>22</v>
          </cell>
        </row>
        <row r="28">
          <cell r="BA28">
            <v>23</v>
          </cell>
        </row>
        <row r="29">
          <cell r="BA29">
            <v>24</v>
          </cell>
        </row>
        <row r="30">
          <cell r="BA30">
            <v>25</v>
          </cell>
        </row>
        <row r="31">
          <cell r="BA31">
            <v>26</v>
          </cell>
        </row>
        <row r="32">
          <cell r="BA32">
            <v>27</v>
          </cell>
        </row>
        <row r="33">
          <cell r="BA33">
            <v>28</v>
          </cell>
        </row>
        <row r="34">
          <cell r="BA34">
            <v>29</v>
          </cell>
        </row>
        <row r="39">
          <cell r="BA39">
            <v>30</v>
          </cell>
        </row>
        <row r="44">
          <cell r="BA44">
            <v>31</v>
          </cell>
        </row>
        <row r="49">
          <cell r="BA49">
            <v>35</v>
          </cell>
        </row>
        <row r="50">
          <cell r="BA50">
            <v>36</v>
          </cell>
        </row>
        <row r="51">
          <cell r="BA51">
            <v>37</v>
          </cell>
        </row>
        <row r="52">
          <cell r="BA52">
            <v>38</v>
          </cell>
        </row>
        <row r="53">
          <cell r="BA53">
            <v>39</v>
          </cell>
        </row>
        <row r="54">
          <cell r="BA54">
            <v>40</v>
          </cell>
        </row>
        <row r="55">
          <cell r="BA55">
            <v>41</v>
          </cell>
        </row>
        <row r="56">
          <cell r="BA56">
            <v>42</v>
          </cell>
        </row>
        <row r="57">
          <cell r="BA57">
            <v>43</v>
          </cell>
        </row>
        <row r="58">
          <cell r="BA58">
            <v>44</v>
          </cell>
        </row>
        <row r="59">
          <cell r="BA59">
            <v>45</v>
          </cell>
        </row>
        <row r="60">
          <cell r="BA60">
            <v>46</v>
          </cell>
        </row>
        <row r="61">
          <cell r="BA61">
            <v>47</v>
          </cell>
        </row>
        <row r="62">
          <cell r="BA62">
            <v>48</v>
          </cell>
        </row>
        <row r="63">
          <cell r="BA63">
            <v>49</v>
          </cell>
        </row>
        <row r="64">
          <cell r="BA64">
            <v>50</v>
          </cell>
        </row>
        <row r="65">
          <cell r="BA65">
            <v>51</v>
          </cell>
        </row>
        <row r="66">
          <cell r="BA66">
            <v>52</v>
          </cell>
        </row>
        <row r="67">
          <cell r="BA67">
            <v>53</v>
          </cell>
        </row>
      </sheetData>
      <sheetData sheetId="3"/>
      <sheetData sheetId="4"/>
      <sheetData sheetId="5"/>
    </sheetDataSet>
  </externalBook>
</externalLink>
</file>

<file path=xl/tables/table1.xml><?xml version="1.0" encoding="utf-8"?>
<table xmlns="http://schemas.openxmlformats.org/spreadsheetml/2006/main" id="2" name="Tableau2" displayName="Tableau2" ref="A3:B8" totalsRowShown="0" headerRowDxfId="206">
  <autoFilter ref="A3:B8"/>
  <sortState ref="A10:B13">
    <sortCondition ref="A9:A13"/>
  </sortState>
  <tableColumns count="2">
    <tableColumn id="1" name="ETAT"/>
    <tableColumn id="2" name="Signification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4" name="PORTEUR" displayName="PORTEUR" ref="D3:D18" totalsRowShown="0" headerRowDxfId="205">
  <autoFilter ref="D3:D18"/>
  <sortState ref="D10:D24">
    <sortCondition ref="D9:D24"/>
  </sortState>
  <tableColumns count="1">
    <tableColumn id="1" name="PORT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5" name="PRIORITE" displayName="PRIORITE" ref="F3:F6" totalsRowShown="0" headerRowDxfId="204" dataDxfId="203">
  <autoFilter ref="F3:F6"/>
  <tableColumns count="1">
    <tableColumn id="1" name="PRIORITE" dataDxfId="202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7" name="Tableau7" displayName="Tableau7" ref="H3:H6" totalsRowShown="0" headerRowDxfId="201">
  <autoFilter ref="H3:H6"/>
  <tableColumns count="1">
    <tableColumn id="1" name="CHARGE TRAVAIL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12" name="Tableau12" displayName="Tableau12" ref="L6:M18" totalsRowShown="0">
  <autoFilter ref="L6:M18"/>
  <tableColumns count="2">
    <tableColumn id="1" name="MOIS"/>
    <tableColumn id="2" name="Colonne2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15" name="Tableau15" displayName="Tableau15" ref="O6:P28" totalsRowShown="0">
  <autoFilter ref="O6:P28"/>
  <tableColumns count="2">
    <tableColumn id="1" name="ANNEE"/>
    <tableColumn id="2" name="Colonne2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19" name="Données_TDB" displayName="Données_TDB" ref="A1:I2" insertRow="1" totalsRowShown="0" headerRowBorderDxfId="147" tableBorderDxfId="146">
  <autoFilter ref="A1:I2"/>
  <tableColumns count="9">
    <tableColumn id="1" name="N°_x000a_ACTION" dataDxfId="145"/>
    <tableColumn id="3" name="STATUT" dataDxfId="144"/>
    <tableColumn id="4" name="ORIGINE DE L'ACTION" dataDxfId="143"/>
    <tableColumn id="5" name="SUJET" dataDxfId="142"/>
    <tableColumn id="6" name="DESCRIPTIF" dataDxfId="141"/>
    <tableColumn id="8" name="PORTEUR" dataDxfId="140"/>
    <tableColumn id="9" name="CHARGE DE TRAVAIL" dataDxfId="139"/>
    <tableColumn id="10" name="DATE DU SOLDE PREVISIONNEL" dataDxfId="138"/>
    <tableColumn id="12" name="OBSERVATIONS" dataDxfId="137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1" name="Tableau1" displayName="Tableau1" ref="A1:L5" totalsRowShown="0" headerRowDxfId="122" dataDxfId="120" headerRowBorderDxfId="121">
  <autoFilter ref="A1:L5"/>
  <sortState ref="A8:L96">
    <sortCondition ref="G1:G96"/>
  </sortState>
  <tableColumns count="12">
    <tableColumn id="1" name="N°_x000a_ACTION" dataDxfId="119"/>
    <tableColumn id="13" name="DATE _x000a_OUVERTURE" dataDxfId="118"/>
    <tableColumn id="3" name="STATUT" dataDxfId="117"/>
    <tableColumn id="10" name="ORIGINE DE L'ACTION" dataDxfId="116"/>
    <tableColumn id="9" name="SUJET" dataDxfId="115"/>
    <tableColumn id="2" name="DESCRIPTIF" dataDxfId="114"/>
    <tableColumn id="4" name="PRIORITE" dataDxfId="113"/>
    <tableColumn id="6" name="PORTEUR" dataDxfId="112"/>
    <tableColumn id="7" name="CHARGE DE TRAVAIL" dataDxfId="111"/>
    <tableColumn id="8" name="DATE DU SOLDE PREVISIONNEL" dataDxfId="110"/>
    <tableColumn id="12" name="DATE DE CLOTURE" dataDxfId="109"/>
    <tableColumn id="5" name="OBSERVATIONS" dataDxfId="108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9" name="Tableau9" displayName="Tableau9" ref="A1:L5" totalsRowShown="0" headerRowDxfId="39" headerRowBorderDxfId="38" tableBorderDxfId="37">
  <autoFilter ref="A1:L5"/>
  <tableColumns count="12">
    <tableColumn id="1" name="N°_x000a_ACTION" dataDxfId="36"/>
    <tableColumn id="13" name="DATE OUVERTURE" dataDxfId="35"/>
    <tableColumn id="2" name="STATUT"/>
    <tableColumn id="3" name="ORIGINE DE L'ACTION" dataDxfId="34"/>
    <tableColumn id="4" name="SUJET" dataDxfId="33"/>
    <tableColumn id="5" name="DESCRIPTIF" dataDxfId="32"/>
    <tableColumn id="6" name="PRIORITE" dataDxfId="31"/>
    <tableColumn id="7" name="PORTEUR" dataDxfId="30"/>
    <tableColumn id="8" name="CHARGE DE TRAVAIL"/>
    <tableColumn id="9" name="DATE DU SOLDE PREVISIONNEL" dataDxfId="29"/>
    <tableColumn id="11" name="DATE DE CLOTURE" dataDxfId="28"/>
    <tableColumn id="12" name="OBSERVATIONS" dataDxfId="27"/>
  </tableColumns>
  <tableStyleInfo name="TableStyleMedium20" showFirstColumn="0" showLastColumn="0" showRowStripes="1" showColumnStripes="0"/>
</table>
</file>

<file path=xl/tables/table10.xml><?xml version="1.0" encoding="utf-8"?>
<table xmlns="http://schemas.openxmlformats.org/spreadsheetml/2006/main" id="6" name="Tableau6" displayName="Tableau6" ref="A1:L2" insertRow="1" totalsRowShown="0" headerRowDxfId="5" headerRowBorderDxfId="4" tableBorderDxfId="3">
  <autoFilter ref="A1:L2"/>
  <sortState ref="A2:M5">
    <sortCondition descending="1" ref="J1:J5"/>
  </sortState>
  <tableColumns count="12">
    <tableColumn id="1" name="N°_x000a_ACTION" dataDxfId="2"/>
    <tableColumn id="13" name="DATE OUVERTURE" dataDxfId="1"/>
    <tableColumn id="2" name="STATUT"/>
    <tableColumn id="3" name="ORIGINE DE L'ACTION"/>
    <tableColumn id="4" name="SUJET"/>
    <tableColumn id="5" name="DESCRIPTIF"/>
    <tableColumn id="6" name="PRIORITE" dataDxfId="0"/>
    <tableColumn id="7" name="PORTEUR"/>
    <tableColumn id="8" name="CHARGE DE TRAVAIL"/>
    <tableColumn id="9" name="DATE DU SOLDE PREVISIONNEL"/>
    <tableColumn id="11" name="DATE DE CLOTURE"/>
    <tableColumn id="12" name="OBSERVATIONS"/>
  </tableColumns>
  <tableStyleInfo name="TableStyleMedium2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10" Type="http://schemas.openxmlformats.org/officeDocument/2006/relationships/table" Target="../tables/table6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5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7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ksParamètres"/>
  <dimension ref="A1:S31"/>
  <sheetViews>
    <sheetView workbookViewId="0">
      <selection activeCell="H20" sqref="H20"/>
    </sheetView>
  </sheetViews>
  <sheetFormatPr baseColWidth="10" defaultRowHeight="15" x14ac:dyDescent="0.25"/>
  <cols>
    <col min="1" max="1" width="13.140625" customWidth="1"/>
    <col min="2" max="2" width="55.85546875" bestFit="1" customWidth="1"/>
    <col min="3" max="3" width="3.85546875" customWidth="1"/>
    <col min="4" max="4" width="11.5703125" bestFit="1" customWidth="1"/>
    <col min="5" max="5" width="3.7109375" customWidth="1"/>
    <col min="6" max="6" width="11.28515625" bestFit="1" customWidth="1"/>
    <col min="7" max="7" width="5.7109375" customWidth="1"/>
    <col min="8" max="8" width="18" customWidth="1"/>
    <col min="9" max="9" width="15" customWidth="1"/>
    <col min="10" max="10" width="72.85546875" customWidth="1"/>
    <col min="11" max="11" width="57.7109375" customWidth="1"/>
    <col min="18" max="18" width="18.5703125" bestFit="1" customWidth="1"/>
    <col min="19" max="19" width="10.85546875" customWidth="1"/>
  </cols>
  <sheetData>
    <row r="1" spans="1:19" s="2" customFormat="1" x14ac:dyDescent="0.25">
      <c r="A1" s="3" t="s">
        <v>7</v>
      </c>
      <c r="B1" s="3"/>
      <c r="L1" s="2" t="e">
        <f>YEAR($L$2)</f>
        <v>#REF!</v>
      </c>
      <c r="Q1" s="2" t="b">
        <f>COUNTIFS(S6:S18,S9)&gt;0</f>
        <v>1</v>
      </c>
    </row>
    <row r="2" spans="1:19" x14ac:dyDescent="0.25">
      <c r="L2" s="70" t="e">
        <f>DATE(#REF!,Paramètres!$M$7,1)</f>
        <v>#REF!</v>
      </c>
      <c r="M2" s="98" t="e">
        <f>EOMONTH(L2,0)</f>
        <v>#REF!</v>
      </c>
    </row>
    <row r="3" spans="1:19" x14ac:dyDescent="0.25">
      <c r="A3" s="14" t="s">
        <v>23</v>
      </c>
      <c r="B3" s="14" t="s">
        <v>6</v>
      </c>
      <c r="C3" s="1"/>
      <c r="D3" s="15" t="s">
        <v>2</v>
      </c>
      <c r="F3" s="15" t="s">
        <v>4</v>
      </c>
      <c r="H3" s="16" t="s">
        <v>22</v>
      </c>
      <c r="J3" s="91"/>
    </row>
    <row r="4" spans="1:19" x14ac:dyDescent="0.25">
      <c r="A4" s="4" t="s">
        <v>28</v>
      </c>
      <c r="B4" t="s">
        <v>10</v>
      </c>
      <c r="D4" t="s">
        <v>17</v>
      </c>
      <c r="F4" s="89">
        <v>1</v>
      </c>
      <c r="H4" t="s">
        <v>33</v>
      </c>
      <c r="J4" s="13"/>
    </row>
    <row r="5" spans="1:19" ht="15.75" thickBot="1" x14ac:dyDescent="0.3">
      <c r="A5" t="s">
        <v>29</v>
      </c>
      <c r="B5" t="s">
        <v>8</v>
      </c>
      <c r="D5" t="s">
        <v>44</v>
      </c>
      <c r="F5" s="88">
        <v>2</v>
      </c>
      <c r="H5" t="s">
        <v>34</v>
      </c>
    </row>
    <row r="6" spans="1:19" x14ac:dyDescent="0.25">
      <c r="A6" t="s">
        <v>30</v>
      </c>
      <c r="B6" t="s">
        <v>42</v>
      </c>
      <c r="D6" t="s">
        <v>46</v>
      </c>
      <c r="F6" s="88">
        <v>3</v>
      </c>
      <c r="H6" t="s">
        <v>35</v>
      </c>
      <c r="L6" s="47" t="s">
        <v>52</v>
      </c>
      <c r="M6" s="47" t="s">
        <v>66</v>
      </c>
      <c r="O6" s="47" t="s">
        <v>51</v>
      </c>
      <c r="P6" s="47" t="s">
        <v>66</v>
      </c>
      <c r="R6" s="93" t="s">
        <v>53</v>
      </c>
      <c r="S6" s="70" t="e">
        <f>DATE(L1,1,1)</f>
        <v>#REF!</v>
      </c>
    </row>
    <row r="7" spans="1:19" x14ac:dyDescent="0.25">
      <c r="A7" t="s">
        <v>40</v>
      </c>
      <c r="B7" t="s">
        <v>41</v>
      </c>
      <c r="D7" t="s">
        <v>25</v>
      </c>
      <c r="J7" s="91"/>
      <c r="L7" t="s">
        <v>67</v>
      </c>
      <c r="M7" s="92">
        <v>8</v>
      </c>
      <c r="O7">
        <v>2019</v>
      </c>
      <c r="P7">
        <v>1</v>
      </c>
      <c r="R7" s="94" t="s">
        <v>54</v>
      </c>
      <c r="S7" s="70" t="e">
        <f>ROUND(DATE(L1,4,MOD(234-11*MOD(L1,19),30))/7,)*7-6</f>
        <v>#REF!</v>
      </c>
    </row>
    <row r="8" spans="1:19" ht="15.75" x14ac:dyDescent="0.25">
      <c r="A8" t="s">
        <v>31</v>
      </c>
      <c r="B8" t="s">
        <v>32</v>
      </c>
      <c r="D8" t="s">
        <v>11</v>
      </c>
      <c r="J8" s="13"/>
      <c r="L8" s="47" t="s">
        <v>68</v>
      </c>
      <c r="O8" s="47">
        <v>2020</v>
      </c>
      <c r="R8" s="94" t="s">
        <v>55</v>
      </c>
      <c r="S8" s="70" t="e">
        <f>S7+1</f>
        <v>#REF!</v>
      </c>
    </row>
    <row r="9" spans="1:19" x14ac:dyDescent="0.25">
      <c r="D9" t="s">
        <v>48</v>
      </c>
      <c r="L9" s="47" t="s">
        <v>69</v>
      </c>
      <c r="O9" s="47">
        <v>2021</v>
      </c>
      <c r="R9" s="94" t="s">
        <v>56</v>
      </c>
      <c r="S9" s="70" t="e">
        <f>DATE(L1,5,1)</f>
        <v>#REF!</v>
      </c>
    </row>
    <row r="10" spans="1:19" x14ac:dyDescent="0.25">
      <c r="D10" t="s">
        <v>16</v>
      </c>
      <c r="J10" s="91"/>
      <c r="L10" s="47" t="s">
        <v>70</v>
      </c>
      <c r="O10" s="47">
        <v>2022</v>
      </c>
      <c r="R10" s="95" t="s">
        <v>57</v>
      </c>
      <c r="S10" s="70" t="e">
        <f>DATE(L1,5,8)</f>
        <v>#REF!</v>
      </c>
    </row>
    <row r="11" spans="1:19" x14ac:dyDescent="0.25">
      <c r="D11" t="s">
        <v>19</v>
      </c>
      <c r="J11" s="13"/>
      <c r="L11" s="47" t="s">
        <v>71</v>
      </c>
      <c r="O11" s="47">
        <v>2023</v>
      </c>
      <c r="R11" s="94" t="s">
        <v>58</v>
      </c>
      <c r="S11" s="70" t="e">
        <f>S7+39</f>
        <v>#REF!</v>
      </c>
    </row>
    <row r="12" spans="1:19" x14ac:dyDescent="0.25">
      <c r="D12" t="s">
        <v>18</v>
      </c>
      <c r="L12" s="47" t="s">
        <v>72</v>
      </c>
      <c r="O12" s="47">
        <v>2024</v>
      </c>
      <c r="R12" s="94" t="s">
        <v>59</v>
      </c>
      <c r="S12" s="70" t="e">
        <f>S7+49</f>
        <v>#REF!</v>
      </c>
    </row>
    <row r="13" spans="1:19" x14ac:dyDescent="0.25">
      <c r="D13" t="s">
        <v>3</v>
      </c>
      <c r="L13" s="47" t="s">
        <v>73</v>
      </c>
      <c r="O13" s="47">
        <v>2025</v>
      </c>
      <c r="R13" s="94" t="s">
        <v>60</v>
      </c>
      <c r="S13" s="70" t="e">
        <f>S7+50</f>
        <v>#REF!</v>
      </c>
    </row>
    <row r="14" spans="1:19" x14ac:dyDescent="0.25">
      <c r="D14" t="s">
        <v>0</v>
      </c>
      <c r="J14" s="91"/>
      <c r="L14" s="47" t="s">
        <v>74</v>
      </c>
      <c r="O14" s="47">
        <v>2026</v>
      </c>
      <c r="R14" s="96" t="s">
        <v>61</v>
      </c>
      <c r="S14" s="70" t="e">
        <f>DATE(L1,7,14)</f>
        <v>#REF!</v>
      </c>
    </row>
    <row r="15" spans="1:19" x14ac:dyDescent="0.25">
      <c r="D15" t="s">
        <v>21</v>
      </c>
      <c r="J15" s="13"/>
      <c r="L15" s="47" t="s">
        <v>75</v>
      </c>
      <c r="O15" s="47">
        <v>2027</v>
      </c>
      <c r="R15" s="96" t="s">
        <v>62</v>
      </c>
      <c r="S15" s="70" t="e">
        <f>DATE(L1,8,15)</f>
        <v>#REF!</v>
      </c>
    </row>
    <row r="16" spans="1:19" x14ac:dyDescent="0.25">
      <c r="D16" t="s">
        <v>38</v>
      </c>
      <c r="J16" s="47"/>
      <c r="L16" s="47" t="s">
        <v>76</v>
      </c>
      <c r="O16" s="47">
        <v>2028</v>
      </c>
      <c r="R16" s="96" t="s">
        <v>63</v>
      </c>
      <c r="S16" s="70" t="e">
        <f>DATE(L1,11,1)</f>
        <v>#REF!</v>
      </c>
    </row>
    <row r="17" spans="4:19" x14ac:dyDescent="0.25">
      <c r="D17" t="s">
        <v>37</v>
      </c>
      <c r="L17" s="47" t="s">
        <v>77</v>
      </c>
      <c r="O17" s="47">
        <v>2029</v>
      </c>
      <c r="R17" s="96" t="s">
        <v>64</v>
      </c>
      <c r="S17" s="70" t="e">
        <f>DATE(L1,11,11)</f>
        <v>#REF!</v>
      </c>
    </row>
    <row r="18" spans="4:19" ht="15.75" thickBot="1" x14ac:dyDescent="0.3">
      <c r="D18" t="s">
        <v>1</v>
      </c>
      <c r="L18" s="47" t="s">
        <v>78</v>
      </c>
      <c r="O18" s="47">
        <v>2030</v>
      </c>
      <c r="R18" s="97" t="s">
        <v>65</v>
      </c>
      <c r="S18" s="70" t="e">
        <f>DATE(L1,12,25)</f>
        <v>#REF!</v>
      </c>
    </row>
    <row r="19" spans="4:19" x14ac:dyDescent="0.25">
      <c r="L19" s="47"/>
      <c r="O19" s="47">
        <v>2031</v>
      </c>
    </row>
    <row r="20" spans="4:19" x14ac:dyDescent="0.25">
      <c r="L20" s="47"/>
      <c r="O20" s="47">
        <v>2032</v>
      </c>
    </row>
    <row r="21" spans="4:19" x14ac:dyDescent="0.25">
      <c r="O21" s="47">
        <v>2033</v>
      </c>
    </row>
    <row r="22" spans="4:19" x14ac:dyDescent="0.25">
      <c r="O22" s="47">
        <v>2034</v>
      </c>
    </row>
    <row r="23" spans="4:19" x14ac:dyDescent="0.25">
      <c r="O23" s="47">
        <v>2035</v>
      </c>
    </row>
    <row r="24" spans="4:19" x14ac:dyDescent="0.25">
      <c r="O24" s="47">
        <v>2036</v>
      </c>
    </row>
    <row r="25" spans="4:19" x14ac:dyDescent="0.25">
      <c r="O25" s="47">
        <v>2037</v>
      </c>
    </row>
    <row r="26" spans="4:19" x14ac:dyDescent="0.25">
      <c r="O26" s="47">
        <v>2038</v>
      </c>
    </row>
    <row r="27" spans="4:19" x14ac:dyDescent="0.25">
      <c r="O27" s="47">
        <v>2039</v>
      </c>
    </row>
    <row r="28" spans="4:19" x14ac:dyDescent="0.25">
      <c r="O28" s="47">
        <v>2040</v>
      </c>
    </row>
    <row r="29" spans="4:19" x14ac:dyDescent="0.25">
      <c r="O29" s="47"/>
    </row>
    <row r="30" spans="4:19" x14ac:dyDescent="0.25">
      <c r="O30" s="47"/>
    </row>
    <row r="31" spans="4:19" x14ac:dyDescent="0.25">
      <c r="O31" s="47"/>
    </row>
  </sheetData>
  <phoneticPr fontId="12" type="noConversion"/>
  <dataValidations count="1">
    <dataValidation type="custom" allowBlank="1" showInputMessage="1" showErrorMessage="1" sqref="R6:R18">
      <formula1>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2769" r:id="rId4" name="Drop Down 1">
              <controlPr defaultSize="0" autoLine="0" autoPict="0">
                <anchor moveWithCells="1">
                  <from>
                    <xdr:col>14</xdr:col>
                    <xdr:colOff>66675</xdr:colOff>
                    <xdr:row>1</xdr:row>
                    <xdr:rowOff>85725</xdr:rowOff>
                  </from>
                  <to>
                    <xdr:col>15</xdr:col>
                    <xdr:colOff>352425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6">
    <tablePart r:id="rId5"/>
    <tablePart r:id="rId6"/>
    <tablePart r:id="rId7"/>
    <tablePart r:id="rId8"/>
    <tablePart r:id="rId9"/>
    <tablePart r:id="rId10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ksTDB"/>
  <dimension ref="A1:P6"/>
  <sheetViews>
    <sheetView tabSelected="1" zoomScale="70" zoomScaleNormal="70" workbookViewId="0">
      <selection activeCell="N1" sqref="N1:P1"/>
    </sheetView>
  </sheetViews>
  <sheetFormatPr baseColWidth="10" defaultRowHeight="15" x14ac:dyDescent="0.25"/>
  <cols>
    <col min="1" max="1" width="12.28515625" customWidth="1"/>
    <col min="2" max="2" width="14.28515625" bestFit="1" customWidth="1"/>
    <col min="3" max="3" width="23.42578125" bestFit="1" customWidth="1"/>
    <col min="4" max="4" width="16.28515625" bestFit="1" customWidth="1"/>
    <col min="5" max="5" width="31.42578125" bestFit="1" customWidth="1"/>
    <col min="6" max="6" width="8.85546875" customWidth="1"/>
    <col min="7" max="7" width="19.28515625" bestFit="1" customWidth="1"/>
    <col min="8" max="8" width="21.5703125" customWidth="1"/>
    <col min="9" max="9" width="38.85546875" bestFit="1" customWidth="1"/>
  </cols>
  <sheetData>
    <row r="1" spans="1:16" ht="60" thickBot="1" x14ac:dyDescent="0.3">
      <c r="A1" s="99" t="s">
        <v>49</v>
      </c>
      <c r="B1" s="42" t="s">
        <v>5</v>
      </c>
      <c r="C1" s="42" t="s">
        <v>26</v>
      </c>
      <c r="D1" s="41" t="s">
        <v>12</v>
      </c>
      <c r="E1" s="41" t="s">
        <v>13</v>
      </c>
      <c r="F1" s="42" t="s">
        <v>2</v>
      </c>
      <c r="G1" s="42" t="s">
        <v>20</v>
      </c>
      <c r="H1" s="44" t="s">
        <v>9</v>
      </c>
      <c r="I1" s="100" t="s">
        <v>14</v>
      </c>
      <c r="N1" s="119" t="s">
        <v>87</v>
      </c>
      <c r="O1" s="120"/>
      <c r="P1" s="120"/>
    </row>
    <row r="2" spans="1:16" ht="15.75" thickTop="1" x14ac:dyDescent="0.25">
      <c r="A2" s="101"/>
      <c r="B2" s="101"/>
      <c r="C2" s="101"/>
      <c r="D2" s="101"/>
      <c r="E2" s="101"/>
      <c r="F2" s="101"/>
      <c r="G2" s="101"/>
      <c r="H2" s="101"/>
      <c r="I2" s="101"/>
    </row>
    <row r="3" spans="1:16" x14ac:dyDescent="0.25">
      <c r="A3" s="108">
        <v>232</v>
      </c>
      <c r="B3" s="102" t="s">
        <v>29</v>
      </c>
      <c r="C3" s="104" t="s">
        <v>47</v>
      </c>
      <c r="D3" s="102">
        <v>2</v>
      </c>
      <c r="E3" s="113" t="s">
        <v>80</v>
      </c>
      <c r="F3" s="106" t="s">
        <v>3</v>
      </c>
      <c r="G3" s="103" t="s">
        <v>34</v>
      </c>
      <c r="H3" s="107">
        <v>43630</v>
      </c>
      <c r="I3" s="105"/>
    </row>
    <row r="4" spans="1:16" x14ac:dyDescent="0.25">
      <c r="A4" s="109">
        <v>230</v>
      </c>
      <c r="B4" s="110" t="s">
        <v>29</v>
      </c>
      <c r="C4" s="111" t="s">
        <v>43</v>
      </c>
      <c r="D4" s="115">
        <v>1</v>
      </c>
      <c r="E4" s="116" t="s">
        <v>79</v>
      </c>
      <c r="F4" s="112" t="s">
        <v>3</v>
      </c>
      <c r="G4" s="117" t="s">
        <v>35</v>
      </c>
      <c r="H4" s="118">
        <v>43630</v>
      </c>
      <c r="I4" s="116"/>
    </row>
    <row r="5" spans="1:16" x14ac:dyDescent="0.25">
      <c r="A5" s="84">
        <v>323</v>
      </c>
      <c r="B5" s="54" t="s">
        <v>30</v>
      </c>
      <c r="C5" s="64" t="s">
        <v>50</v>
      </c>
      <c r="D5" s="59">
        <v>4</v>
      </c>
      <c r="E5" s="60" t="s">
        <v>82</v>
      </c>
      <c r="F5" s="61" t="s">
        <v>3</v>
      </c>
      <c r="G5" s="58" t="s">
        <v>33</v>
      </c>
      <c r="H5" s="62">
        <v>43637</v>
      </c>
      <c r="I5" s="60"/>
    </row>
    <row r="6" spans="1:16" x14ac:dyDescent="0.25">
      <c r="A6" s="114">
        <v>324</v>
      </c>
      <c r="B6" s="59" t="s">
        <v>30</v>
      </c>
      <c r="C6" s="64" t="s">
        <v>50</v>
      </c>
      <c r="D6" s="59">
        <v>3</v>
      </c>
      <c r="E6" s="60" t="s">
        <v>81</v>
      </c>
      <c r="F6" s="61" t="s">
        <v>3</v>
      </c>
      <c r="G6" s="46" t="s">
        <v>33</v>
      </c>
      <c r="H6" s="62">
        <v>43637</v>
      </c>
      <c r="I6" s="60"/>
    </row>
  </sheetData>
  <mergeCells count="1">
    <mergeCell ref="N1:P1"/>
  </mergeCells>
  <conditionalFormatting sqref="G1">
    <cfRule type="containsText" dxfId="200" priority="19749" operator="containsText" text="Faible">
      <formula>NOT(ISERROR(SEARCH("Faible",G1)))</formula>
    </cfRule>
  </conditionalFormatting>
  <conditionalFormatting sqref="G1">
    <cfRule type="containsText" dxfId="199" priority="19748" operator="containsText" text="Importante">
      <formula>NOT(ISERROR(SEARCH("Importante",G1)))</formula>
    </cfRule>
  </conditionalFormatting>
  <conditionalFormatting sqref="G1">
    <cfRule type="containsText" dxfId="198" priority="19747" operator="containsText" text="Moyenne">
      <formula>NOT(ISERROR(SEARCH("Moyenne",G1)))</formula>
    </cfRule>
  </conditionalFormatting>
  <conditionalFormatting sqref="B1:C1">
    <cfRule type="containsText" dxfId="197" priority="19746" operator="containsText" text="En cours">
      <formula>NOT(ISERROR(SEARCH("En cours",B1)))</formula>
    </cfRule>
  </conditionalFormatting>
  <conditionalFormatting sqref="B1:C1">
    <cfRule type="containsText" dxfId="196" priority="19745" operator="containsText" text="Non lancée">
      <formula>NOT(ISERROR(SEARCH("Non lancée",B1)))</formula>
    </cfRule>
  </conditionalFormatting>
  <conditionalFormatting sqref="B1">
    <cfRule type="containsText" dxfId="195" priority="19743" operator="containsText" text="Cloturée">
      <formula>NOT(ISERROR(SEARCH("Cloturée",B1)))</formula>
    </cfRule>
    <cfRule type="containsText" dxfId="194" priority="19744" operator="containsText" text="En attente">
      <formula>NOT(ISERROR(SEARCH("En attente",B1)))</formula>
    </cfRule>
  </conditionalFormatting>
  <conditionalFormatting sqref="B1">
    <cfRule type="containsText" dxfId="193" priority="19741" operator="containsText" text="A RELIRE">
      <formula>NOT(ISERROR(SEARCH("A RELIRE",B1)))</formula>
    </cfRule>
  </conditionalFormatting>
  <conditionalFormatting sqref="A2:I2">
    <cfRule type="expression" dxfId="192" priority="16710">
      <formula>$B2="Cloturée"</formula>
    </cfRule>
  </conditionalFormatting>
  <conditionalFormatting sqref="A2:I2">
    <cfRule type="expression" dxfId="191" priority="9558">
      <formula>$C2="Cloturée"</formula>
    </cfRule>
  </conditionalFormatting>
  <conditionalFormatting sqref="A2:I2">
    <cfRule type="expression" dxfId="190" priority="8774">
      <formula>$C2="Cloturée"</formula>
    </cfRule>
  </conditionalFormatting>
  <conditionalFormatting sqref="A2:I2">
    <cfRule type="expression" dxfId="189" priority="8773">
      <formula>$C2="Cloturée"</formula>
    </cfRule>
  </conditionalFormatting>
  <conditionalFormatting sqref="A3">
    <cfRule type="expression" dxfId="188" priority="41">
      <formula>$C3="Cloturée"</formula>
    </cfRule>
  </conditionalFormatting>
  <conditionalFormatting sqref="B3:C3">
    <cfRule type="containsText" dxfId="187" priority="40" operator="containsText" text="En cours">
      <formula>NOT(ISERROR(SEARCH("En cours",B3)))</formula>
    </cfRule>
  </conditionalFormatting>
  <conditionalFormatting sqref="B3:C3">
    <cfRule type="containsText" dxfId="186" priority="39" operator="containsText" text="Non lancée">
      <formula>NOT(ISERROR(SEARCH("Non lancée",B3)))</formula>
    </cfRule>
  </conditionalFormatting>
  <conditionalFormatting sqref="B3">
    <cfRule type="containsText" dxfId="185" priority="37" operator="containsText" text="Cloturée">
      <formula>NOT(ISERROR(SEARCH("Cloturée",B3)))</formula>
    </cfRule>
    <cfRule type="containsText" dxfId="184" priority="38" operator="containsText" text="En attente">
      <formula>NOT(ISERROR(SEARCH("En attente",B3)))</formula>
    </cfRule>
  </conditionalFormatting>
  <conditionalFormatting sqref="B3:C3">
    <cfRule type="expression" dxfId="183" priority="36">
      <formula>$C3="Cloturée"</formula>
    </cfRule>
  </conditionalFormatting>
  <conditionalFormatting sqref="B3">
    <cfRule type="containsText" dxfId="182" priority="35" operator="containsText" text="A RELIRE">
      <formula>NOT(ISERROR(SEARCH("A RELIRE",B3)))</formula>
    </cfRule>
  </conditionalFormatting>
  <conditionalFormatting sqref="G3">
    <cfRule type="containsText" dxfId="181" priority="34" operator="containsText" text="Faible">
      <formula>NOT(ISERROR(SEARCH("Faible",G3)))</formula>
    </cfRule>
  </conditionalFormatting>
  <conditionalFormatting sqref="G3">
    <cfRule type="containsText" dxfId="180" priority="33" operator="containsText" text="Importante">
      <formula>NOT(ISERROR(SEARCH("Importante",G3)))</formula>
    </cfRule>
  </conditionalFormatting>
  <conditionalFormatting sqref="G3">
    <cfRule type="containsText" dxfId="179" priority="32" operator="containsText" text="Moyenne">
      <formula>NOT(ISERROR(SEARCH("Moyenne",G3)))</formula>
    </cfRule>
  </conditionalFormatting>
  <conditionalFormatting sqref="F3:G3">
    <cfRule type="expression" dxfId="178" priority="31">
      <formula>$C3="Cloturée"</formula>
    </cfRule>
  </conditionalFormatting>
  <conditionalFormatting sqref="A4">
    <cfRule type="expression" dxfId="177" priority="30">
      <formula>$C4="Cloturée"</formula>
    </cfRule>
  </conditionalFormatting>
  <conditionalFormatting sqref="B4:C4">
    <cfRule type="containsText" dxfId="176" priority="29" operator="containsText" text="En cours">
      <formula>NOT(ISERROR(SEARCH("En cours",B4)))</formula>
    </cfRule>
  </conditionalFormatting>
  <conditionalFormatting sqref="B4:C4">
    <cfRule type="containsText" dxfId="175" priority="28" operator="containsText" text="Non lancée">
      <formula>NOT(ISERROR(SEARCH("Non lancée",B4)))</formula>
    </cfRule>
  </conditionalFormatting>
  <conditionalFormatting sqref="B4">
    <cfRule type="containsText" dxfId="174" priority="26" operator="containsText" text="Cloturée">
      <formula>NOT(ISERROR(SEARCH("Cloturée",B4)))</formula>
    </cfRule>
    <cfRule type="containsText" dxfId="173" priority="27" operator="containsText" text="En attente">
      <formula>NOT(ISERROR(SEARCH("En attente",B4)))</formula>
    </cfRule>
  </conditionalFormatting>
  <conditionalFormatting sqref="B4:E4">
    <cfRule type="expression" dxfId="172" priority="25">
      <formula>$C4="Cloturée"</formula>
    </cfRule>
  </conditionalFormatting>
  <conditionalFormatting sqref="B4">
    <cfRule type="containsText" dxfId="171" priority="24" operator="containsText" text="A RELIRE">
      <formula>NOT(ISERROR(SEARCH("A RELIRE",B4)))</formula>
    </cfRule>
  </conditionalFormatting>
  <conditionalFormatting sqref="G4">
    <cfRule type="containsText" dxfId="170" priority="23" operator="containsText" text="Faible">
      <formula>NOT(ISERROR(SEARCH("Faible",G4)))</formula>
    </cfRule>
  </conditionalFormatting>
  <conditionalFormatting sqref="G4">
    <cfRule type="containsText" dxfId="169" priority="22" operator="containsText" text="Importante">
      <formula>NOT(ISERROR(SEARCH("Importante",G4)))</formula>
    </cfRule>
  </conditionalFormatting>
  <conditionalFormatting sqref="G4">
    <cfRule type="containsText" dxfId="168" priority="21" operator="containsText" text="Moyenne">
      <formula>NOT(ISERROR(SEARCH("Moyenne",G4)))</formula>
    </cfRule>
  </conditionalFormatting>
  <conditionalFormatting sqref="F4:H4">
    <cfRule type="expression" dxfId="167" priority="20">
      <formula>$C4="Cloturée"</formula>
    </cfRule>
  </conditionalFormatting>
  <conditionalFormatting sqref="I4">
    <cfRule type="expression" dxfId="166" priority="19">
      <formula>$C4="Cloturée"</formula>
    </cfRule>
  </conditionalFormatting>
  <conditionalFormatting sqref="A5">
    <cfRule type="expression" dxfId="165" priority="18">
      <formula>$C5="Cloturée"</formula>
    </cfRule>
  </conditionalFormatting>
  <conditionalFormatting sqref="B5:D5">
    <cfRule type="containsText" dxfId="164" priority="17" operator="containsText" text="En cours">
      <formula>NOT(ISERROR(SEARCH("En cours",B5)))</formula>
    </cfRule>
  </conditionalFormatting>
  <conditionalFormatting sqref="B5:D5">
    <cfRule type="containsText" dxfId="163" priority="16" operator="containsText" text="Non lancée">
      <formula>NOT(ISERROR(SEARCH("Non lancée",B5)))</formula>
    </cfRule>
  </conditionalFormatting>
  <conditionalFormatting sqref="B5">
    <cfRule type="containsText" dxfId="162" priority="14" operator="containsText" text="Cloturée">
      <formula>NOT(ISERROR(SEARCH("Cloturée",B5)))</formula>
    </cfRule>
    <cfRule type="containsText" dxfId="161" priority="15" operator="containsText" text="En attente">
      <formula>NOT(ISERROR(SEARCH("En attente",B5)))</formula>
    </cfRule>
  </conditionalFormatting>
  <conditionalFormatting sqref="B5">
    <cfRule type="containsText" dxfId="160" priority="13" operator="containsText" text="A RELIRE">
      <formula>NOT(ISERROR(SEARCH("A RELIRE",B5)))</formula>
    </cfRule>
  </conditionalFormatting>
  <conditionalFormatting sqref="G5">
    <cfRule type="containsText" dxfId="159" priority="12" operator="containsText" text="Faible">
      <formula>NOT(ISERROR(SEARCH("Faible",G5)))</formula>
    </cfRule>
  </conditionalFormatting>
  <conditionalFormatting sqref="G5">
    <cfRule type="containsText" dxfId="158" priority="11" operator="containsText" text="Importante">
      <formula>NOT(ISERROR(SEARCH("Importante",G5)))</formula>
    </cfRule>
  </conditionalFormatting>
  <conditionalFormatting sqref="G5">
    <cfRule type="containsText" dxfId="157" priority="10" operator="containsText" text="Moyenne">
      <formula>NOT(ISERROR(SEARCH("Moyenne",G5)))</formula>
    </cfRule>
  </conditionalFormatting>
  <conditionalFormatting sqref="A6">
    <cfRule type="expression" dxfId="156" priority="9">
      <formula>$C6="Cloturée"</formula>
    </cfRule>
  </conditionalFormatting>
  <conditionalFormatting sqref="B6:D6">
    <cfRule type="containsText" dxfId="155" priority="8" operator="containsText" text="En cours">
      <formula>NOT(ISERROR(SEARCH("En cours",B6)))</formula>
    </cfRule>
  </conditionalFormatting>
  <conditionalFormatting sqref="B6:D6">
    <cfRule type="containsText" dxfId="154" priority="7" operator="containsText" text="Non lancée">
      <formula>NOT(ISERROR(SEARCH("Non lancée",B6)))</formula>
    </cfRule>
  </conditionalFormatting>
  <conditionalFormatting sqref="B6">
    <cfRule type="containsText" dxfId="153" priority="5" operator="containsText" text="Cloturée">
      <formula>NOT(ISERROR(SEARCH("Cloturée",B6)))</formula>
    </cfRule>
    <cfRule type="containsText" dxfId="152" priority="6" operator="containsText" text="En attente">
      <formula>NOT(ISERROR(SEARCH("En attente",B6)))</formula>
    </cfRule>
  </conditionalFormatting>
  <conditionalFormatting sqref="B6">
    <cfRule type="containsText" dxfId="151" priority="4" operator="containsText" text="A RELIRE">
      <formula>NOT(ISERROR(SEARCH("A RELIRE",B6)))</formula>
    </cfRule>
  </conditionalFormatting>
  <conditionalFormatting sqref="G6">
    <cfRule type="containsText" dxfId="150" priority="3" operator="containsText" text="Faible">
      <formula>NOT(ISERROR(SEARCH("Faible",G6)))</formula>
    </cfRule>
  </conditionalFormatting>
  <conditionalFormatting sqref="G6">
    <cfRule type="containsText" dxfId="149" priority="2" operator="containsText" text="Importante">
      <formula>NOT(ISERROR(SEARCH("Importante",G6)))</formula>
    </cfRule>
  </conditionalFormatting>
  <conditionalFormatting sqref="G6">
    <cfRule type="containsText" dxfId="148" priority="1" operator="containsText" text="Moyenne">
      <formula>NOT(ISERROR(SEARCH("Moyenne",G6)))</formula>
    </cfRule>
  </conditionalFormatting>
  <dataValidations count="4">
    <dataValidation type="date" allowBlank="1" showInputMessage="1" showErrorMessage="1" sqref="H1 H5:H6">
      <formula1>1</formula1>
      <formula2>73051</formula2>
    </dataValidation>
    <dataValidation type="list" allowBlank="1" showInputMessage="1" showErrorMessage="1" sqref="G1 G3 G5:G6">
      <formula1>Liste_ChargeTravail</formula1>
    </dataValidation>
    <dataValidation type="list" allowBlank="1" showInputMessage="1" showErrorMessage="1" sqref="B1 B3:B6">
      <formula1>Liste_Etat</formula1>
    </dataValidation>
    <dataValidation type="list" allowBlank="1" showInputMessage="1" showErrorMessage="1" sqref="F1 F3:F6">
      <formula1>Liste_Porteur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4" name="Button 1">
              <controlPr defaultSize="0" print="0" autoFill="0" autoPict="0" macro="[0]!ACTUALISATION_DONNEES_TDB">
                <anchor moveWithCells="1" sizeWithCells="1">
                  <from>
                    <xdr:col>9</xdr:col>
                    <xdr:colOff>695325</xdr:colOff>
                    <xdr:row>0</xdr:row>
                    <xdr:rowOff>0</xdr:rowOff>
                  </from>
                  <to>
                    <xdr:col>12</xdr:col>
                    <xdr:colOff>200025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AEC">
    <tabColor rgb="FF08B000"/>
  </sheetPr>
  <dimension ref="A1:O189"/>
  <sheetViews>
    <sheetView showGridLines="0" zoomScale="70" zoomScaleNormal="70" zoomScaleSheetLayoutView="115" zoomScalePageLayoutView="115" workbookViewId="0">
      <pane ySplit="1" topLeftCell="A2" activePane="bottomLeft" state="frozen"/>
      <selection pane="bottomLeft" activeCell="K10" sqref="K10"/>
    </sheetView>
  </sheetViews>
  <sheetFormatPr baseColWidth="10" defaultColWidth="11.42578125" defaultRowHeight="15" x14ac:dyDescent="0.25"/>
  <cols>
    <col min="1" max="1" width="8.140625" style="83" customWidth="1"/>
    <col min="2" max="2" width="14.5703125" style="74" customWidth="1"/>
    <col min="3" max="3" width="12.42578125" style="8" bestFit="1" customWidth="1"/>
    <col min="4" max="4" width="14.5703125" style="8" customWidth="1"/>
    <col min="5" max="5" width="26.5703125" style="7" customWidth="1"/>
    <col min="6" max="6" width="68.42578125" style="6" customWidth="1"/>
    <col min="7" max="7" width="5.140625" style="32" customWidth="1"/>
    <col min="8" max="8" width="8.7109375" style="9" customWidth="1"/>
    <col min="9" max="9" width="13.7109375" customWidth="1"/>
    <col min="10" max="10" width="14.42578125" style="26" customWidth="1"/>
    <col min="11" max="11" width="17.28515625" style="27" customWidth="1"/>
    <col min="12" max="12" width="65.5703125" style="7" customWidth="1"/>
    <col min="13" max="13" width="26.85546875" style="7" customWidth="1"/>
    <col min="14" max="14" width="41.7109375" customWidth="1"/>
    <col min="15" max="15" width="42.140625" style="6" customWidth="1"/>
    <col min="16" max="16384" width="11.42578125" style="6"/>
  </cols>
  <sheetData>
    <row r="1" spans="1:15" s="5" customFormat="1" ht="65.25" customHeight="1" thickBot="1" x14ac:dyDescent="0.3">
      <c r="A1" s="75" t="s">
        <v>49</v>
      </c>
      <c r="B1" s="73" t="s">
        <v>36</v>
      </c>
      <c r="C1" s="65" t="s">
        <v>5</v>
      </c>
      <c r="D1" s="66" t="s">
        <v>26</v>
      </c>
      <c r="E1" s="67" t="s">
        <v>12</v>
      </c>
      <c r="F1" s="67" t="s">
        <v>13</v>
      </c>
      <c r="G1" s="65" t="s">
        <v>4</v>
      </c>
      <c r="H1" s="65" t="s">
        <v>2</v>
      </c>
      <c r="I1" s="65" t="s">
        <v>20</v>
      </c>
      <c r="J1" s="68" t="s">
        <v>9</v>
      </c>
      <c r="K1" s="68" t="s">
        <v>24</v>
      </c>
      <c r="L1" s="69" t="s">
        <v>14</v>
      </c>
      <c r="N1" s="79"/>
      <c r="O1" s="40"/>
    </row>
    <row r="2" spans="1:15" ht="15.75" thickTop="1" x14ac:dyDescent="0.25">
      <c r="A2" s="78">
        <v>230</v>
      </c>
      <c r="B2" s="50">
        <v>43623</v>
      </c>
      <c r="C2" s="25" t="s">
        <v>29</v>
      </c>
      <c r="D2" s="17" t="s">
        <v>43</v>
      </c>
      <c r="E2" s="53">
        <v>1</v>
      </c>
      <c r="F2" s="55" t="s">
        <v>79</v>
      </c>
      <c r="G2" s="12">
        <v>1</v>
      </c>
      <c r="H2" s="30" t="s">
        <v>3</v>
      </c>
      <c r="I2" s="29" t="s">
        <v>35</v>
      </c>
      <c r="J2" s="48">
        <v>43630</v>
      </c>
      <c r="K2" s="49"/>
      <c r="L2" s="55"/>
    </row>
    <row r="3" spans="1:15" x14ac:dyDescent="0.25">
      <c r="A3" s="77">
        <v>232</v>
      </c>
      <c r="B3" s="50">
        <v>43627</v>
      </c>
      <c r="C3" s="25" t="s">
        <v>29</v>
      </c>
      <c r="D3" s="17" t="s">
        <v>47</v>
      </c>
      <c r="E3" s="25">
        <v>2</v>
      </c>
      <c r="F3" s="86" t="s">
        <v>80</v>
      </c>
      <c r="G3" s="12">
        <v>1</v>
      </c>
      <c r="H3" s="30" t="s">
        <v>3</v>
      </c>
      <c r="I3" s="31" t="s">
        <v>34</v>
      </c>
      <c r="J3" s="11">
        <v>43630</v>
      </c>
      <c r="K3" s="10"/>
      <c r="L3" s="28"/>
    </row>
    <row r="4" spans="1:15" x14ac:dyDescent="0.25">
      <c r="A4" s="77">
        <v>244</v>
      </c>
      <c r="B4" s="50">
        <v>43556</v>
      </c>
      <c r="C4" s="54" t="s">
        <v>29</v>
      </c>
      <c r="D4" s="52" t="s">
        <v>39</v>
      </c>
      <c r="E4" s="53">
        <v>7</v>
      </c>
      <c r="F4" s="55" t="s">
        <v>85</v>
      </c>
      <c r="G4" s="12">
        <v>2</v>
      </c>
      <c r="H4" s="57" t="s">
        <v>48</v>
      </c>
      <c r="I4" s="58" t="s">
        <v>34</v>
      </c>
      <c r="J4" s="48">
        <v>43644</v>
      </c>
      <c r="K4" s="49"/>
      <c r="L4" s="55"/>
    </row>
    <row r="5" spans="1:15" x14ac:dyDescent="0.25">
      <c r="A5" s="78">
        <v>282</v>
      </c>
      <c r="B5" s="85">
        <v>43552</v>
      </c>
      <c r="C5" s="54" t="s">
        <v>28</v>
      </c>
      <c r="D5" s="52"/>
      <c r="E5" s="54">
        <v>8</v>
      </c>
      <c r="F5" s="56" t="s">
        <v>86</v>
      </c>
      <c r="G5" s="87">
        <v>3</v>
      </c>
      <c r="H5" s="57" t="s">
        <v>17</v>
      </c>
      <c r="I5" s="58" t="s">
        <v>35</v>
      </c>
      <c r="J5" s="51">
        <v>43644</v>
      </c>
      <c r="K5" s="50"/>
      <c r="L5" s="56"/>
    </row>
    <row r="6" spans="1:15" ht="15.75" x14ac:dyDescent="0.25">
      <c r="A6" s="82"/>
      <c r="B6" s="24"/>
      <c r="C6" s="18"/>
      <c r="D6" s="18"/>
      <c r="E6" s="19"/>
      <c r="F6" s="20"/>
      <c r="G6" s="18"/>
      <c r="H6" s="21"/>
      <c r="I6" s="22"/>
      <c r="J6" s="23"/>
      <c r="K6" s="24"/>
      <c r="L6" s="20"/>
    </row>
    <row r="7" spans="1:15" ht="15.75" x14ac:dyDescent="0.25">
      <c r="A7" s="82"/>
      <c r="B7" s="24"/>
      <c r="C7" s="18"/>
      <c r="D7" s="18"/>
      <c r="E7" s="19"/>
      <c r="F7" s="20"/>
      <c r="G7" s="18"/>
      <c r="H7" s="21"/>
      <c r="I7" s="22"/>
      <c r="J7" s="23"/>
      <c r="K7" s="24"/>
      <c r="L7" s="20"/>
    </row>
    <row r="8" spans="1:15" ht="15.75" x14ac:dyDescent="0.25">
      <c r="A8" s="82"/>
      <c r="B8" s="24"/>
      <c r="C8" s="18"/>
      <c r="D8" s="18"/>
      <c r="E8" s="19"/>
      <c r="F8" s="20"/>
      <c r="G8" s="18"/>
      <c r="H8" s="21"/>
      <c r="I8" s="22"/>
      <c r="J8" s="23"/>
      <c r="K8" s="24"/>
      <c r="L8" s="20"/>
    </row>
    <row r="9" spans="1:15" ht="15.75" x14ac:dyDescent="0.25">
      <c r="A9" s="82"/>
      <c r="B9" s="24"/>
      <c r="C9" s="18"/>
      <c r="D9" s="18"/>
      <c r="E9" s="19"/>
      <c r="F9" s="20"/>
      <c r="G9" s="18"/>
      <c r="H9" s="21"/>
      <c r="I9" s="22"/>
      <c r="J9" s="23"/>
      <c r="K9" s="24"/>
      <c r="L9" s="20"/>
    </row>
    <row r="10" spans="1:15" ht="15.75" x14ac:dyDescent="0.25">
      <c r="A10" s="82"/>
      <c r="B10" s="24"/>
      <c r="C10" s="18"/>
      <c r="D10" s="18"/>
      <c r="E10" s="19"/>
      <c r="F10" s="20"/>
      <c r="G10" s="18"/>
      <c r="H10" s="21"/>
      <c r="I10" s="22"/>
      <c r="J10" s="23"/>
      <c r="K10" s="24"/>
      <c r="L10" s="20"/>
    </row>
    <row r="11" spans="1:15" ht="15.75" x14ac:dyDescent="0.25">
      <c r="A11" s="82"/>
      <c r="B11" s="24"/>
      <c r="C11" s="18"/>
      <c r="D11" s="18"/>
      <c r="E11" s="19"/>
      <c r="F11" s="20"/>
      <c r="G11" s="18"/>
      <c r="H11" s="21"/>
      <c r="I11" s="22"/>
      <c r="J11" s="23"/>
      <c r="K11" s="24"/>
      <c r="L11" s="20"/>
    </row>
    <row r="12" spans="1:15" ht="15.75" x14ac:dyDescent="0.25">
      <c r="A12" s="82"/>
      <c r="B12" s="24"/>
      <c r="C12" s="18"/>
      <c r="D12" s="18"/>
      <c r="E12" s="19"/>
      <c r="F12" s="20"/>
      <c r="G12" s="18"/>
      <c r="H12" s="21"/>
      <c r="I12" s="22"/>
      <c r="J12" s="23"/>
      <c r="K12" s="24"/>
      <c r="L12" s="20"/>
    </row>
    <row r="13" spans="1:15" ht="15.75" x14ac:dyDescent="0.25">
      <c r="A13" s="82"/>
      <c r="B13" s="24"/>
      <c r="C13" s="18"/>
      <c r="D13" s="18"/>
      <c r="E13" s="19"/>
      <c r="F13" s="20"/>
      <c r="G13" s="18"/>
      <c r="H13" s="21"/>
      <c r="I13" s="22"/>
      <c r="J13" s="23"/>
      <c r="K13" s="24"/>
      <c r="L13" s="20"/>
    </row>
    <row r="14" spans="1:15" ht="15.75" x14ac:dyDescent="0.25">
      <c r="A14" s="82"/>
      <c r="B14" s="24"/>
      <c r="C14" s="18"/>
      <c r="D14" s="18"/>
      <c r="E14" s="19"/>
      <c r="F14" s="20"/>
      <c r="G14" s="18"/>
      <c r="H14" s="21"/>
      <c r="I14" s="22"/>
      <c r="J14" s="23"/>
      <c r="K14" s="24"/>
      <c r="L14" s="20"/>
    </row>
    <row r="15" spans="1:15" ht="15.75" x14ac:dyDescent="0.25">
      <c r="A15" s="82"/>
      <c r="B15" s="24"/>
      <c r="C15" s="18"/>
      <c r="D15" s="18"/>
      <c r="E15" s="19"/>
      <c r="F15" s="20"/>
      <c r="G15" s="18"/>
      <c r="H15" s="21"/>
      <c r="I15" s="22"/>
      <c r="J15" s="23"/>
      <c r="K15" s="24"/>
      <c r="L15" s="20"/>
    </row>
    <row r="16" spans="1:15" ht="15.75" x14ac:dyDescent="0.25">
      <c r="A16" s="82"/>
      <c r="B16" s="24"/>
      <c r="C16" s="18"/>
      <c r="D16" s="18"/>
      <c r="E16" s="19"/>
      <c r="F16" s="20"/>
      <c r="G16" s="18"/>
      <c r="H16" s="21"/>
      <c r="I16" s="22"/>
      <c r="J16" s="23"/>
      <c r="K16" s="24"/>
      <c r="L16" s="20"/>
    </row>
    <row r="17" spans="1:12" ht="15.75" x14ac:dyDescent="0.25">
      <c r="A17" s="82"/>
      <c r="B17" s="24"/>
      <c r="C17" s="18"/>
      <c r="D17" s="18"/>
      <c r="E17" s="19"/>
      <c r="F17" s="20"/>
      <c r="G17" s="18"/>
      <c r="H17" s="21"/>
      <c r="I17" s="22"/>
      <c r="J17" s="23"/>
      <c r="K17" s="24"/>
      <c r="L17" s="20"/>
    </row>
    <row r="18" spans="1:12" ht="15.75" x14ac:dyDescent="0.25">
      <c r="A18" s="82"/>
      <c r="B18" s="24"/>
      <c r="C18" s="18"/>
      <c r="D18" s="18"/>
      <c r="E18" s="19"/>
      <c r="F18" s="20"/>
      <c r="G18" s="18"/>
      <c r="H18" s="21"/>
      <c r="I18" s="22"/>
      <c r="J18" s="23"/>
      <c r="K18" s="24"/>
      <c r="L18" s="20"/>
    </row>
    <row r="19" spans="1:12" ht="15.75" x14ac:dyDescent="0.25">
      <c r="A19" s="82"/>
      <c r="B19" s="24"/>
      <c r="C19" s="18"/>
      <c r="D19" s="18"/>
      <c r="E19" s="19"/>
      <c r="F19" s="20"/>
      <c r="G19" s="18"/>
      <c r="H19" s="21"/>
      <c r="I19" s="22"/>
      <c r="J19" s="23"/>
      <c r="K19" s="24"/>
      <c r="L19" s="20"/>
    </row>
    <row r="20" spans="1:12" ht="15.75" x14ac:dyDescent="0.25">
      <c r="A20" s="82"/>
      <c r="B20" s="24"/>
      <c r="C20" s="18"/>
      <c r="D20" s="18"/>
      <c r="E20" s="19"/>
      <c r="F20" s="20"/>
      <c r="G20" s="18"/>
      <c r="H20" s="21"/>
      <c r="I20" s="22"/>
      <c r="J20" s="23"/>
      <c r="K20" s="24"/>
      <c r="L20" s="20"/>
    </row>
    <row r="21" spans="1:12" ht="15.75" x14ac:dyDescent="0.25">
      <c r="A21" s="82"/>
      <c r="B21" s="24"/>
      <c r="C21" s="18"/>
      <c r="D21" s="18"/>
      <c r="E21" s="19"/>
      <c r="F21" s="20"/>
      <c r="G21" s="18"/>
      <c r="H21" s="21"/>
      <c r="I21" s="22"/>
      <c r="J21" s="23"/>
      <c r="K21" s="24"/>
      <c r="L21" s="20"/>
    </row>
    <row r="22" spans="1:12" ht="15.75" x14ac:dyDescent="0.25">
      <c r="A22" s="82"/>
      <c r="B22" s="24"/>
      <c r="C22" s="18"/>
      <c r="D22" s="18"/>
      <c r="E22" s="19"/>
      <c r="F22" s="20"/>
      <c r="G22" s="18"/>
      <c r="H22" s="21"/>
      <c r="I22" s="22"/>
      <c r="J22" s="23"/>
      <c r="K22" s="24"/>
      <c r="L22" s="20"/>
    </row>
    <row r="23" spans="1:12" ht="15.75" x14ac:dyDescent="0.25">
      <c r="A23" s="82"/>
      <c r="B23" s="24"/>
      <c r="C23" s="18"/>
      <c r="D23" s="18"/>
      <c r="E23" s="19"/>
      <c r="F23" s="20"/>
      <c r="G23" s="18"/>
      <c r="H23" s="21"/>
      <c r="I23" s="22"/>
      <c r="J23" s="23"/>
      <c r="K23" s="24"/>
      <c r="L23" s="20"/>
    </row>
    <row r="24" spans="1:12" ht="15.75" x14ac:dyDescent="0.25">
      <c r="A24" s="82"/>
      <c r="B24" s="24"/>
      <c r="C24" s="18"/>
      <c r="D24" s="18"/>
      <c r="E24" s="19"/>
      <c r="F24" s="20"/>
      <c r="G24" s="18"/>
      <c r="H24" s="21"/>
      <c r="I24" s="22"/>
      <c r="J24" s="23"/>
      <c r="K24" s="24"/>
      <c r="L24" s="20"/>
    </row>
    <row r="25" spans="1:12" ht="15.75" x14ac:dyDescent="0.25">
      <c r="A25" s="82"/>
      <c r="B25" s="24"/>
      <c r="C25" s="18"/>
      <c r="D25" s="18"/>
      <c r="E25" s="19"/>
      <c r="F25" s="20"/>
      <c r="G25" s="18"/>
      <c r="H25" s="21"/>
      <c r="I25" s="22"/>
      <c r="J25" s="23"/>
      <c r="K25" s="24"/>
      <c r="L25" s="20"/>
    </row>
    <row r="26" spans="1:12" ht="15.75" x14ac:dyDescent="0.25">
      <c r="A26" s="82"/>
      <c r="B26" s="24"/>
      <c r="C26" s="18"/>
      <c r="D26" s="18"/>
      <c r="E26" s="19"/>
      <c r="F26" s="20"/>
      <c r="G26" s="18"/>
      <c r="H26" s="21"/>
      <c r="I26" s="22"/>
      <c r="J26" s="23"/>
      <c r="K26" s="24"/>
      <c r="L26" s="20"/>
    </row>
    <row r="27" spans="1:12" ht="15.75" x14ac:dyDescent="0.25">
      <c r="A27" s="82"/>
      <c r="B27" s="24"/>
      <c r="C27" s="18"/>
      <c r="D27" s="18"/>
      <c r="E27" s="19"/>
      <c r="F27" s="20"/>
      <c r="G27" s="18"/>
      <c r="H27" s="21"/>
      <c r="I27" s="22"/>
      <c r="J27" s="23"/>
      <c r="K27" s="24"/>
      <c r="L27" s="20"/>
    </row>
    <row r="28" spans="1:12" ht="15.75" x14ac:dyDescent="0.25">
      <c r="A28" s="82"/>
      <c r="B28" s="24"/>
      <c r="C28" s="18"/>
      <c r="D28" s="18"/>
      <c r="E28" s="19"/>
      <c r="F28" s="20"/>
      <c r="G28" s="18"/>
      <c r="H28" s="21"/>
      <c r="I28" s="22"/>
      <c r="J28" s="23"/>
      <c r="K28" s="24"/>
      <c r="L28" s="20"/>
    </row>
    <row r="29" spans="1:12" ht="15.75" x14ac:dyDescent="0.25">
      <c r="A29" s="82"/>
      <c r="B29" s="24"/>
      <c r="C29" s="18"/>
      <c r="D29" s="18"/>
      <c r="E29" s="19"/>
      <c r="F29" s="20"/>
      <c r="G29" s="18"/>
      <c r="H29" s="21"/>
      <c r="I29" s="22"/>
      <c r="J29" s="23"/>
      <c r="K29" s="24"/>
      <c r="L29" s="20"/>
    </row>
    <row r="30" spans="1:12" ht="15.75" x14ac:dyDescent="0.25">
      <c r="A30" s="82"/>
      <c r="B30" s="24"/>
      <c r="C30" s="18"/>
      <c r="D30" s="18"/>
      <c r="E30" s="19"/>
      <c r="F30" s="20"/>
      <c r="G30" s="18"/>
      <c r="H30" s="21"/>
      <c r="I30" s="22"/>
      <c r="J30" s="23"/>
      <c r="K30" s="24"/>
      <c r="L30" s="20"/>
    </row>
    <row r="31" spans="1:12" ht="15.75" x14ac:dyDescent="0.25">
      <c r="A31" s="82"/>
      <c r="B31" s="24"/>
      <c r="C31" s="18"/>
      <c r="D31" s="18"/>
      <c r="E31" s="19"/>
      <c r="F31" s="20"/>
      <c r="G31" s="18"/>
      <c r="H31" s="21"/>
      <c r="I31" s="22"/>
      <c r="J31" s="23"/>
      <c r="K31" s="24"/>
      <c r="L31" s="20"/>
    </row>
    <row r="32" spans="1:12" ht="15.75" x14ac:dyDescent="0.25">
      <c r="A32" s="82"/>
      <c r="B32" s="24"/>
      <c r="C32" s="18"/>
      <c r="D32" s="18"/>
      <c r="E32" s="19"/>
      <c r="F32" s="20"/>
      <c r="G32" s="18"/>
      <c r="H32" s="21"/>
      <c r="I32" s="22"/>
      <c r="J32" s="23"/>
      <c r="K32" s="24"/>
      <c r="L32" s="20"/>
    </row>
    <row r="33" spans="1:12" ht="15.75" x14ac:dyDescent="0.25">
      <c r="A33" s="82"/>
      <c r="B33" s="24"/>
      <c r="C33" s="18"/>
      <c r="D33" s="18"/>
      <c r="E33" s="19"/>
      <c r="F33" s="20"/>
      <c r="G33" s="18"/>
      <c r="H33" s="21"/>
      <c r="I33" s="22"/>
      <c r="J33" s="23"/>
      <c r="K33" s="24"/>
      <c r="L33" s="20"/>
    </row>
    <row r="34" spans="1:12" ht="15.75" x14ac:dyDescent="0.25">
      <c r="A34" s="82"/>
      <c r="B34" s="24"/>
      <c r="C34" s="18"/>
      <c r="D34" s="18"/>
      <c r="E34" s="19"/>
      <c r="F34" s="20"/>
      <c r="G34" s="18"/>
      <c r="H34" s="21"/>
      <c r="I34" s="22"/>
      <c r="J34" s="23"/>
      <c r="K34" s="24"/>
      <c r="L34" s="20"/>
    </row>
    <row r="35" spans="1:12" ht="15.75" x14ac:dyDescent="0.25">
      <c r="A35" s="82"/>
      <c r="B35" s="24"/>
      <c r="C35" s="18"/>
      <c r="D35" s="18"/>
      <c r="E35" s="19"/>
      <c r="F35" s="20"/>
      <c r="G35" s="18"/>
      <c r="H35" s="21"/>
      <c r="I35" s="22"/>
      <c r="J35" s="23"/>
      <c r="K35" s="24"/>
      <c r="L35" s="20"/>
    </row>
    <row r="36" spans="1:12" ht="15.75" x14ac:dyDescent="0.25">
      <c r="A36" s="82"/>
      <c r="B36" s="24"/>
      <c r="C36" s="18"/>
      <c r="D36" s="18"/>
      <c r="E36" s="19"/>
      <c r="F36" s="20"/>
      <c r="G36" s="18"/>
      <c r="H36" s="21"/>
      <c r="I36" s="22"/>
      <c r="J36" s="23"/>
      <c r="K36" s="24"/>
      <c r="L36" s="20"/>
    </row>
    <row r="37" spans="1:12" ht="15.75" x14ac:dyDescent="0.25">
      <c r="A37" s="82"/>
      <c r="B37" s="24"/>
      <c r="C37" s="18"/>
      <c r="D37" s="18"/>
      <c r="E37" s="19"/>
      <c r="F37" s="20"/>
      <c r="G37" s="18"/>
      <c r="H37" s="21"/>
      <c r="I37" s="22"/>
      <c r="J37" s="23"/>
      <c r="K37" s="24"/>
      <c r="L37" s="20"/>
    </row>
    <row r="38" spans="1:12" ht="15.75" x14ac:dyDescent="0.25">
      <c r="A38" s="82"/>
      <c r="B38" s="24"/>
      <c r="C38" s="18"/>
      <c r="D38" s="18"/>
      <c r="E38" s="19"/>
      <c r="F38" s="20"/>
      <c r="G38" s="18"/>
      <c r="H38" s="21"/>
      <c r="I38" s="22"/>
      <c r="J38" s="23"/>
      <c r="K38" s="24"/>
      <c r="L38" s="20"/>
    </row>
    <row r="39" spans="1:12" ht="15.75" x14ac:dyDescent="0.25">
      <c r="A39" s="82"/>
      <c r="B39" s="24"/>
      <c r="C39" s="18"/>
      <c r="D39" s="18"/>
      <c r="E39" s="19"/>
      <c r="F39" s="20"/>
      <c r="G39" s="18"/>
      <c r="H39" s="21"/>
      <c r="I39" s="22"/>
      <c r="J39" s="23"/>
      <c r="K39" s="24"/>
      <c r="L39" s="20"/>
    </row>
    <row r="40" spans="1:12" ht="15.75" x14ac:dyDescent="0.25">
      <c r="A40" s="82"/>
      <c r="B40" s="24"/>
      <c r="C40" s="18"/>
      <c r="D40" s="18"/>
      <c r="E40" s="19"/>
      <c r="F40" s="20"/>
      <c r="G40" s="18"/>
      <c r="H40" s="21"/>
      <c r="I40" s="22"/>
      <c r="J40" s="23"/>
      <c r="K40" s="24"/>
      <c r="L40" s="20"/>
    </row>
    <row r="41" spans="1:12" ht="15.75" x14ac:dyDescent="0.25">
      <c r="A41" s="82"/>
      <c r="B41" s="24"/>
      <c r="C41" s="18"/>
      <c r="D41" s="18"/>
      <c r="E41" s="19"/>
      <c r="F41" s="20"/>
      <c r="G41" s="18"/>
      <c r="H41" s="21"/>
      <c r="I41" s="22"/>
      <c r="J41" s="23"/>
      <c r="K41" s="24"/>
      <c r="L41" s="20"/>
    </row>
    <row r="42" spans="1:12" ht="15.75" x14ac:dyDescent="0.25">
      <c r="A42" s="82"/>
      <c r="B42" s="24"/>
      <c r="C42" s="18"/>
      <c r="D42" s="18"/>
      <c r="E42" s="19"/>
      <c r="F42" s="20"/>
      <c r="G42" s="18"/>
      <c r="H42" s="21"/>
      <c r="I42" s="22"/>
      <c r="J42" s="23"/>
      <c r="K42" s="24"/>
      <c r="L42" s="20"/>
    </row>
    <row r="43" spans="1:12" ht="15.75" x14ac:dyDescent="0.25">
      <c r="A43" s="82"/>
      <c r="B43" s="24"/>
      <c r="C43" s="18"/>
      <c r="D43" s="18"/>
      <c r="E43" s="19"/>
      <c r="F43" s="20"/>
      <c r="G43" s="18"/>
      <c r="H43" s="21"/>
      <c r="I43" s="22"/>
      <c r="J43" s="23"/>
      <c r="K43" s="24"/>
      <c r="L43" s="20"/>
    </row>
    <row r="44" spans="1:12" ht="15.75" x14ac:dyDescent="0.25">
      <c r="A44" s="82"/>
      <c r="B44" s="24"/>
      <c r="C44" s="18"/>
      <c r="D44" s="18"/>
      <c r="E44" s="19"/>
      <c r="F44" s="20"/>
      <c r="G44" s="18"/>
      <c r="H44" s="21"/>
      <c r="I44" s="22"/>
      <c r="J44" s="23"/>
      <c r="K44" s="24"/>
      <c r="L44" s="20"/>
    </row>
    <row r="45" spans="1:12" ht="15.75" x14ac:dyDescent="0.25">
      <c r="A45" s="82"/>
      <c r="B45" s="24"/>
      <c r="C45" s="18"/>
      <c r="D45" s="18"/>
      <c r="E45" s="19"/>
      <c r="F45" s="20"/>
      <c r="G45" s="18"/>
      <c r="H45" s="21"/>
      <c r="I45" s="22"/>
      <c r="J45" s="23"/>
      <c r="K45" s="24"/>
      <c r="L45" s="20"/>
    </row>
    <row r="46" spans="1:12" ht="15.75" x14ac:dyDescent="0.25">
      <c r="A46" s="82"/>
      <c r="B46" s="24"/>
      <c r="C46" s="18"/>
      <c r="D46" s="18"/>
      <c r="E46" s="19"/>
      <c r="F46" s="20"/>
      <c r="G46" s="18"/>
      <c r="H46" s="21"/>
      <c r="I46" s="22"/>
      <c r="J46" s="23"/>
      <c r="K46" s="24"/>
      <c r="L46" s="20"/>
    </row>
    <row r="47" spans="1:12" ht="15.75" x14ac:dyDescent="0.25">
      <c r="A47" s="82"/>
      <c r="B47" s="24"/>
      <c r="C47" s="18"/>
      <c r="D47" s="18"/>
      <c r="E47" s="19"/>
      <c r="F47" s="20"/>
      <c r="G47" s="18"/>
      <c r="H47" s="21"/>
      <c r="I47" s="22"/>
      <c r="J47" s="23"/>
      <c r="K47" s="24"/>
      <c r="L47" s="20"/>
    </row>
    <row r="48" spans="1:12" ht="15.75" x14ac:dyDescent="0.25">
      <c r="A48" s="82"/>
      <c r="B48" s="24"/>
      <c r="C48" s="18"/>
      <c r="D48" s="18"/>
      <c r="E48" s="19"/>
      <c r="F48" s="20"/>
      <c r="G48" s="18"/>
      <c r="H48" s="21"/>
      <c r="I48" s="22"/>
      <c r="J48" s="23"/>
      <c r="K48" s="24"/>
      <c r="L48" s="20"/>
    </row>
    <row r="49" spans="1:12" ht="15.75" x14ac:dyDescent="0.25">
      <c r="A49" s="82"/>
      <c r="B49" s="24"/>
      <c r="C49" s="18"/>
      <c r="D49" s="18"/>
      <c r="E49" s="19"/>
      <c r="F49" s="20"/>
      <c r="G49" s="18"/>
      <c r="H49" s="21"/>
      <c r="I49" s="22"/>
      <c r="J49" s="23"/>
      <c r="K49" s="24"/>
      <c r="L49" s="20"/>
    </row>
    <row r="50" spans="1:12" ht="15.75" x14ac:dyDescent="0.25">
      <c r="A50" s="82"/>
      <c r="B50" s="24"/>
      <c r="C50" s="18"/>
      <c r="D50" s="18"/>
      <c r="E50" s="19"/>
      <c r="F50" s="20"/>
      <c r="G50" s="18"/>
      <c r="H50" s="21"/>
      <c r="I50" s="22"/>
      <c r="J50" s="23"/>
      <c r="K50" s="24"/>
      <c r="L50" s="20"/>
    </row>
    <row r="51" spans="1:12" ht="15.75" x14ac:dyDescent="0.25">
      <c r="A51" s="82"/>
      <c r="B51" s="24"/>
      <c r="C51" s="18"/>
      <c r="D51" s="18"/>
      <c r="E51" s="19"/>
      <c r="F51" s="20"/>
      <c r="G51" s="18"/>
      <c r="H51" s="21"/>
      <c r="I51" s="22"/>
      <c r="J51" s="23"/>
      <c r="K51" s="24"/>
      <c r="L51" s="20"/>
    </row>
    <row r="52" spans="1:12" ht="15.75" x14ac:dyDescent="0.25">
      <c r="A52" s="82"/>
      <c r="B52" s="24"/>
      <c r="C52" s="18"/>
      <c r="D52" s="18"/>
      <c r="E52" s="19"/>
      <c r="F52" s="20"/>
      <c r="G52" s="18"/>
      <c r="H52" s="21"/>
      <c r="I52" s="22"/>
      <c r="J52" s="23"/>
      <c r="K52" s="24"/>
      <c r="L52" s="20"/>
    </row>
    <row r="53" spans="1:12" ht="15.75" x14ac:dyDescent="0.25">
      <c r="A53" s="82"/>
      <c r="B53" s="24"/>
      <c r="C53" s="18"/>
      <c r="D53" s="18"/>
      <c r="E53" s="19"/>
      <c r="F53" s="20"/>
      <c r="G53" s="18"/>
      <c r="H53" s="21"/>
      <c r="I53" s="22"/>
      <c r="J53" s="23"/>
      <c r="K53" s="24"/>
      <c r="L53" s="20"/>
    </row>
    <row r="54" spans="1:12" ht="15.75" x14ac:dyDescent="0.25">
      <c r="A54" s="82"/>
      <c r="B54" s="24"/>
      <c r="C54" s="18"/>
      <c r="D54" s="18"/>
      <c r="E54" s="19"/>
      <c r="F54" s="20"/>
      <c r="G54" s="18"/>
      <c r="H54" s="21"/>
      <c r="I54" s="22"/>
      <c r="J54" s="23"/>
      <c r="K54" s="24"/>
      <c r="L54" s="20"/>
    </row>
    <row r="55" spans="1:12" ht="15.75" x14ac:dyDescent="0.25">
      <c r="A55" s="82"/>
      <c r="B55" s="24"/>
      <c r="C55" s="18"/>
      <c r="D55" s="18"/>
      <c r="E55" s="19"/>
      <c r="F55" s="20"/>
      <c r="G55" s="18"/>
      <c r="H55" s="21"/>
      <c r="I55" s="22"/>
      <c r="J55" s="23"/>
      <c r="K55" s="24"/>
      <c r="L55" s="20"/>
    </row>
    <row r="56" spans="1:12" ht="15.75" x14ac:dyDescent="0.25">
      <c r="A56" s="82"/>
      <c r="B56" s="24"/>
      <c r="C56" s="18"/>
      <c r="D56" s="18"/>
      <c r="E56" s="19"/>
      <c r="F56" s="20"/>
      <c r="G56" s="18"/>
      <c r="H56" s="21"/>
      <c r="I56" s="22"/>
      <c r="J56" s="23"/>
      <c r="K56" s="24"/>
      <c r="L56" s="20"/>
    </row>
    <row r="57" spans="1:12" ht="15.75" x14ac:dyDescent="0.25">
      <c r="A57" s="82"/>
      <c r="B57" s="24"/>
      <c r="C57" s="18"/>
      <c r="D57" s="18"/>
      <c r="E57" s="19"/>
      <c r="F57" s="20"/>
      <c r="G57" s="18"/>
      <c r="H57" s="21"/>
      <c r="I57" s="22"/>
      <c r="J57" s="23"/>
      <c r="K57" s="24"/>
      <c r="L57" s="20"/>
    </row>
    <row r="58" spans="1:12" ht="15.75" x14ac:dyDescent="0.25">
      <c r="A58" s="82"/>
      <c r="B58" s="24"/>
      <c r="C58" s="18"/>
      <c r="D58" s="18"/>
      <c r="E58" s="19"/>
      <c r="F58" s="20"/>
      <c r="G58" s="18"/>
      <c r="H58" s="21"/>
      <c r="I58" s="22"/>
      <c r="J58" s="23"/>
      <c r="K58" s="24"/>
      <c r="L58" s="20"/>
    </row>
    <row r="59" spans="1:12" ht="15.75" x14ac:dyDescent="0.25">
      <c r="A59" s="82"/>
      <c r="B59" s="24"/>
      <c r="C59" s="18"/>
      <c r="D59" s="18"/>
      <c r="E59" s="19"/>
      <c r="F59" s="20"/>
      <c r="G59" s="18"/>
      <c r="H59" s="21"/>
      <c r="I59" s="22"/>
      <c r="J59" s="23"/>
      <c r="K59" s="24"/>
      <c r="L59" s="20"/>
    </row>
    <row r="60" spans="1:12" ht="15.75" x14ac:dyDescent="0.25">
      <c r="A60" s="82"/>
      <c r="B60" s="24"/>
      <c r="C60" s="18"/>
      <c r="D60" s="18"/>
      <c r="E60" s="19"/>
      <c r="F60" s="20"/>
      <c r="G60" s="18"/>
      <c r="H60" s="21"/>
      <c r="I60" s="22"/>
      <c r="J60" s="23"/>
      <c r="K60" s="24"/>
      <c r="L60" s="20"/>
    </row>
    <row r="61" spans="1:12" ht="15.75" x14ac:dyDescent="0.25">
      <c r="A61" s="82"/>
      <c r="B61" s="24"/>
      <c r="C61" s="18"/>
      <c r="D61" s="18"/>
      <c r="E61" s="19"/>
      <c r="F61" s="20"/>
      <c r="G61" s="18"/>
      <c r="H61" s="21"/>
      <c r="I61" s="22"/>
      <c r="J61" s="23"/>
      <c r="K61" s="24"/>
      <c r="L61" s="20"/>
    </row>
    <row r="62" spans="1:12" ht="15.75" x14ac:dyDescent="0.25">
      <c r="A62" s="82"/>
      <c r="B62" s="24"/>
      <c r="C62" s="18"/>
      <c r="D62" s="18"/>
      <c r="E62" s="19"/>
      <c r="F62" s="20"/>
      <c r="G62" s="18"/>
      <c r="H62" s="21"/>
      <c r="I62" s="22"/>
      <c r="J62" s="23"/>
      <c r="K62" s="24"/>
      <c r="L62" s="20"/>
    </row>
    <row r="63" spans="1:12" ht="15.75" x14ac:dyDescent="0.25">
      <c r="A63" s="82"/>
      <c r="B63" s="24"/>
      <c r="C63" s="18"/>
      <c r="D63" s="18"/>
      <c r="E63" s="19"/>
      <c r="F63" s="20"/>
      <c r="G63" s="18"/>
      <c r="H63" s="21"/>
      <c r="I63" s="22"/>
      <c r="J63" s="23"/>
      <c r="K63" s="24"/>
      <c r="L63" s="20"/>
    </row>
    <row r="64" spans="1:12" ht="15.75" x14ac:dyDescent="0.25">
      <c r="A64" s="82"/>
      <c r="B64" s="24"/>
      <c r="C64" s="18"/>
      <c r="D64" s="18"/>
      <c r="E64" s="19"/>
      <c r="F64" s="20"/>
      <c r="G64" s="18"/>
      <c r="H64" s="21"/>
      <c r="I64" s="22"/>
      <c r="J64" s="23"/>
      <c r="K64" s="24"/>
      <c r="L64" s="20"/>
    </row>
    <row r="65" spans="1:12" ht="15.75" x14ac:dyDescent="0.25">
      <c r="A65" s="82"/>
      <c r="B65" s="24"/>
      <c r="C65" s="18"/>
      <c r="D65" s="18"/>
      <c r="E65" s="19"/>
      <c r="F65" s="20"/>
      <c r="G65" s="18"/>
      <c r="H65" s="21"/>
      <c r="I65" s="22"/>
      <c r="J65" s="23"/>
      <c r="K65" s="24"/>
      <c r="L65" s="20"/>
    </row>
    <row r="66" spans="1:12" ht="15.75" x14ac:dyDescent="0.25">
      <c r="A66" s="82"/>
      <c r="B66" s="24"/>
      <c r="C66" s="18"/>
      <c r="D66" s="18"/>
      <c r="E66" s="19"/>
      <c r="F66" s="20"/>
      <c r="G66" s="18"/>
      <c r="H66" s="21"/>
      <c r="I66" s="22"/>
      <c r="J66" s="23"/>
      <c r="K66" s="24"/>
      <c r="L66" s="20"/>
    </row>
    <row r="67" spans="1:12" ht="15.75" x14ac:dyDescent="0.25">
      <c r="A67" s="82"/>
      <c r="B67" s="24"/>
      <c r="C67" s="18"/>
      <c r="D67" s="18"/>
      <c r="E67" s="19"/>
      <c r="F67" s="20"/>
      <c r="G67" s="18"/>
      <c r="H67" s="21"/>
      <c r="I67" s="22"/>
      <c r="J67" s="23"/>
      <c r="K67" s="24"/>
      <c r="L67" s="20"/>
    </row>
    <row r="68" spans="1:12" ht="15.75" x14ac:dyDescent="0.25">
      <c r="A68" s="82"/>
      <c r="B68" s="24"/>
      <c r="C68" s="18"/>
      <c r="D68" s="18"/>
      <c r="E68" s="19"/>
      <c r="F68" s="20"/>
      <c r="G68" s="18"/>
      <c r="H68" s="21"/>
      <c r="I68" s="22"/>
      <c r="J68" s="23"/>
      <c r="K68" s="24"/>
      <c r="L68" s="20"/>
    </row>
    <row r="69" spans="1:12" ht="15.75" x14ac:dyDescent="0.25">
      <c r="A69" s="82"/>
      <c r="B69" s="24"/>
      <c r="C69" s="18"/>
      <c r="D69" s="18"/>
      <c r="E69" s="19"/>
      <c r="F69" s="20"/>
      <c r="G69" s="18"/>
      <c r="H69" s="21"/>
      <c r="I69" s="22"/>
      <c r="J69" s="23"/>
      <c r="K69" s="24"/>
      <c r="L69" s="20"/>
    </row>
    <row r="70" spans="1:12" ht="15.75" x14ac:dyDescent="0.25">
      <c r="A70" s="82"/>
      <c r="B70" s="24"/>
      <c r="C70" s="18"/>
      <c r="D70" s="18"/>
      <c r="E70" s="19"/>
      <c r="F70" s="20"/>
      <c r="G70" s="18"/>
      <c r="H70" s="21"/>
      <c r="I70" s="22"/>
      <c r="J70" s="23"/>
      <c r="K70" s="24"/>
      <c r="L70" s="20"/>
    </row>
    <row r="71" spans="1:12" ht="15.75" x14ac:dyDescent="0.25">
      <c r="A71" s="82"/>
      <c r="B71" s="24"/>
      <c r="C71" s="18"/>
      <c r="D71" s="18"/>
      <c r="E71" s="19"/>
      <c r="F71" s="20"/>
      <c r="G71" s="18"/>
      <c r="H71" s="21"/>
      <c r="I71" s="22"/>
      <c r="J71" s="23"/>
      <c r="K71" s="24"/>
      <c r="L71" s="20"/>
    </row>
    <row r="72" spans="1:12" ht="15.75" x14ac:dyDescent="0.25">
      <c r="A72" s="82"/>
      <c r="B72" s="24"/>
      <c r="C72" s="18"/>
      <c r="D72" s="18"/>
      <c r="E72" s="19"/>
      <c r="F72" s="20"/>
      <c r="G72" s="18"/>
      <c r="H72" s="21"/>
      <c r="I72" s="22"/>
      <c r="J72" s="23"/>
      <c r="K72" s="24"/>
      <c r="L72" s="20"/>
    </row>
    <row r="73" spans="1:12" ht="15.75" x14ac:dyDescent="0.25">
      <c r="A73" s="82"/>
      <c r="B73" s="24"/>
      <c r="C73" s="18"/>
      <c r="D73" s="18"/>
      <c r="E73" s="19"/>
      <c r="F73" s="20"/>
      <c r="G73" s="18"/>
      <c r="H73" s="21"/>
      <c r="I73" s="22"/>
      <c r="J73" s="23"/>
      <c r="K73" s="24"/>
      <c r="L73" s="20"/>
    </row>
    <row r="74" spans="1:12" ht="15.75" x14ac:dyDescent="0.25">
      <c r="A74" s="82"/>
      <c r="B74" s="24"/>
      <c r="C74" s="18"/>
      <c r="D74" s="18"/>
      <c r="E74" s="19"/>
      <c r="F74" s="20"/>
      <c r="G74" s="18"/>
      <c r="H74" s="21"/>
      <c r="I74" s="22"/>
      <c r="J74" s="23"/>
      <c r="K74" s="24"/>
      <c r="L74" s="20"/>
    </row>
    <row r="75" spans="1:12" ht="15.75" x14ac:dyDescent="0.25">
      <c r="A75" s="82"/>
      <c r="B75" s="24"/>
      <c r="C75" s="18"/>
      <c r="D75" s="18"/>
      <c r="E75" s="19"/>
      <c r="F75" s="20"/>
      <c r="G75" s="18"/>
      <c r="H75" s="21"/>
      <c r="I75" s="22"/>
      <c r="J75" s="23"/>
      <c r="K75" s="24"/>
      <c r="L75" s="20"/>
    </row>
    <row r="76" spans="1:12" ht="15.75" x14ac:dyDescent="0.25">
      <c r="A76" s="82"/>
      <c r="B76" s="24"/>
      <c r="C76" s="18"/>
      <c r="D76" s="18"/>
      <c r="E76" s="19"/>
      <c r="F76" s="20"/>
      <c r="G76" s="18"/>
      <c r="H76" s="21"/>
      <c r="I76" s="22"/>
      <c r="J76" s="23"/>
      <c r="K76" s="24"/>
      <c r="L76" s="20"/>
    </row>
    <row r="77" spans="1:12" ht="15.75" x14ac:dyDescent="0.25">
      <c r="A77" s="82"/>
      <c r="B77" s="24"/>
      <c r="C77" s="18"/>
      <c r="D77" s="18"/>
      <c r="E77" s="19"/>
      <c r="F77" s="20"/>
      <c r="G77" s="18"/>
      <c r="H77" s="21"/>
      <c r="I77" s="22"/>
      <c r="J77" s="23"/>
      <c r="K77" s="24"/>
      <c r="L77" s="20"/>
    </row>
    <row r="78" spans="1:12" ht="15.75" x14ac:dyDescent="0.25">
      <c r="A78" s="82"/>
      <c r="B78" s="24"/>
      <c r="C78" s="18"/>
      <c r="D78" s="18"/>
      <c r="E78" s="19"/>
      <c r="F78" s="20"/>
      <c r="G78" s="18"/>
      <c r="H78" s="21"/>
      <c r="I78" s="22"/>
      <c r="J78" s="23"/>
      <c r="K78" s="24"/>
      <c r="L78" s="20"/>
    </row>
    <row r="79" spans="1:12" ht="15.75" x14ac:dyDescent="0.25">
      <c r="A79" s="82"/>
      <c r="B79" s="24"/>
      <c r="C79" s="18"/>
      <c r="D79" s="18"/>
      <c r="E79" s="19"/>
      <c r="F79" s="20"/>
      <c r="G79" s="18"/>
      <c r="H79" s="21"/>
      <c r="I79" s="22"/>
      <c r="J79" s="23"/>
      <c r="K79" s="24"/>
      <c r="L79" s="20"/>
    </row>
    <row r="80" spans="1:12" ht="15.75" x14ac:dyDescent="0.25">
      <c r="A80" s="82"/>
      <c r="B80" s="24"/>
      <c r="C80" s="18"/>
      <c r="D80" s="18"/>
      <c r="E80" s="19"/>
      <c r="F80" s="20"/>
      <c r="G80" s="18"/>
      <c r="H80" s="21"/>
      <c r="I80" s="22"/>
      <c r="J80" s="23"/>
      <c r="K80" s="24"/>
      <c r="L80" s="20"/>
    </row>
    <row r="81" spans="1:12" ht="15.75" x14ac:dyDescent="0.25">
      <c r="A81" s="82"/>
      <c r="B81" s="24"/>
      <c r="C81" s="18"/>
      <c r="D81" s="18"/>
      <c r="E81" s="19"/>
      <c r="F81" s="20"/>
      <c r="G81" s="18"/>
      <c r="H81" s="21"/>
      <c r="I81" s="22"/>
      <c r="J81" s="23"/>
      <c r="K81" s="24"/>
      <c r="L81" s="20"/>
    </row>
    <row r="82" spans="1:12" ht="15.75" x14ac:dyDescent="0.25">
      <c r="A82" s="82"/>
      <c r="B82" s="24"/>
      <c r="C82" s="18"/>
      <c r="D82" s="18"/>
      <c r="E82" s="19"/>
      <c r="F82" s="20"/>
      <c r="G82" s="18"/>
      <c r="H82" s="21"/>
      <c r="I82" s="22"/>
      <c r="J82" s="23"/>
      <c r="K82" s="24"/>
      <c r="L82" s="20"/>
    </row>
    <row r="83" spans="1:12" ht="15.75" x14ac:dyDescent="0.25">
      <c r="A83" s="82"/>
      <c r="B83" s="24"/>
      <c r="C83" s="18"/>
      <c r="D83" s="18"/>
      <c r="E83" s="19"/>
      <c r="F83" s="20"/>
      <c r="G83" s="18"/>
      <c r="H83" s="21"/>
      <c r="I83" s="22"/>
      <c r="J83" s="23"/>
      <c r="K83" s="24"/>
      <c r="L83" s="20"/>
    </row>
    <row r="84" spans="1:12" ht="15.75" x14ac:dyDescent="0.25">
      <c r="A84" s="82"/>
      <c r="B84" s="24"/>
      <c r="C84" s="18"/>
      <c r="D84" s="18"/>
      <c r="E84" s="19"/>
      <c r="F84" s="20"/>
      <c r="G84" s="18"/>
      <c r="H84" s="21"/>
      <c r="I84" s="22"/>
      <c r="J84" s="23"/>
      <c r="K84" s="24"/>
      <c r="L84" s="20"/>
    </row>
    <row r="85" spans="1:12" ht="15.75" x14ac:dyDescent="0.25">
      <c r="A85" s="82"/>
      <c r="B85" s="24"/>
      <c r="C85" s="18"/>
      <c r="D85" s="18"/>
      <c r="E85" s="19"/>
      <c r="F85" s="20"/>
      <c r="G85" s="18"/>
      <c r="H85" s="21"/>
      <c r="I85" s="22"/>
      <c r="J85" s="23"/>
      <c r="K85" s="24"/>
      <c r="L85" s="20"/>
    </row>
    <row r="86" spans="1:12" ht="15.75" x14ac:dyDescent="0.25">
      <c r="A86" s="82"/>
      <c r="B86" s="24"/>
      <c r="C86" s="18"/>
      <c r="D86" s="18"/>
      <c r="E86" s="19"/>
      <c r="F86" s="20"/>
      <c r="G86" s="18"/>
      <c r="H86" s="21"/>
      <c r="I86" s="22"/>
      <c r="J86" s="23"/>
      <c r="K86" s="24"/>
      <c r="L86" s="20"/>
    </row>
    <row r="87" spans="1:12" ht="15.75" x14ac:dyDescent="0.25">
      <c r="A87" s="82"/>
      <c r="B87" s="24"/>
      <c r="C87" s="18"/>
      <c r="D87" s="18"/>
      <c r="E87" s="19"/>
      <c r="F87" s="20"/>
      <c r="G87" s="18"/>
      <c r="H87" s="21"/>
      <c r="I87" s="22"/>
      <c r="J87" s="23"/>
      <c r="K87" s="24"/>
      <c r="L87" s="20"/>
    </row>
    <row r="88" spans="1:12" ht="15.75" x14ac:dyDescent="0.25">
      <c r="A88" s="82"/>
      <c r="B88" s="24"/>
      <c r="C88" s="18"/>
      <c r="D88" s="18"/>
      <c r="E88" s="19"/>
      <c r="F88" s="20"/>
      <c r="G88" s="18"/>
      <c r="H88" s="21"/>
      <c r="I88" s="22"/>
      <c r="J88" s="23"/>
      <c r="K88" s="24"/>
      <c r="L88" s="20"/>
    </row>
    <row r="89" spans="1:12" ht="15.75" x14ac:dyDescent="0.25">
      <c r="A89" s="82"/>
      <c r="B89" s="24"/>
      <c r="C89" s="18"/>
      <c r="D89" s="18"/>
      <c r="E89" s="19"/>
      <c r="F89" s="20"/>
      <c r="G89" s="18"/>
      <c r="H89" s="21"/>
      <c r="I89" s="22"/>
      <c r="J89" s="23"/>
      <c r="K89" s="24"/>
      <c r="L89" s="20"/>
    </row>
    <row r="90" spans="1:12" ht="15.75" x14ac:dyDescent="0.25">
      <c r="A90" s="82"/>
      <c r="B90" s="24"/>
      <c r="C90" s="18"/>
      <c r="D90" s="18"/>
      <c r="E90" s="19"/>
      <c r="F90" s="20"/>
      <c r="G90" s="18"/>
      <c r="H90" s="21"/>
      <c r="I90" s="22"/>
      <c r="J90" s="23"/>
      <c r="K90" s="24"/>
      <c r="L90" s="20"/>
    </row>
    <row r="91" spans="1:12" ht="15.75" x14ac:dyDescent="0.25">
      <c r="A91" s="82"/>
      <c r="B91" s="24"/>
      <c r="C91" s="18"/>
      <c r="D91" s="18"/>
      <c r="E91" s="19"/>
      <c r="F91" s="20"/>
      <c r="G91" s="18"/>
      <c r="H91" s="21"/>
      <c r="I91" s="22"/>
      <c r="J91" s="23"/>
      <c r="K91" s="24"/>
      <c r="L91" s="20"/>
    </row>
    <row r="92" spans="1:12" ht="15.75" x14ac:dyDescent="0.25">
      <c r="A92" s="82"/>
      <c r="B92" s="24"/>
      <c r="C92" s="18"/>
      <c r="D92" s="18"/>
      <c r="E92" s="19"/>
      <c r="F92" s="20"/>
      <c r="G92" s="18"/>
      <c r="H92" s="21"/>
      <c r="I92" s="22"/>
      <c r="J92" s="23"/>
      <c r="K92" s="24"/>
      <c r="L92" s="20"/>
    </row>
    <row r="93" spans="1:12" ht="15.75" x14ac:dyDescent="0.25">
      <c r="A93" s="82"/>
      <c r="B93" s="24"/>
      <c r="C93" s="18"/>
      <c r="D93" s="18"/>
      <c r="E93" s="19"/>
      <c r="F93" s="20"/>
      <c r="G93" s="18"/>
      <c r="H93" s="21"/>
      <c r="I93" s="22"/>
      <c r="J93" s="23"/>
      <c r="K93" s="24"/>
      <c r="L93" s="20"/>
    </row>
    <row r="94" spans="1:12" ht="15.75" x14ac:dyDescent="0.25">
      <c r="A94" s="82"/>
      <c r="B94" s="24"/>
      <c r="C94" s="18"/>
      <c r="D94" s="18"/>
      <c r="E94" s="19"/>
      <c r="F94" s="20"/>
      <c r="G94" s="18"/>
      <c r="H94" s="21"/>
      <c r="I94" s="22"/>
      <c r="J94" s="23"/>
      <c r="K94" s="24"/>
      <c r="L94" s="20"/>
    </row>
    <row r="95" spans="1:12" ht="15.75" x14ac:dyDescent="0.25">
      <c r="A95" s="82"/>
      <c r="B95" s="24"/>
      <c r="C95" s="18"/>
      <c r="D95" s="18"/>
      <c r="E95" s="19"/>
      <c r="F95" s="20"/>
      <c r="G95" s="18"/>
      <c r="H95" s="21"/>
      <c r="I95" s="22"/>
      <c r="J95" s="23"/>
      <c r="K95" s="24"/>
      <c r="L95" s="20"/>
    </row>
    <row r="96" spans="1:12" ht="15.75" x14ac:dyDescent="0.25">
      <c r="A96" s="82"/>
      <c r="B96" s="24"/>
      <c r="C96" s="18"/>
      <c r="D96" s="18"/>
      <c r="E96" s="19"/>
      <c r="F96" s="20"/>
      <c r="G96" s="18"/>
      <c r="H96" s="21"/>
      <c r="I96" s="22"/>
      <c r="J96" s="23"/>
      <c r="K96" s="24"/>
      <c r="L96" s="20"/>
    </row>
    <row r="97" spans="1:12" ht="15.75" x14ac:dyDescent="0.25">
      <c r="A97" s="82"/>
      <c r="B97" s="24"/>
      <c r="C97" s="18"/>
      <c r="D97" s="18"/>
      <c r="E97" s="19"/>
      <c r="F97" s="20"/>
      <c r="G97" s="18"/>
      <c r="H97" s="21"/>
      <c r="I97" s="22"/>
      <c r="J97" s="23"/>
      <c r="K97" s="24"/>
      <c r="L97" s="20"/>
    </row>
    <row r="98" spans="1:12" ht="15.75" x14ac:dyDescent="0.25">
      <c r="A98" s="82"/>
      <c r="B98" s="24"/>
      <c r="C98" s="18"/>
      <c r="D98" s="18"/>
      <c r="E98" s="19"/>
      <c r="F98" s="20"/>
      <c r="G98" s="18"/>
      <c r="H98" s="21"/>
      <c r="I98" s="22"/>
      <c r="J98" s="23"/>
      <c r="K98" s="24"/>
      <c r="L98" s="20"/>
    </row>
    <row r="99" spans="1:12" ht="15.75" x14ac:dyDescent="0.25">
      <c r="A99" s="82"/>
      <c r="B99" s="24"/>
      <c r="C99" s="18"/>
      <c r="D99" s="18"/>
      <c r="E99" s="19"/>
      <c r="F99" s="20"/>
      <c r="G99" s="18"/>
      <c r="H99" s="21"/>
      <c r="I99" s="22"/>
      <c r="J99" s="23"/>
      <c r="K99" s="24"/>
      <c r="L99" s="20"/>
    </row>
    <row r="100" spans="1:12" ht="15.75" x14ac:dyDescent="0.25">
      <c r="A100" s="82"/>
      <c r="B100" s="24"/>
      <c r="C100" s="18"/>
      <c r="D100" s="18"/>
      <c r="E100" s="19"/>
      <c r="F100" s="20"/>
      <c r="G100" s="18"/>
      <c r="H100" s="21"/>
      <c r="I100" s="22"/>
      <c r="J100" s="23"/>
      <c r="K100" s="24"/>
      <c r="L100" s="20"/>
    </row>
    <row r="101" spans="1:12" ht="15.75" x14ac:dyDescent="0.25">
      <c r="A101" s="82"/>
      <c r="B101" s="24"/>
      <c r="C101" s="18"/>
      <c r="D101" s="18"/>
      <c r="E101" s="19"/>
      <c r="F101" s="20"/>
      <c r="G101" s="18"/>
      <c r="H101" s="21"/>
      <c r="I101" s="22"/>
      <c r="J101" s="23"/>
      <c r="K101" s="24"/>
      <c r="L101" s="20"/>
    </row>
    <row r="102" spans="1:12" ht="15.75" x14ac:dyDescent="0.25">
      <c r="A102" s="82"/>
      <c r="B102" s="24"/>
      <c r="C102" s="18"/>
      <c r="D102" s="18"/>
      <c r="E102" s="19"/>
      <c r="F102" s="20"/>
      <c r="G102" s="18"/>
      <c r="H102" s="21"/>
      <c r="I102" s="22"/>
      <c r="J102" s="23"/>
      <c r="K102" s="24"/>
      <c r="L102" s="20"/>
    </row>
    <row r="103" spans="1:12" ht="15.75" x14ac:dyDescent="0.25">
      <c r="A103" s="82"/>
      <c r="B103" s="24"/>
      <c r="C103" s="18"/>
      <c r="D103" s="18"/>
      <c r="E103" s="19"/>
      <c r="F103" s="20"/>
      <c r="G103" s="18"/>
      <c r="H103" s="21"/>
      <c r="I103" s="22"/>
      <c r="J103" s="23"/>
      <c r="K103" s="24"/>
      <c r="L103" s="20"/>
    </row>
    <row r="104" spans="1:12" ht="15.75" x14ac:dyDescent="0.25">
      <c r="A104" s="82"/>
      <c r="B104" s="24"/>
      <c r="C104" s="18"/>
      <c r="D104" s="18"/>
      <c r="E104" s="19"/>
      <c r="F104" s="20"/>
      <c r="G104" s="18"/>
      <c r="H104" s="21"/>
      <c r="I104" s="22"/>
      <c r="J104" s="23"/>
      <c r="K104" s="24"/>
      <c r="L104" s="20"/>
    </row>
    <row r="105" spans="1:12" ht="15.75" x14ac:dyDescent="0.25">
      <c r="A105" s="82"/>
      <c r="B105" s="24"/>
      <c r="C105" s="18"/>
      <c r="D105" s="18"/>
      <c r="E105" s="19"/>
      <c r="F105" s="20"/>
      <c r="G105" s="18"/>
      <c r="H105" s="21"/>
      <c r="I105" s="22"/>
      <c r="J105" s="23"/>
      <c r="K105" s="24"/>
      <c r="L105" s="20"/>
    </row>
    <row r="106" spans="1:12" ht="15.75" x14ac:dyDescent="0.25">
      <c r="A106" s="82"/>
      <c r="B106" s="24"/>
      <c r="C106" s="18"/>
      <c r="D106" s="18"/>
      <c r="E106" s="19"/>
      <c r="F106" s="20"/>
      <c r="G106" s="18"/>
      <c r="H106" s="21"/>
      <c r="I106" s="22"/>
      <c r="J106" s="23"/>
      <c r="K106" s="24"/>
      <c r="L106" s="20"/>
    </row>
    <row r="107" spans="1:12" ht="15.75" x14ac:dyDescent="0.25">
      <c r="A107" s="82"/>
      <c r="B107" s="24"/>
      <c r="C107" s="18"/>
      <c r="D107" s="18"/>
      <c r="E107" s="19"/>
      <c r="F107" s="20"/>
      <c r="G107" s="18"/>
      <c r="H107" s="21"/>
      <c r="I107" s="22"/>
      <c r="J107" s="23"/>
      <c r="K107" s="24"/>
      <c r="L107" s="20"/>
    </row>
    <row r="108" spans="1:12" ht="15.75" x14ac:dyDescent="0.25">
      <c r="A108" s="82"/>
      <c r="B108" s="24"/>
      <c r="C108" s="18"/>
      <c r="D108" s="18"/>
      <c r="E108" s="19"/>
      <c r="F108" s="20"/>
      <c r="G108" s="18"/>
      <c r="H108" s="21"/>
      <c r="I108" s="22"/>
      <c r="J108" s="23"/>
      <c r="K108" s="24"/>
      <c r="L108" s="20"/>
    </row>
    <row r="109" spans="1:12" ht="15.75" x14ac:dyDescent="0.25">
      <c r="A109" s="82"/>
      <c r="B109" s="24"/>
      <c r="C109" s="18"/>
      <c r="D109" s="18"/>
      <c r="E109" s="19"/>
      <c r="F109" s="20"/>
      <c r="G109" s="18"/>
      <c r="H109" s="21"/>
      <c r="I109" s="22"/>
      <c r="J109" s="23"/>
      <c r="K109" s="24"/>
      <c r="L109" s="20"/>
    </row>
    <row r="110" spans="1:12" ht="15.75" x14ac:dyDescent="0.25">
      <c r="A110" s="82"/>
      <c r="B110" s="24"/>
      <c r="C110" s="18"/>
      <c r="D110" s="18"/>
      <c r="E110" s="19"/>
      <c r="F110" s="20"/>
      <c r="G110" s="18"/>
      <c r="H110" s="21"/>
      <c r="I110" s="22"/>
      <c r="J110" s="23"/>
      <c r="K110" s="24"/>
      <c r="L110" s="20"/>
    </row>
    <row r="111" spans="1:12" ht="15.75" x14ac:dyDescent="0.25">
      <c r="A111" s="82"/>
      <c r="B111" s="24"/>
      <c r="C111" s="18"/>
      <c r="D111" s="18"/>
      <c r="E111" s="19"/>
      <c r="F111" s="20"/>
      <c r="G111" s="18"/>
      <c r="H111" s="21"/>
      <c r="I111" s="22"/>
      <c r="J111" s="23"/>
      <c r="K111" s="24"/>
      <c r="L111" s="20"/>
    </row>
    <row r="112" spans="1:12" ht="15.75" x14ac:dyDescent="0.25">
      <c r="A112" s="82"/>
      <c r="B112" s="24"/>
      <c r="C112" s="18"/>
      <c r="D112" s="18"/>
      <c r="E112" s="19"/>
      <c r="F112" s="20"/>
      <c r="G112" s="18"/>
      <c r="H112" s="21"/>
      <c r="I112" s="22"/>
      <c r="J112" s="23"/>
      <c r="K112" s="24"/>
      <c r="L112" s="20"/>
    </row>
    <row r="113" spans="1:12" ht="15.75" x14ac:dyDescent="0.25">
      <c r="A113" s="82"/>
      <c r="B113" s="24"/>
      <c r="C113" s="18"/>
      <c r="D113" s="18"/>
      <c r="E113" s="19"/>
      <c r="F113" s="20"/>
      <c r="G113" s="18"/>
      <c r="H113" s="21"/>
      <c r="I113" s="22"/>
      <c r="J113" s="23"/>
      <c r="K113" s="24"/>
      <c r="L113" s="20"/>
    </row>
    <row r="114" spans="1:12" ht="15.75" x14ac:dyDescent="0.25">
      <c r="A114" s="82"/>
      <c r="B114" s="24"/>
      <c r="C114" s="18"/>
      <c r="D114" s="18"/>
      <c r="E114" s="19"/>
      <c r="F114" s="20"/>
      <c r="G114" s="18"/>
      <c r="H114" s="21"/>
      <c r="I114" s="22"/>
      <c r="J114" s="23"/>
      <c r="K114" s="24"/>
      <c r="L114" s="20"/>
    </row>
    <row r="115" spans="1:12" ht="15.75" x14ac:dyDescent="0.25">
      <c r="A115" s="82"/>
      <c r="B115" s="24"/>
      <c r="C115" s="18"/>
      <c r="D115" s="18"/>
      <c r="E115" s="19"/>
      <c r="F115" s="20"/>
      <c r="G115" s="18"/>
      <c r="H115" s="21"/>
      <c r="I115" s="22"/>
      <c r="J115" s="23"/>
      <c r="K115" s="24"/>
      <c r="L115" s="20"/>
    </row>
    <row r="116" spans="1:12" ht="15.75" x14ac:dyDescent="0.25">
      <c r="A116" s="82"/>
      <c r="B116" s="24"/>
      <c r="C116" s="18"/>
      <c r="D116" s="18"/>
      <c r="E116" s="19"/>
      <c r="F116" s="20"/>
      <c r="G116" s="18"/>
      <c r="H116" s="21"/>
      <c r="I116" s="22"/>
      <c r="J116" s="23"/>
      <c r="K116" s="24"/>
      <c r="L116" s="20"/>
    </row>
    <row r="117" spans="1:12" ht="15.75" x14ac:dyDescent="0.25">
      <c r="A117" s="82"/>
      <c r="B117" s="24"/>
      <c r="C117" s="18"/>
      <c r="D117" s="18"/>
      <c r="E117" s="19"/>
      <c r="F117" s="20"/>
      <c r="G117" s="18"/>
      <c r="H117" s="21"/>
      <c r="I117" s="22"/>
      <c r="J117" s="23"/>
      <c r="K117" s="24"/>
      <c r="L117" s="20"/>
    </row>
    <row r="118" spans="1:12" ht="15.75" x14ac:dyDescent="0.25">
      <c r="A118" s="82"/>
      <c r="B118" s="24"/>
      <c r="C118" s="18"/>
      <c r="D118" s="18"/>
      <c r="E118" s="19"/>
      <c r="F118" s="20"/>
      <c r="G118" s="18"/>
      <c r="H118" s="21"/>
      <c r="I118" s="22"/>
      <c r="J118" s="23"/>
      <c r="K118" s="24"/>
      <c r="L118" s="20"/>
    </row>
    <row r="119" spans="1:12" ht="15.75" x14ac:dyDescent="0.25">
      <c r="A119" s="82"/>
      <c r="B119" s="24"/>
      <c r="C119" s="18"/>
      <c r="D119" s="18"/>
      <c r="E119" s="19"/>
      <c r="F119" s="20"/>
      <c r="G119" s="18"/>
      <c r="H119" s="21"/>
      <c r="I119" s="22"/>
      <c r="J119" s="23"/>
      <c r="K119" s="24"/>
      <c r="L119" s="20"/>
    </row>
    <row r="120" spans="1:12" ht="15.75" x14ac:dyDescent="0.25">
      <c r="A120" s="82"/>
      <c r="B120" s="24"/>
      <c r="C120" s="18"/>
      <c r="D120" s="18"/>
      <c r="E120" s="19"/>
      <c r="F120" s="20"/>
      <c r="G120" s="18"/>
      <c r="H120" s="21"/>
      <c r="I120" s="22"/>
      <c r="J120" s="23"/>
      <c r="K120" s="24"/>
      <c r="L120" s="20"/>
    </row>
    <row r="121" spans="1:12" ht="15.75" x14ac:dyDescent="0.25">
      <c r="A121" s="82"/>
      <c r="B121" s="24"/>
      <c r="C121" s="18"/>
      <c r="D121" s="18"/>
      <c r="E121" s="19"/>
      <c r="F121" s="20"/>
      <c r="G121" s="18"/>
      <c r="H121" s="21"/>
      <c r="I121" s="22"/>
      <c r="J121" s="23"/>
      <c r="K121" s="24"/>
      <c r="L121" s="20"/>
    </row>
    <row r="122" spans="1:12" ht="15.75" x14ac:dyDescent="0.25">
      <c r="A122" s="82"/>
      <c r="B122" s="24"/>
      <c r="C122" s="18"/>
      <c r="D122" s="18"/>
      <c r="E122" s="19"/>
      <c r="F122" s="20"/>
      <c r="G122" s="18"/>
      <c r="H122" s="21"/>
      <c r="I122" s="22"/>
      <c r="J122" s="23"/>
      <c r="K122" s="24"/>
      <c r="L122" s="20"/>
    </row>
    <row r="123" spans="1:12" ht="15.75" x14ac:dyDescent="0.25">
      <c r="A123" s="82"/>
      <c r="B123" s="24"/>
      <c r="C123" s="18"/>
      <c r="D123" s="18"/>
      <c r="E123" s="19"/>
      <c r="F123" s="20"/>
      <c r="G123" s="18"/>
      <c r="H123" s="21"/>
      <c r="I123" s="22"/>
      <c r="J123" s="23"/>
      <c r="K123" s="24"/>
      <c r="L123" s="20"/>
    </row>
    <row r="124" spans="1:12" ht="15.75" x14ac:dyDescent="0.25">
      <c r="A124" s="82"/>
      <c r="B124" s="24"/>
      <c r="C124" s="18"/>
      <c r="D124" s="18"/>
      <c r="E124" s="19"/>
      <c r="F124" s="20"/>
      <c r="G124" s="18"/>
      <c r="H124" s="21"/>
      <c r="I124" s="22"/>
      <c r="J124" s="23"/>
      <c r="K124" s="24"/>
      <c r="L124" s="20"/>
    </row>
    <row r="125" spans="1:12" ht="15.75" x14ac:dyDescent="0.25">
      <c r="A125" s="82"/>
      <c r="B125" s="24"/>
      <c r="C125" s="18"/>
      <c r="D125" s="18"/>
      <c r="E125" s="19"/>
      <c r="F125" s="20"/>
      <c r="G125" s="18"/>
      <c r="H125" s="21"/>
      <c r="I125" s="22"/>
      <c r="J125" s="23"/>
      <c r="K125" s="24"/>
      <c r="L125" s="20"/>
    </row>
    <row r="126" spans="1:12" ht="15.75" x14ac:dyDescent="0.25">
      <c r="A126" s="82"/>
      <c r="B126" s="24"/>
      <c r="C126" s="18"/>
      <c r="D126" s="18"/>
      <c r="E126" s="19"/>
      <c r="F126" s="20"/>
      <c r="G126" s="18"/>
      <c r="H126" s="21"/>
      <c r="I126" s="22"/>
      <c r="J126" s="23"/>
      <c r="K126" s="24"/>
      <c r="L126" s="20"/>
    </row>
    <row r="127" spans="1:12" ht="15.75" x14ac:dyDescent="0.25">
      <c r="A127" s="82"/>
      <c r="B127" s="24"/>
      <c r="C127" s="18"/>
      <c r="D127" s="18"/>
      <c r="E127" s="19"/>
      <c r="F127" s="20"/>
      <c r="G127" s="18"/>
      <c r="H127" s="21"/>
      <c r="I127" s="22"/>
      <c r="J127" s="23"/>
      <c r="K127" s="24"/>
      <c r="L127" s="20"/>
    </row>
    <row r="128" spans="1:12" ht="15.75" x14ac:dyDescent="0.25">
      <c r="A128" s="82"/>
      <c r="B128" s="24"/>
      <c r="C128" s="18"/>
      <c r="D128" s="18"/>
      <c r="E128" s="19"/>
      <c r="F128" s="20"/>
      <c r="G128" s="18"/>
      <c r="H128" s="21"/>
      <c r="I128" s="22"/>
      <c r="J128" s="23"/>
      <c r="K128" s="24"/>
      <c r="L128" s="20"/>
    </row>
    <row r="129" spans="1:12" ht="15.75" x14ac:dyDescent="0.25">
      <c r="A129" s="82"/>
      <c r="B129" s="24"/>
      <c r="C129" s="18"/>
      <c r="D129" s="18"/>
      <c r="E129" s="19"/>
      <c r="F129" s="20"/>
      <c r="G129" s="18"/>
      <c r="H129" s="21"/>
      <c r="I129" s="22"/>
      <c r="J129" s="23"/>
      <c r="K129" s="24"/>
      <c r="L129" s="20"/>
    </row>
    <row r="130" spans="1:12" ht="15.75" x14ac:dyDescent="0.25">
      <c r="A130" s="82"/>
      <c r="B130" s="24"/>
      <c r="C130" s="18"/>
      <c r="D130" s="18"/>
      <c r="E130" s="19"/>
      <c r="F130" s="20"/>
      <c r="G130" s="18"/>
      <c r="H130" s="21"/>
      <c r="I130" s="22"/>
      <c r="J130" s="23"/>
      <c r="K130" s="24"/>
      <c r="L130" s="20"/>
    </row>
    <row r="131" spans="1:12" ht="15.75" x14ac:dyDescent="0.25">
      <c r="A131" s="82"/>
      <c r="B131" s="24"/>
      <c r="C131" s="18"/>
      <c r="D131" s="18"/>
      <c r="E131" s="19"/>
      <c r="F131" s="20"/>
      <c r="G131" s="18"/>
      <c r="H131" s="21"/>
      <c r="I131" s="22"/>
      <c r="J131" s="23"/>
      <c r="K131" s="24"/>
      <c r="L131" s="20"/>
    </row>
    <row r="132" spans="1:12" ht="15.75" x14ac:dyDescent="0.25">
      <c r="A132" s="82"/>
      <c r="B132" s="24"/>
      <c r="C132" s="18"/>
      <c r="D132" s="18"/>
      <c r="E132" s="19"/>
      <c r="F132" s="20"/>
      <c r="G132" s="18"/>
      <c r="H132" s="21"/>
      <c r="I132" s="22"/>
      <c r="J132" s="23"/>
      <c r="K132" s="24"/>
      <c r="L132" s="20"/>
    </row>
    <row r="133" spans="1:12" ht="15.75" x14ac:dyDescent="0.25">
      <c r="A133" s="82"/>
      <c r="B133" s="24"/>
      <c r="C133" s="18"/>
      <c r="D133" s="18"/>
      <c r="E133" s="19"/>
      <c r="F133" s="20"/>
      <c r="G133" s="18"/>
      <c r="H133" s="21"/>
      <c r="I133" s="22"/>
      <c r="J133" s="23"/>
      <c r="K133" s="24"/>
      <c r="L133" s="20"/>
    </row>
    <row r="134" spans="1:12" ht="15.75" x14ac:dyDescent="0.25">
      <c r="A134" s="82"/>
      <c r="B134" s="24"/>
      <c r="C134" s="18"/>
      <c r="D134" s="18"/>
      <c r="E134" s="19"/>
      <c r="F134" s="20"/>
      <c r="G134" s="18"/>
      <c r="H134" s="21"/>
      <c r="I134" s="22"/>
      <c r="J134" s="23"/>
      <c r="K134" s="24"/>
      <c r="L134" s="20"/>
    </row>
    <row r="135" spans="1:12" ht="15.75" x14ac:dyDescent="0.25">
      <c r="A135" s="82"/>
      <c r="B135" s="24"/>
      <c r="C135" s="18"/>
      <c r="D135" s="18"/>
      <c r="E135" s="19"/>
      <c r="F135" s="20"/>
      <c r="G135" s="18"/>
      <c r="H135" s="21"/>
      <c r="I135" s="22"/>
      <c r="J135" s="23"/>
      <c r="K135" s="24"/>
      <c r="L135" s="20"/>
    </row>
    <row r="136" spans="1:12" ht="15.75" x14ac:dyDescent="0.25">
      <c r="A136" s="82"/>
      <c r="B136" s="24"/>
      <c r="C136" s="18"/>
      <c r="D136" s="18"/>
      <c r="E136" s="19"/>
      <c r="F136" s="20"/>
      <c r="G136" s="18"/>
      <c r="H136" s="21"/>
      <c r="I136" s="22"/>
      <c r="J136" s="23"/>
      <c r="K136" s="24"/>
      <c r="L136" s="20"/>
    </row>
    <row r="137" spans="1:12" ht="15.75" x14ac:dyDescent="0.25">
      <c r="A137" s="82"/>
      <c r="B137" s="24"/>
      <c r="C137" s="18"/>
      <c r="D137" s="18"/>
      <c r="E137" s="19"/>
      <c r="F137" s="20"/>
      <c r="G137" s="18"/>
      <c r="H137" s="21"/>
      <c r="I137" s="22"/>
      <c r="J137" s="23"/>
      <c r="K137" s="24"/>
      <c r="L137" s="20"/>
    </row>
    <row r="138" spans="1:12" ht="15.75" x14ac:dyDescent="0.25">
      <c r="A138" s="82"/>
      <c r="B138" s="24"/>
      <c r="C138" s="18"/>
      <c r="D138" s="18"/>
      <c r="E138" s="19"/>
      <c r="F138" s="20"/>
      <c r="G138" s="18"/>
      <c r="H138" s="21"/>
      <c r="I138" s="22"/>
      <c r="J138" s="23"/>
      <c r="K138" s="24"/>
      <c r="L138" s="20"/>
    </row>
    <row r="139" spans="1:12" ht="15.75" x14ac:dyDescent="0.25">
      <c r="A139" s="82"/>
      <c r="B139" s="24"/>
      <c r="C139" s="18"/>
      <c r="D139" s="18"/>
      <c r="E139" s="19"/>
      <c r="F139" s="20"/>
      <c r="G139" s="18"/>
      <c r="H139" s="21"/>
      <c r="I139" s="22"/>
      <c r="J139" s="23"/>
      <c r="K139" s="24"/>
      <c r="L139" s="20"/>
    </row>
    <row r="140" spans="1:12" ht="15.75" x14ac:dyDescent="0.25">
      <c r="A140" s="82"/>
      <c r="B140" s="24"/>
      <c r="C140" s="18"/>
      <c r="D140" s="18"/>
      <c r="E140" s="19"/>
      <c r="F140" s="20"/>
      <c r="G140" s="18"/>
      <c r="H140" s="21"/>
      <c r="I140" s="22"/>
      <c r="J140" s="23"/>
      <c r="K140" s="24"/>
      <c r="L140" s="20"/>
    </row>
    <row r="141" spans="1:12" ht="15.75" x14ac:dyDescent="0.25">
      <c r="A141" s="82"/>
      <c r="B141" s="24"/>
      <c r="C141" s="18"/>
      <c r="D141" s="18"/>
      <c r="E141" s="19"/>
      <c r="F141" s="20"/>
      <c r="G141" s="18"/>
      <c r="H141" s="21"/>
      <c r="I141" s="22"/>
      <c r="J141" s="23"/>
      <c r="K141" s="24"/>
      <c r="L141" s="20"/>
    </row>
    <row r="142" spans="1:12" ht="15.75" x14ac:dyDescent="0.25">
      <c r="A142" s="82"/>
      <c r="B142" s="24"/>
      <c r="C142" s="18"/>
      <c r="D142" s="18"/>
      <c r="E142" s="19"/>
      <c r="F142" s="20"/>
      <c r="G142" s="18"/>
      <c r="H142" s="21"/>
      <c r="I142" s="22"/>
      <c r="J142" s="23"/>
      <c r="K142" s="24"/>
      <c r="L142" s="20"/>
    </row>
    <row r="143" spans="1:12" ht="15.75" x14ac:dyDescent="0.25">
      <c r="A143" s="82"/>
      <c r="B143" s="24"/>
      <c r="C143" s="18"/>
      <c r="D143" s="18"/>
      <c r="E143" s="19"/>
      <c r="F143" s="20"/>
      <c r="G143" s="18"/>
      <c r="H143" s="21"/>
      <c r="I143" s="22"/>
      <c r="J143" s="23"/>
      <c r="K143" s="24"/>
      <c r="L143" s="20"/>
    </row>
    <row r="144" spans="1:12" ht="15.75" x14ac:dyDescent="0.25">
      <c r="A144" s="82"/>
      <c r="B144" s="24"/>
      <c r="C144" s="18"/>
      <c r="D144" s="18"/>
      <c r="E144" s="19"/>
      <c r="F144" s="20"/>
      <c r="G144" s="18"/>
      <c r="H144" s="21"/>
      <c r="I144" s="22"/>
      <c r="J144" s="23"/>
      <c r="K144" s="24"/>
      <c r="L144" s="20"/>
    </row>
    <row r="145" spans="1:12" ht="15.75" x14ac:dyDescent="0.25">
      <c r="A145" s="82"/>
      <c r="B145" s="24"/>
      <c r="C145" s="18"/>
      <c r="D145" s="18"/>
      <c r="E145" s="19"/>
      <c r="F145" s="20"/>
      <c r="G145" s="18"/>
      <c r="H145" s="21"/>
      <c r="I145" s="22"/>
      <c r="J145" s="23"/>
      <c r="K145" s="24"/>
      <c r="L145" s="20"/>
    </row>
    <row r="146" spans="1:12" ht="15.75" x14ac:dyDescent="0.25">
      <c r="A146" s="82"/>
      <c r="B146" s="24"/>
      <c r="C146" s="18"/>
      <c r="D146" s="18"/>
      <c r="E146" s="19"/>
      <c r="F146" s="20"/>
      <c r="G146" s="18"/>
      <c r="H146" s="21"/>
      <c r="I146" s="22"/>
      <c r="J146" s="23"/>
      <c r="K146" s="24"/>
      <c r="L146" s="20"/>
    </row>
    <row r="147" spans="1:12" ht="15.75" x14ac:dyDescent="0.25">
      <c r="A147" s="82"/>
      <c r="B147" s="24"/>
      <c r="C147" s="18"/>
      <c r="D147" s="18"/>
      <c r="E147" s="19"/>
      <c r="F147" s="20"/>
      <c r="G147" s="18"/>
      <c r="H147" s="21"/>
      <c r="I147" s="22"/>
      <c r="J147" s="23"/>
      <c r="K147" s="24"/>
      <c r="L147" s="20"/>
    </row>
    <row r="148" spans="1:12" ht="15.75" x14ac:dyDescent="0.25">
      <c r="A148" s="82"/>
      <c r="B148" s="24"/>
      <c r="C148" s="18"/>
      <c r="D148" s="18"/>
      <c r="E148" s="19"/>
      <c r="F148" s="20"/>
      <c r="G148" s="18"/>
      <c r="H148" s="21"/>
      <c r="I148" s="22"/>
      <c r="J148" s="23"/>
      <c r="K148" s="24"/>
      <c r="L148" s="20"/>
    </row>
    <row r="149" spans="1:12" ht="15.75" x14ac:dyDescent="0.25">
      <c r="A149" s="82"/>
      <c r="B149" s="24"/>
      <c r="C149" s="18"/>
      <c r="D149" s="18"/>
      <c r="E149" s="19"/>
      <c r="F149" s="20"/>
      <c r="G149" s="18"/>
      <c r="H149" s="21"/>
      <c r="I149" s="22"/>
      <c r="J149" s="23"/>
      <c r="K149" s="24"/>
      <c r="L149" s="20"/>
    </row>
    <row r="150" spans="1:12" ht="15.75" x14ac:dyDescent="0.25">
      <c r="A150" s="82"/>
      <c r="B150" s="24"/>
      <c r="C150" s="18"/>
      <c r="D150" s="18"/>
      <c r="E150" s="19"/>
      <c r="F150" s="20"/>
      <c r="G150" s="18"/>
      <c r="H150" s="21"/>
      <c r="I150" s="22"/>
      <c r="J150" s="23"/>
      <c r="K150" s="24"/>
      <c r="L150" s="20"/>
    </row>
    <row r="151" spans="1:12" ht="15.75" x14ac:dyDescent="0.25">
      <c r="A151" s="82"/>
      <c r="B151" s="24"/>
      <c r="C151" s="18"/>
      <c r="D151" s="18"/>
      <c r="E151" s="19"/>
      <c r="F151" s="20"/>
      <c r="G151" s="18"/>
      <c r="H151" s="21"/>
      <c r="I151" s="22"/>
      <c r="J151" s="23"/>
      <c r="K151" s="24"/>
      <c r="L151" s="20"/>
    </row>
    <row r="152" spans="1:12" ht="15.75" x14ac:dyDescent="0.25">
      <c r="A152" s="82"/>
      <c r="B152" s="24"/>
      <c r="C152" s="18"/>
      <c r="D152" s="18"/>
      <c r="E152" s="19"/>
      <c r="F152" s="20"/>
      <c r="G152" s="18"/>
      <c r="H152" s="21"/>
      <c r="I152" s="22"/>
      <c r="J152" s="23"/>
      <c r="K152" s="24"/>
      <c r="L152" s="20"/>
    </row>
    <row r="153" spans="1:12" ht="15.75" x14ac:dyDescent="0.25">
      <c r="A153" s="82"/>
      <c r="B153" s="24"/>
      <c r="C153" s="18"/>
      <c r="D153" s="18"/>
      <c r="E153" s="19"/>
      <c r="F153" s="20"/>
      <c r="G153" s="18"/>
      <c r="H153" s="21"/>
      <c r="I153" s="22"/>
      <c r="J153" s="23"/>
      <c r="K153" s="24"/>
      <c r="L153" s="20"/>
    </row>
    <row r="154" spans="1:12" ht="15.75" x14ac:dyDescent="0.25">
      <c r="A154" s="82"/>
      <c r="B154" s="24"/>
      <c r="C154" s="18"/>
      <c r="D154" s="18"/>
      <c r="E154" s="19"/>
      <c r="F154" s="20"/>
      <c r="G154" s="18"/>
      <c r="H154" s="21"/>
      <c r="I154" s="22"/>
      <c r="J154" s="23"/>
      <c r="K154" s="24"/>
      <c r="L154" s="20"/>
    </row>
    <row r="155" spans="1:12" ht="15.75" x14ac:dyDescent="0.25">
      <c r="A155" s="82"/>
      <c r="B155" s="24"/>
      <c r="C155" s="18"/>
      <c r="D155" s="18"/>
      <c r="E155" s="19"/>
      <c r="F155" s="20"/>
      <c r="G155" s="18"/>
      <c r="H155" s="21"/>
      <c r="I155" s="22"/>
      <c r="J155" s="23"/>
      <c r="K155" s="24"/>
      <c r="L155" s="20"/>
    </row>
    <row r="156" spans="1:12" ht="15.75" x14ac:dyDescent="0.25">
      <c r="A156" s="82"/>
      <c r="B156" s="24"/>
      <c r="C156" s="18"/>
      <c r="D156" s="18"/>
      <c r="E156" s="19"/>
      <c r="F156" s="20"/>
      <c r="G156" s="18"/>
      <c r="H156" s="21"/>
      <c r="I156" s="22"/>
      <c r="J156" s="23"/>
      <c r="K156" s="24"/>
      <c r="L156" s="20"/>
    </row>
    <row r="157" spans="1:12" ht="15.75" x14ac:dyDescent="0.25">
      <c r="A157" s="82"/>
      <c r="B157" s="24"/>
      <c r="C157" s="18"/>
      <c r="D157" s="18"/>
      <c r="E157" s="19"/>
      <c r="F157" s="20"/>
      <c r="G157" s="18"/>
      <c r="H157" s="21"/>
      <c r="I157" s="22"/>
      <c r="J157" s="23"/>
      <c r="K157" s="24"/>
      <c r="L157" s="20"/>
    </row>
    <row r="158" spans="1:12" ht="15.75" x14ac:dyDescent="0.25">
      <c r="A158" s="82"/>
      <c r="B158" s="24"/>
      <c r="C158" s="18"/>
      <c r="D158" s="18"/>
      <c r="E158" s="19"/>
      <c r="F158" s="20"/>
      <c r="G158" s="18"/>
      <c r="H158" s="21"/>
      <c r="I158" s="22"/>
      <c r="J158" s="23"/>
      <c r="K158" s="24"/>
      <c r="L158" s="20"/>
    </row>
    <row r="159" spans="1:12" ht="15.75" x14ac:dyDescent="0.25">
      <c r="A159" s="82"/>
      <c r="B159" s="24"/>
      <c r="C159" s="18"/>
      <c r="D159" s="18"/>
      <c r="E159" s="19"/>
      <c r="F159" s="20"/>
      <c r="G159" s="18"/>
      <c r="H159" s="21"/>
      <c r="I159" s="22"/>
      <c r="J159" s="23"/>
      <c r="K159" s="24"/>
      <c r="L159" s="20"/>
    </row>
    <row r="160" spans="1:12" ht="15.75" x14ac:dyDescent="0.25">
      <c r="A160" s="82"/>
      <c r="B160" s="24"/>
      <c r="C160" s="18"/>
      <c r="D160" s="18"/>
      <c r="E160" s="19"/>
      <c r="F160" s="20"/>
      <c r="G160" s="18"/>
      <c r="H160" s="21"/>
      <c r="I160" s="22"/>
      <c r="J160" s="23"/>
      <c r="K160" s="24"/>
      <c r="L160" s="20"/>
    </row>
    <row r="161" spans="1:12" ht="15.75" x14ac:dyDescent="0.25">
      <c r="A161" s="82"/>
      <c r="B161" s="24"/>
      <c r="C161" s="18"/>
      <c r="D161" s="18"/>
      <c r="E161" s="19"/>
      <c r="F161" s="20"/>
      <c r="G161" s="18"/>
      <c r="H161" s="21"/>
      <c r="I161" s="22"/>
      <c r="J161" s="23"/>
      <c r="K161" s="24"/>
      <c r="L161" s="20"/>
    </row>
    <row r="162" spans="1:12" ht="15.75" x14ac:dyDescent="0.25">
      <c r="A162" s="82"/>
      <c r="B162" s="24"/>
      <c r="C162" s="18"/>
      <c r="D162" s="18"/>
      <c r="E162" s="19"/>
      <c r="F162" s="20"/>
      <c r="G162" s="18"/>
      <c r="H162" s="21"/>
      <c r="I162" s="22"/>
      <c r="J162" s="23"/>
      <c r="K162" s="24"/>
      <c r="L162" s="20"/>
    </row>
    <row r="163" spans="1:12" ht="15.75" x14ac:dyDescent="0.25">
      <c r="A163" s="82"/>
      <c r="B163" s="24"/>
      <c r="C163" s="18"/>
      <c r="D163" s="18"/>
      <c r="E163" s="19"/>
      <c r="F163" s="20"/>
      <c r="G163" s="18"/>
      <c r="H163" s="21"/>
      <c r="I163" s="22"/>
      <c r="J163" s="23"/>
      <c r="K163" s="24"/>
      <c r="L163" s="20"/>
    </row>
    <row r="164" spans="1:12" ht="15.75" x14ac:dyDescent="0.25">
      <c r="A164" s="82"/>
      <c r="B164" s="24"/>
      <c r="C164" s="18"/>
      <c r="D164" s="18"/>
      <c r="E164" s="19"/>
      <c r="F164" s="20"/>
      <c r="G164" s="18"/>
      <c r="H164" s="21"/>
      <c r="I164" s="22"/>
      <c r="J164" s="23"/>
      <c r="K164" s="24"/>
      <c r="L164" s="20"/>
    </row>
    <row r="165" spans="1:12" ht="15.75" x14ac:dyDescent="0.25">
      <c r="A165" s="82"/>
      <c r="B165" s="24"/>
      <c r="C165" s="18"/>
      <c r="D165" s="18"/>
      <c r="E165" s="19"/>
      <c r="F165" s="20"/>
      <c r="G165" s="18"/>
      <c r="H165" s="21"/>
      <c r="I165" s="22"/>
      <c r="J165" s="23"/>
      <c r="K165" s="24"/>
      <c r="L165" s="20"/>
    </row>
    <row r="166" spans="1:12" ht="15.75" x14ac:dyDescent="0.25">
      <c r="A166" s="82"/>
      <c r="B166" s="24"/>
      <c r="C166" s="18"/>
      <c r="D166" s="18"/>
      <c r="E166" s="19"/>
      <c r="F166" s="20"/>
      <c r="G166" s="18"/>
      <c r="H166" s="21"/>
      <c r="I166" s="22"/>
      <c r="J166" s="23"/>
      <c r="K166" s="24"/>
      <c r="L166" s="20"/>
    </row>
    <row r="167" spans="1:12" ht="15.75" x14ac:dyDescent="0.25">
      <c r="A167" s="82"/>
      <c r="B167" s="24"/>
      <c r="C167" s="18"/>
      <c r="D167" s="18"/>
      <c r="E167" s="19"/>
      <c r="F167" s="20"/>
      <c r="G167" s="18"/>
      <c r="H167" s="21"/>
      <c r="I167" s="22"/>
      <c r="J167" s="23"/>
      <c r="K167" s="24"/>
      <c r="L167" s="20"/>
    </row>
    <row r="168" spans="1:12" ht="15.75" x14ac:dyDescent="0.25">
      <c r="A168" s="82"/>
      <c r="B168" s="24"/>
      <c r="C168" s="18"/>
      <c r="D168" s="18"/>
      <c r="E168" s="19"/>
      <c r="F168" s="20"/>
      <c r="G168" s="18"/>
      <c r="H168" s="21"/>
      <c r="I168" s="22"/>
      <c r="J168" s="23"/>
      <c r="K168" s="24"/>
      <c r="L168" s="20"/>
    </row>
    <row r="169" spans="1:12" ht="15.75" x14ac:dyDescent="0.25">
      <c r="A169" s="82"/>
      <c r="B169" s="24"/>
      <c r="C169" s="18"/>
      <c r="D169" s="18"/>
      <c r="E169" s="19"/>
      <c r="F169" s="20"/>
      <c r="G169" s="18"/>
      <c r="H169" s="21"/>
      <c r="I169" s="22"/>
      <c r="J169" s="23"/>
      <c r="K169" s="24"/>
      <c r="L169" s="20"/>
    </row>
    <row r="170" spans="1:12" ht="15.75" x14ac:dyDescent="0.25">
      <c r="A170" s="82"/>
      <c r="B170" s="24"/>
      <c r="C170" s="18"/>
      <c r="D170" s="18"/>
      <c r="E170" s="19"/>
      <c r="F170" s="20"/>
      <c r="G170" s="18"/>
      <c r="H170" s="21"/>
      <c r="I170" s="22"/>
      <c r="J170" s="23"/>
      <c r="K170" s="24"/>
      <c r="L170" s="20"/>
    </row>
    <row r="171" spans="1:12" ht="15.75" x14ac:dyDescent="0.25">
      <c r="A171" s="82"/>
      <c r="B171" s="24"/>
      <c r="C171" s="18"/>
      <c r="D171" s="18"/>
      <c r="E171" s="19"/>
      <c r="F171" s="20"/>
      <c r="G171" s="18"/>
      <c r="H171" s="21"/>
      <c r="I171" s="22"/>
      <c r="J171" s="23"/>
      <c r="K171" s="24"/>
      <c r="L171" s="20"/>
    </row>
    <row r="172" spans="1:12" ht="15.75" x14ac:dyDescent="0.25">
      <c r="A172" s="82"/>
      <c r="B172" s="24"/>
      <c r="C172" s="18"/>
      <c r="D172" s="18"/>
      <c r="E172" s="19"/>
      <c r="F172" s="20"/>
      <c r="G172" s="18"/>
      <c r="H172" s="21"/>
      <c r="I172" s="22"/>
      <c r="J172" s="23"/>
      <c r="K172" s="24"/>
      <c r="L172" s="20"/>
    </row>
    <row r="173" spans="1:12" ht="15.75" x14ac:dyDescent="0.25">
      <c r="A173" s="82"/>
      <c r="B173" s="24"/>
      <c r="C173" s="18"/>
      <c r="D173" s="18"/>
      <c r="E173" s="19"/>
      <c r="F173" s="20"/>
      <c r="G173" s="18"/>
      <c r="H173" s="21"/>
      <c r="I173" s="22"/>
      <c r="J173" s="23"/>
      <c r="K173" s="24"/>
      <c r="L173" s="20"/>
    </row>
    <row r="174" spans="1:12" ht="15.75" x14ac:dyDescent="0.25">
      <c r="A174" s="82"/>
      <c r="B174" s="24"/>
      <c r="C174" s="18"/>
      <c r="D174" s="18"/>
      <c r="E174" s="19"/>
      <c r="F174" s="20"/>
      <c r="G174" s="18"/>
      <c r="H174" s="21"/>
      <c r="I174" s="22"/>
      <c r="J174" s="23"/>
      <c r="K174" s="24"/>
      <c r="L174" s="20"/>
    </row>
    <row r="175" spans="1:12" ht="15.75" x14ac:dyDescent="0.25">
      <c r="A175" s="82"/>
      <c r="B175" s="24"/>
      <c r="C175" s="18"/>
      <c r="D175" s="18"/>
      <c r="E175" s="19"/>
      <c r="F175" s="20"/>
      <c r="G175" s="18"/>
      <c r="H175" s="21"/>
      <c r="I175" s="22"/>
      <c r="J175" s="23"/>
      <c r="K175" s="24"/>
      <c r="L175" s="20"/>
    </row>
    <row r="176" spans="1:12" ht="15.75" x14ac:dyDescent="0.25">
      <c r="A176" s="82"/>
      <c r="B176" s="24"/>
      <c r="C176" s="18"/>
      <c r="D176" s="18"/>
      <c r="E176" s="19"/>
      <c r="F176" s="20"/>
      <c r="G176" s="18"/>
      <c r="H176" s="21"/>
      <c r="I176" s="22"/>
      <c r="J176" s="23"/>
      <c r="K176" s="24"/>
      <c r="L176" s="20"/>
    </row>
    <row r="177" spans="1:12" ht="15.75" x14ac:dyDescent="0.25">
      <c r="A177" s="82"/>
      <c r="B177" s="24"/>
      <c r="C177" s="18"/>
      <c r="D177" s="18"/>
      <c r="E177" s="19"/>
      <c r="F177" s="20"/>
      <c r="G177" s="18"/>
      <c r="H177" s="21"/>
      <c r="I177" s="22"/>
      <c r="J177" s="23"/>
      <c r="K177" s="24"/>
      <c r="L177" s="20"/>
    </row>
    <row r="178" spans="1:12" ht="15.75" x14ac:dyDescent="0.25">
      <c r="A178" s="82"/>
      <c r="B178" s="24"/>
      <c r="C178" s="18"/>
      <c r="D178" s="18"/>
      <c r="E178" s="19"/>
      <c r="F178" s="20"/>
      <c r="G178" s="18"/>
      <c r="H178" s="21"/>
      <c r="I178" s="22"/>
      <c r="J178" s="23"/>
      <c r="K178" s="24"/>
      <c r="L178" s="20"/>
    </row>
    <row r="179" spans="1:12" ht="15.75" x14ac:dyDescent="0.25">
      <c r="A179" s="82"/>
      <c r="B179" s="24"/>
      <c r="C179" s="18"/>
      <c r="D179" s="18"/>
      <c r="E179" s="19"/>
      <c r="F179" s="20"/>
      <c r="G179" s="18"/>
      <c r="H179" s="21"/>
      <c r="I179" s="22"/>
      <c r="J179" s="23"/>
      <c r="K179" s="24"/>
      <c r="L179" s="20"/>
    </row>
    <row r="180" spans="1:12" ht="15.75" x14ac:dyDescent="0.25">
      <c r="A180" s="82"/>
      <c r="B180" s="24"/>
      <c r="C180" s="18"/>
      <c r="D180" s="18"/>
      <c r="E180" s="19"/>
      <c r="F180" s="20"/>
      <c r="G180" s="18"/>
      <c r="H180" s="21"/>
      <c r="I180" s="22"/>
      <c r="J180" s="23"/>
      <c r="K180" s="24"/>
      <c r="L180" s="20"/>
    </row>
    <row r="181" spans="1:12" ht="15.75" x14ac:dyDescent="0.25">
      <c r="A181" s="82"/>
      <c r="B181" s="24"/>
      <c r="C181" s="18"/>
      <c r="D181" s="18"/>
      <c r="E181" s="19"/>
      <c r="F181" s="20"/>
      <c r="G181" s="18"/>
      <c r="H181" s="21"/>
      <c r="I181" s="22"/>
      <c r="J181" s="23"/>
      <c r="K181" s="24"/>
      <c r="L181" s="20"/>
    </row>
    <row r="182" spans="1:12" ht="15.75" x14ac:dyDescent="0.25">
      <c r="A182" s="82"/>
      <c r="B182" s="24"/>
      <c r="C182" s="18"/>
      <c r="D182" s="18"/>
      <c r="E182" s="19"/>
      <c r="F182" s="20"/>
      <c r="G182" s="18"/>
      <c r="H182" s="21"/>
      <c r="I182" s="22"/>
      <c r="J182" s="23"/>
      <c r="K182" s="24"/>
      <c r="L182" s="20"/>
    </row>
    <row r="183" spans="1:12" ht="15.75" x14ac:dyDescent="0.25">
      <c r="A183" s="82"/>
      <c r="B183" s="24"/>
      <c r="C183" s="18"/>
      <c r="D183" s="18"/>
      <c r="E183" s="19"/>
      <c r="F183" s="20"/>
      <c r="G183" s="18"/>
      <c r="H183" s="21"/>
      <c r="I183" s="22"/>
      <c r="J183" s="23"/>
      <c r="K183" s="24"/>
      <c r="L183" s="20"/>
    </row>
    <row r="184" spans="1:12" ht="15.75" x14ac:dyDescent="0.25">
      <c r="A184" s="82"/>
      <c r="B184" s="24"/>
      <c r="C184" s="18"/>
      <c r="D184" s="18"/>
      <c r="E184" s="19"/>
      <c r="F184" s="20"/>
      <c r="G184" s="18"/>
      <c r="H184" s="21"/>
      <c r="I184" s="22"/>
      <c r="J184" s="23"/>
      <c r="K184" s="24"/>
      <c r="L184" s="20"/>
    </row>
    <row r="185" spans="1:12" ht="15.75" x14ac:dyDescent="0.25">
      <c r="A185" s="82"/>
      <c r="B185" s="24"/>
      <c r="C185" s="18"/>
      <c r="D185" s="18"/>
      <c r="E185" s="19"/>
      <c r="F185" s="20"/>
      <c r="G185" s="18"/>
      <c r="H185" s="21"/>
      <c r="I185" s="22"/>
      <c r="J185" s="23"/>
      <c r="K185" s="24"/>
      <c r="L185" s="20"/>
    </row>
    <row r="186" spans="1:12" ht="15.75" x14ac:dyDescent="0.25">
      <c r="A186" s="82"/>
      <c r="B186" s="24"/>
      <c r="C186" s="18"/>
      <c r="D186" s="18"/>
      <c r="E186" s="19"/>
      <c r="F186" s="20"/>
      <c r="G186" s="18"/>
      <c r="H186" s="21"/>
      <c r="I186" s="22"/>
      <c r="J186" s="23"/>
      <c r="K186" s="24"/>
      <c r="L186" s="20"/>
    </row>
    <row r="187" spans="1:12" ht="15.75" x14ac:dyDescent="0.25">
      <c r="A187" s="82"/>
      <c r="B187" s="24"/>
      <c r="C187" s="18"/>
      <c r="D187" s="18"/>
      <c r="E187" s="19"/>
      <c r="F187" s="20"/>
      <c r="G187" s="18"/>
      <c r="H187" s="21"/>
      <c r="I187" s="22"/>
      <c r="J187" s="23"/>
      <c r="K187" s="24"/>
      <c r="L187" s="20"/>
    </row>
    <row r="188" spans="1:12" ht="15.75" x14ac:dyDescent="0.25">
      <c r="A188" s="82"/>
      <c r="B188" s="24"/>
      <c r="C188" s="18"/>
      <c r="D188" s="18"/>
      <c r="E188" s="19"/>
      <c r="F188" s="20"/>
      <c r="G188" s="18"/>
      <c r="H188" s="21"/>
      <c r="I188" s="22"/>
      <c r="J188" s="23"/>
      <c r="K188" s="24"/>
      <c r="L188" s="20"/>
    </row>
    <row r="189" spans="1:12" ht="15.75" x14ac:dyDescent="0.25">
      <c r="A189" s="82"/>
      <c r="B189" s="24"/>
      <c r="C189" s="18"/>
      <c r="D189" s="18"/>
      <c r="E189" s="19"/>
      <c r="F189" s="20"/>
      <c r="G189" s="18"/>
      <c r="H189" s="21"/>
      <c r="I189" s="22"/>
      <c r="J189" s="23"/>
      <c r="K189" s="24"/>
      <c r="L189" s="20"/>
    </row>
  </sheetData>
  <conditionalFormatting sqref="G1:G1048576">
    <cfRule type="containsText" dxfId="136" priority="675" operator="containsText" text="Faible">
      <formula>NOT(ISERROR(SEARCH("Faible",G1)))</formula>
    </cfRule>
  </conditionalFormatting>
  <conditionalFormatting sqref="G1:G1048576">
    <cfRule type="containsText" dxfId="135" priority="674" operator="containsText" text="Haute">
      <formula>NOT(ISERROR(SEARCH("Haute",G1)))</formula>
    </cfRule>
  </conditionalFormatting>
  <conditionalFormatting sqref="G1:G1048576">
    <cfRule type="containsText" dxfId="134" priority="670" operator="containsText" text="Prioritaire">
      <formula>NOT(ISERROR(SEARCH("Prioritaire",G1)))</formula>
    </cfRule>
  </conditionalFormatting>
  <conditionalFormatting sqref="I1:I1048576">
    <cfRule type="containsText" dxfId="133" priority="668" operator="containsText" text="Faible">
      <formula>NOT(ISERROR(SEARCH("Faible",I1)))</formula>
    </cfRule>
  </conditionalFormatting>
  <conditionalFormatting sqref="I1:I1048576">
    <cfRule type="containsText" dxfId="132" priority="667" operator="containsText" text="Importante">
      <formula>NOT(ISERROR(SEARCH("Importante",I1)))</formula>
    </cfRule>
  </conditionalFormatting>
  <conditionalFormatting sqref="I1:I1048576">
    <cfRule type="containsText" dxfId="131" priority="666" operator="containsText" text="Moyenne">
      <formula>NOT(ISERROR(SEARCH("Moyenne",I1)))</formula>
    </cfRule>
  </conditionalFormatting>
  <conditionalFormatting sqref="C1:D1048576">
    <cfRule type="containsText" dxfId="130" priority="665" operator="containsText" text="En cours">
      <formula>NOT(ISERROR(SEARCH("En cours",C1)))</formula>
    </cfRule>
  </conditionalFormatting>
  <conditionalFormatting sqref="C1:D1048576">
    <cfRule type="containsText" dxfId="129" priority="664" operator="containsText" text="Non lancée">
      <formula>NOT(ISERROR(SEARCH("Non lancée",C1)))</formula>
    </cfRule>
  </conditionalFormatting>
  <conditionalFormatting sqref="C1:C1048576">
    <cfRule type="containsText" dxfId="128" priority="657" operator="containsText" text="Cloturée">
      <formula>NOT(ISERROR(SEARCH("Cloturée",C1)))</formula>
    </cfRule>
    <cfRule type="containsText" dxfId="127" priority="662" operator="containsText" text="En attente">
      <formula>NOT(ISERROR(SEARCH("En attente",C1)))</formula>
    </cfRule>
  </conditionalFormatting>
  <conditionalFormatting sqref="I2:L2 D2:F2 D3 B2:C3 I3:I5 G2:H4 A2:A5">
    <cfRule type="expression" dxfId="126" priority="655">
      <formula>$C2="Cloturée"</formula>
    </cfRule>
  </conditionalFormatting>
  <conditionalFormatting sqref="C1:C1048576">
    <cfRule type="containsText" dxfId="125" priority="498" operator="containsText" text="A RELIRE">
      <formula>NOT(ISERROR(SEARCH("A RELIRE",C1)))</formula>
    </cfRule>
  </conditionalFormatting>
  <conditionalFormatting sqref="G1:G1048576">
    <cfRule type="colorScale" priority="19">
      <colorScale>
        <cfvo type="num" val="1"/>
        <cfvo type="num" val="2"/>
        <cfvo type="num" val="3"/>
        <color rgb="FFFF0000"/>
        <color rgb="FFFFC000"/>
        <color rgb="FF00B000"/>
      </colorScale>
    </cfRule>
  </conditionalFormatting>
  <conditionalFormatting sqref="K1:K1048576">
    <cfRule type="expression" dxfId="124" priority="4306">
      <formula>AND($C1="Cloturée",$K1="")</formula>
    </cfRule>
    <cfRule type="expression" dxfId="123" priority="4307">
      <formula>AND($C1="En attente",$K1="")</formula>
    </cfRule>
  </conditionalFormatting>
  <dataValidations count="4">
    <dataValidation type="list" allowBlank="1" showInputMessage="1" showErrorMessage="1" sqref="I1 I3:I1048576">
      <formula1>Liste_ChargeTravail</formula1>
    </dataValidation>
    <dataValidation type="date" allowBlank="1" showInputMessage="1" showErrorMessage="1" sqref="J1:K1 J4:K1048576">
      <formula1>1</formula1>
      <formula2>73051</formula2>
    </dataValidation>
    <dataValidation type="list" allowBlank="1" showInputMessage="1" showErrorMessage="1" sqref="H1:H1048576">
      <formula1>Liste_Porteur</formula1>
    </dataValidation>
    <dataValidation type="list" allowBlank="1" showInputMessage="1" showErrorMessage="1" sqref="C1:C1048576">
      <formula1>Liste_Etat</formula1>
    </dataValidation>
  </dataValidations>
  <printOptions horizontalCentered="1"/>
  <pageMargins left="0.23622047244094491" right="0.23622047244094491" top="1.0236220472440944" bottom="0.74803149606299213" header="0.31496062992125984" footer="0.31496062992125984"/>
  <pageSetup paperSize="9" scale="46" orientation="landscape" r:id="rId1"/>
  <headerFooter>
    <oddHeader>&amp;L&amp;G&amp;R&amp;"-,Gras"Compte Rendu</oddHeader>
    <oddFooter>&amp;L&amp;F&amp;C&amp;8Ce document est la propriété de FAUCHE et ne peut être utilisé,
 reproduit, ou communiqué sans son autorisation.&amp;R&amp;P sur &amp;N</oddFooter>
    <firstHeader>&amp;L&amp;G&amp;R&amp;"Arial,Gras"&amp;10Compte Rendu</firstHeader>
    <firstFooter>&amp;L&amp;"Arial,Normal"&amp;10&amp;F&amp;C&amp;"Arial,Normal"&amp;8Ce document est la propriété de FAUCHE et ne peut être utilisé,
 reproduit, ou communiqué sans son autorisation.&amp;R&amp;"Arial,Normal"&amp;10&amp;P sur &amp;N</firstFooter>
  </headerFooter>
  <legacyDrawingHF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Paramètres!$F$4:$F$6</xm:f>
          </x14:formula1>
          <xm:sqref>G2:G5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AEA">
    <tabColor rgb="FF0083E6"/>
  </sheetPr>
  <dimension ref="A1:L5"/>
  <sheetViews>
    <sheetView showGridLines="0" zoomScale="85" zoomScaleNormal="85" workbookViewId="0">
      <pane ySplit="1" topLeftCell="A2" activePane="bottomLeft" state="frozen"/>
      <selection pane="bottomLeft" activeCell="C6" sqref="C6"/>
    </sheetView>
  </sheetViews>
  <sheetFormatPr baseColWidth="10" defaultRowHeight="15" x14ac:dyDescent="0.25"/>
  <cols>
    <col min="1" max="1" width="10.85546875" style="72" customWidth="1"/>
    <col min="2" max="2" width="16" style="70" customWidth="1"/>
    <col min="3" max="3" width="11.5703125" customWidth="1"/>
    <col min="4" max="4" width="18.140625" customWidth="1"/>
    <col min="5" max="5" width="26.5703125" customWidth="1"/>
    <col min="6" max="6" width="65.5703125" customWidth="1"/>
    <col min="7" max="7" width="12.5703125" style="72" customWidth="1"/>
    <col min="8" max="8" width="10.85546875" customWidth="1"/>
    <col min="9" max="9" width="14.28515625" customWidth="1"/>
    <col min="10" max="10" width="15.85546875" customWidth="1"/>
    <col min="11" max="11" width="18.140625" customWidth="1"/>
    <col min="12" max="12" width="65.5703125" customWidth="1"/>
    <col min="13" max="13" width="58.5703125" customWidth="1"/>
  </cols>
  <sheetData>
    <row r="1" spans="1:12" s="5" customFormat="1" ht="65.25" customHeight="1" thickBot="1" x14ac:dyDescent="0.3">
      <c r="A1" s="71" t="s">
        <v>49</v>
      </c>
      <c r="B1" s="44" t="s">
        <v>15</v>
      </c>
      <c r="C1" s="42" t="s">
        <v>5</v>
      </c>
      <c r="D1" s="43" t="s">
        <v>26</v>
      </c>
      <c r="E1" s="41" t="s">
        <v>12</v>
      </c>
      <c r="F1" s="41" t="s">
        <v>13</v>
      </c>
      <c r="G1" s="80" t="s">
        <v>4</v>
      </c>
      <c r="H1" s="42" t="s">
        <v>2</v>
      </c>
      <c r="I1" s="42" t="s">
        <v>20</v>
      </c>
      <c r="J1" s="44" t="s">
        <v>9</v>
      </c>
      <c r="K1" s="44" t="s">
        <v>24</v>
      </c>
      <c r="L1" s="41" t="s">
        <v>14</v>
      </c>
    </row>
    <row r="2" spans="1:12" ht="15.75" thickTop="1" x14ac:dyDescent="0.25">
      <c r="A2" s="78">
        <v>324</v>
      </c>
      <c r="B2" s="50">
        <v>43633</v>
      </c>
      <c r="C2" s="54" t="s">
        <v>30</v>
      </c>
      <c r="D2" s="64" t="s">
        <v>50</v>
      </c>
      <c r="E2" s="59">
        <v>3</v>
      </c>
      <c r="F2" s="60" t="s">
        <v>81</v>
      </c>
      <c r="G2" s="81">
        <v>1</v>
      </c>
      <c r="H2" s="61" t="s">
        <v>3</v>
      </c>
      <c r="I2" s="58" t="s">
        <v>33</v>
      </c>
      <c r="J2" s="62">
        <v>43637</v>
      </c>
      <c r="K2" s="63">
        <v>43633</v>
      </c>
      <c r="L2" s="60"/>
    </row>
    <row r="3" spans="1:12" x14ac:dyDescent="0.25">
      <c r="A3" s="84">
        <v>323</v>
      </c>
      <c r="B3" s="50">
        <v>43633</v>
      </c>
      <c r="C3" s="54" t="s">
        <v>30</v>
      </c>
      <c r="D3" s="64" t="s">
        <v>50</v>
      </c>
      <c r="E3" s="59">
        <v>4</v>
      </c>
      <c r="F3" s="60" t="s">
        <v>82</v>
      </c>
      <c r="G3" s="81">
        <v>1</v>
      </c>
      <c r="H3" s="61" t="s">
        <v>3</v>
      </c>
      <c r="I3" s="58" t="s">
        <v>33</v>
      </c>
      <c r="J3" s="62">
        <v>43637</v>
      </c>
      <c r="K3" s="63">
        <v>43633</v>
      </c>
      <c r="L3" s="60"/>
    </row>
    <row r="4" spans="1:12" ht="18" customHeight="1" x14ac:dyDescent="0.25">
      <c r="A4" s="84">
        <v>280</v>
      </c>
      <c r="B4" s="50">
        <v>43563</v>
      </c>
      <c r="C4" s="54" t="s">
        <v>30</v>
      </c>
      <c r="D4" s="64" t="s">
        <v>45</v>
      </c>
      <c r="E4" s="59">
        <v>5</v>
      </c>
      <c r="F4" s="60" t="s">
        <v>83</v>
      </c>
      <c r="G4" s="81">
        <v>3</v>
      </c>
      <c r="H4" s="61" t="s">
        <v>3</v>
      </c>
      <c r="I4" s="58" t="s">
        <v>35</v>
      </c>
      <c r="J4" s="62">
        <v>43567</v>
      </c>
      <c r="K4" s="63">
        <v>43655</v>
      </c>
      <c r="L4" s="60"/>
    </row>
    <row r="5" spans="1:12" x14ac:dyDescent="0.25">
      <c r="A5" s="84">
        <v>286</v>
      </c>
      <c r="B5" s="50">
        <v>43571</v>
      </c>
      <c r="C5" s="54" t="s">
        <v>30</v>
      </c>
      <c r="D5" s="64" t="s">
        <v>27</v>
      </c>
      <c r="E5" s="59">
        <v>6</v>
      </c>
      <c r="F5" s="60" t="s">
        <v>84</v>
      </c>
      <c r="G5" s="90">
        <v>2</v>
      </c>
      <c r="H5" s="61" t="s">
        <v>16</v>
      </c>
      <c r="I5" s="58" t="s">
        <v>33</v>
      </c>
      <c r="J5" s="62">
        <v>43609</v>
      </c>
      <c r="K5" s="63">
        <v>43655</v>
      </c>
      <c r="L5" s="60"/>
    </row>
  </sheetData>
  <conditionalFormatting sqref="G1:G5">
    <cfRule type="containsText" dxfId="107" priority="2075" operator="containsText" text="Faible">
      <formula>NOT(ISERROR(SEARCH("Faible",G1)))</formula>
    </cfRule>
  </conditionalFormatting>
  <conditionalFormatting sqref="G1:G5">
    <cfRule type="containsText" dxfId="106" priority="2074" operator="containsText" text="Haute">
      <formula>NOT(ISERROR(SEARCH("Haute",G1)))</formula>
    </cfRule>
  </conditionalFormatting>
  <conditionalFormatting sqref="G1:G5">
    <cfRule type="containsText" dxfId="105" priority="2073" operator="containsText" text="Prioritaire">
      <formula>NOT(ISERROR(SEARCH("Prioritaire",G1)))</formula>
    </cfRule>
  </conditionalFormatting>
  <conditionalFormatting sqref="I1">
    <cfRule type="containsText" dxfId="104" priority="2072" operator="containsText" text="Faible">
      <formula>NOT(ISERROR(SEARCH("Faible",I1)))</formula>
    </cfRule>
  </conditionalFormatting>
  <conditionalFormatting sqref="I1">
    <cfRule type="containsText" dxfId="103" priority="2071" operator="containsText" text="Importante">
      <formula>NOT(ISERROR(SEARCH("Importante",I1)))</formula>
    </cfRule>
  </conditionalFormatting>
  <conditionalFormatting sqref="I1">
    <cfRule type="containsText" dxfId="102" priority="2070" operator="containsText" text="Moyenne">
      <formula>NOT(ISERROR(SEARCH("Moyenne",I1)))</formula>
    </cfRule>
  </conditionalFormatting>
  <conditionalFormatting sqref="C1:D1">
    <cfRule type="containsText" dxfId="101" priority="2069" operator="containsText" text="En cours">
      <formula>NOT(ISERROR(SEARCH("En cours",C1)))</formula>
    </cfRule>
  </conditionalFormatting>
  <conditionalFormatting sqref="C1:D1">
    <cfRule type="containsText" dxfId="100" priority="2068" operator="containsText" text="Non lancée">
      <formula>NOT(ISERROR(SEARCH("Non lancée",C1)))</formula>
    </cfRule>
  </conditionalFormatting>
  <conditionalFormatting sqref="C1">
    <cfRule type="containsText" dxfId="99" priority="2066" operator="containsText" text="Cloturée">
      <formula>NOT(ISERROR(SEARCH("Cloturée",C1)))</formula>
    </cfRule>
    <cfRule type="containsText" dxfId="98" priority="2067" operator="containsText" text="En attente">
      <formula>NOT(ISERROR(SEARCH("En attente",C1)))</formula>
    </cfRule>
  </conditionalFormatting>
  <conditionalFormatting sqref="K1">
    <cfRule type="expression" dxfId="97" priority="4503">
      <formula>AND($C1="Cloturée",$K1="")</formula>
    </cfRule>
    <cfRule type="expression" dxfId="96" priority="4504">
      <formula>AND($C1="En attente",$K1="")</formula>
    </cfRule>
  </conditionalFormatting>
  <conditionalFormatting sqref="G2">
    <cfRule type="containsText" dxfId="95" priority="223" operator="containsText" text="Faible">
      <formula>NOT(ISERROR(SEARCH("Faible",G2)))</formula>
    </cfRule>
  </conditionalFormatting>
  <conditionalFormatting sqref="G2">
    <cfRule type="containsText" dxfId="94" priority="222" operator="containsText" text="Haute">
      <formula>NOT(ISERROR(SEARCH("Haute",G2)))</formula>
    </cfRule>
  </conditionalFormatting>
  <conditionalFormatting sqref="G2">
    <cfRule type="containsText" dxfId="93" priority="221" operator="containsText" text="Prioritaire">
      <formula>NOT(ISERROR(SEARCH("Prioritaire",G2)))</formula>
    </cfRule>
  </conditionalFormatting>
  <conditionalFormatting sqref="I2">
    <cfRule type="containsText" dxfId="92" priority="220" operator="containsText" text="Faible">
      <formula>NOT(ISERROR(SEARCH("Faible",I2)))</formula>
    </cfRule>
  </conditionalFormatting>
  <conditionalFormatting sqref="I2">
    <cfRule type="containsText" dxfId="91" priority="219" operator="containsText" text="Importante">
      <formula>NOT(ISERROR(SEARCH("Importante",I2)))</formula>
    </cfRule>
  </conditionalFormatting>
  <conditionalFormatting sqref="I2">
    <cfRule type="containsText" dxfId="90" priority="218" operator="containsText" text="Moyenne">
      <formula>NOT(ISERROR(SEARCH("Moyenne",I2)))</formula>
    </cfRule>
  </conditionalFormatting>
  <conditionalFormatting sqref="C2:E2">
    <cfRule type="containsText" dxfId="89" priority="217" operator="containsText" text="En cours">
      <formula>NOT(ISERROR(SEARCH("En cours",C2)))</formula>
    </cfRule>
  </conditionalFormatting>
  <conditionalFormatting sqref="C2:E2">
    <cfRule type="containsText" dxfId="88" priority="216" operator="containsText" text="Non lancée">
      <formula>NOT(ISERROR(SEARCH("Non lancée",C2)))</formula>
    </cfRule>
  </conditionalFormatting>
  <conditionalFormatting sqref="C2">
    <cfRule type="containsText" dxfId="87" priority="214" operator="containsText" text="Cloturée">
      <formula>NOT(ISERROR(SEARCH("Cloturée",C2)))</formula>
    </cfRule>
    <cfRule type="containsText" dxfId="86" priority="215" operator="containsText" text="En attente">
      <formula>NOT(ISERROR(SEARCH("En attente",C2)))</formula>
    </cfRule>
  </conditionalFormatting>
  <conditionalFormatting sqref="A2">
    <cfRule type="expression" dxfId="85" priority="213">
      <formula>$C2="Cloturée"</formula>
    </cfRule>
  </conditionalFormatting>
  <conditionalFormatting sqref="C2">
    <cfRule type="containsText" dxfId="84" priority="212" operator="containsText" text="A RELIRE">
      <formula>NOT(ISERROR(SEARCH("A RELIRE",C2)))</formula>
    </cfRule>
  </conditionalFormatting>
  <conditionalFormatting sqref="G2">
    <cfRule type="colorScale" priority="211">
      <colorScale>
        <cfvo type="num" val="1"/>
        <cfvo type="num" val="2"/>
        <cfvo type="num" val="3"/>
        <color rgb="FFFF0000"/>
        <color rgb="FFFFC000"/>
        <color rgb="FF00B000"/>
      </colorScale>
    </cfRule>
  </conditionalFormatting>
  <conditionalFormatting sqref="K2">
    <cfRule type="expression" dxfId="83" priority="224">
      <formula>AND($C2="Cloturée",$K2="")</formula>
    </cfRule>
    <cfRule type="expression" dxfId="82" priority="225">
      <formula>AND($C2="En attente",$K2="")</formula>
    </cfRule>
  </conditionalFormatting>
  <conditionalFormatting sqref="G3">
    <cfRule type="containsText" dxfId="81" priority="208" operator="containsText" text="Faible">
      <formula>NOT(ISERROR(SEARCH("Faible",G3)))</formula>
    </cfRule>
  </conditionalFormatting>
  <conditionalFormatting sqref="G3">
    <cfRule type="containsText" dxfId="80" priority="207" operator="containsText" text="Haute">
      <formula>NOT(ISERROR(SEARCH("Haute",G3)))</formula>
    </cfRule>
  </conditionalFormatting>
  <conditionalFormatting sqref="G3">
    <cfRule type="containsText" dxfId="79" priority="206" operator="containsText" text="Prioritaire">
      <formula>NOT(ISERROR(SEARCH("Prioritaire",G3)))</formula>
    </cfRule>
  </conditionalFormatting>
  <conditionalFormatting sqref="I3">
    <cfRule type="containsText" dxfId="78" priority="205" operator="containsText" text="Faible">
      <formula>NOT(ISERROR(SEARCH("Faible",I3)))</formula>
    </cfRule>
  </conditionalFormatting>
  <conditionalFormatting sqref="I3">
    <cfRule type="containsText" dxfId="77" priority="204" operator="containsText" text="Importante">
      <formula>NOT(ISERROR(SEARCH("Importante",I3)))</formula>
    </cfRule>
  </conditionalFormatting>
  <conditionalFormatting sqref="I3">
    <cfRule type="containsText" dxfId="76" priority="203" operator="containsText" text="Moyenne">
      <formula>NOT(ISERROR(SEARCH("Moyenne",I3)))</formula>
    </cfRule>
  </conditionalFormatting>
  <conditionalFormatting sqref="C3:E3">
    <cfRule type="containsText" dxfId="75" priority="202" operator="containsText" text="En cours">
      <formula>NOT(ISERROR(SEARCH("En cours",C3)))</formula>
    </cfRule>
  </conditionalFormatting>
  <conditionalFormatting sqref="C3:E3">
    <cfRule type="containsText" dxfId="74" priority="201" operator="containsText" text="Non lancée">
      <formula>NOT(ISERROR(SEARCH("Non lancée",C3)))</formula>
    </cfRule>
  </conditionalFormatting>
  <conditionalFormatting sqref="C3">
    <cfRule type="containsText" dxfId="73" priority="199" operator="containsText" text="Cloturée">
      <formula>NOT(ISERROR(SEARCH("Cloturée",C3)))</formula>
    </cfRule>
    <cfRule type="containsText" dxfId="72" priority="200" operator="containsText" text="En attente">
      <formula>NOT(ISERROR(SEARCH("En attente",C3)))</formula>
    </cfRule>
  </conditionalFormatting>
  <conditionalFormatting sqref="A3">
    <cfRule type="expression" dxfId="71" priority="198">
      <formula>$C3="Cloturée"</formula>
    </cfRule>
  </conditionalFormatting>
  <conditionalFormatting sqref="C3">
    <cfRule type="containsText" dxfId="70" priority="197" operator="containsText" text="A RELIRE">
      <formula>NOT(ISERROR(SEARCH("A RELIRE",C3)))</formula>
    </cfRule>
  </conditionalFormatting>
  <conditionalFormatting sqref="G3">
    <cfRule type="colorScale" priority="196">
      <colorScale>
        <cfvo type="num" val="1"/>
        <cfvo type="num" val="2"/>
        <cfvo type="num" val="3"/>
        <color rgb="FFFF0000"/>
        <color rgb="FFFFC000"/>
        <color rgb="FF00B000"/>
      </colorScale>
    </cfRule>
  </conditionalFormatting>
  <conditionalFormatting sqref="K3">
    <cfRule type="expression" dxfId="69" priority="209">
      <formula>AND($C3="Cloturée",$K3="")</formula>
    </cfRule>
    <cfRule type="expression" dxfId="68" priority="210">
      <formula>AND($C3="En attente",$K3="")</formula>
    </cfRule>
  </conditionalFormatting>
  <conditionalFormatting sqref="G4">
    <cfRule type="containsText" dxfId="67" priority="118" operator="containsText" text="Faible">
      <formula>NOT(ISERROR(SEARCH("Faible",G4)))</formula>
    </cfRule>
  </conditionalFormatting>
  <conditionalFormatting sqref="G4">
    <cfRule type="containsText" dxfId="66" priority="117" operator="containsText" text="Haute">
      <formula>NOT(ISERROR(SEARCH("Haute",G4)))</formula>
    </cfRule>
  </conditionalFormatting>
  <conditionalFormatting sqref="G4">
    <cfRule type="containsText" dxfId="65" priority="116" operator="containsText" text="Prioritaire">
      <formula>NOT(ISERROR(SEARCH("Prioritaire",G4)))</formula>
    </cfRule>
  </conditionalFormatting>
  <conditionalFormatting sqref="I4">
    <cfRule type="containsText" dxfId="64" priority="115" operator="containsText" text="Faible">
      <formula>NOT(ISERROR(SEARCH("Faible",I4)))</formula>
    </cfRule>
  </conditionalFormatting>
  <conditionalFormatting sqref="I4">
    <cfRule type="containsText" dxfId="63" priority="114" operator="containsText" text="Importante">
      <formula>NOT(ISERROR(SEARCH("Importante",I4)))</formula>
    </cfRule>
  </conditionalFormatting>
  <conditionalFormatting sqref="I4">
    <cfRule type="containsText" dxfId="62" priority="113" operator="containsText" text="Moyenne">
      <formula>NOT(ISERROR(SEARCH("Moyenne",I4)))</formula>
    </cfRule>
  </conditionalFormatting>
  <conditionalFormatting sqref="C4:D4">
    <cfRule type="containsText" dxfId="61" priority="112" operator="containsText" text="En cours">
      <formula>NOT(ISERROR(SEARCH("En cours",C4)))</formula>
    </cfRule>
  </conditionalFormatting>
  <conditionalFormatting sqref="C4:D4">
    <cfRule type="containsText" dxfId="60" priority="111" operator="containsText" text="Non lancée">
      <formula>NOT(ISERROR(SEARCH("Non lancée",C4)))</formula>
    </cfRule>
  </conditionalFormatting>
  <conditionalFormatting sqref="C4">
    <cfRule type="containsText" dxfId="59" priority="109" operator="containsText" text="Cloturée">
      <formula>NOT(ISERROR(SEARCH("Cloturée",C4)))</formula>
    </cfRule>
    <cfRule type="containsText" dxfId="58" priority="110" operator="containsText" text="En attente">
      <formula>NOT(ISERROR(SEARCH("En attente",C4)))</formula>
    </cfRule>
  </conditionalFormatting>
  <conditionalFormatting sqref="I4 A4">
    <cfRule type="expression" dxfId="57" priority="108">
      <formula>$C4="Cloturée"</formula>
    </cfRule>
  </conditionalFormatting>
  <conditionalFormatting sqref="C4">
    <cfRule type="containsText" dxfId="56" priority="107" operator="containsText" text="A RELIRE">
      <formula>NOT(ISERROR(SEARCH("A RELIRE",C4)))</formula>
    </cfRule>
  </conditionalFormatting>
  <conditionalFormatting sqref="G4">
    <cfRule type="colorScale" priority="106">
      <colorScale>
        <cfvo type="num" val="1"/>
        <cfvo type="num" val="2"/>
        <cfvo type="num" val="3"/>
        <color rgb="FFFF0000"/>
        <color rgb="FFFFC000"/>
        <color rgb="FF00B000"/>
      </colorScale>
    </cfRule>
  </conditionalFormatting>
  <conditionalFormatting sqref="K4">
    <cfRule type="expression" dxfId="55" priority="119">
      <formula>AND($C4="Cloturée",$K4="")</formula>
    </cfRule>
    <cfRule type="expression" dxfId="54" priority="120">
      <formula>AND($C4="En attente",$K4="")</formula>
    </cfRule>
  </conditionalFormatting>
  <conditionalFormatting sqref="G5">
    <cfRule type="containsText" dxfId="53" priority="103" operator="containsText" text="Faible">
      <formula>NOT(ISERROR(SEARCH("Faible",G5)))</formula>
    </cfRule>
  </conditionalFormatting>
  <conditionalFormatting sqref="G5">
    <cfRule type="containsText" dxfId="52" priority="102" operator="containsText" text="Haute">
      <formula>NOT(ISERROR(SEARCH("Haute",G5)))</formula>
    </cfRule>
  </conditionalFormatting>
  <conditionalFormatting sqref="G5">
    <cfRule type="containsText" dxfId="51" priority="101" operator="containsText" text="Prioritaire">
      <formula>NOT(ISERROR(SEARCH("Prioritaire",G5)))</formula>
    </cfRule>
  </conditionalFormatting>
  <conditionalFormatting sqref="I5">
    <cfRule type="containsText" dxfId="50" priority="100" operator="containsText" text="Faible">
      <formula>NOT(ISERROR(SEARCH("Faible",I5)))</formula>
    </cfRule>
  </conditionalFormatting>
  <conditionalFormatting sqref="I5">
    <cfRule type="containsText" dxfId="49" priority="99" operator="containsText" text="Importante">
      <formula>NOT(ISERROR(SEARCH("Importante",I5)))</formula>
    </cfRule>
  </conditionalFormatting>
  <conditionalFormatting sqref="I5">
    <cfRule type="containsText" dxfId="48" priority="98" operator="containsText" text="Moyenne">
      <formula>NOT(ISERROR(SEARCH("Moyenne",I5)))</formula>
    </cfRule>
  </conditionalFormatting>
  <conditionalFormatting sqref="C5:D5">
    <cfRule type="containsText" dxfId="47" priority="97" operator="containsText" text="En cours">
      <formula>NOT(ISERROR(SEARCH("En cours",C5)))</formula>
    </cfRule>
  </conditionalFormatting>
  <conditionalFormatting sqref="C5:D5">
    <cfRule type="containsText" dxfId="46" priority="96" operator="containsText" text="Non lancée">
      <formula>NOT(ISERROR(SEARCH("Non lancée",C5)))</formula>
    </cfRule>
  </conditionalFormatting>
  <conditionalFormatting sqref="C5">
    <cfRule type="containsText" dxfId="45" priority="94" operator="containsText" text="Cloturée">
      <formula>NOT(ISERROR(SEARCH("Cloturée",C5)))</formula>
    </cfRule>
    <cfRule type="containsText" dxfId="44" priority="95" operator="containsText" text="En attente">
      <formula>NOT(ISERROR(SEARCH("En attente",C5)))</formula>
    </cfRule>
  </conditionalFormatting>
  <conditionalFormatting sqref="G5 A5">
    <cfRule type="expression" dxfId="43" priority="93">
      <formula>$C5="Cloturée"</formula>
    </cfRule>
  </conditionalFormatting>
  <conditionalFormatting sqref="C5">
    <cfRule type="containsText" dxfId="42" priority="92" operator="containsText" text="A RELIRE">
      <formula>NOT(ISERROR(SEARCH("A RELIRE",C5)))</formula>
    </cfRule>
  </conditionalFormatting>
  <conditionalFormatting sqref="G5">
    <cfRule type="colorScale" priority="91">
      <colorScale>
        <cfvo type="num" val="1"/>
        <cfvo type="num" val="2"/>
        <cfvo type="num" val="3"/>
        <color rgb="FFFF0000"/>
        <color rgb="FFFFC000"/>
        <color rgb="FF00B000"/>
      </colorScale>
    </cfRule>
  </conditionalFormatting>
  <conditionalFormatting sqref="K5">
    <cfRule type="expression" dxfId="41" priority="104">
      <formula>AND($C5="Cloturée",$K5="")</formula>
    </cfRule>
    <cfRule type="expression" dxfId="40" priority="105">
      <formula>AND($C5="En attente",$K5="")</formula>
    </cfRule>
  </conditionalFormatting>
  <dataValidations count="4">
    <dataValidation type="date" allowBlank="1" showInputMessage="1" showErrorMessage="1" sqref="J1:K5">
      <formula1>1</formula1>
      <formula2>73051</formula2>
    </dataValidation>
    <dataValidation type="list" allowBlank="1" showInputMessage="1" showErrorMessage="1" sqref="I1:I5">
      <formula1>Liste_ChargeTravail</formula1>
    </dataValidation>
    <dataValidation type="list" allowBlank="1" showInputMessage="1" showErrorMessage="1" sqref="C1:C5">
      <formula1>Liste_Etat</formula1>
    </dataValidation>
    <dataValidation type="list" allowBlank="1" showInputMessage="1" showErrorMessage="1" sqref="H1:H5">
      <formula1>Liste_Porteur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Paramètres!$F$4:$F$6</xm:f>
          </x14:formula1>
          <xm:sqref>G1:G1048576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1" tint="0.499984740745262"/>
  </sheetPr>
  <dimension ref="A1:L2"/>
  <sheetViews>
    <sheetView showGridLines="0" zoomScale="85" zoomScaleNormal="85" workbookViewId="0">
      <pane ySplit="1" topLeftCell="A2" activePane="bottomLeft" state="frozen"/>
      <selection pane="bottomLeft" activeCell="G8" sqref="G8"/>
    </sheetView>
  </sheetViews>
  <sheetFormatPr baseColWidth="10" defaultRowHeight="15" x14ac:dyDescent="0.25"/>
  <cols>
    <col min="1" max="1" width="10.140625" style="72" customWidth="1"/>
    <col min="2" max="2" width="14.140625" style="70" customWidth="1"/>
    <col min="3" max="3" width="11.5703125" customWidth="1"/>
    <col min="4" max="4" width="17.42578125" customWidth="1"/>
    <col min="5" max="5" width="19.85546875" customWidth="1"/>
    <col min="6" max="6" width="65.5703125" customWidth="1"/>
    <col min="7" max="7" width="12.5703125" style="72" customWidth="1"/>
    <col min="8" max="8" width="10.7109375" customWidth="1"/>
    <col min="9" max="9" width="19.85546875" customWidth="1"/>
    <col min="10" max="10" width="14.140625" customWidth="1"/>
    <col min="11" max="11" width="18.140625" customWidth="1"/>
    <col min="12" max="12" width="65.5703125" customWidth="1"/>
    <col min="13" max="13" width="42.85546875" customWidth="1"/>
  </cols>
  <sheetData>
    <row r="1" spans="1:12" s="5" customFormat="1" ht="65.25" customHeight="1" thickBot="1" x14ac:dyDescent="0.3">
      <c r="A1" s="71" t="s">
        <v>49</v>
      </c>
      <c r="B1" s="44" t="s">
        <v>15</v>
      </c>
      <c r="C1" s="42" t="s">
        <v>5</v>
      </c>
      <c r="D1" s="43" t="s">
        <v>26</v>
      </c>
      <c r="E1" s="41" t="s">
        <v>12</v>
      </c>
      <c r="F1" s="41" t="s">
        <v>13</v>
      </c>
      <c r="G1" s="80" t="s">
        <v>4</v>
      </c>
      <c r="H1" s="42" t="s">
        <v>2</v>
      </c>
      <c r="I1" s="42" t="s">
        <v>20</v>
      </c>
      <c r="J1" s="44" t="s">
        <v>9</v>
      </c>
      <c r="K1" s="44" t="s">
        <v>24</v>
      </c>
      <c r="L1" s="41" t="s">
        <v>14</v>
      </c>
    </row>
    <row r="2" spans="1:12" ht="15.75" thickTop="1" x14ac:dyDescent="0.25">
      <c r="A2" s="76"/>
      <c r="B2" s="45"/>
      <c r="C2" s="33"/>
      <c r="D2" s="33"/>
      <c r="E2" s="37"/>
      <c r="F2" s="38"/>
      <c r="G2" s="81"/>
      <c r="H2" s="35"/>
      <c r="I2" s="34"/>
      <c r="J2" s="36"/>
      <c r="K2" s="39"/>
      <c r="L2" s="38"/>
    </row>
  </sheetData>
  <conditionalFormatting sqref="G1:G2">
    <cfRule type="containsText" dxfId="26" priority="3931" operator="containsText" text="Faible">
      <formula>NOT(ISERROR(SEARCH("Faible",G1)))</formula>
    </cfRule>
  </conditionalFormatting>
  <conditionalFormatting sqref="G1:G2">
    <cfRule type="containsText" dxfId="25" priority="3930" operator="containsText" text="Haute">
      <formula>NOT(ISERROR(SEARCH("Haute",G1)))</formula>
    </cfRule>
  </conditionalFormatting>
  <conditionalFormatting sqref="G1:G2">
    <cfRule type="containsText" dxfId="24" priority="3929" operator="containsText" text="Prioritaire">
      <formula>NOT(ISERROR(SEARCH("Prioritaire",G1)))</formula>
    </cfRule>
  </conditionalFormatting>
  <conditionalFormatting sqref="I1">
    <cfRule type="containsText" dxfId="23" priority="3928" operator="containsText" text="Faible">
      <formula>NOT(ISERROR(SEARCH("Faible",I1)))</formula>
    </cfRule>
  </conditionalFormatting>
  <conditionalFormatting sqref="I1">
    <cfRule type="containsText" dxfId="22" priority="3927" operator="containsText" text="Importante">
      <formula>NOT(ISERROR(SEARCH("Importante",I1)))</formula>
    </cfRule>
  </conditionalFormatting>
  <conditionalFormatting sqref="I1">
    <cfRule type="containsText" dxfId="21" priority="3926" operator="containsText" text="Moyenne">
      <formula>NOT(ISERROR(SEARCH("Moyenne",I1)))</formula>
    </cfRule>
  </conditionalFormatting>
  <conditionalFormatting sqref="C1:D1">
    <cfRule type="containsText" dxfId="20" priority="3925" operator="containsText" text="En cours">
      <formula>NOT(ISERROR(SEARCH("En cours",C1)))</formula>
    </cfRule>
  </conditionalFormatting>
  <conditionalFormatting sqref="C1:D1">
    <cfRule type="containsText" dxfId="19" priority="3924" operator="containsText" text="Non lancée">
      <formula>NOT(ISERROR(SEARCH("Non lancée",C1)))</formula>
    </cfRule>
  </conditionalFormatting>
  <conditionalFormatting sqref="C1">
    <cfRule type="containsText" dxfId="18" priority="3922" operator="containsText" text="Cloturée">
      <formula>NOT(ISERROR(SEARCH("Cloturée",C1)))</formula>
    </cfRule>
    <cfRule type="containsText" dxfId="17" priority="3923" operator="containsText" text="En attente">
      <formula>NOT(ISERROR(SEARCH("En attente",C1)))</formula>
    </cfRule>
  </conditionalFormatting>
  <conditionalFormatting sqref="I2">
    <cfRule type="containsText" dxfId="16" priority="3357" operator="containsText" text="Faible">
      <formula>NOT(ISERROR(SEARCH("Faible",I2)))</formula>
    </cfRule>
  </conditionalFormatting>
  <conditionalFormatting sqref="I2">
    <cfRule type="containsText" dxfId="15" priority="3356" operator="containsText" text="Importante">
      <formula>NOT(ISERROR(SEARCH("Importante",I2)))</formula>
    </cfRule>
  </conditionalFormatting>
  <conditionalFormatting sqref="I2">
    <cfRule type="containsText" dxfId="14" priority="3355" operator="containsText" text="Moyenne">
      <formula>NOT(ISERROR(SEARCH("Moyenne",I2)))</formula>
    </cfRule>
  </conditionalFormatting>
  <conditionalFormatting sqref="C2:D2">
    <cfRule type="containsText" dxfId="13" priority="3354" operator="containsText" text="En cours">
      <formula>NOT(ISERROR(SEARCH("En cours",C2)))</formula>
    </cfRule>
  </conditionalFormatting>
  <conditionalFormatting sqref="C2:D2">
    <cfRule type="containsText" dxfId="12" priority="3353" operator="containsText" text="Non lancée">
      <formula>NOT(ISERROR(SEARCH("Non lancée",C2)))</formula>
    </cfRule>
  </conditionalFormatting>
  <conditionalFormatting sqref="C2">
    <cfRule type="containsText" dxfId="11" priority="3351" operator="containsText" text="Cloturée">
      <formula>NOT(ISERROR(SEARCH("Cloturée",C2)))</formula>
    </cfRule>
    <cfRule type="containsText" dxfId="10" priority="3352" operator="containsText" text="En attente">
      <formula>NOT(ISERROR(SEARCH("En attente",C2)))</formula>
    </cfRule>
  </conditionalFormatting>
  <conditionalFormatting sqref="A2 C2:L2">
    <cfRule type="expression" dxfId="9" priority="3350">
      <formula>$C2="Cloturée"</formula>
    </cfRule>
  </conditionalFormatting>
  <conditionalFormatting sqref="B2">
    <cfRule type="expression" dxfId="8" priority="352">
      <formula>$C2="Cloturée"</formula>
    </cfRule>
  </conditionalFormatting>
  <conditionalFormatting sqref="K1:K2">
    <cfRule type="expression" dxfId="7" priority="3948">
      <formula>AND($C1="Cloturée",$K1="")</formula>
    </cfRule>
    <cfRule type="expression" dxfId="6" priority="3949">
      <formula>AND($C1="En attente",$K1="")</formula>
    </cfRule>
  </conditionalFormatting>
  <dataValidations count="4">
    <dataValidation type="date" allowBlank="1" showInputMessage="1" showErrorMessage="1" sqref="K1:K2 J1:J2">
      <formula1>1</formula1>
      <formula2>73051</formula2>
    </dataValidation>
    <dataValidation type="list" allowBlank="1" showInputMessage="1" showErrorMessage="1" sqref="I1:I2">
      <formula1>Liste_ChargeTravail</formula1>
    </dataValidation>
    <dataValidation type="list" allowBlank="1" showInputMessage="1" showErrorMessage="1" sqref="C1:C2">
      <formula1>Liste_Etat</formula1>
    </dataValidation>
    <dataValidation type="list" allowBlank="1" showInputMessage="1" showErrorMessage="1" sqref="H1:H2">
      <formula1>Liste_Porteur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Paramètres!$F$4:$F$6</xm:f>
          </x14:formula1>
          <xm:sqref>G1:G1048576</xm:sqref>
        </x14:dataValidation>
      </x14:dataValidation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812E00F-7D1E-4B64-B918-9CECBC87AB9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Paramètres</vt:lpstr>
      <vt:lpstr>Tableau de bord</vt:lpstr>
      <vt:lpstr>Actions En Cours</vt:lpstr>
      <vt:lpstr>Actions En Attente</vt:lpstr>
      <vt:lpstr>Actions Cloturées</vt:lpstr>
      <vt:lpstr>'Actions En Cours'!Zone_d_impression</vt:lpstr>
    </vt:vector>
  </TitlesOfParts>
  <Manager>Marc Février</Manager>
  <Company>FAUCHE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Modèle livre Excel</dc:title>
  <dc:subject>trame avec page de garde, tableau et lisez-moi</dc:subject>
  <dc:creator>Florian SILLIERES</dc:creator>
  <cp:keywords>FAUCHE</cp:keywords>
  <cp:lastModifiedBy>flo sillieres</cp:lastModifiedBy>
  <cp:lastPrinted>2019-06-26T15:36:02Z</cp:lastPrinted>
  <dcterms:created xsi:type="dcterms:W3CDTF">2015-10-14T11:05:29Z</dcterms:created>
  <dcterms:modified xsi:type="dcterms:W3CDTF">2019-08-05T13:45:06Z</dcterms:modified>
  <cp:category>MOD</cp:category>
  <cp:contentStatus>Brouillon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ervice">
    <vt:lpwstr>Cellule Projets Complexes</vt:lpwstr>
  </property>
</Properties>
</file>