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MACRO\"/>
    </mc:Choice>
  </mc:AlternateContent>
  <xr:revisionPtr revIDLastSave="0" documentId="13_ncr:1_{F875A384-143E-4BF3-B36E-B69280F53CBE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EN COURS" sheetId="1" r:id="rId1"/>
    <sheet name="Feuil2" sheetId="4" r:id="rId2"/>
    <sheet name="Feuil5" sheetId="10" r:id="rId3"/>
    <sheet name="DESISTEMENTS" sheetId="2" r:id="rId4"/>
    <sheet name="INDEMNITES DE STAGE" sheetId="5" r:id="rId5"/>
    <sheet name="RESP. PAIE" sheetId="6" r:id="rId6"/>
    <sheet name="MAIL" sheetId="11" r:id="rId7"/>
  </sheets>
  <functionGroups builtInGroupCount="19"/>
  <definedNames>
    <definedName name="_xlnm._FilterDatabase" localSheetId="3" hidden="1">DESISTEMENTS!$A$1:$AH$11</definedName>
    <definedName name="ADRESSE_WEB">MAIL!$C$2:$C$159</definedName>
    <definedName name="Corps_de_texte">MAIL!$F$2:$F$159</definedName>
    <definedName name="NOM">MAIL!$A$2:$A$159</definedName>
    <definedName name="Objet">MAIL!$E$2:$E$159</definedName>
    <definedName name="PRENOM">MAIL!$B$2:$B$159</definedName>
    <definedName name="Salaries_Suivi">MAIL!$A$2:$F$159</definedName>
    <definedName name="Validation">MAIL!$D$2:$D$159</definedName>
  </definedNames>
  <calcPr calcId="191029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1" l="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2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2" i="11"/>
  <c r="D3" i="11" l="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2" i="11"/>
  <c r="D159" i="1" l="1"/>
  <c r="D148" i="1"/>
  <c r="D147" i="1"/>
  <c r="D146" i="1"/>
  <c r="D139" i="1"/>
  <c r="D136" i="1"/>
  <c r="D133" i="1"/>
  <c r="D132" i="1"/>
  <c r="D130" i="1"/>
  <c r="D124" i="1"/>
  <c r="D121" i="1"/>
  <c r="D120" i="1"/>
  <c r="D115" i="1"/>
  <c r="D114" i="1"/>
  <c r="D112" i="1"/>
  <c r="D109" i="1"/>
  <c r="D105" i="1"/>
  <c r="D104" i="1"/>
  <c r="D102" i="1"/>
  <c r="D99" i="1"/>
  <c r="D77" i="1"/>
  <c r="D70" i="1"/>
  <c r="D69" i="1"/>
  <c r="D66" i="1"/>
  <c r="D65" i="1"/>
  <c r="D56" i="1"/>
  <c r="D55" i="1"/>
  <c r="D49" i="1"/>
  <c r="D47" i="1"/>
  <c r="D44" i="1"/>
  <c r="D40" i="1"/>
  <c r="D3" i="1"/>
  <c r="D4" i="1"/>
  <c r="D5" i="1"/>
  <c r="D6" i="1"/>
  <c r="D7" i="1"/>
  <c r="D9" i="1"/>
  <c r="D10" i="1"/>
  <c r="D11" i="1"/>
  <c r="D12" i="1"/>
  <c r="D13" i="1"/>
  <c r="D14" i="1"/>
  <c r="D15" i="1"/>
  <c r="D16" i="1"/>
  <c r="D17" i="1"/>
  <c r="D19" i="1"/>
  <c r="D20" i="1"/>
  <c r="D21" i="1"/>
  <c r="D22" i="1"/>
  <c r="D24" i="1"/>
  <c r="D25" i="1"/>
  <c r="D26" i="1"/>
  <c r="D27" i="1"/>
  <c r="D28" i="1"/>
  <c r="D29" i="1"/>
  <c r="D34" i="1"/>
  <c r="D36" i="1"/>
  <c r="D37" i="1"/>
  <c r="D41" i="1"/>
  <c r="D57" i="1"/>
  <c r="D58" i="1"/>
  <c r="D60" i="1"/>
  <c r="D62" i="1"/>
  <c r="D64" i="1"/>
  <c r="D67" i="1"/>
  <c r="D73" i="1"/>
  <c r="D74" i="1"/>
  <c r="D76" i="1"/>
  <c r="D81" i="1"/>
  <c r="D84" i="1"/>
  <c r="D85" i="1"/>
  <c r="D87" i="1"/>
  <c r="D88" i="1"/>
  <c r="D90" i="1"/>
  <c r="D97" i="1"/>
  <c r="D108" i="1"/>
  <c r="D113" i="1"/>
  <c r="D118" i="1"/>
  <c r="D126" i="1"/>
  <c r="D129" i="1"/>
  <c r="D134" i="1"/>
  <c r="D135" i="1"/>
  <c r="D137" i="1"/>
  <c r="D138" i="1"/>
  <c r="D142" i="1"/>
  <c r="D153" i="1"/>
  <c r="D155" i="1"/>
  <c r="D157" i="1"/>
  <c r="D2" i="1"/>
  <c r="S56" i="1"/>
  <c r="R56" i="1" l="1"/>
  <c r="R150" i="1" l="1"/>
  <c r="S150" i="1"/>
  <c r="R156" i="1" l="1"/>
  <c r="S156" i="1"/>
  <c r="S59" i="1" l="1"/>
  <c r="R59" i="1"/>
  <c r="R102" i="1" l="1"/>
  <c r="S102" i="1"/>
  <c r="S38" i="1" l="1"/>
  <c r="R38" i="1" l="1"/>
  <c r="R54" i="1"/>
  <c r="S54" i="1"/>
  <c r="S110" i="1"/>
  <c r="S42" i="1"/>
  <c r="R32" i="1" l="1"/>
  <c r="S32" i="1"/>
  <c r="R42" i="1"/>
  <c r="R110" i="1"/>
  <c r="S55" i="1" l="1"/>
  <c r="R55" i="1"/>
  <c r="R133" i="1" l="1"/>
  <c r="S133" i="1"/>
  <c r="R40" i="1" l="1"/>
  <c r="S40" i="1"/>
  <c r="S127" i="1" l="1"/>
  <c r="R127" i="1"/>
  <c r="R68" i="1" l="1"/>
  <c r="S68" i="1"/>
  <c r="R117" i="1"/>
  <c r="S117" i="1"/>
  <c r="R148" i="1" l="1"/>
  <c r="S148" i="1"/>
  <c r="R30" i="1"/>
  <c r="S30" i="1"/>
  <c r="S11" i="1" l="1"/>
  <c r="R11" i="1"/>
  <c r="S79" i="1" l="1"/>
  <c r="R79" i="1"/>
  <c r="S82" i="1" l="1"/>
  <c r="R82" i="1"/>
  <c r="R70" i="1"/>
  <c r="S70" i="1"/>
  <c r="S123" i="1" l="1"/>
  <c r="R123" i="1"/>
  <c r="S34" i="1" l="1"/>
  <c r="R34" i="1"/>
  <c r="R92" i="1"/>
  <c r="S92" i="1"/>
  <c r="R5" i="1"/>
  <c r="S5" i="1"/>
  <c r="R84" i="1"/>
  <c r="S84" i="1"/>
  <c r="R104" i="1"/>
  <c r="S104" i="1"/>
  <c r="R158" i="1"/>
  <c r="S158" i="1"/>
  <c r="R33" i="1" l="1"/>
  <c r="S33" i="1"/>
  <c r="R48" i="1" l="1"/>
  <c r="S48" i="1"/>
  <c r="R86" i="1" l="1"/>
  <c r="S86" i="1"/>
  <c r="S147" i="1" l="1"/>
  <c r="R147" i="1"/>
  <c r="R21" i="1" l="1"/>
  <c r="S21" i="1"/>
  <c r="R108" i="1" l="1"/>
  <c r="S108" i="1"/>
  <c r="S25" i="1"/>
  <c r="S35" i="1"/>
  <c r="R45" i="1" l="1"/>
  <c r="S45" i="1"/>
  <c r="R140" i="1"/>
  <c r="S140" i="1"/>
  <c r="R112" i="1"/>
  <c r="S112" i="1"/>
  <c r="R80" i="1"/>
  <c r="S80" i="1"/>
  <c r="S51" i="1"/>
  <c r="R51" i="1"/>
  <c r="R90" i="1"/>
  <c r="S90" i="1"/>
  <c r="R8" i="1"/>
  <c r="S8" i="1"/>
  <c r="S3" i="1"/>
  <c r="R3" i="1"/>
  <c r="R121" i="1"/>
  <c r="S121" i="1"/>
  <c r="R37" i="1"/>
  <c r="S37" i="1"/>
  <c r="R96" i="1"/>
  <c r="S96" i="1"/>
  <c r="S63" i="1"/>
  <c r="R63" i="1"/>
  <c r="R10" i="1"/>
  <c r="S10" i="1"/>
  <c r="R120" i="1"/>
  <c r="S120" i="1"/>
  <c r="R132" i="1"/>
  <c r="S132" i="1"/>
  <c r="S39" i="1"/>
  <c r="R39" i="1"/>
  <c r="S91" i="1"/>
  <c r="R91" i="1"/>
  <c r="R145" i="1"/>
  <c r="S145" i="1"/>
  <c r="S159" i="1"/>
  <c r="R159" i="1"/>
  <c r="R154" i="1"/>
  <c r="S154" i="1"/>
  <c r="R28" i="1"/>
  <c r="S28" i="1"/>
  <c r="R20" i="1"/>
  <c r="S20" i="1"/>
  <c r="S23" i="1"/>
  <c r="R23" i="1"/>
  <c r="R136" i="1"/>
  <c r="S136" i="1"/>
  <c r="R94" i="1"/>
  <c r="S94" i="1"/>
  <c r="R29" i="1"/>
  <c r="S29" i="1"/>
  <c r="R157" i="1"/>
  <c r="S157" i="1"/>
  <c r="R35" i="1"/>
  <c r="R77" i="1"/>
  <c r="S77" i="1"/>
  <c r="R25" i="1"/>
  <c r="R113" i="1"/>
  <c r="S113" i="1"/>
  <c r="R85" i="1"/>
  <c r="S85" i="1"/>
  <c r="R24" i="1"/>
  <c r="S24" i="1"/>
  <c r="S43" i="1"/>
  <c r="R43" i="1"/>
  <c r="R49" i="1"/>
  <c r="S49" i="1"/>
  <c r="S31" i="1"/>
  <c r="R31" i="1"/>
  <c r="S27" i="1"/>
  <c r="R27" i="1"/>
  <c r="S131" i="1"/>
  <c r="R131" i="1"/>
  <c r="S151" i="1"/>
  <c r="R151" i="1"/>
  <c r="S146" i="1"/>
  <c r="R146" i="1"/>
  <c r="S130" i="1"/>
  <c r="R130" i="1"/>
  <c r="R60" i="1"/>
  <c r="S60" i="1"/>
  <c r="R41" i="1"/>
  <c r="S41" i="1"/>
  <c r="S83" i="1"/>
  <c r="R83" i="1"/>
  <c r="R16" i="1"/>
  <c r="S16" i="1"/>
  <c r="S7" i="1"/>
  <c r="R7" i="1"/>
  <c r="R152" i="1"/>
  <c r="S152" i="1"/>
  <c r="S2" i="1"/>
  <c r="R2" i="1" l="1"/>
  <c r="R17" i="1"/>
  <c r="S17" i="1"/>
  <c r="R122" i="1"/>
  <c r="S122" i="1"/>
  <c r="R81" i="1"/>
  <c r="S81" i="1"/>
  <c r="R53" i="1"/>
  <c r="S53" i="1"/>
  <c r="R52" i="1"/>
  <c r="S52" i="1"/>
  <c r="R57" i="1"/>
  <c r="S57" i="1"/>
  <c r="R129" i="1"/>
  <c r="S129" i="1"/>
  <c r="R97" i="1"/>
  <c r="S97" i="1"/>
  <c r="R22" i="1"/>
  <c r="S22" i="1"/>
  <c r="S103" i="1"/>
  <c r="R103" i="1"/>
  <c r="S75" i="1"/>
  <c r="R75" i="1"/>
  <c r="S50" i="1"/>
  <c r="R50" i="1"/>
  <c r="R73" i="1"/>
  <c r="S73" i="1"/>
  <c r="R4" i="1"/>
  <c r="S4" i="1"/>
  <c r="R78" i="1"/>
  <c r="S78" i="1"/>
  <c r="R65" i="1"/>
  <c r="S65" i="1"/>
  <c r="S139" i="1"/>
  <c r="R139" i="1"/>
  <c r="S111" i="1"/>
  <c r="R111" i="1"/>
  <c r="R138" i="1"/>
  <c r="S138" i="1"/>
  <c r="S18" i="1"/>
  <c r="R18" i="1"/>
  <c r="R118" i="1"/>
  <c r="S118" i="1"/>
  <c r="S107" i="1"/>
  <c r="R107" i="1"/>
  <c r="R12" i="1"/>
  <c r="S12" i="1"/>
  <c r="R76" i="1"/>
  <c r="S76" i="1"/>
  <c r="S67" i="1"/>
  <c r="R67" i="1"/>
  <c r="R72" i="1"/>
  <c r="S72" i="1"/>
  <c r="R125" i="1"/>
  <c r="S125" i="1"/>
  <c r="R44" i="1"/>
  <c r="S44" i="1"/>
  <c r="R64" i="1"/>
  <c r="S64" i="1"/>
  <c r="R93" i="1"/>
  <c r="S93" i="1"/>
  <c r="S115" i="1"/>
  <c r="R115" i="1"/>
  <c r="R144" i="1"/>
  <c r="S144" i="1"/>
  <c r="R141" i="1"/>
  <c r="S141" i="1"/>
  <c r="R89" i="1"/>
  <c r="S89" i="1"/>
  <c r="R128" i="1"/>
  <c r="S128" i="1"/>
  <c r="S19" i="1"/>
  <c r="R19" i="1"/>
  <c r="S71" i="1"/>
  <c r="R71" i="1"/>
  <c r="R74" i="1"/>
  <c r="S74" i="1"/>
  <c r="R116" i="1"/>
  <c r="S116" i="1"/>
  <c r="R14" i="1"/>
  <c r="S14" i="1"/>
  <c r="R36" i="1"/>
  <c r="S36" i="1"/>
  <c r="R88" i="1"/>
  <c r="S88" i="1"/>
  <c r="S15" i="1"/>
  <c r="R15" i="1"/>
  <c r="R124" i="1"/>
  <c r="S124" i="1"/>
  <c r="R101" i="1"/>
  <c r="S101" i="1"/>
  <c r="S95" i="1"/>
  <c r="R95" i="1"/>
  <c r="S98" i="1"/>
  <c r="R98" i="1"/>
  <c r="R134" i="1"/>
  <c r="S134" i="1"/>
  <c r="S119" i="1"/>
  <c r="R119" i="1"/>
  <c r="S99" i="1"/>
  <c r="R99" i="1"/>
  <c r="R62" i="1"/>
  <c r="S62" i="1"/>
  <c r="S135" i="1"/>
  <c r="R135" i="1"/>
  <c r="R61" i="1"/>
  <c r="S61" i="1"/>
  <c r="R106" i="1"/>
  <c r="S106" i="1"/>
  <c r="R58" i="1" l="1"/>
  <c r="S58" i="1"/>
  <c r="R69" i="1" l="1"/>
  <c r="S69" i="1"/>
  <c r="S47" i="1"/>
  <c r="R47" i="1"/>
  <c r="S114" i="1"/>
  <c r="R114" i="1"/>
  <c r="R109" i="1"/>
  <c r="S109" i="1"/>
  <c r="R153" i="1"/>
  <c r="S153" i="1"/>
  <c r="R149" i="1"/>
  <c r="S149" i="1"/>
  <c r="S143" i="1"/>
  <c r="R143" i="1"/>
  <c r="R142" i="1"/>
  <c r="S142" i="1"/>
  <c r="R105" i="1"/>
  <c r="S105" i="1"/>
  <c r="S155" i="1"/>
  <c r="R155" i="1"/>
  <c r="R26" i="1"/>
  <c r="S26" i="1"/>
  <c r="R46" i="1"/>
  <c r="S46" i="1"/>
  <c r="R100" i="1" l="1"/>
  <c r="S100" i="1"/>
  <c r="S87" i="1"/>
  <c r="R87" i="1"/>
  <c r="R13" i="1"/>
  <c r="S13" i="1"/>
  <c r="R9" i="1"/>
  <c r="S9" i="1"/>
  <c r="S66" i="1"/>
  <c r="R66" i="1"/>
  <c r="R126" i="1"/>
  <c r="S126" i="1"/>
  <c r="R6" i="1"/>
  <c r="S6" i="1"/>
  <c r="R137" i="1"/>
  <c r="S13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PARE Lou</author>
    <author>Antunes Joanna</author>
    <author>Ayassamy Jennifer</author>
  </authors>
  <commentList>
    <comment ref="AE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
</t>
        </r>
      </text>
    </comment>
    <comment ref="AE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13/02
</t>
        </r>
      </text>
    </comment>
    <comment ref="AE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</t>
        </r>
      </text>
    </comment>
    <comment ref="K5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Antunes Joanna:</t>
        </r>
        <r>
          <rPr>
            <sz val="9"/>
            <color indexed="81"/>
            <rFont val="Tahoma"/>
            <family val="2"/>
          </rPr>
          <t xml:space="preserve">
VIE 12 mois
</t>
        </r>
      </text>
    </comment>
    <comment ref="L5" authorId="2" shapeId="0" xr:uid="{00000000-0006-0000-0000-000005000000}">
      <text>
        <r>
          <rPr>
            <b/>
            <sz val="9"/>
            <color indexed="81"/>
            <rFont val="Tahoma"/>
            <family val="2"/>
          </rPr>
          <t>Ayassamy Jennifer:</t>
        </r>
        <r>
          <rPr>
            <sz val="9"/>
            <color indexed="81"/>
            <rFont val="Tahoma"/>
            <family val="2"/>
          </rPr>
          <t xml:space="preserve">
VIE 12 mois
</t>
        </r>
      </text>
    </comment>
    <comment ref="Q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VIE : pas besoin
</t>
        </r>
      </text>
    </comment>
    <comment ref="AE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01/03/18
</t>
        </r>
      </text>
    </comment>
    <comment ref="AE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25/01</t>
        </r>
      </text>
    </comment>
    <comment ref="AE7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</t>
        </r>
      </text>
    </comment>
    <comment ref="L8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Fin prévue le 30/08 mais camp scout</t>
        </r>
      </text>
    </comment>
    <comment ref="AE9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0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3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01/02</t>
        </r>
      </text>
    </comment>
    <comment ref="AE1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</t>
        </r>
      </text>
    </comment>
    <comment ref="AE16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7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28/02
</t>
        </r>
      </text>
    </comment>
    <comment ref="AE19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2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2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15/03
</t>
        </r>
      </text>
    </comment>
    <comment ref="AE24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13/02</t>
        </r>
      </text>
    </comment>
    <comment ref="AE27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</t>
        </r>
      </text>
    </comment>
    <comment ref="AE28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07/02</t>
        </r>
      </text>
    </comment>
    <comment ref="AE37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
</t>
        </r>
      </text>
    </comment>
    <comment ref="K41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A partir de Juillet</t>
        </r>
      </text>
    </comment>
    <comment ref="AE43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46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Est-ce qu'on doit le transmettre en paye ou est-ce qu'il est payé par Fayat Fondations?
</t>
        </r>
      </text>
    </comment>
    <comment ref="AE47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57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28/02
</t>
        </r>
      </text>
    </comment>
    <comment ref="AE60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18/01/19</t>
        </r>
      </text>
    </comment>
    <comment ref="AE61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62" authorId="0" shapeId="0" xr:uid="{00000000-0006-0000-0000-000020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01/02
</t>
        </r>
      </text>
    </comment>
    <comment ref="AE64" authorId="0" shapeId="0" xr:uid="{00000000-0006-0000-0000-000021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
</t>
        </r>
      </text>
    </comment>
    <comment ref="AE73" authorId="0" shapeId="0" xr:uid="{00000000-0006-0000-0000-000022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74" authorId="0" shapeId="0" xr:uid="{00000000-0006-0000-0000-000023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14/02</t>
        </r>
      </text>
    </comment>
    <comment ref="AE75" authorId="0" shapeId="0" xr:uid="{00000000-0006-0000-0000-000024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76" authorId="0" shapeId="0" xr:uid="{00000000-0006-0000-0000-000025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01/02
</t>
        </r>
      </text>
    </comment>
    <comment ref="AE77" authorId="0" shapeId="0" xr:uid="{00000000-0006-0000-0000-000026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</t>
        </r>
      </text>
    </comment>
    <comment ref="AE78" authorId="0" shapeId="0" xr:uid="{00000000-0006-0000-0000-000027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81" authorId="0" shapeId="0" xr:uid="{00000000-0006-0000-0000-000028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01/02
</t>
        </r>
      </text>
    </comment>
    <comment ref="AE83" authorId="0" shapeId="0" xr:uid="{00000000-0006-0000-0000-000029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</t>
        </r>
      </text>
    </comment>
    <comment ref="AE84" authorId="0" shapeId="0" xr:uid="{00000000-0006-0000-0000-00002A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19/10</t>
        </r>
      </text>
    </comment>
    <comment ref="AE85" authorId="0" shapeId="0" xr:uid="{00000000-0006-0000-0000-00002B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</t>
        </r>
      </text>
    </comment>
    <comment ref="AE86" authorId="0" shapeId="0" xr:uid="{00000000-0006-0000-0000-00002C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87" authorId="0" shapeId="0" xr:uid="{00000000-0006-0000-0000-00002D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11/01/19</t>
        </r>
      </text>
    </comment>
    <comment ref="AE90" authorId="0" shapeId="0" xr:uid="{00000000-0006-0000-0000-00002E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
</t>
        </r>
      </text>
    </comment>
    <comment ref="AE91" authorId="0" shapeId="0" xr:uid="{00000000-0006-0000-0000-00002F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93" authorId="0" shapeId="0" xr:uid="{00000000-0006-0000-0000-000030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94" authorId="0" shapeId="0" xr:uid="{00000000-0006-0000-0000-000032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95" authorId="0" shapeId="0" xr:uid="{00000000-0006-0000-0000-000033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97" authorId="0" shapeId="0" xr:uid="{00000000-0006-0000-0000-000034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01/02/19</t>
        </r>
      </text>
    </comment>
    <comment ref="AE100" authorId="0" shapeId="0" xr:uid="{00000000-0006-0000-0000-000035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08" authorId="0" shapeId="0" xr:uid="{00000000-0006-0000-0000-000036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01/02/19</t>
        </r>
      </text>
    </comment>
    <comment ref="K113" authorId="0" shapeId="0" xr:uid="{00000000-0006-0000-0000-000037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Demander les dates précises</t>
        </r>
      </text>
    </comment>
    <comment ref="AE118" authorId="0" shapeId="0" xr:uid="{00000000-0006-0000-0000-000038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</t>
        </r>
      </text>
    </comment>
    <comment ref="AE119" authorId="0" shapeId="0" xr:uid="{00000000-0006-0000-0000-000039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22" authorId="0" shapeId="0" xr:uid="{00000000-0006-0000-0000-00003A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</t>
        </r>
      </text>
    </comment>
    <comment ref="AE126" authorId="0" shapeId="0" xr:uid="{00000000-0006-0000-0000-00003B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
</t>
        </r>
      </text>
    </comment>
    <comment ref="AE128" authorId="0" shapeId="0" xr:uid="{00000000-0006-0000-0000-00003C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34" authorId="0" shapeId="0" xr:uid="{00000000-0006-0000-0000-00003D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13/02
</t>
        </r>
      </text>
    </comment>
    <comment ref="AE135" authorId="0" shapeId="0" xr:uid="{00000000-0006-0000-0000-00003E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28/02
</t>
        </r>
      </text>
    </comment>
    <comment ref="AE137" authorId="0" shapeId="0" xr:uid="{00000000-0006-0000-0000-00003F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
</t>
        </r>
      </text>
    </comment>
    <comment ref="AE138" authorId="0" shapeId="0" xr:uid="{00000000-0006-0000-0000-000040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40" authorId="0" shapeId="0" xr:uid="{00000000-0006-0000-0000-000041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41" authorId="0" shapeId="0" xr:uid="{00000000-0006-0000-0000-000042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42" authorId="0" shapeId="0" xr:uid="{00000000-0006-0000-0000-000043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13/02</t>
        </r>
      </text>
    </comment>
    <comment ref="AE143" authorId="0" shapeId="0" xr:uid="{00000000-0006-0000-0000-000044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44" authorId="0" shapeId="0" xr:uid="{00000000-0006-0000-0000-000045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46" authorId="0" shapeId="0" xr:uid="{00000000-0006-0000-0000-000046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</t>
        </r>
      </text>
    </comment>
    <comment ref="AE147" authorId="0" shapeId="0" xr:uid="{00000000-0006-0000-0000-000047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48" authorId="0" shapeId="0" xr:uid="{00000000-0006-0000-0000-000048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53" authorId="0" shapeId="0" xr:uid="{00000000-0006-0000-0000-000049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27/02
</t>
        </r>
      </text>
    </comment>
    <comment ref="AE154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10/04
</t>
        </r>
      </text>
    </comment>
    <comment ref="AE155" authorId="0" shapeId="0" xr:uid="{00000000-0006-0000-0000-00004B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01/02/19
</t>
        </r>
      </text>
    </comment>
    <comment ref="AE157" authorId="0" shapeId="0" xr:uid="{00000000-0006-0000-0000-00004C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le 13/02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PARE Lou</author>
  </authors>
  <commentList>
    <comment ref="A46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PARE Lou:</t>
        </r>
        <r>
          <rPr>
            <sz val="9"/>
            <color indexed="81"/>
            <rFont val="Tahoma"/>
            <family val="2"/>
          </rPr>
          <t xml:space="preserve">
Est-ce qu'on doit le transmettre en paye ou est-ce qu'il est payé par Fayat Fondations?
</t>
        </r>
      </text>
    </comment>
  </commentList>
</comments>
</file>

<file path=xl/sharedStrings.xml><?xml version="1.0" encoding="utf-8"?>
<sst xmlns="http://schemas.openxmlformats.org/spreadsheetml/2006/main" count="3346" uniqueCount="518">
  <si>
    <t>NOM</t>
  </si>
  <si>
    <t>PRENOM</t>
  </si>
  <si>
    <t>NIV.</t>
  </si>
  <si>
    <t>TYPE D'ETABLISSEMENT</t>
  </si>
  <si>
    <t>ECOLE</t>
  </si>
  <si>
    <t>DIPLÔME PREPARE</t>
  </si>
  <si>
    <t>NIVEAU D'ETUDES</t>
  </si>
  <si>
    <t>ADRESSE RESIDENCE PRINCIPALE (Publipostage)</t>
  </si>
  <si>
    <t>MAIL</t>
  </si>
  <si>
    <t>TEL</t>
  </si>
  <si>
    <t>DATE DEBUT DE STAGE</t>
  </si>
  <si>
    <t>DATE FIN DE STAGE</t>
  </si>
  <si>
    <t>TUTEUR</t>
  </si>
  <si>
    <t>AFFECTAT°</t>
  </si>
  <si>
    <t>CONVENTION
SIGNEE
O-N</t>
  </si>
  <si>
    <t>DOSSIER ADMN. COMPLET
O-N</t>
  </si>
  <si>
    <t>Stage &lt; à 1 mois Service RH</t>
  </si>
  <si>
    <t>Nom GESTIONNAIRE PAIE</t>
  </si>
  <si>
    <t>DOSSIER TRANSMIS EN PAIE 
OUI/NON</t>
  </si>
  <si>
    <r>
      <t xml:space="preserve">GRATIFICA° MENSUELLE </t>
    </r>
    <r>
      <rPr>
        <b/>
        <sz val="10"/>
        <color rgb="FFFF0000"/>
        <rFont val="Calibri"/>
        <family val="2"/>
        <scheme val="minor"/>
      </rPr>
      <t>(pas de grat si attente convention)</t>
    </r>
    <r>
      <rPr>
        <b/>
        <sz val="10"/>
        <rFont val="Calibri"/>
        <family val="2"/>
        <scheme val="minor"/>
      </rPr>
      <t xml:space="preserve"> </t>
    </r>
  </si>
  <si>
    <r>
      <t xml:space="preserve">Evaluation de Fin stage
</t>
    </r>
    <r>
      <rPr>
        <b/>
        <sz val="8"/>
        <color rgb="FFFF0000"/>
        <rFont val="Calibri"/>
        <family val="2"/>
        <scheme val="minor"/>
      </rPr>
      <t>A ENVOYER LE</t>
    </r>
  </si>
  <si>
    <r>
      <t xml:space="preserve">Evaluation de Fin stage
</t>
    </r>
    <r>
      <rPr>
        <b/>
        <sz val="8"/>
        <color rgb="FFFF0000"/>
        <rFont val="Calibri"/>
        <family val="2"/>
        <scheme val="minor"/>
      </rPr>
      <t>RECUE</t>
    </r>
  </si>
  <si>
    <t>CV</t>
  </si>
  <si>
    <t>CNI TITRE DE SEJOUR</t>
  </si>
  <si>
    <t>ATTESTATION VITALE</t>
  </si>
  <si>
    <t>JUSTIFICATIF DE DOMICILE</t>
  </si>
  <si>
    <t>ATTESTATION D'HEBERGEMENT</t>
  </si>
  <si>
    <t>RIB</t>
  </si>
  <si>
    <t>Attestation de stage</t>
  </si>
  <si>
    <t>GRATIFICATION PERCUE</t>
  </si>
  <si>
    <t>CONV DE 
STAGE</t>
  </si>
  <si>
    <t>Livret d'accueil</t>
  </si>
  <si>
    <t>TFE/VIE</t>
  </si>
  <si>
    <t>Anciens stagiaires</t>
  </si>
  <si>
    <t>Double stage</t>
  </si>
  <si>
    <t>Stage Pôle Emploi</t>
  </si>
  <si>
    <t>niveau :</t>
  </si>
  <si>
    <r>
      <t xml:space="preserve">Entretien évaluation de stage </t>
    </r>
    <r>
      <rPr>
        <b/>
        <sz val="8"/>
        <color rgb="FF00B050"/>
        <rFont val="Calibri"/>
        <family val="2"/>
        <scheme val="minor"/>
      </rPr>
      <t>A CHAUD</t>
    </r>
    <r>
      <rPr>
        <b/>
        <sz val="8"/>
        <rFont val="Calibri"/>
        <family val="2"/>
        <scheme val="minor"/>
      </rPr>
      <t xml:space="preserve">
</t>
    </r>
    <r>
      <rPr>
        <b/>
        <sz val="8"/>
        <color rgb="FFFF0000"/>
        <rFont val="Calibri"/>
        <family val="2"/>
        <scheme val="minor"/>
      </rPr>
      <t>DATE</t>
    </r>
  </si>
  <si>
    <r>
      <t xml:space="preserve">Entretien évaluation de stage </t>
    </r>
    <r>
      <rPr>
        <b/>
        <sz val="8"/>
        <color rgb="FF00B050"/>
        <rFont val="Calibri"/>
        <family val="2"/>
        <scheme val="minor"/>
      </rPr>
      <t xml:space="preserve">MI-PARCOURS </t>
    </r>
    <r>
      <rPr>
        <b/>
        <sz val="8"/>
        <color rgb="FFFF0000"/>
        <rFont val="Calibri"/>
        <family val="2"/>
        <scheme val="minor"/>
      </rPr>
      <t>DATE</t>
    </r>
  </si>
  <si>
    <t>Elodie</t>
  </si>
  <si>
    <t>Césure</t>
  </si>
  <si>
    <t>NON</t>
  </si>
  <si>
    <t>OUI</t>
  </si>
  <si>
    <t>cantine</t>
  </si>
  <si>
    <t>x</t>
  </si>
  <si>
    <t>William</t>
  </si>
  <si>
    <t>Ecole d'ingénieur</t>
  </si>
  <si>
    <t>IECEE</t>
  </si>
  <si>
    <t>Diplôme d'ingénieur</t>
  </si>
  <si>
    <t>B</t>
  </si>
  <si>
    <t>Bac+4</t>
  </si>
  <si>
    <t>Julien</t>
  </si>
  <si>
    <t>IUT</t>
  </si>
  <si>
    <t>IUT de Nimes</t>
  </si>
  <si>
    <t>DUT Génie Civil</t>
  </si>
  <si>
    <t>Bac+1</t>
  </si>
  <si>
    <t>NEANT</t>
  </si>
  <si>
    <t>Laura</t>
  </si>
  <si>
    <t>Lycée</t>
  </si>
  <si>
    <t>Lycée Léonard de Vinci</t>
  </si>
  <si>
    <t>BTS Travaux Publics</t>
  </si>
  <si>
    <t>Pascal</t>
  </si>
  <si>
    <t>EATP Egletons</t>
  </si>
  <si>
    <t>Baccalauréat</t>
  </si>
  <si>
    <t>Inf. Bac</t>
  </si>
  <si>
    <t>Thomas</t>
  </si>
  <si>
    <t>INSA Toulouse</t>
  </si>
  <si>
    <t>Bac+5</t>
  </si>
  <si>
    <t>Stéphane</t>
  </si>
  <si>
    <t>ENIT</t>
  </si>
  <si>
    <t>Nada</t>
  </si>
  <si>
    <t>Polytech Marseille</t>
  </si>
  <si>
    <t>Célia</t>
  </si>
  <si>
    <t>ESTP</t>
  </si>
  <si>
    <t>Jérémy</t>
  </si>
  <si>
    <t>Collège</t>
  </si>
  <si>
    <t>Collège Les Goussons</t>
  </si>
  <si>
    <t>Brevet des collèges</t>
  </si>
  <si>
    <t>Gwenael</t>
  </si>
  <si>
    <t>Marième</t>
  </si>
  <si>
    <t>Lycée Gustave Eiffel</t>
  </si>
  <si>
    <t>Maxim</t>
  </si>
  <si>
    <t>Olivier</t>
  </si>
  <si>
    <t>Formation</t>
  </si>
  <si>
    <t>ECF</t>
  </si>
  <si>
    <t>Conducteur d'engins</t>
  </si>
  <si>
    <t>Anais</t>
  </si>
  <si>
    <t>Paul</t>
  </si>
  <si>
    <t>Théo</t>
  </si>
  <si>
    <t>Dimitri</t>
  </si>
  <si>
    <t>panier repas</t>
  </si>
  <si>
    <t>Titouan</t>
  </si>
  <si>
    <t>Lycée Pro Paul Mathou</t>
  </si>
  <si>
    <t>Cyprien</t>
  </si>
  <si>
    <t>Florent</t>
  </si>
  <si>
    <t>Etienne</t>
  </si>
  <si>
    <t>Lycée Leonard de Vinci</t>
  </si>
  <si>
    <t>Bac pro Technicien d'étude</t>
  </si>
  <si>
    <t>Syamak</t>
  </si>
  <si>
    <t>Alexandre</t>
  </si>
  <si>
    <t>UPSSTECH</t>
  </si>
  <si>
    <t>Guillaume</t>
  </si>
  <si>
    <t>Chaimaa</t>
  </si>
  <si>
    <t>Clément</t>
  </si>
  <si>
    <t>Margaux</t>
  </si>
  <si>
    <t>Benjamin</t>
  </si>
  <si>
    <t>Lydia</t>
  </si>
  <si>
    <t>Billy</t>
  </si>
  <si>
    <t>Toscane</t>
  </si>
  <si>
    <t>Sandrine</t>
  </si>
  <si>
    <t>AFPA</t>
  </si>
  <si>
    <t>Comptable Assistant</t>
  </si>
  <si>
    <t>Thibaut</t>
  </si>
  <si>
    <t xml:space="preserve">Chloé </t>
  </si>
  <si>
    <t>Université</t>
  </si>
  <si>
    <t>Université Grenoble Alpes</t>
  </si>
  <si>
    <t>Master Génie Civile</t>
  </si>
  <si>
    <t>Naeva</t>
  </si>
  <si>
    <t>ISC</t>
  </si>
  <si>
    <t>Marvin</t>
  </si>
  <si>
    <t>Lycée des Métiers Jean PERRIN</t>
  </si>
  <si>
    <t>Bac pro Maintenance des Equipements Industriels</t>
  </si>
  <si>
    <t>Melvin</t>
  </si>
  <si>
    <t>Arthur</t>
  </si>
  <si>
    <t>Nassim</t>
  </si>
  <si>
    <t>Rubio</t>
  </si>
  <si>
    <t>Collège Georges Brassens</t>
  </si>
  <si>
    <t>Lorraine</t>
  </si>
  <si>
    <t>Mines Telecom Atlantique</t>
  </si>
  <si>
    <t>Bac+3</t>
  </si>
  <si>
    <t>Rosny Sofia</t>
  </si>
  <si>
    <t>Ecole Polytechnique de Nantes</t>
  </si>
  <si>
    <t>Tiphaine</t>
  </si>
  <si>
    <t>Lycée Kaistler</t>
  </si>
  <si>
    <t>Bac pro Maintenance des Matériels TP</t>
  </si>
  <si>
    <t>Ousseynou</t>
  </si>
  <si>
    <t>Tara</t>
  </si>
  <si>
    <t>Lycée Perrimond</t>
  </si>
  <si>
    <t>BTS Assistant de manager</t>
  </si>
  <si>
    <t>Bac+2</t>
  </si>
  <si>
    <t>Anael</t>
  </si>
  <si>
    <t>Lycée Loritz</t>
  </si>
  <si>
    <t>David</t>
  </si>
  <si>
    <t>Jean-Baptiste</t>
  </si>
  <si>
    <t>Université de Bordeaux</t>
  </si>
  <si>
    <t>Master Géoressources</t>
  </si>
  <si>
    <t>Université de la Lorraine</t>
  </si>
  <si>
    <t>INSA Rennes</t>
  </si>
  <si>
    <t>ENIT Tarbes</t>
  </si>
  <si>
    <t>Master Management Engineering</t>
  </si>
  <si>
    <t>Mohammed</t>
  </si>
  <si>
    <t>Ecole Nationale des Mines de Nancy</t>
  </si>
  <si>
    <t>Polytech</t>
  </si>
  <si>
    <t>Polytech Orléans</t>
  </si>
  <si>
    <t>INSA Rouen</t>
  </si>
  <si>
    <t>Centrale Supélec</t>
  </si>
  <si>
    <t>Ecole nationale d'Ingénieur de Saint Etienne</t>
  </si>
  <si>
    <t>IUT Rennes</t>
  </si>
  <si>
    <t>Ibrahim</t>
  </si>
  <si>
    <t>Sounan Justin</t>
  </si>
  <si>
    <t>Laina</t>
  </si>
  <si>
    <t>Collège Saint Druon</t>
  </si>
  <si>
    <t>Chef de chantier TP</t>
  </si>
  <si>
    <t>Baptiste</t>
  </si>
  <si>
    <t>Lycée Le Garros</t>
  </si>
  <si>
    <t>CAP Conducteur d'engins</t>
  </si>
  <si>
    <t>Assiaa</t>
  </si>
  <si>
    <t>ENPC</t>
  </si>
  <si>
    <t>Rémi</t>
  </si>
  <si>
    <t>Lycée Germain Tillion</t>
  </si>
  <si>
    <t>City-Pro</t>
  </si>
  <si>
    <t>Titre professionnel Constructeur Pro</t>
  </si>
  <si>
    <t>Antonin</t>
  </si>
  <si>
    <t>ENSAM</t>
  </si>
  <si>
    <t>Fatima</t>
  </si>
  <si>
    <t>Georgiana</t>
  </si>
  <si>
    <t>Lucas</t>
  </si>
  <si>
    <t>Mohamed</t>
  </si>
  <si>
    <t>INSA Strasbourg</t>
  </si>
  <si>
    <t>Matthieu</t>
  </si>
  <si>
    <t>Patrick</t>
  </si>
  <si>
    <t>Vasile Catalin</t>
  </si>
  <si>
    <t>Valentin</t>
  </si>
  <si>
    <t>Sigma Clermont</t>
  </si>
  <si>
    <t>Ouiza</t>
  </si>
  <si>
    <t>Envoyé</t>
  </si>
  <si>
    <t xml:space="preserve">Nicolas </t>
  </si>
  <si>
    <t>Paris 13</t>
  </si>
  <si>
    <t>Master Maintenance Qualité Sécurité et Environnement</t>
  </si>
  <si>
    <t>Lois</t>
  </si>
  <si>
    <t>Luna</t>
  </si>
  <si>
    <t>Paris Sud XI</t>
  </si>
  <si>
    <t>Licence Biologie</t>
  </si>
  <si>
    <t>Nour Elhadi</t>
  </si>
  <si>
    <t>Camille</t>
  </si>
  <si>
    <t>IAE Grenoble</t>
  </si>
  <si>
    <t>Master management des administrations et des entreprises</t>
  </si>
  <si>
    <t>Yassine</t>
  </si>
  <si>
    <t>Centrale de Lille</t>
  </si>
  <si>
    <t>Master Génie Civil</t>
  </si>
  <si>
    <t>Margot</t>
  </si>
  <si>
    <t>Lycée Parc de Vilgénis</t>
  </si>
  <si>
    <t>BTS CG</t>
  </si>
  <si>
    <t>Nabil</t>
  </si>
  <si>
    <t>ESILV</t>
  </si>
  <si>
    <t>Géraud</t>
  </si>
  <si>
    <t>ISA BTP</t>
  </si>
  <si>
    <t>Théodore</t>
  </si>
  <si>
    <t>Oussama</t>
  </si>
  <si>
    <t>CHEC</t>
  </si>
  <si>
    <t>Raphael</t>
  </si>
  <si>
    <t>Hamza</t>
  </si>
  <si>
    <t>IUT le Havre</t>
  </si>
  <si>
    <t>Pierre</t>
  </si>
  <si>
    <t>Matthias</t>
  </si>
  <si>
    <t>IUT Saint Pierre</t>
  </si>
  <si>
    <t>Clotilde</t>
  </si>
  <si>
    <t>ENSG Nancy</t>
  </si>
  <si>
    <t>Florian</t>
  </si>
  <si>
    <t>Ange</t>
  </si>
  <si>
    <t>CESI</t>
  </si>
  <si>
    <t>Université Lyon 1</t>
  </si>
  <si>
    <t xml:space="preserve">Clara </t>
  </si>
  <si>
    <t>INSA Lyon</t>
  </si>
  <si>
    <t>Marc</t>
  </si>
  <si>
    <t>Quentin</t>
  </si>
  <si>
    <t>ESITC</t>
  </si>
  <si>
    <t>Arnaud</t>
  </si>
  <si>
    <t>Guillemette</t>
  </si>
  <si>
    <t>Marjorie</t>
  </si>
  <si>
    <t>Aymene</t>
  </si>
  <si>
    <t>Farah</t>
  </si>
  <si>
    <t>Faculté des Sciences de Nancy</t>
  </si>
  <si>
    <t>Master 2</t>
  </si>
  <si>
    <t xml:space="preserve">Envoyé </t>
  </si>
  <si>
    <t>Titus</t>
  </si>
  <si>
    <t>Jules</t>
  </si>
  <si>
    <t>Vitika</t>
  </si>
  <si>
    <t>Penda</t>
  </si>
  <si>
    <t>UFR Jean Monnet</t>
  </si>
  <si>
    <t>Master 2 Droit Social</t>
  </si>
  <si>
    <t>Paris Tech - Ecole des Ponts</t>
  </si>
  <si>
    <t>EPF</t>
  </si>
  <si>
    <t>Omar</t>
  </si>
  <si>
    <t>Titre professionnel de dessinateur projeteur</t>
  </si>
  <si>
    <t>slimani-omar@hotmail.com</t>
  </si>
  <si>
    <t>07 69 90 01 18</t>
  </si>
  <si>
    <t>Ecole Polytech de Lille</t>
  </si>
  <si>
    <t>Kubra</t>
  </si>
  <si>
    <t>Lycée Pro Les Canuts</t>
  </si>
  <si>
    <t>Bac pro Gestion</t>
  </si>
  <si>
    <t>Rodolphe</t>
  </si>
  <si>
    <t>Serkan</t>
  </si>
  <si>
    <t>Lycée LAVOISIER</t>
  </si>
  <si>
    <t>Ecole des Mines d'Ales</t>
  </si>
  <si>
    <t>Fabien</t>
  </si>
  <si>
    <t>ESME</t>
  </si>
  <si>
    <t>Victor</t>
  </si>
  <si>
    <t>victor.felbacq@outlook.fr</t>
  </si>
  <si>
    <t>06 71 02 54 61</t>
  </si>
  <si>
    <t>Emeric</t>
  </si>
  <si>
    <t>Martin</t>
  </si>
  <si>
    <t>IUT d'Orsay</t>
  </si>
  <si>
    <t>DUT Informatique</t>
  </si>
  <si>
    <t>Victoria</t>
  </si>
  <si>
    <t>IMPGT</t>
  </si>
  <si>
    <t>Master 2 Manag Qualité et Gestion des Pblm sociétaux</t>
  </si>
  <si>
    <t>Manon</t>
  </si>
  <si>
    <t>Université Claude Bernard Lyon 1</t>
  </si>
  <si>
    <t>Léane</t>
  </si>
  <si>
    <t>IUT d'Evry</t>
  </si>
  <si>
    <t>DUT GEA</t>
  </si>
  <si>
    <t>leanejames14@gmail.com</t>
  </si>
  <si>
    <t>06 26 08 11 01</t>
  </si>
  <si>
    <t>Céline</t>
  </si>
  <si>
    <t>Ingénieur Géologue</t>
  </si>
  <si>
    <t>Alec</t>
  </si>
  <si>
    <t>06 12 07 19 66</t>
  </si>
  <si>
    <t>Matéo</t>
  </si>
  <si>
    <t>Younes</t>
  </si>
  <si>
    <t>Naji</t>
  </si>
  <si>
    <t>SKEMA Business School</t>
  </si>
  <si>
    <t>Finance</t>
  </si>
  <si>
    <t>ESITC Caen</t>
  </si>
  <si>
    <t>thibaut.lebayon@gmail.com</t>
  </si>
  <si>
    <t>06 50 21 55 81</t>
  </si>
  <si>
    <t>Marcella</t>
  </si>
  <si>
    <t>BTS Géomètre Topographe</t>
  </si>
  <si>
    <t>El Bachir</t>
  </si>
  <si>
    <t>Samar</t>
  </si>
  <si>
    <t>ISBA</t>
  </si>
  <si>
    <t>Diplôme d'ingénieur spécialisé</t>
  </si>
  <si>
    <t>François</t>
  </si>
  <si>
    <t>Hugo</t>
  </si>
  <si>
    <t>EBTP Claude N. Ledoux</t>
  </si>
  <si>
    <t>Bilal</t>
  </si>
  <si>
    <t>Joseph</t>
  </si>
  <si>
    <t>Augustin</t>
  </si>
  <si>
    <t>EISLV</t>
  </si>
  <si>
    <t>Diplôme d'ingénieur mécanique numérique</t>
  </si>
  <si>
    <t>Marie-Amélie</t>
  </si>
  <si>
    <t>ICAM</t>
  </si>
  <si>
    <t>Université Marne La Vallée</t>
  </si>
  <si>
    <t>Master Gestion de projet en GC</t>
  </si>
  <si>
    <t>Romain</t>
  </si>
  <si>
    <t>Ingénieur 3ème année</t>
  </si>
  <si>
    <t>Carole</t>
  </si>
  <si>
    <t xml:space="preserve">Université </t>
  </si>
  <si>
    <t>Paul Valéry - Montpellier</t>
  </si>
  <si>
    <t>Master 2 Psycho sociale, du travail et des organisations</t>
  </si>
  <si>
    <t>Ismail</t>
  </si>
  <si>
    <t>Sandja Wésséme</t>
  </si>
  <si>
    <t>UBS</t>
  </si>
  <si>
    <t>Master 1ère année</t>
  </si>
  <si>
    <t>Jean-Pierre Aristide</t>
  </si>
  <si>
    <t>Lycée Les Pannevelles</t>
  </si>
  <si>
    <t>Bac pro TP</t>
  </si>
  <si>
    <t>Christophe</t>
  </si>
  <si>
    <t>Louisiane</t>
  </si>
  <si>
    <t>Clémence</t>
  </si>
  <si>
    <t>Lycée Anatole France</t>
  </si>
  <si>
    <t>Diplôme d'ingénieur Tech de l'information</t>
  </si>
  <si>
    <t>Étiquettes de colonnes</t>
  </si>
  <si>
    <t>Total général</t>
  </si>
  <si>
    <t>Étiquettes de lignes</t>
  </si>
  <si>
    <t>Nombre de PRENOM</t>
  </si>
  <si>
    <t>06 69 41 15 06</t>
  </si>
  <si>
    <t>Lamri</t>
  </si>
  <si>
    <t>Collège La Salle Igny</t>
  </si>
  <si>
    <t>Campus Sainte Thérèse</t>
  </si>
  <si>
    <t>Service Paie
Stages &gt; 1 mois   
Si + de 577,5 €</t>
  </si>
  <si>
    <t>Sofia</t>
  </si>
  <si>
    <t>EN COURS</t>
  </si>
  <si>
    <t>Sikhou</t>
  </si>
  <si>
    <t>Greta MTI 77 / Lycée La Fayette Champagne Sur Seine</t>
  </si>
  <si>
    <t xml:space="preserve">Greta / Lycée </t>
  </si>
  <si>
    <t>CAP PRO Eléctricien</t>
  </si>
  <si>
    <t xml:space="preserve">Lycée </t>
  </si>
  <si>
    <t>Lycée Professionnel Métier de l'électricité et ses environnements connectés (MELEC)</t>
  </si>
  <si>
    <t xml:space="preserve"> Bac Pro Métier de l'électricité et ses environnements connectés (MELEC)</t>
  </si>
  <si>
    <t>Theo</t>
  </si>
  <si>
    <t>Fouad</t>
  </si>
  <si>
    <t>Licence Génie Civil et Construction</t>
  </si>
  <si>
    <t>DUT</t>
  </si>
  <si>
    <t>IUT d'Amiens</t>
  </si>
  <si>
    <t>DUT Gestion des Entreprises et des Administrations</t>
  </si>
  <si>
    <t>Emilie</t>
  </si>
  <si>
    <t>Lycée Essouriau Ulis</t>
  </si>
  <si>
    <t>Bac Pro Gestion des Administrations</t>
  </si>
  <si>
    <t>Alaa</t>
  </si>
  <si>
    <t>Steven</t>
  </si>
  <si>
    <t xml:space="preserve">Lycée Polyvalent Paul Langevin </t>
  </si>
  <si>
    <t>Nawel</t>
  </si>
  <si>
    <t>Université d'Aix en Provence</t>
  </si>
  <si>
    <t>Licence de Droit</t>
  </si>
  <si>
    <t>07 82 57 91 63</t>
  </si>
  <si>
    <t>06 95 86 07 97</t>
  </si>
  <si>
    <t>Seyba</t>
  </si>
  <si>
    <t>Lycée Professionnel du Vexin Chars 95</t>
  </si>
  <si>
    <t>CAP Electricien</t>
  </si>
  <si>
    <t xml:space="preserve">06 62 08 69 43 </t>
  </si>
  <si>
    <t>Maxime</t>
  </si>
  <si>
    <t>IUT de Sénart</t>
  </si>
  <si>
    <t>DUT Génie Industriel et Maintenance</t>
  </si>
  <si>
    <t>Badge RIE</t>
  </si>
  <si>
    <t>Diplôme d'ingénieur Génie Civil et Construction</t>
  </si>
  <si>
    <t>X</t>
  </si>
  <si>
    <t>NIVEAU</t>
  </si>
  <si>
    <t>GRATIFICATION MENSUELLE</t>
  </si>
  <si>
    <t>(prorata temps de présence)</t>
  </si>
  <si>
    <t>Bac + 4</t>
  </si>
  <si>
    <t>Bac + 5</t>
  </si>
  <si>
    <t>Libellé</t>
  </si>
  <si>
    <t>Siret</t>
  </si>
  <si>
    <t>Responsables et Gestionnaires</t>
  </si>
  <si>
    <t>Inf.Bac</t>
  </si>
  <si>
    <t>Christelle</t>
  </si>
  <si>
    <t>Université Saint Joseph</t>
  </si>
  <si>
    <t>Diplôme d'ingénieur Génie Civil</t>
  </si>
  <si>
    <t>(961)70748902</t>
  </si>
  <si>
    <t>Diplôme d'ingénieur TP</t>
  </si>
  <si>
    <t>Rani</t>
  </si>
  <si>
    <t>Lycée régional du batiment et des travaux publics saint lambert</t>
  </si>
  <si>
    <t>BTS BAT/TP/EEC</t>
  </si>
  <si>
    <t>Anthony</t>
  </si>
  <si>
    <t>Freddy</t>
  </si>
  <si>
    <t>Lycée des métiers Louis Blériot</t>
  </si>
  <si>
    <t>2nd Bac pro Systèmes Numériques</t>
  </si>
  <si>
    <t>Lycée Notre dame de Sion</t>
  </si>
  <si>
    <t>Rémy</t>
  </si>
  <si>
    <t>Lycée Geneviève Anthonioz de Gaulle</t>
  </si>
  <si>
    <t>selon affectation</t>
  </si>
  <si>
    <t>Yasmine</t>
  </si>
  <si>
    <t>06 99 12 24 40</t>
  </si>
  <si>
    <t>Polytech Chambery</t>
  </si>
  <si>
    <t>Ecole nationale des travaux publics de l'Etat</t>
  </si>
  <si>
    <t>Lycée Pro EGLETONS</t>
  </si>
  <si>
    <t>Seconde Bac Pro TP</t>
  </si>
  <si>
    <t>Rayan</t>
  </si>
  <si>
    <t>EIVP</t>
  </si>
  <si>
    <t>Pauline</t>
  </si>
  <si>
    <t>Ecole d'Architecture de la ville et des territoires</t>
  </si>
  <si>
    <t>Licence d'études en architectures</t>
  </si>
  <si>
    <t>07 78 39 52 07</t>
  </si>
  <si>
    <t>Robin</t>
  </si>
  <si>
    <t>Lycée du Paysage et de l'environnement Fénelon</t>
  </si>
  <si>
    <t>Baccalauréat Technologique sciences techniques de l'agronomie et du vivant</t>
  </si>
  <si>
    <t>Nina</t>
  </si>
  <si>
    <t>Licence de Droit Faculté de Bordeaux Montesquieu</t>
  </si>
  <si>
    <t>Faculté de Bordeaux Montesquieu</t>
  </si>
  <si>
    <t>Faculté</t>
  </si>
  <si>
    <t>DUT Génie Civil et Construction Durable</t>
  </si>
  <si>
    <t>Riham</t>
  </si>
  <si>
    <t>Fabio</t>
  </si>
  <si>
    <t>BBA Essec</t>
  </si>
  <si>
    <t>06 27 73 46 99</t>
  </si>
  <si>
    <t>Maro</t>
  </si>
  <si>
    <t>Titre Management de niveau Bac + 4</t>
  </si>
  <si>
    <t>Lyccée</t>
  </si>
  <si>
    <t>Claude Nicolas LEDOUX EBTP</t>
  </si>
  <si>
    <t>BTS EEC (Etude et Economie de la Construction</t>
  </si>
  <si>
    <t>Ecole Polytechnique de Universitaire de Marseille</t>
  </si>
  <si>
    <t>Ecole des Ingénieurs de la ville de Paris</t>
  </si>
  <si>
    <t>Diplôme d'ingénieur  - Génie Urbain</t>
  </si>
  <si>
    <t>Lycée professionnel Don Bosco</t>
  </si>
  <si>
    <t>Bac pro maintenance des matériels</t>
  </si>
  <si>
    <t>Lycée des Métiers des Arts BTP Fernand Léger</t>
  </si>
  <si>
    <t>Technicien Géomètre Topographe</t>
  </si>
  <si>
    <t>Lycée Polyvalent Langevin Wallon</t>
  </si>
  <si>
    <t>Prolongation</t>
  </si>
  <si>
    <t>Ilidio</t>
  </si>
  <si>
    <t>Lycée professionnel Gustave Eiffel</t>
  </si>
  <si>
    <t>Bac pro  Technicien du Bâtiment Réalisation du Gros Œuvre</t>
  </si>
  <si>
    <t>Louane</t>
  </si>
  <si>
    <t>Lycée Joseph Vallot</t>
  </si>
  <si>
    <t>Centrale de Lyon</t>
  </si>
  <si>
    <t>Virginie</t>
  </si>
  <si>
    <t>UTC</t>
  </si>
  <si>
    <t>06 26 55 02 21</t>
  </si>
  <si>
    <t>Vincent</t>
  </si>
  <si>
    <t>Polytech Clermont</t>
  </si>
  <si>
    <t>Basile</t>
  </si>
  <si>
    <t>BTS</t>
  </si>
  <si>
    <t>Centrale Nantes</t>
  </si>
  <si>
    <t>Grégoire</t>
  </si>
  <si>
    <t>IUT Marne la Vallée</t>
  </si>
  <si>
    <t>Lycée Pierre Caraminot</t>
  </si>
  <si>
    <t>Baccalauréat Pro Travaux Publics</t>
  </si>
  <si>
    <t>DUT Génie Civile</t>
  </si>
  <si>
    <t>EPF Sceaux</t>
  </si>
  <si>
    <t>Diplôme d'ingénieur Structures et Matériaux</t>
  </si>
  <si>
    <t>5-juil.-19</t>
  </si>
  <si>
    <t>Louis</t>
  </si>
  <si>
    <t>Diplôme d'ingénieur parcours Environnement-Batiment-Energie</t>
  </si>
  <si>
    <t>Lycée Technologique La Martinière Monplaisir</t>
  </si>
  <si>
    <t>BTS MGTMN</t>
  </si>
  <si>
    <t>Linda</t>
  </si>
  <si>
    <t>Ecole Nationale d'Ingénieurs de Saint Etienne</t>
  </si>
  <si>
    <t>l.pare97@gmail.com</t>
  </si>
  <si>
    <t>Validation</t>
  </si>
  <si>
    <t>Objet</t>
  </si>
  <si>
    <t>Corps de texte</t>
  </si>
  <si>
    <t>ADRESSE WEB</t>
  </si>
  <si>
    <t>XX</t>
  </si>
  <si>
    <t>M. MACHIN</t>
  </si>
  <si>
    <t>Direction Générale 1</t>
  </si>
  <si>
    <t>Direction Générale 2</t>
  </si>
  <si>
    <t>Direction Générale 3</t>
  </si>
  <si>
    <t>Direction Générale 4</t>
  </si>
  <si>
    <t>Direction Générale 5</t>
  </si>
  <si>
    <t>Direction Générale 6</t>
  </si>
  <si>
    <t>Direction Générale 7</t>
  </si>
  <si>
    <t>Direction Générale 8</t>
  </si>
  <si>
    <t>Direction Générale 9</t>
  </si>
  <si>
    <t>Direction Générale 10</t>
  </si>
  <si>
    <t>Direction Générale 11</t>
  </si>
  <si>
    <t>Direction Générale 12</t>
  </si>
  <si>
    <t>Direction Générale 13</t>
  </si>
  <si>
    <t>Direction Générale 14</t>
  </si>
  <si>
    <t>Direction Générale 15</t>
  </si>
  <si>
    <t>Direction Générale 16</t>
  </si>
  <si>
    <t>Direction Générale 17</t>
  </si>
  <si>
    <t>Direction Générale 18</t>
  </si>
  <si>
    <t>Direction Générale 19</t>
  </si>
  <si>
    <t>Direction Générale 20</t>
  </si>
  <si>
    <t>Direction Générale 21</t>
  </si>
  <si>
    <t>Direction Générale 22</t>
  </si>
  <si>
    <t>Direction Générale 23</t>
  </si>
  <si>
    <t>Direction Générale 24</t>
  </si>
  <si>
    <t>Direction Générale 25</t>
  </si>
  <si>
    <t>Direction Générale 26</t>
  </si>
  <si>
    <t>Direction Générale 27</t>
  </si>
  <si>
    <t>Direction Générale 28</t>
  </si>
  <si>
    <t>Direction Générale 29</t>
  </si>
  <si>
    <t>Direction Générale 30</t>
  </si>
  <si>
    <t>Direction Générale 31</t>
  </si>
  <si>
    <t>Direction Générale 32</t>
  </si>
  <si>
    <t>Direction Générale 33</t>
  </si>
  <si>
    <t>Direction Générale 34</t>
  </si>
  <si>
    <t>Direction Générale 35</t>
  </si>
  <si>
    <t>Direction Générale 36</t>
  </si>
  <si>
    <t>Direction Générale 37</t>
  </si>
  <si>
    <t>Direction Générale 38</t>
  </si>
  <si>
    <t>Direction Générale 39</t>
  </si>
  <si>
    <t>Direction Générale 40</t>
  </si>
  <si>
    <t>Direction Générale 41</t>
  </si>
  <si>
    <t>Direction Générale 42</t>
  </si>
  <si>
    <t>Direction Générale 43</t>
  </si>
  <si>
    <r>
      <rPr>
        <b/>
        <u/>
        <sz val="10"/>
        <color rgb="FF000000"/>
        <rFont val="Calibri"/>
        <family val="2"/>
      </rPr>
      <t>Niveau 1 - Pour 1 mois de stage</t>
    </r>
    <r>
      <rPr>
        <sz val="10"/>
        <color rgb="FF000000"/>
        <rFont val="Calibri"/>
        <family val="2"/>
      </rPr>
      <t xml:space="preserve">
</t>
    </r>
  </si>
  <si>
    <r>
      <rPr>
        <b/>
        <u/>
        <sz val="10"/>
        <color rgb="FF000000"/>
        <rFont val="Calibri"/>
        <family val="2"/>
      </rPr>
      <t xml:space="preserve">Niveau 1 </t>
    </r>
    <r>
      <rPr>
        <sz val="10"/>
        <color rgb="FF000000"/>
        <rFont val="Calibri"/>
        <family val="2"/>
      </rPr>
      <t xml:space="preserve">
</t>
    </r>
  </si>
  <si>
    <r>
      <rPr>
        <b/>
        <u/>
        <sz val="10"/>
        <color rgb="FF000000"/>
        <rFont val="Calibri"/>
        <family val="2"/>
      </rPr>
      <t>Niveau 2</t>
    </r>
    <r>
      <rPr>
        <sz val="10"/>
        <color rgb="FF000000"/>
        <rFont val="Calibri"/>
        <family val="2"/>
      </rPr>
      <t xml:space="preserve">
</t>
    </r>
  </si>
  <si>
    <t xml:space="preserve"> Niveau 3 
</t>
  </si>
  <si>
    <r>
      <t xml:space="preserve"> Niveau 3 </t>
    </r>
    <r>
      <rPr>
        <sz val="10"/>
        <color rgb="FF000000"/>
        <rFont val="Calibri"/>
        <family val="2"/>
      </rPr>
      <t xml:space="preserve">
</t>
    </r>
  </si>
  <si>
    <t xml:space="preserve">Niveau 4
</t>
  </si>
  <si>
    <t>Niveau 5</t>
  </si>
  <si>
    <t>MACHIN</t>
  </si>
  <si>
    <t>(vide)</t>
  </si>
  <si>
    <t>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</si>
</sst>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164" formatCode="[$-F400]h:mm:ss\ AM/PM"/>
    <numFmt numFmtId="165" formatCode="0#&quot; &quot;##&quot; &quot;##&quot; &quot;##&quot; &quot;##"/>
    <numFmt numFmtId="166" formatCode="[$-40C]d\-mmm\-yy;@"/>
    <numFmt numFmtId="167" formatCode="#,##0\ &quot;€&quot;"/>
    <numFmt numFmtId="168" formatCode="00"/>
    <numFmt numFmtId="169" formatCode="0.0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u/>
      <sz val="5"/>
      <color indexed="12"/>
      <name val="Univers"/>
    </font>
    <font>
      <sz val="8"/>
      <color rgb="FFCC0099"/>
      <name val="Calibri"/>
      <family val="2"/>
      <scheme val="minor"/>
    </font>
    <font>
      <b/>
      <sz val="8"/>
      <color rgb="FF7030A0"/>
      <name val="Calibri"/>
      <family val="2"/>
      <scheme val="minor"/>
    </font>
    <font>
      <sz val="8"/>
      <name val="Calibri"/>
      <family val="2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FFFFFF"/>
      <name val="Calibri"/>
      <family val="2"/>
    </font>
    <font>
      <b/>
      <u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7E5F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538DD5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CE6F1"/>
        <bgColor indexed="22"/>
      </patternFill>
    </fill>
    <fill>
      <patternFill patternType="solid">
        <fgColor rgb="FFB8CCE4"/>
        <bgColor indexed="22"/>
      </patternFill>
    </fill>
    <fill>
      <patternFill patternType="solid">
        <fgColor rgb="FFDA9694"/>
        <bgColor indexed="22"/>
      </patternFill>
    </fill>
    <fill>
      <patternFill patternType="solid">
        <fgColor rgb="FFF4B084"/>
        <bgColor indexed="64"/>
      </patternFill>
    </fill>
    <fill>
      <patternFill patternType="solid">
        <fgColor theme="5" tint="0.79998168889431442"/>
        <bgColor indexed="22"/>
      </patternFill>
    </fill>
    <fill>
      <patternFill patternType="solid">
        <fgColor theme="7" tint="0.79998168889431442"/>
        <bgColor rgb="FF000000"/>
      </patternFill>
    </fill>
    <fill>
      <patternFill patternType="solid">
        <fgColor rgb="FF002060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349">
    <xf numFmtId="0" fontId="0" fillId="0" borderId="0" xfId="0"/>
    <xf numFmtId="14" fontId="7" fillId="2" borderId="3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/>
    </xf>
    <xf numFmtId="14" fontId="10" fillId="2" borderId="1" xfId="1" applyNumberFormat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center"/>
    </xf>
    <xf numFmtId="0" fontId="7" fillId="6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4" fillId="7" borderId="1" xfId="1" applyNumberFormat="1" applyFont="1" applyFill="1" applyBorder="1" applyAlignment="1" applyProtection="1">
      <alignment horizontal="left" vertical="center"/>
    </xf>
    <xf numFmtId="0" fontId="14" fillId="8" borderId="1" xfId="1" applyNumberFormat="1" applyFont="1" applyFill="1" applyBorder="1" applyAlignment="1">
      <alignment horizontal="center" vertical="center"/>
    </xf>
    <xf numFmtId="0" fontId="14" fillId="9" borderId="1" xfId="1" applyNumberFormat="1" applyFont="1" applyFill="1" applyBorder="1" applyAlignment="1">
      <alignment horizontal="center" vertical="center"/>
    </xf>
    <xf numFmtId="0" fontId="14" fillId="10" borderId="1" xfId="1" applyFont="1" applyFill="1" applyBorder="1" applyAlignment="1">
      <alignment horizontal="center" vertical="center"/>
    </xf>
    <xf numFmtId="0" fontId="14" fillId="11" borderId="1" xfId="1" applyNumberFormat="1" applyFont="1" applyFill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left" vertical="center"/>
    </xf>
    <xf numFmtId="0" fontId="3" fillId="12" borderId="4" xfId="1" applyFont="1" applyFill="1" applyBorder="1" applyAlignment="1" applyProtection="1">
      <alignment horizontal="center" vertical="center" wrapText="1"/>
    </xf>
    <xf numFmtId="0" fontId="3" fillId="12" borderId="1" xfId="1" applyFont="1" applyFill="1" applyBorder="1" applyAlignment="1" applyProtection="1">
      <alignment horizontal="center" vertical="center" wrapText="1"/>
    </xf>
    <xf numFmtId="164" fontId="3" fillId="12" borderId="1" xfId="1" applyNumberFormat="1" applyFont="1" applyFill="1" applyBorder="1" applyAlignment="1" applyProtection="1">
      <alignment horizontal="center" vertical="center" wrapText="1"/>
    </xf>
    <xf numFmtId="165" fontId="4" fillId="12" borderId="1" xfId="1" applyNumberFormat="1" applyFont="1" applyFill="1" applyBorder="1" applyAlignment="1" applyProtection="1">
      <alignment horizontal="center" vertical="center" wrapText="1"/>
    </xf>
    <xf numFmtId="166" fontId="3" fillId="12" borderId="1" xfId="1" applyNumberFormat="1" applyFont="1" applyFill="1" applyBorder="1" applyAlignment="1" applyProtection="1">
      <alignment horizontal="center" vertical="center" wrapText="1"/>
    </xf>
    <xf numFmtId="0" fontId="5" fillId="13" borderId="1" xfId="1" applyFont="1" applyFill="1" applyBorder="1" applyAlignment="1" applyProtection="1">
      <alignment horizontal="center" vertical="center" wrapText="1"/>
    </xf>
    <xf numFmtId="0" fontId="5" fillId="14" borderId="1" xfId="1" applyFont="1" applyFill="1" applyBorder="1" applyAlignment="1" applyProtection="1">
      <alignment horizontal="center" vertical="center" wrapText="1"/>
    </xf>
    <xf numFmtId="0" fontId="5" fillId="15" borderId="1" xfId="1" applyFont="1" applyFill="1" applyBorder="1" applyAlignment="1" applyProtection="1">
      <alignment horizontal="center" vertical="center" wrapText="1"/>
    </xf>
    <xf numFmtId="0" fontId="5" fillId="16" borderId="1" xfId="1" applyFont="1" applyFill="1" applyBorder="1" applyAlignment="1" applyProtection="1">
      <alignment horizontal="center" vertical="center" wrapText="1"/>
    </xf>
    <xf numFmtId="167" fontId="5" fillId="17" borderId="1" xfId="1" applyNumberFormat="1" applyFont="1" applyFill="1" applyBorder="1" applyAlignment="1" applyProtection="1">
      <alignment horizontal="center" vertical="center" wrapText="1"/>
    </xf>
    <xf numFmtId="167" fontId="5" fillId="17" borderId="2" xfId="1" applyNumberFormat="1" applyFont="1" applyFill="1" applyBorder="1" applyAlignment="1" applyProtection="1">
      <alignment horizontal="center" vertical="center" wrapText="1"/>
    </xf>
    <xf numFmtId="0" fontId="7" fillId="3" borderId="1" xfId="1" applyFont="1" applyFill="1" applyBorder="1" applyAlignment="1" applyProtection="1">
      <alignment horizontal="center" vertical="center" wrapText="1"/>
    </xf>
    <xf numFmtId="167" fontId="7" fillId="3" borderId="1" xfId="1" applyNumberFormat="1" applyFont="1" applyFill="1" applyBorder="1" applyAlignment="1" applyProtection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</xf>
    <xf numFmtId="0" fontId="5" fillId="3" borderId="2" xfId="1" applyFont="1" applyFill="1" applyBorder="1" applyAlignment="1" applyProtection="1">
      <alignment horizontal="center" vertical="center"/>
    </xf>
    <xf numFmtId="14" fontId="10" fillId="13" borderId="1" xfId="1" applyNumberFormat="1" applyFont="1" applyFill="1" applyBorder="1" applyAlignment="1">
      <alignment horizontal="left" vertical="center"/>
    </xf>
    <xf numFmtId="14" fontId="10" fillId="13" borderId="1" xfId="1" applyNumberFormat="1" applyFont="1" applyFill="1" applyBorder="1" applyAlignment="1">
      <alignment vertical="center"/>
    </xf>
    <xf numFmtId="0" fontId="9" fillId="18" borderId="1" xfId="1" applyFont="1" applyFill="1" applyBorder="1" applyAlignment="1">
      <alignment horizontal="center" vertical="center"/>
    </xf>
    <xf numFmtId="3" fontId="10" fillId="15" borderId="1" xfId="1" applyNumberFormat="1" applyFont="1" applyFill="1" applyBorder="1" applyAlignment="1">
      <alignment horizontal="center" vertical="center"/>
    </xf>
    <xf numFmtId="0" fontId="13" fillId="19" borderId="1" xfId="1" applyFont="1" applyFill="1" applyBorder="1" applyAlignment="1">
      <alignment horizontal="center" vertical="center"/>
    </xf>
    <xf numFmtId="0" fontId="10" fillId="20" borderId="1" xfId="1" applyFont="1" applyFill="1" applyBorder="1" applyAlignment="1">
      <alignment horizontal="center" vertical="center"/>
    </xf>
    <xf numFmtId="14" fontId="10" fillId="20" borderId="1" xfId="1" applyNumberFormat="1" applyFont="1" applyFill="1" applyBorder="1" applyAlignment="1">
      <alignment horizontal="center" vertical="center"/>
    </xf>
    <xf numFmtId="167" fontId="10" fillId="17" borderId="1" xfId="1" applyNumberFormat="1" applyFont="1" applyFill="1" applyBorder="1" applyAlignment="1">
      <alignment horizontal="center" vertical="center" wrapText="1"/>
    </xf>
    <xf numFmtId="167" fontId="7" fillId="17" borderId="1" xfId="1" applyNumberFormat="1" applyFont="1" applyFill="1" applyBorder="1" applyAlignment="1">
      <alignment horizontal="center" vertical="center" wrapText="1"/>
    </xf>
    <xf numFmtId="164" fontId="10" fillId="0" borderId="1" xfId="1" applyNumberFormat="1" applyFont="1" applyFill="1" applyBorder="1" applyAlignment="1" applyProtection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center" vertical="center"/>
    </xf>
    <xf numFmtId="166" fontId="7" fillId="0" borderId="1" xfId="1" applyNumberFormat="1" applyFont="1" applyFill="1" applyBorder="1" applyAlignment="1">
      <alignment horizontal="left" vertical="center"/>
    </xf>
    <xf numFmtId="14" fontId="10" fillId="0" borderId="1" xfId="1" applyNumberFormat="1" applyFont="1" applyFill="1" applyBorder="1" applyAlignment="1">
      <alignment horizontal="left" vertical="center"/>
    </xf>
    <xf numFmtId="0" fontId="11" fillId="0" borderId="1" xfId="2" applyFill="1" applyBorder="1" applyAlignment="1" applyProtection="1">
      <alignment horizontal="center" vertical="center"/>
    </xf>
    <xf numFmtId="14" fontId="11" fillId="0" borderId="1" xfId="2" applyNumberFormat="1" applyFill="1" applyBorder="1" applyAlignment="1" applyProtection="1">
      <alignment horizontal="left" vertical="center"/>
    </xf>
    <xf numFmtId="165" fontId="10" fillId="0" borderId="1" xfId="1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164" fontId="10" fillId="0" borderId="1" xfId="1" applyNumberFormat="1" applyFont="1" applyFill="1" applyBorder="1" applyAlignment="1" applyProtection="1">
      <alignment vertical="center"/>
    </xf>
    <xf numFmtId="0" fontId="10" fillId="0" borderId="1" xfId="1" applyFont="1" applyFill="1" applyBorder="1" applyAlignment="1">
      <alignment vertical="center"/>
    </xf>
    <xf numFmtId="14" fontId="10" fillId="0" borderId="1" xfId="1" applyNumberFormat="1" applyFont="1" applyFill="1" applyBorder="1" applyAlignment="1">
      <alignment vertical="center"/>
    </xf>
    <xf numFmtId="0" fontId="10" fillId="18" borderId="5" xfId="1" applyFont="1" applyFill="1" applyBorder="1" applyAlignment="1">
      <alignment horizontal="center" vertical="center"/>
    </xf>
    <xf numFmtId="0" fontId="13" fillId="19" borderId="5" xfId="1" applyFont="1" applyFill="1" applyBorder="1" applyAlignment="1">
      <alignment horizontal="center" vertical="center"/>
    </xf>
    <xf numFmtId="0" fontId="10" fillId="20" borderId="5" xfId="1" applyFont="1" applyFill="1" applyBorder="1" applyAlignment="1">
      <alignment horizontal="center" vertical="center"/>
    </xf>
    <xf numFmtId="14" fontId="10" fillId="20" borderId="5" xfId="1" applyNumberFormat="1" applyFont="1" applyFill="1" applyBorder="1" applyAlignment="1">
      <alignment horizontal="center" vertical="center"/>
    </xf>
    <xf numFmtId="167" fontId="10" fillId="17" borderId="5" xfId="1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4" borderId="4" xfId="1" applyFont="1" applyFill="1" applyBorder="1" applyAlignment="1">
      <alignment horizontal="left" vertical="center"/>
    </xf>
    <xf numFmtId="0" fontId="10" fillId="4" borderId="1" xfId="1" applyFont="1" applyFill="1" applyBorder="1" applyAlignment="1">
      <alignment horizontal="left" vertical="center"/>
    </xf>
    <xf numFmtId="164" fontId="10" fillId="4" borderId="1" xfId="1" applyNumberFormat="1" applyFont="1" applyFill="1" applyBorder="1" applyAlignment="1" applyProtection="1">
      <alignment horizontal="left" vertical="center"/>
    </xf>
    <xf numFmtId="0" fontId="7" fillId="4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14" fontId="11" fillId="4" borderId="1" xfId="2" applyNumberFormat="1" applyFill="1" applyBorder="1" applyAlignment="1" applyProtection="1">
      <alignment horizontal="left" vertical="center"/>
    </xf>
    <xf numFmtId="165" fontId="10" fillId="4" borderId="1" xfId="1" applyNumberFormat="1" applyFont="1" applyFill="1" applyBorder="1" applyAlignment="1">
      <alignment horizontal="center" vertical="center" wrapText="1"/>
    </xf>
    <xf numFmtId="166" fontId="7" fillId="4" borderId="1" xfId="1" applyNumberFormat="1" applyFont="1" applyFill="1" applyBorder="1" applyAlignment="1">
      <alignment horizontal="left" vertical="center"/>
    </xf>
    <xf numFmtId="14" fontId="10" fillId="4" borderId="1" xfId="1" applyNumberFormat="1" applyFont="1" applyFill="1" applyBorder="1" applyAlignment="1">
      <alignment horizontal="left" vertical="center"/>
    </xf>
    <xf numFmtId="0" fontId="9" fillId="22" borderId="1" xfId="1" applyFont="1" applyFill="1" applyBorder="1" applyAlignment="1">
      <alignment horizontal="center" vertical="center"/>
    </xf>
    <xf numFmtId="3" fontId="10" fillId="4" borderId="1" xfId="1" applyNumberFormat="1" applyFont="1" applyFill="1" applyBorder="1" applyAlignment="1">
      <alignment horizontal="center" vertical="center"/>
    </xf>
    <xf numFmtId="0" fontId="10" fillId="22" borderId="1" xfId="1" applyFont="1" applyFill="1" applyBorder="1" applyAlignment="1">
      <alignment horizontal="center" vertical="center"/>
    </xf>
    <xf numFmtId="167" fontId="10" fillId="4" borderId="1" xfId="1" applyNumberFormat="1" applyFont="1" applyFill="1" applyBorder="1" applyAlignment="1">
      <alignment horizontal="center" vertical="center" wrapText="1"/>
    </xf>
    <xf numFmtId="14" fontId="10" fillId="4" borderId="3" xfId="1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/>
    </xf>
    <xf numFmtId="14" fontId="10" fillId="4" borderId="1" xfId="1" applyNumberFormat="1" applyFont="1" applyFill="1" applyBorder="1" applyAlignment="1">
      <alignment horizontal="center" vertical="center" wrapText="1"/>
    </xf>
    <xf numFmtId="14" fontId="11" fillId="0" borderId="5" xfId="2" applyNumberFormat="1" applyFill="1" applyBorder="1" applyAlignment="1" applyProtection="1">
      <alignment horizontal="left" vertical="center"/>
    </xf>
    <xf numFmtId="165" fontId="10" fillId="0" borderId="5" xfId="1" applyNumberFormat="1" applyFont="1" applyFill="1" applyBorder="1" applyAlignment="1">
      <alignment horizontal="center" vertical="center" wrapText="1"/>
    </xf>
    <xf numFmtId="0" fontId="9" fillId="18" borderId="5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left" vertical="center"/>
    </xf>
    <xf numFmtId="164" fontId="16" fillId="0" borderId="1" xfId="1" applyNumberFormat="1" applyFont="1" applyFill="1" applyBorder="1" applyAlignment="1" applyProtection="1">
      <alignment horizontal="left" vertical="center"/>
    </xf>
    <xf numFmtId="0" fontId="17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166" fontId="17" fillId="0" borderId="1" xfId="1" applyNumberFormat="1" applyFont="1" applyFill="1" applyBorder="1" applyAlignment="1">
      <alignment horizontal="left" vertical="center"/>
    </xf>
    <xf numFmtId="14" fontId="16" fillId="0" borderId="1" xfId="1" applyNumberFormat="1" applyFont="1" applyFill="1" applyBorder="1" applyAlignment="1">
      <alignment horizontal="left" vertical="center"/>
    </xf>
    <xf numFmtId="14" fontId="16" fillId="13" borderId="1" xfId="1" applyNumberFormat="1" applyFont="1" applyFill="1" applyBorder="1" applyAlignment="1">
      <alignment horizontal="left" vertical="center"/>
    </xf>
    <xf numFmtId="3" fontId="16" fillId="15" borderId="1" xfId="1" applyNumberFormat="1" applyFont="1" applyFill="1" applyBorder="1" applyAlignment="1">
      <alignment horizontal="center" vertical="center"/>
    </xf>
    <xf numFmtId="0" fontId="16" fillId="20" borderId="1" xfId="1" applyFont="1" applyFill="1" applyBorder="1" applyAlignment="1">
      <alignment horizontal="center" vertical="center"/>
    </xf>
    <xf numFmtId="167" fontId="16" fillId="17" borderId="1" xfId="1" applyNumberFormat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left" vertical="center"/>
    </xf>
    <xf numFmtId="167" fontId="7" fillId="17" borderId="5" xfId="1" applyNumberFormat="1" applyFont="1" applyFill="1" applyBorder="1" applyAlignment="1">
      <alignment horizontal="center" vertical="center" wrapText="1"/>
    </xf>
    <xf numFmtId="14" fontId="11" fillId="4" borderId="5" xfId="2" applyNumberFormat="1" applyFill="1" applyBorder="1" applyAlignment="1" applyProtection="1">
      <alignment horizontal="left" vertical="center"/>
    </xf>
    <xf numFmtId="165" fontId="10" fillId="4" borderId="5" xfId="1" applyNumberFormat="1" applyFont="1" applyFill="1" applyBorder="1" applyAlignment="1">
      <alignment horizontal="center" vertical="center" wrapText="1"/>
    </xf>
    <xf numFmtId="0" fontId="10" fillId="22" borderId="5" xfId="1" applyFont="1" applyFill="1" applyBorder="1" applyAlignment="1">
      <alignment horizontal="center" vertical="center"/>
    </xf>
    <xf numFmtId="0" fontId="12" fillId="22" borderId="5" xfId="1" applyFont="1" applyFill="1" applyBorder="1" applyAlignment="1">
      <alignment horizontal="center" vertical="center"/>
    </xf>
    <xf numFmtId="14" fontId="10" fillId="22" borderId="5" xfId="1" applyNumberFormat="1" applyFont="1" applyFill="1" applyBorder="1" applyAlignment="1">
      <alignment horizontal="center" vertical="center"/>
    </xf>
    <xf numFmtId="0" fontId="9" fillId="22" borderId="5" xfId="1" applyFont="1" applyFill="1" applyBorder="1" applyAlignment="1">
      <alignment horizontal="center" vertical="center"/>
    </xf>
    <xf numFmtId="167" fontId="10" fillId="4" borderId="5" xfId="1" applyNumberFormat="1" applyFont="1" applyFill="1" applyBorder="1" applyAlignment="1">
      <alignment horizontal="center" vertical="center" wrapText="1"/>
    </xf>
    <xf numFmtId="167" fontId="7" fillId="4" borderId="5" xfId="1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16" fillId="4" borderId="1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/>
    </xf>
    <xf numFmtId="166" fontId="17" fillId="4" borderId="1" xfId="1" applyNumberFormat="1" applyFont="1" applyFill="1" applyBorder="1" applyAlignment="1">
      <alignment horizontal="left" vertical="center"/>
    </xf>
    <xf numFmtId="168" fontId="16" fillId="4" borderId="1" xfId="1" applyNumberFormat="1" applyFont="1" applyFill="1" applyBorder="1" applyAlignment="1">
      <alignment horizontal="center" vertical="center"/>
    </xf>
    <xf numFmtId="0" fontId="13" fillId="22" borderId="5" xfId="1" applyFont="1" applyFill="1" applyBorder="1" applyAlignment="1">
      <alignment horizontal="center" vertical="center"/>
    </xf>
    <xf numFmtId="3" fontId="16" fillId="4" borderId="1" xfId="1" applyNumberFormat="1" applyFont="1" applyFill="1" applyBorder="1" applyAlignment="1">
      <alignment horizontal="center" vertical="center"/>
    </xf>
    <xf numFmtId="167" fontId="16" fillId="4" borderId="1" xfId="1" applyNumberFormat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17" fillId="4" borderId="1" xfId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0" fillId="4" borderId="0" xfId="0" applyFill="1"/>
    <xf numFmtId="0" fontId="11" fillId="0" borderId="5" xfId="2" applyFill="1" applyBorder="1" applyAlignment="1" applyProtection="1">
      <alignment horizontal="center" vertical="center"/>
    </xf>
    <xf numFmtId="165" fontId="10" fillId="0" borderId="5" xfId="1" applyNumberFormat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/>
    </xf>
    <xf numFmtId="164" fontId="18" fillId="0" borderId="1" xfId="1" applyNumberFormat="1" applyFont="1" applyFill="1" applyBorder="1" applyAlignment="1" applyProtection="1">
      <alignment horizontal="left" vertical="center"/>
    </xf>
    <xf numFmtId="0" fontId="18" fillId="0" borderId="1" xfId="1" applyFont="1" applyFill="1" applyBorder="1" applyAlignment="1">
      <alignment horizontal="center" vertical="center"/>
    </xf>
    <xf numFmtId="166" fontId="19" fillId="0" borderId="1" xfId="1" applyNumberFormat="1" applyFont="1" applyFill="1" applyBorder="1" applyAlignment="1">
      <alignment horizontal="left" vertical="center"/>
    </xf>
    <xf numFmtId="14" fontId="18" fillId="0" borderId="1" xfId="1" applyNumberFormat="1" applyFont="1" applyFill="1" applyBorder="1" applyAlignment="1">
      <alignment horizontal="left" vertical="center"/>
    </xf>
    <xf numFmtId="167" fontId="18" fillId="17" borderId="1" xfId="1" applyNumberFormat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 wrapText="1"/>
    </xf>
    <xf numFmtId="14" fontId="16" fillId="4" borderId="1" xfId="1" applyNumberFormat="1" applyFont="1" applyFill="1" applyBorder="1" applyAlignment="1">
      <alignment horizontal="left" vertical="center"/>
    </xf>
    <xf numFmtId="0" fontId="13" fillId="22" borderId="1" xfId="1" applyFont="1" applyFill="1" applyBorder="1" applyAlignment="1">
      <alignment horizontal="center" vertical="center"/>
    </xf>
    <xf numFmtId="14" fontId="10" fillId="22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0" fillId="4" borderId="1" xfId="1" applyFont="1" applyFill="1" applyBorder="1" applyAlignment="1">
      <alignment vertical="center"/>
    </xf>
    <xf numFmtId="164" fontId="10" fillId="4" borderId="1" xfId="1" applyNumberFormat="1" applyFont="1" applyFill="1" applyBorder="1" applyAlignment="1" applyProtection="1">
      <alignment vertical="center"/>
    </xf>
    <xf numFmtId="14" fontId="10" fillId="4" borderId="1" xfId="1" applyNumberFormat="1" applyFont="1" applyFill="1" applyBorder="1" applyAlignment="1">
      <alignment vertical="center"/>
    </xf>
    <xf numFmtId="164" fontId="16" fillId="4" borderId="1" xfId="1" applyNumberFormat="1" applyFont="1" applyFill="1" applyBorder="1" applyAlignment="1" applyProtection="1">
      <alignment horizontal="left" vertical="center"/>
    </xf>
    <xf numFmtId="0" fontId="16" fillId="22" borderId="1" xfId="1" applyFont="1" applyFill="1" applyBorder="1" applyAlignment="1">
      <alignment horizontal="center" vertical="center"/>
    </xf>
    <xf numFmtId="0" fontId="0" fillId="0" borderId="0" xfId="0" applyFill="1"/>
    <xf numFmtId="0" fontId="15" fillId="18" borderId="5" xfId="1" applyFont="1" applyFill="1" applyBorder="1" applyAlignment="1">
      <alignment horizontal="center" vertical="center"/>
    </xf>
    <xf numFmtId="0" fontId="11" fillId="4" borderId="5" xfId="2" applyFill="1" applyBorder="1" applyAlignment="1" applyProtection="1">
      <alignment horizontal="center" vertical="center"/>
    </xf>
    <xf numFmtId="165" fontId="10" fillId="4" borderId="5" xfId="1" applyNumberFormat="1" applyFont="1" applyFill="1" applyBorder="1" applyAlignment="1">
      <alignment horizontal="center" vertical="center"/>
    </xf>
    <xf numFmtId="0" fontId="15" fillId="22" borderId="5" xfId="1" applyFont="1" applyFill="1" applyBorder="1" applyAlignment="1">
      <alignment horizontal="center" vertical="center"/>
    </xf>
    <xf numFmtId="14" fontId="10" fillId="2" borderId="3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/>
    </xf>
    <xf numFmtId="14" fontId="10" fillId="2" borderId="5" xfId="1" applyNumberFormat="1" applyFont="1" applyFill="1" applyBorder="1" applyAlignment="1">
      <alignment horizontal="center" vertical="center" wrapText="1"/>
    </xf>
    <xf numFmtId="0" fontId="14" fillId="23" borderId="1" xfId="1" applyNumberFormat="1" applyFont="1" applyFill="1" applyBorder="1" applyAlignment="1">
      <alignment horizontal="center" vertical="center"/>
    </xf>
    <xf numFmtId="167" fontId="10" fillId="4" borderId="2" xfId="1" applyNumberFormat="1" applyFont="1" applyFill="1" applyBorder="1" applyAlignment="1">
      <alignment horizontal="center" vertical="center"/>
    </xf>
    <xf numFmtId="0" fontId="22" fillId="18" borderId="1" xfId="1" applyFont="1" applyFill="1" applyBorder="1" applyAlignment="1">
      <alignment horizontal="center" vertical="center"/>
    </xf>
    <xf numFmtId="0" fontId="22" fillId="22" borderId="5" xfId="1" applyFont="1" applyFill="1" applyBorder="1" applyAlignment="1">
      <alignment horizontal="center" vertical="center"/>
    </xf>
    <xf numFmtId="0" fontId="22" fillId="18" borderId="5" xfId="1" applyFont="1" applyFill="1" applyBorder="1" applyAlignment="1">
      <alignment horizontal="center" vertical="center"/>
    </xf>
    <xf numFmtId="0" fontId="23" fillId="22" borderId="5" xfId="1" applyFont="1" applyFill="1" applyBorder="1" applyAlignment="1">
      <alignment horizontal="center" vertical="center"/>
    </xf>
    <xf numFmtId="0" fontId="15" fillId="18" borderId="1" xfId="1" applyFont="1" applyFill="1" applyBorder="1" applyAlignment="1">
      <alignment horizontal="center" vertical="center"/>
    </xf>
    <xf numFmtId="14" fontId="10" fillId="13" borderId="5" xfId="1" applyNumberFormat="1" applyFont="1" applyFill="1" applyBorder="1" applyAlignment="1">
      <alignment horizontal="left" vertical="center"/>
    </xf>
    <xf numFmtId="166" fontId="7" fillId="4" borderId="5" xfId="1" applyNumberFormat="1" applyFont="1" applyFill="1" applyBorder="1" applyAlignment="1">
      <alignment horizontal="left" vertical="center"/>
    </xf>
    <xf numFmtId="0" fontId="7" fillId="4" borderId="4" xfId="1" applyFont="1" applyFill="1" applyBorder="1" applyAlignment="1">
      <alignment horizontal="center" vertical="center"/>
    </xf>
    <xf numFmtId="0" fontId="10" fillId="18" borderId="1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left" vertical="center"/>
    </xf>
    <xf numFmtId="14" fontId="10" fillId="0" borderId="5" xfId="1" applyNumberFormat="1" applyFont="1" applyFill="1" applyBorder="1" applyAlignment="1">
      <alignment horizontal="left" vertical="center"/>
    </xf>
    <xf numFmtId="0" fontId="7" fillId="4" borderId="5" xfId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11" fillId="0" borderId="5" xfId="2" applyNumberFormat="1" applyFill="1" applyBorder="1" applyAlignment="1" applyProtection="1">
      <alignment horizontal="center" vertical="center"/>
    </xf>
    <xf numFmtId="14" fontId="11" fillId="4" borderId="1" xfId="2" applyNumberFormat="1" applyFill="1" applyBorder="1" applyAlignment="1" applyProtection="1">
      <alignment horizontal="center" vertical="center"/>
    </xf>
    <xf numFmtId="14" fontId="11" fillId="4" borderId="5" xfId="2" applyNumberFormat="1" applyFill="1" applyBorder="1" applyAlignment="1" applyProtection="1">
      <alignment horizontal="center" vertical="center"/>
    </xf>
    <xf numFmtId="14" fontId="11" fillId="0" borderId="1" xfId="2" applyNumberFormat="1" applyFill="1" applyBorder="1" applyAlignment="1" applyProtection="1">
      <alignment horizontal="center" vertical="center"/>
    </xf>
    <xf numFmtId="166" fontId="7" fillId="4" borderId="5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4" fillId="0" borderId="1" xfId="1" applyFont="1" applyFill="1" applyBorder="1" applyAlignment="1">
      <alignment horizontal="left" vertical="center"/>
    </xf>
    <xf numFmtId="0" fontId="24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 applyProtection="1">
      <alignment horizontal="left" vertical="center"/>
    </xf>
    <xf numFmtId="0" fontId="24" fillId="0" borderId="1" xfId="1" applyFont="1" applyFill="1" applyBorder="1" applyAlignment="1">
      <alignment horizontal="center" vertical="center"/>
    </xf>
    <xf numFmtId="166" fontId="25" fillId="0" borderId="1" xfId="1" applyNumberFormat="1" applyFont="1" applyFill="1" applyBorder="1" applyAlignment="1">
      <alignment horizontal="left" vertical="center"/>
    </xf>
    <xf numFmtId="14" fontId="24" fillId="0" borderId="1" xfId="1" applyNumberFormat="1" applyFont="1" applyFill="1" applyBorder="1" applyAlignment="1">
      <alignment horizontal="left" vertical="center"/>
    </xf>
    <xf numFmtId="0" fontId="24" fillId="20" borderId="1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/>
    </xf>
    <xf numFmtId="14" fontId="24" fillId="13" borderId="1" xfId="1" applyNumberFormat="1" applyFont="1" applyFill="1" applyBorder="1" applyAlignment="1">
      <alignment horizontal="left" vertical="center"/>
    </xf>
    <xf numFmtId="0" fontId="24" fillId="0" borderId="2" xfId="1" applyFont="1" applyFill="1" applyBorder="1" applyAlignment="1">
      <alignment horizontal="center" vertical="center"/>
    </xf>
    <xf numFmtId="167" fontId="24" fillId="17" borderId="1" xfId="1" applyNumberFormat="1" applyFont="1" applyFill="1" applyBorder="1" applyAlignment="1">
      <alignment horizontal="center" vertical="center" wrapText="1"/>
    </xf>
    <xf numFmtId="167" fontId="10" fillId="17" borderId="2" xfId="1" applyNumberFormat="1" applyFont="1" applyFill="1" applyBorder="1" applyAlignment="1">
      <alignment horizontal="center" vertical="center" wrapText="1"/>
    </xf>
    <xf numFmtId="0" fontId="7" fillId="4" borderId="5" xfId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6" fillId="24" borderId="7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6" fontId="28" fillId="25" borderId="13" xfId="0" applyNumberFormat="1" applyFont="1" applyFill="1" applyBorder="1" applyAlignment="1">
      <alignment horizontal="center" vertical="center" wrapText="1"/>
    </xf>
    <xf numFmtId="0" fontId="28" fillId="25" borderId="11" xfId="0" applyFont="1" applyFill="1" applyBorder="1" applyAlignment="1">
      <alignment vertical="center" wrapText="1"/>
    </xf>
    <xf numFmtId="0" fontId="28" fillId="26" borderId="12" xfId="0" applyFont="1" applyFill="1" applyBorder="1" applyAlignment="1">
      <alignment horizontal="center" vertical="center" wrapText="1"/>
    </xf>
    <xf numFmtId="6" fontId="28" fillId="26" borderId="12" xfId="0" applyNumberFormat="1" applyFont="1" applyFill="1" applyBorder="1" applyAlignment="1">
      <alignment horizontal="center" vertical="center" wrapText="1"/>
    </xf>
    <xf numFmtId="0" fontId="27" fillId="27" borderId="12" xfId="0" applyFont="1" applyFill="1" applyBorder="1" applyAlignment="1">
      <alignment vertical="center" wrapText="1"/>
    </xf>
    <xf numFmtId="0" fontId="28" fillId="27" borderId="8" xfId="0" applyFont="1" applyFill="1" applyBorder="1" applyAlignment="1">
      <alignment horizontal="center" vertical="center" wrapText="1"/>
    </xf>
    <xf numFmtId="6" fontId="28" fillId="27" borderId="8" xfId="0" applyNumberFormat="1" applyFont="1" applyFill="1" applyBorder="1" applyAlignment="1">
      <alignment horizontal="center" vertical="center" wrapText="1"/>
    </xf>
    <xf numFmtId="0" fontId="28" fillId="28" borderId="8" xfId="0" applyFont="1" applyFill="1" applyBorder="1" applyAlignment="1">
      <alignment horizontal="center" vertical="center" wrapText="1"/>
    </xf>
    <xf numFmtId="6" fontId="28" fillId="28" borderId="8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14" fontId="10" fillId="4" borderId="2" xfId="1" applyNumberFormat="1" applyFont="1" applyFill="1" applyBorder="1" applyAlignment="1">
      <alignment horizontal="center" vertical="center"/>
    </xf>
    <xf numFmtId="0" fontId="28" fillId="30" borderId="8" xfId="0" applyFont="1" applyFill="1" applyBorder="1" applyAlignment="1">
      <alignment horizontal="center" vertical="center" wrapText="1"/>
    </xf>
    <xf numFmtId="6" fontId="28" fillId="30" borderId="8" xfId="0" applyNumberFormat="1" applyFont="1" applyFill="1" applyBorder="1" applyAlignment="1">
      <alignment horizontal="center" vertical="center" wrapText="1"/>
    </xf>
    <xf numFmtId="0" fontId="28" fillId="30" borderId="11" xfId="0" applyFont="1" applyFill="1" applyBorder="1" applyAlignment="1">
      <alignment vertical="center" wrapText="1"/>
    </xf>
    <xf numFmtId="0" fontId="28" fillId="26" borderId="18" xfId="0" applyFont="1" applyFill="1" applyBorder="1" applyAlignment="1">
      <alignment horizontal="center" vertical="center" wrapText="1"/>
    </xf>
    <xf numFmtId="0" fontId="27" fillId="26" borderId="18" xfId="0" applyFont="1" applyFill="1" applyBorder="1" applyAlignment="1">
      <alignment vertical="center" wrapText="1"/>
    </xf>
    <xf numFmtId="0" fontId="28" fillId="30" borderId="18" xfId="0" applyFont="1" applyFill="1" applyBorder="1" applyAlignment="1">
      <alignment horizontal="center" vertical="center" wrapText="1"/>
    </xf>
    <xf numFmtId="0" fontId="28" fillId="27" borderId="12" xfId="0" quotePrefix="1" applyFont="1" applyFill="1" applyBorder="1" applyAlignment="1">
      <alignment horizontal="center" vertical="center" wrapText="1"/>
    </xf>
    <xf numFmtId="0" fontId="28" fillId="28" borderId="18" xfId="0" applyFont="1" applyFill="1" applyBorder="1" applyAlignment="1">
      <alignment horizontal="center" vertical="center" wrapText="1"/>
    </xf>
    <xf numFmtId="0" fontId="27" fillId="28" borderId="18" xfId="0" applyFont="1" applyFill="1" applyBorder="1" applyAlignment="1">
      <alignment vertical="center" wrapText="1"/>
    </xf>
    <xf numFmtId="0" fontId="27" fillId="29" borderId="18" xfId="0" applyFont="1" applyFill="1" applyBorder="1" applyAlignment="1">
      <alignment vertical="center" wrapText="1"/>
    </xf>
    <xf numFmtId="0" fontId="28" fillId="29" borderId="18" xfId="0" applyFont="1" applyFill="1" applyBorder="1" applyAlignment="1">
      <alignment horizontal="center" vertical="center" wrapText="1"/>
    </xf>
    <xf numFmtId="6" fontId="28" fillId="29" borderId="18" xfId="0" applyNumberFormat="1" applyFont="1" applyFill="1" applyBorder="1" applyAlignment="1">
      <alignment horizontal="center" vertical="center" wrapText="1"/>
    </xf>
    <xf numFmtId="0" fontId="28" fillId="25" borderId="18" xfId="0" applyFont="1" applyFill="1" applyBorder="1" applyAlignment="1">
      <alignment horizontal="center" vertical="center" wrapText="1"/>
    </xf>
    <xf numFmtId="6" fontId="28" fillId="25" borderId="18" xfId="0" applyNumberFormat="1" applyFont="1" applyFill="1" applyBorder="1" applyAlignment="1">
      <alignment horizontal="center" vertical="center" wrapText="1"/>
    </xf>
    <xf numFmtId="0" fontId="10" fillId="4" borderId="1" xfId="1" applyNumberFormat="1" applyFont="1" applyFill="1" applyBorder="1" applyAlignment="1">
      <alignment horizontal="center" vertical="center"/>
    </xf>
    <xf numFmtId="0" fontId="12" fillId="19" borderId="1" xfId="1" applyFont="1" applyFill="1" applyBorder="1" applyAlignment="1">
      <alignment horizontal="center" vertical="center"/>
    </xf>
    <xf numFmtId="0" fontId="30" fillId="0" borderId="1" xfId="1" applyFont="1" applyFill="1" applyBorder="1" applyAlignment="1">
      <alignment horizontal="left" vertical="center"/>
    </xf>
    <xf numFmtId="0" fontId="30" fillId="0" borderId="1" xfId="1" applyNumberFormat="1" applyFont="1" applyFill="1" applyBorder="1" applyAlignment="1">
      <alignment horizontal="center" vertical="center"/>
    </xf>
    <xf numFmtId="0" fontId="31" fillId="0" borderId="1" xfId="1" applyFont="1" applyFill="1" applyBorder="1" applyAlignment="1">
      <alignment horizontal="center" vertical="center"/>
    </xf>
    <xf numFmtId="164" fontId="30" fillId="0" borderId="1" xfId="1" applyNumberFormat="1" applyFont="1" applyFill="1" applyBorder="1" applyAlignment="1" applyProtection="1">
      <alignment horizontal="left" vertical="center"/>
    </xf>
    <xf numFmtId="0" fontId="30" fillId="0" borderId="1" xfId="1" applyFont="1" applyFill="1" applyBorder="1" applyAlignment="1">
      <alignment horizontal="center" vertical="center"/>
    </xf>
    <xf numFmtId="166" fontId="31" fillId="0" borderId="1" xfId="1" applyNumberFormat="1" applyFont="1" applyFill="1" applyBorder="1" applyAlignment="1">
      <alignment horizontal="left" vertical="center"/>
    </xf>
    <xf numFmtId="14" fontId="30" fillId="0" borderId="1" xfId="1" applyNumberFormat="1" applyFont="1" applyFill="1" applyBorder="1" applyAlignment="1">
      <alignment horizontal="left" vertical="center"/>
    </xf>
    <xf numFmtId="14" fontId="30" fillId="13" borderId="1" xfId="1" applyNumberFormat="1" applyFont="1" applyFill="1" applyBorder="1" applyAlignment="1">
      <alignment horizontal="left" vertical="center"/>
    </xf>
    <xf numFmtId="0" fontId="30" fillId="20" borderId="1" xfId="1" applyFont="1" applyFill="1" applyBorder="1" applyAlignment="1">
      <alignment horizontal="center" vertical="center"/>
    </xf>
    <xf numFmtId="167" fontId="30" fillId="17" borderId="2" xfId="1" applyNumberFormat="1" applyFont="1" applyFill="1" applyBorder="1" applyAlignment="1">
      <alignment horizontal="center" vertical="center" wrapText="1"/>
    </xf>
    <xf numFmtId="167" fontId="31" fillId="17" borderId="5" xfId="1" applyNumberFormat="1" applyFont="1" applyFill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30" fillId="0" borderId="2" xfId="1" applyFont="1" applyFill="1" applyBorder="1" applyAlignment="1">
      <alignment horizontal="center" vertical="center"/>
    </xf>
    <xf numFmtId="0" fontId="10" fillId="4" borderId="5" xfId="1" applyFont="1" applyFill="1" applyBorder="1" applyAlignment="1">
      <alignment horizontal="center" vertical="center"/>
    </xf>
    <xf numFmtId="166" fontId="8" fillId="4" borderId="1" xfId="1" applyNumberFormat="1" applyFont="1" applyFill="1" applyBorder="1" applyAlignment="1">
      <alignment horizontal="left" vertical="center"/>
    </xf>
    <xf numFmtId="14" fontId="11" fillId="0" borderId="0" xfId="2" applyNumberFormat="1" applyFill="1" applyBorder="1" applyAlignment="1" applyProtection="1">
      <alignment horizontal="center" vertical="center"/>
    </xf>
    <xf numFmtId="167" fontId="16" fillId="4" borderId="2" xfId="1" applyNumberFormat="1" applyFont="1" applyFill="1" applyBorder="1" applyAlignment="1">
      <alignment horizontal="center" vertical="center" wrapText="1"/>
    </xf>
    <xf numFmtId="0" fontId="30" fillId="3" borderId="1" xfId="1" applyFont="1" applyFill="1" applyBorder="1" applyAlignment="1">
      <alignment horizontal="left" vertical="center"/>
    </xf>
    <xf numFmtId="166" fontId="17" fillId="3" borderId="1" xfId="1" applyNumberFormat="1" applyFont="1" applyFill="1" applyBorder="1" applyAlignment="1">
      <alignment horizontal="left" vertical="center"/>
    </xf>
    <xf numFmtId="166" fontId="31" fillId="3" borderId="1" xfId="1" applyNumberFormat="1" applyFont="1" applyFill="1" applyBorder="1" applyAlignment="1">
      <alignment horizontal="left" vertical="center"/>
    </xf>
    <xf numFmtId="166" fontId="17" fillId="0" borderId="5" xfId="1" applyNumberFormat="1" applyFont="1" applyFill="1" applyBorder="1" applyAlignment="1">
      <alignment horizontal="left" vertical="center"/>
    </xf>
    <xf numFmtId="166" fontId="17" fillId="4" borderId="1" xfId="1" applyNumberFormat="1" applyFont="1" applyFill="1" applyBorder="1" applyAlignment="1">
      <alignment horizontal="center" vertical="center"/>
    </xf>
    <xf numFmtId="0" fontId="32" fillId="0" borderId="1" xfId="1" applyFont="1" applyFill="1" applyBorder="1" applyAlignment="1">
      <alignment horizontal="left" vertical="center"/>
    </xf>
    <xf numFmtId="0" fontId="33" fillId="0" borderId="1" xfId="1" applyFont="1" applyFill="1" applyBorder="1" applyAlignment="1">
      <alignment horizontal="center" vertical="center"/>
    </xf>
    <xf numFmtId="0" fontId="32" fillId="0" borderId="1" xfId="1" applyFont="1" applyFill="1" applyBorder="1" applyAlignment="1">
      <alignment horizontal="center" vertical="center"/>
    </xf>
    <xf numFmtId="166" fontId="33" fillId="0" borderId="1" xfId="1" applyNumberFormat="1" applyFont="1" applyFill="1" applyBorder="1" applyAlignment="1">
      <alignment horizontal="left" vertical="center"/>
    </xf>
    <xf numFmtId="14" fontId="32" fillId="0" borderId="1" xfId="1" applyNumberFormat="1" applyFont="1" applyFill="1" applyBorder="1" applyAlignment="1">
      <alignment horizontal="left" vertical="center"/>
    </xf>
    <xf numFmtId="167" fontId="32" fillId="17" borderId="2" xfId="1" applyNumberFormat="1" applyFont="1" applyFill="1" applyBorder="1" applyAlignment="1">
      <alignment horizontal="center" vertical="center" wrapText="1"/>
    </xf>
    <xf numFmtId="167" fontId="33" fillId="17" borderId="5" xfId="1" applyNumberFormat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32" fillId="0" borderId="2" xfId="1" applyFont="1" applyFill="1" applyBorder="1" applyAlignment="1">
      <alignment horizontal="center" vertical="center"/>
    </xf>
    <xf numFmtId="0" fontId="32" fillId="0" borderId="1" xfId="1" applyNumberFormat="1" applyFont="1" applyFill="1" applyBorder="1" applyAlignment="1">
      <alignment horizontal="center" vertical="center"/>
    </xf>
    <xf numFmtId="164" fontId="32" fillId="0" borderId="1" xfId="1" applyNumberFormat="1" applyFont="1" applyFill="1" applyBorder="1" applyAlignment="1" applyProtection="1">
      <alignment horizontal="left" vertical="center"/>
    </xf>
    <xf numFmtId="14" fontId="32" fillId="13" borderId="1" xfId="1" applyNumberFormat="1" applyFont="1" applyFill="1" applyBorder="1" applyAlignment="1">
      <alignment horizontal="left" vertical="center"/>
    </xf>
    <xf numFmtId="14" fontId="11" fillId="0" borderId="19" xfId="2" applyNumberFormat="1" applyFill="1" applyBorder="1" applyAlignment="1" applyProtection="1">
      <alignment horizontal="center" vertical="center"/>
    </xf>
    <xf numFmtId="0" fontId="34" fillId="0" borderId="1" xfId="1" applyFont="1" applyFill="1" applyBorder="1" applyAlignment="1">
      <alignment horizontal="left" vertical="center"/>
    </xf>
    <xf numFmtId="0" fontId="35" fillId="0" borderId="1" xfId="1" applyFont="1" applyFill="1" applyBorder="1" applyAlignment="1">
      <alignment horizontal="center" vertical="center"/>
    </xf>
    <xf numFmtId="164" fontId="34" fillId="0" borderId="1" xfId="1" applyNumberFormat="1" applyFont="1" applyFill="1" applyBorder="1" applyAlignment="1" applyProtection="1">
      <alignment horizontal="left" vertical="center"/>
    </xf>
    <xf numFmtId="0" fontId="34" fillId="0" borderId="1" xfId="1" applyFont="1" applyFill="1" applyBorder="1" applyAlignment="1">
      <alignment horizontal="center" vertical="center"/>
    </xf>
    <xf numFmtId="166" fontId="35" fillId="0" borderId="1" xfId="1" applyNumberFormat="1" applyFont="1" applyFill="1" applyBorder="1" applyAlignment="1">
      <alignment horizontal="left" vertical="center"/>
    </xf>
    <xf numFmtId="14" fontId="34" fillId="0" borderId="1" xfId="1" applyNumberFormat="1" applyFont="1" applyFill="1" applyBorder="1" applyAlignment="1">
      <alignment horizontal="left" vertical="center"/>
    </xf>
    <xf numFmtId="14" fontId="34" fillId="13" borderId="1" xfId="1" applyNumberFormat="1" applyFont="1" applyFill="1" applyBorder="1" applyAlignment="1">
      <alignment horizontal="left" vertical="center"/>
    </xf>
    <xf numFmtId="0" fontId="34" fillId="20" borderId="1" xfId="1" applyFont="1" applyFill="1" applyBorder="1" applyAlignment="1">
      <alignment horizontal="center" vertical="center"/>
    </xf>
    <xf numFmtId="167" fontId="34" fillId="17" borderId="2" xfId="1" applyNumberFormat="1" applyFont="1" applyFill="1" applyBorder="1" applyAlignment="1">
      <alignment horizontal="center" vertical="center" wrapText="1"/>
    </xf>
    <xf numFmtId="167" fontId="35" fillId="17" borderId="5" xfId="1" applyNumberFormat="1" applyFont="1" applyFill="1" applyBorder="1" applyAlignment="1">
      <alignment horizontal="center" vertical="center" wrapText="1"/>
    </xf>
    <xf numFmtId="0" fontId="34" fillId="0" borderId="1" xfId="1" applyFont="1" applyFill="1" applyBorder="1" applyAlignment="1">
      <alignment horizontal="center" vertical="center" wrapText="1"/>
    </xf>
    <xf numFmtId="0" fontId="34" fillId="0" borderId="2" xfId="1" applyFont="1" applyFill="1" applyBorder="1" applyAlignment="1">
      <alignment horizontal="center" vertical="center"/>
    </xf>
    <xf numFmtId="0" fontId="34" fillId="0" borderId="1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3" fontId="10" fillId="15" borderId="5" xfId="1" applyNumberFormat="1" applyFont="1" applyFill="1" applyBorder="1" applyAlignment="1">
      <alignment horizontal="center" vertical="center"/>
    </xf>
    <xf numFmtId="3" fontId="16" fillId="15" borderId="5" xfId="1" applyNumberFormat="1" applyFont="1" applyFill="1" applyBorder="1" applyAlignment="1">
      <alignment horizontal="center" vertical="center"/>
    </xf>
    <xf numFmtId="0" fontId="16" fillId="22" borderId="5" xfId="1" applyFont="1" applyFill="1" applyBorder="1" applyAlignment="1">
      <alignment horizontal="center" vertical="center"/>
    </xf>
    <xf numFmtId="167" fontId="30" fillId="17" borderId="5" xfId="1" applyNumberFormat="1" applyFont="1" applyFill="1" applyBorder="1" applyAlignment="1">
      <alignment horizontal="center" vertical="center" wrapText="1"/>
    </xf>
    <xf numFmtId="0" fontId="9" fillId="20" borderId="2" xfId="1" applyFont="1" applyFill="1" applyBorder="1" applyAlignment="1">
      <alignment horizontal="center" vertical="center"/>
    </xf>
    <xf numFmtId="0" fontId="10" fillId="20" borderId="2" xfId="1" applyFont="1" applyFill="1" applyBorder="1" applyAlignment="1">
      <alignment horizontal="center" vertical="center"/>
    </xf>
    <xf numFmtId="167" fontId="16" fillId="4" borderId="5" xfId="1" applyNumberFormat="1" applyFont="1" applyFill="1" applyBorder="1" applyAlignment="1">
      <alignment horizontal="center" vertical="center" wrapText="1"/>
    </xf>
    <xf numFmtId="0" fontId="10" fillId="21" borderId="5" xfId="1" applyFont="1" applyFill="1" applyBorder="1" applyAlignment="1">
      <alignment horizontal="center" vertical="center"/>
    </xf>
    <xf numFmtId="14" fontId="10" fillId="20" borderId="1" xfId="1" applyNumberFormat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30" fillId="0" borderId="5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/>
    </xf>
    <xf numFmtId="0" fontId="0" fillId="0" borderId="1" xfId="0" applyBorder="1"/>
    <xf numFmtId="0" fontId="10" fillId="0" borderId="0" xfId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/>
    </xf>
    <xf numFmtId="0" fontId="16" fillId="4" borderId="0" xfId="1" applyFont="1" applyFill="1" applyBorder="1" applyAlignment="1">
      <alignment horizontal="center" vertical="center"/>
    </xf>
    <xf numFmtId="0" fontId="16" fillId="4" borderId="0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/>
    </xf>
    <xf numFmtId="0" fontId="0" fillId="0" borderId="2" xfId="0" applyFill="1" applyBorder="1"/>
    <xf numFmtId="0" fontId="7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0" fillId="0" borderId="2" xfId="0" applyBorder="1"/>
    <xf numFmtId="14" fontId="10" fillId="2" borderId="1" xfId="1" applyNumberFormat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center" vertical="center" wrapText="1"/>
    </xf>
    <xf numFmtId="167" fontId="34" fillId="17" borderId="1" xfId="1" applyNumberFormat="1" applyFont="1" applyFill="1" applyBorder="1" applyAlignment="1">
      <alignment horizontal="center" vertical="center" wrapText="1"/>
    </xf>
    <xf numFmtId="167" fontId="16" fillId="17" borderId="2" xfId="1" applyNumberFormat="1" applyFont="1" applyFill="1" applyBorder="1" applyAlignment="1">
      <alignment horizontal="center" vertical="center" wrapText="1"/>
    </xf>
    <xf numFmtId="167" fontId="30" fillId="17" borderId="1" xfId="1" applyNumberFormat="1" applyFont="1" applyFill="1" applyBorder="1" applyAlignment="1">
      <alignment horizontal="center" vertical="center" wrapText="1"/>
    </xf>
    <xf numFmtId="0" fontId="36" fillId="0" borderId="1" xfId="1" applyFont="1" applyFill="1" applyBorder="1" applyAlignment="1">
      <alignment horizontal="left" vertical="center"/>
    </xf>
    <xf numFmtId="0" fontId="36" fillId="0" borderId="1" xfId="1" applyNumberFormat="1" applyFont="1" applyFill="1" applyBorder="1" applyAlignment="1">
      <alignment horizontal="center" vertical="center"/>
    </xf>
    <xf numFmtId="0" fontId="37" fillId="0" borderId="1" xfId="1" applyFont="1" applyFill="1" applyBorder="1" applyAlignment="1">
      <alignment horizontal="center" vertical="center"/>
    </xf>
    <xf numFmtId="164" fontId="36" fillId="0" borderId="1" xfId="1" applyNumberFormat="1" applyFont="1" applyFill="1" applyBorder="1" applyAlignment="1" applyProtection="1">
      <alignment horizontal="left" vertical="center"/>
    </xf>
    <xf numFmtId="0" fontId="36" fillId="0" borderId="1" xfId="1" applyFont="1" applyFill="1" applyBorder="1" applyAlignment="1">
      <alignment horizontal="center" vertical="center"/>
    </xf>
    <xf numFmtId="166" fontId="37" fillId="0" borderId="1" xfId="1" applyNumberFormat="1" applyFont="1" applyFill="1" applyBorder="1" applyAlignment="1">
      <alignment horizontal="left" vertical="center"/>
    </xf>
    <xf numFmtId="14" fontId="36" fillId="0" borderId="1" xfId="1" applyNumberFormat="1" applyFont="1" applyFill="1" applyBorder="1" applyAlignment="1">
      <alignment horizontal="left" vertical="center"/>
    </xf>
    <xf numFmtId="14" fontId="36" fillId="13" borderId="1" xfId="1" applyNumberFormat="1" applyFont="1" applyFill="1" applyBorder="1" applyAlignment="1">
      <alignment horizontal="left" vertical="center"/>
    </xf>
    <xf numFmtId="167" fontId="36" fillId="17" borderId="2" xfId="1" applyNumberFormat="1" applyFont="1" applyFill="1" applyBorder="1" applyAlignment="1">
      <alignment horizontal="center" vertical="center" wrapText="1"/>
    </xf>
    <xf numFmtId="167" fontId="37" fillId="17" borderId="5" xfId="1" applyNumberFormat="1" applyFont="1" applyFill="1" applyBorder="1" applyAlignment="1">
      <alignment horizontal="center" vertical="center" wrapText="1"/>
    </xf>
    <xf numFmtId="0" fontId="36" fillId="0" borderId="1" xfId="1" applyFont="1" applyFill="1" applyBorder="1" applyAlignment="1">
      <alignment horizontal="center" vertical="center" wrapText="1"/>
    </xf>
    <xf numFmtId="0" fontId="36" fillId="0" borderId="2" xfId="1" applyFont="1" applyFill="1" applyBorder="1" applyAlignment="1">
      <alignment horizontal="center" vertical="center"/>
    </xf>
    <xf numFmtId="167" fontId="32" fillId="17" borderId="1" xfId="1" applyNumberFormat="1" applyFont="1" applyFill="1" applyBorder="1" applyAlignment="1">
      <alignment horizontal="center" vertical="center" wrapText="1"/>
    </xf>
    <xf numFmtId="168" fontId="10" fillId="13" borderId="1" xfId="1" applyNumberFormat="1" applyFont="1" applyFill="1" applyBorder="1" applyAlignment="1">
      <alignment horizontal="left" vertical="center"/>
    </xf>
    <xf numFmtId="167" fontId="10" fillId="4" borderId="2" xfId="1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/>
    </xf>
    <xf numFmtId="0" fontId="22" fillId="22" borderId="4" xfId="1" applyFont="1" applyFill="1" applyBorder="1" applyAlignment="1">
      <alignment horizontal="center" vertical="center"/>
    </xf>
    <xf numFmtId="0" fontId="22" fillId="22" borderId="1" xfId="1" applyFont="1" applyFill="1" applyBorder="1" applyAlignment="1">
      <alignment horizontal="center" vertical="center"/>
    </xf>
    <xf numFmtId="0" fontId="15" fillId="22" borderId="1" xfId="1" applyFont="1" applyFill="1" applyBorder="1" applyAlignment="1">
      <alignment horizontal="center" vertical="center"/>
    </xf>
    <xf numFmtId="0" fontId="10" fillId="22" borderId="4" xfId="1" applyFont="1" applyFill="1" applyBorder="1" applyAlignment="1">
      <alignment horizontal="center" vertical="center"/>
    </xf>
    <xf numFmtId="14" fontId="10" fillId="22" borderId="4" xfId="1" applyNumberFormat="1" applyFont="1" applyFill="1" applyBorder="1" applyAlignment="1">
      <alignment horizontal="center" vertical="center"/>
    </xf>
    <xf numFmtId="167" fontId="10" fillId="4" borderId="4" xfId="1" applyNumberFormat="1" applyFont="1" applyFill="1" applyBorder="1" applyAlignment="1">
      <alignment horizontal="center" vertical="center" wrapText="1"/>
    </xf>
    <xf numFmtId="167" fontId="16" fillId="4" borderId="4" xfId="1" applyNumberFormat="1" applyFont="1" applyFill="1" applyBorder="1" applyAlignment="1">
      <alignment horizontal="center" vertical="center" wrapText="1"/>
    </xf>
    <xf numFmtId="167" fontId="7" fillId="4" borderId="4" xfId="1" applyNumberFormat="1" applyFont="1" applyFill="1" applyBorder="1" applyAlignment="1">
      <alignment horizontal="center" vertical="center" wrapText="1"/>
    </xf>
    <xf numFmtId="167" fontId="7" fillId="4" borderId="1" xfId="1" applyNumberFormat="1" applyFont="1" applyFill="1" applyBorder="1" applyAlignment="1">
      <alignment horizontal="center" vertical="center" wrapText="1"/>
    </xf>
    <xf numFmtId="167" fontId="31" fillId="17" borderId="1" xfId="1" applyNumberFormat="1" applyFont="1" applyFill="1" applyBorder="1" applyAlignment="1">
      <alignment horizontal="center" vertical="center" wrapText="1"/>
    </xf>
    <xf numFmtId="0" fontId="38" fillId="0" borderId="1" xfId="1" applyFont="1" applyFill="1" applyBorder="1" applyAlignment="1">
      <alignment horizontal="left" vertical="center"/>
    </xf>
    <xf numFmtId="0" fontId="39" fillId="0" borderId="1" xfId="1" applyFont="1" applyFill="1" applyBorder="1" applyAlignment="1">
      <alignment horizontal="center" vertical="center"/>
    </xf>
    <xf numFmtId="164" fontId="38" fillId="0" borderId="1" xfId="1" applyNumberFormat="1" applyFont="1" applyFill="1" applyBorder="1" applyAlignment="1" applyProtection="1">
      <alignment horizontal="left" vertical="center"/>
    </xf>
    <xf numFmtId="0" fontId="38" fillId="0" borderId="1" xfId="1" applyFont="1" applyFill="1" applyBorder="1" applyAlignment="1">
      <alignment horizontal="center" vertical="center"/>
    </xf>
    <xf numFmtId="166" fontId="39" fillId="0" borderId="1" xfId="1" applyNumberFormat="1" applyFont="1" applyFill="1" applyBorder="1" applyAlignment="1">
      <alignment horizontal="left" vertical="center"/>
    </xf>
    <xf numFmtId="14" fontId="38" fillId="0" borderId="1" xfId="1" applyNumberFormat="1" applyFont="1" applyFill="1" applyBorder="1" applyAlignment="1">
      <alignment horizontal="left" vertical="center"/>
    </xf>
    <xf numFmtId="14" fontId="38" fillId="13" borderId="1" xfId="1" applyNumberFormat="1" applyFont="1" applyFill="1" applyBorder="1" applyAlignment="1">
      <alignment horizontal="left" vertical="center"/>
    </xf>
    <xf numFmtId="167" fontId="38" fillId="17" borderId="2" xfId="1" applyNumberFormat="1" applyFont="1" applyFill="1" applyBorder="1" applyAlignment="1">
      <alignment horizontal="center" vertical="center" wrapText="1"/>
    </xf>
    <xf numFmtId="167" fontId="39" fillId="17" borderId="5" xfId="1" applyNumberFormat="1" applyFont="1" applyFill="1" applyBorder="1" applyAlignment="1">
      <alignment horizontal="center" vertical="center" wrapText="1"/>
    </xf>
    <xf numFmtId="0" fontId="38" fillId="0" borderId="1" xfId="1" applyFont="1" applyFill="1" applyBorder="1" applyAlignment="1">
      <alignment horizontal="center" vertical="center" wrapText="1"/>
    </xf>
    <xf numFmtId="0" fontId="10" fillId="22" borderId="4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0" fillId="19" borderId="5" xfId="1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" fillId="12" borderId="20" xfId="1" applyFont="1" applyFill="1" applyBorder="1" applyAlignment="1" applyProtection="1">
      <alignment horizontal="center" vertical="center" wrapText="1"/>
    </xf>
    <xf numFmtId="0" fontId="26" fillId="24" borderId="6" xfId="0" applyFont="1" applyFill="1" applyBorder="1" applyAlignment="1">
      <alignment horizontal="center" vertical="center" wrapText="1"/>
    </xf>
    <xf numFmtId="0" fontId="26" fillId="24" borderId="16" xfId="0" applyFont="1" applyFill="1" applyBorder="1" applyAlignment="1">
      <alignment horizontal="center" vertical="center" wrapText="1"/>
    </xf>
    <xf numFmtId="0" fontId="26" fillId="24" borderId="7" xfId="0" applyFont="1" applyFill="1" applyBorder="1" applyAlignment="1">
      <alignment horizontal="center" vertical="center" wrapText="1"/>
    </xf>
    <xf numFmtId="0" fontId="26" fillId="24" borderId="9" xfId="0" applyFont="1" applyFill="1" applyBorder="1" applyAlignment="1">
      <alignment horizontal="center" vertical="center" wrapText="1"/>
    </xf>
    <xf numFmtId="0" fontId="26" fillId="24" borderId="17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7" formatCode="#,##0\ &quot;€&quot;"/>
      <fill>
        <patternFill patternType="solid">
          <fgColor indexed="64"/>
          <bgColor rgb="FFB7DEE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7" formatCode="#,##0\ &quot;€&quot;"/>
      <fill>
        <patternFill patternType="solid">
          <fgColor indexed="64"/>
          <bgColor rgb="FFB7DEE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bgColor rgb="FFDA9694"/>
        </patternFill>
      </fill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22"/>
          <bgColor rgb="FFDA969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22"/>
          <bgColor rgb="FFDA969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B8CCE4"/>
        </patternFill>
      </fill>
      <border outline="0">
        <left style="thin">
          <color indexed="64"/>
        </left>
        <right style="thin">
          <color indexed="64"/>
        </right>
      </border>
    </dxf>
    <dxf>
      <fill>
        <patternFill patternType="solid">
          <bgColor rgb="FFDCE6F1"/>
        </patternFill>
      </fill>
      <border outline="0">
        <left style="thin">
          <color indexed="64"/>
        </left>
        <right style="thin">
          <color indexed="64"/>
        </right>
      </border>
    </dxf>
    <dxf>
      <fill>
        <patternFill patternType="solid">
          <bgColor rgb="FFDCE6F1"/>
        </patternFill>
      </fill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rgb="FFC5D9F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6" formatCode="[$-40C]d\-mmm\-yy;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6" formatCode="[$-40C]d\-mmm\-yy;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outline="0">
        <left style="thin">
          <color indexed="64"/>
        </left>
      </border>
    </dxf>
    <dxf>
      <fill>
        <patternFill patternType="none">
          <bgColor auto="1"/>
        </patternFill>
      </fill>
      <alignment horizontal="center" textRotation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[$-F400]h:mm:ss\ AM/PM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4B084"/>
      <color rgb="FFC5D9F1"/>
      <color rgb="FFDCE6F1"/>
      <color rgb="FFB7DEE8"/>
      <color rgb="FFFF6969"/>
      <color rgb="FF000000"/>
      <color rgb="FFDA9694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STAGIAIRES 2019 (1).xlsm]Feuil2!Tableau croisé dynamique2</c:name>
    <c:fmtId val="2"/>
  </c:pivotSource>
  <c:chart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3099518810148737E-2"/>
          <c:y val="0.16612058909303004"/>
          <c:w val="0.63973403324584432"/>
          <c:h val="0.649475794692330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AFPA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Feuil2!$B$5:$B$11</c:f>
              <c:numCache>
                <c:formatCode>General</c:formatCode>
                <c:ptCount val="6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99-4272-A303-871F2860BA91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Centrale de Lille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Feuil2!$C$5:$C$11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99-4272-A303-871F2860BA91}"/>
            </c:ext>
          </c:extLst>
        </c:ser>
        <c:ser>
          <c:idx val="2"/>
          <c:order val="2"/>
          <c:tx>
            <c:strRef>
              <c:f>Feuil2!$D$3:$D$4</c:f>
              <c:strCache>
                <c:ptCount val="1"/>
                <c:pt idx="0">
                  <c:v>Centrale Supélec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Feuil2!$D$5:$D$11</c:f>
              <c:numCache>
                <c:formatCode>General</c:formatCode>
                <c:ptCount val="6"/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99-4272-A303-871F2860BA91}"/>
            </c:ext>
          </c:extLst>
        </c:ser>
        <c:ser>
          <c:idx val="3"/>
          <c:order val="3"/>
          <c:tx>
            <c:strRef>
              <c:f>Feuil2!$E$3:$E$4</c:f>
              <c:strCache>
                <c:ptCount val="1"/>
                <c:pt idx="0">
                  <c:v>CESI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Feuil2!$E$5:$E$11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B99-4272-A303-871F2860BA91}"/>
            </c:ext>
          </c:extLst>
        </c:ser>
        <c:ser>
          <c:idx val="4"/>
          <c:order val="4"/>
          <c:tx>
            <c:strRef>
              <c:f>Feuil2!$F$3:$F$4</c:f>
              <c:strCache>
                <c:ptCount val="1"/>
                <c:pt idx="0">
                  <c:v>CHEC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Feuil2!$F$5:$F$11</c:f>
              <c:numCache>
                <c:formatCode>General</c:formatCode>
                <c:ptCount val="6"/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37-44D4-9AC2-3469F2FD9373}"/>
            </c:ext>
          </c:extLst>
        </c:ser>
        <c:ser>
          <c:idx val="5"/>
          <c:order val="5"/>
          <c:tx>
            <c:strRef>
              <c:f>Feuil2!$G$3:$G$4</c:f>
              <c:strCache>
                <c:ptCount val="1"/>
                <c:pt idx="0">
                  <c:v>City-Pro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Feuil2!$G$5:$G$11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37-44D4-9AC2-3469F2FD9373}"/>
            </c:ext>
          </c:extLst>
        </c:ser>
        <c:ser>
          <c:idx val="6"/>
          <c:order val="6"/>
          <c:tx>
            <c:strRef>
              <c:f>Feuil2!$H$3:$H$4</c:f>
              <c:strCache>
                <c:ptCount val="1"/>
                <c:pt idx="0">
                  <c:v>Collège Georges Brassens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Feuil2!$H$5:$H$11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37-44D4-9AC2-3469F2FD9373}"/>
            </c:ext>
          </c:extLst>
        </c:ser>
        <c:ser>
          <c:idx val="7"/>
          <c:order val="7"/>
          <c:tx>
            <c:strRef>
              <c:f>Feuil2!$I$3:$I$4</c:f>
              <c:strCache>
                <c:ptCount val="1"/>
                <c:pt idx="0">
                  <c:v>Collège Les Goussons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Feuil2!$I$5:$I$11</c:f>
              <c:numCache>
                <c:formatCode>General</c:formatCode>
                <c:ptCount val="6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937-44D4-9AC2-3469F2FD9373}"/>
            </c:ext>
          </c:extLst>
        </c:ser>
        <c:ser>
          <c:idx val="8"/>
          <c:order val="8"/>
          <c:tx>
            <c:strRef>
              <c:f>Feuil2!$J$3:$J$4</c:f>
              <c:strCache>
                <c:ptCount val="1"/>
                <c:pt idx="0">
                  <c:v>Collège Saint Druon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Feuil2!$J$5:$J$11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937-44D4-9AC2-3469F2FD9373}"/>
            </c:ext>
          </c:extLst>
        </c:ser>
        <c:ser>
          <c:idx val="9"/>
          <c:order val="9"/>
          <c:tx>
            <c:strRef>
              <c:f>Feuil2!$K$3:$K$4</c:f>
              <c:strCache>
                <c:ptCount val="1"/>
                <c:pt idx="0">
                  <c:v>EATP Egletons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Feuil2!$K$5:$K$11</c:f>
              <c:numCache>
                <c:formatCode>General</c:formatCode>
                <c:ptCount val="6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937-44D4-9AC2-3469F2FD9373}"/>
            </c:ext>
          </c:extLst>
        </c:ser>
        <c:ser>
          <c:idx val="10"/>
          <c:order val="10"/>
          <c:tx>
            <c:strRef>
              <c:f>Feuil2!$L$3:$L$4</c:f>
              <c:strCache>
                <c:ptCount val="1"/>
                <c:pt idx="0">
                  <c:v>EBTP Claude N. Ledoux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Feuil2!$L$5:$L$11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937-44D4-9AC2-3469F2FD9373}"/>
            </c:ext>
          </c:extLst>
        </c:ser>
        <c:ser>
          <c:idx val="11"/>
          <c:order val="11"/>
          <c:tx>
            <c:strRef>
              <c:f>Feuil2!$M$3:$M$4</c:f>
              <c:strCache>
                <c:ptCount val="1"/>
                <c:pt idx="0">
                  <c:v>ECF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Feuil2!$M$5:$M$11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937-44D4-9AC2-3469F2FD9373}"/>
            </c:ext>
          </c:extLst>
        </c:ser>
        <c:ser>
          <c:idx val="12"/>
          <c:order val="12"/>
          <c:tx>
            <c:strRef>
              <c:f>Feuil2!$N$3:$N$4</c:f>
              <c:strCache>
                <c:ptCount val="1"/>
                <c:pt idx="0">
                  <c:v>Ecole des Mines d'Ales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Feuil2!$N$5:$N$11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937-44D4-9AC2-3469F2FD9373}"/>
            </c:ext>
          </c:extLst>
        </c:ser>
        <c:ser>
          <c:idx val="13"/>
          <c:order val="13"/>
          <c:tx>
            <c:strRef>
              <c:f>Feuil2!$O$3:$O$4</c:f>
              <c:strCache>
                <c:ptCount val="1"/>
                <c:pt idx="0">
                  <c:v>Ecole Nationale des Mines de Nancy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Feuil2!$O$5:$O$11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937-44D4-9AC2-3469F2FD9373}"/>
            </c:ext>
          </c:extLst>
        </c:ser>
        <c:ser>
          <c:idx val="14"/>
          <c:order val="14"/>
          <c:tx>
            <c:strRef>
              <c:f>Feuil2!$P$3:$P$4</c:f>
              <c:strCache>
                <c:ptCount val="1"/>
                <c:pt idx="0">
                  <c:v>Ecole nationale d'Ingénieur de Saint Etienne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Feuil2!$P$5:$P$11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37-44D4-9AC2-3469F2FD9373}"/>
            </c:ext>
          </c:extLst>
        </c:ser>
        <c:ser>
          <c:idx val="15"/>
          <c:order val="15"/>
          <c:tx>
            <c:strRef>
              <c:f>Feuil2!$Q$3:$Q$4</c:f>
              <c:strCache>
                <c:ptCount val="1"/>
                <c:pt idx="0">
                  <c:v>Ecole Polytech de Lille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Feuil2!$Q$5:$Q$11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37-44D4-9AC2-3469F2FD9373}"/>
            </c:ext>
          </c:extLst>
        </c:ser>
        <c:ser>
          <c:idx val="16"/>
          <c:order val="16"/>
          <c:tx>
            <c:strRef>
              <c:f>Feuil2!$R$3:$R$4</c:f>
              <c:strCache>
                <c:ptCount val="1"/>
                <c:pt idx="0">
                  <c:v>Ecole Polytechnique de Nantes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Feuil2!$R$5:$R$11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937-44D4-9AC2-3469F2FD9373}"/>
            </c:ext>
          </c:extLst>
        </c:ser>
        <c:ser>
          <c:idx val="17"/>
          <c:order val="17"/>
          <c:tx>
            <c:strRef>
              <c:f>Feuil2!$S$3:$S$4</c:f>
              <c:strCache>
                <c:ptCount val="1"/>
                <c:pt idx="0">
                  <c:v>EISLV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Feuil2!$S$5:$S$11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937-44D4-9AC2-3469F2FD9373}"/>
            </c:ext>
          </c:extLst>
        </c:ser>
        <c:ser>
          <c:idx val="18"/>
          <c:order val="18"/>
          <c:tx>
            <c:strRef>
              <c:f>Feuil2!$T$3:$T$4</c:f>
              <c:strCache>
                <c:ptCount val="1"/>
                <c:pt idx="0">
                  <c:v>ENIT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Feuil2!$T$5:$T$11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37-44D4-9AC2-3469F2FD9373}"/>
            </c:ext>
          </c:extLst>
        </c:ser>
        <c:ser>
          <c:idx val="19"/>
          <c:order val="19"/>
          <c:tx>
            <c:strRef>
              <c:f>Feuil2!$U$3:$U$4</c:f>
              <c:strCache>
                <c:ptCount val="1"/>
                <c:pt idx="0">
                  <c:v>ENPC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Feuil2!$U$5:$U$11</c:f>
              <c:numCache>
                <c:formatCode>General</c:formatCode>
                <c:ptCount val="6"/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937-44D4-9AC2-3469F2FD9373}"/>
            </c:ext>
          </c:extLst>
        </c:ser>
        <c:ser>
          <c:idx val="20"/>
          <c:order val="20"/>
          <c:tx>
            <c:strRef>
              <c:f>Feuil2!$V$3:$V$4</c:f>
              <c:strCache>
                <c:ptCount val="1"/>
                <c:pt idx="0">
                  <c:v>ENSAM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Feuil2!$V$5:$V$11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937-44D4-9AC2-3469F2FD9373}"/>
            </c:ext>
          </c:extLst>
        </c:ser>
        <c:ser>
          <c:idx val="21"/>
          <c:order val="21"/>
          <c:tx>
            <c:strRef>
              <c:f>Feuil2!$W$3:$W$4</c:f>
              <c:strCache>
                <c:ptCount val="1"/>
                <c:pt idx="0">
                  <c:v>ENSG Nancy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Feuil2!$W$5:$W$11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937-44D4-9AC2-3469F2FD9373}"/>
            </c:ext>
          </c:extLst>
        </c:ser>
        <c:ser>
          <c:idx val="22"/>
          <c:order val="22"/>
          <c:tx>
            <c:strRef>
              <c:f>Feuil2!$X$3:$X$4</c:f>
              <c:strCache>
                <c:ptCount val="1"/>
                <c:pt idx="0">
                  <c:v>EPF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Feuil2!$X$5:$X$11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937-44D4-9AC2-3469F2FD9373}"/>
            </c:ext>
          </c:extLst>
        </c:ser>
        <c:ser>
          <c:idx val="23"/>
          <c:order val="23"/>
          <c:tx>
            <c:strRef>
              <c:f>Feuil2!$Y$3:$Y$4</c:f>
              <c:strCache>
                <c:ptCount val="1"/>
                <c:pt idx="0">
                  <c:v>ESILV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Feuil2!$Y$5:$Y$11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937-44D4-9AC2-3469F2FD9373}"/>
            </c:ext>
          </c:extLst>
        </c:ser>
        <c:ser>
          <c:idx val="24"/>
          <c:order val="24"/>
          <c:tx>
            <c:strRef>
              <c:f>Feuil2!$Z$3:$Z$4</c:f>
              <c:strCache>
                <c:ptCount val="1"/>
                <c:pt idx="0">
                  <c:v>ESITC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Feuil2!$Z$5:$Z$11</c:f>
              <c:numCache>
                <c:formatCode>General</c:formatCode>
                <c:ptCount val="6"/>
                <c:pt idx="1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937-44D4-9AC2-3469F2FD9373}"/>
            </c:ext>
          </c:extLst>
        </c:ser>
        <c:ser>
          <c:idx val="25"/>
          <c:order val="25"/>
          <c:tx>
            <c:strRef>
              <c:f>Feuil2!$AA$3:$AA$4</c:f>
              <c:strCache>
                <c:ptCount val="1"/>
                <c:pt idx="0">
                  <c:v>ESME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Feuil2!$AA$5:$AA$11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3937-44D4-9AC2-3469F2FD9373}"/>
            </c:ext>
          </c:extLst>
        </c:ser>
        <c:ser>
          <c:idx val="26"/>
          <c:order val="26"/>
          <c:tx>
            <c:strRef>
              <c:f>Feuil2!$AB$3:$AB$4</c:f>
              <c:strCache>
                <c:ptCount val="1"/>
                <c:pt idx="0">
                  <c:v>ESTP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Feuil2!$AB$5:$AB$11</c:f>
              <c:numCache>
                <c:formatCode>General</c:formatCode>
                <c:ptCount val="6"/>
                <c:pt idx="2">
                  <c:v>2</c:v>
                </c:pt>
                <c:pt idx="3">
                  <c:v>10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937-44D4-9AC2-3469F2FD9373}"/>
            </c:ext>
          </c:extLst>
        </c:ser>
        <c:ser>
          <c:idx val="27"/>
          <c:order val="27"/>
          <c:tx>
            <c:strRef>
              <c:f>Feuil2!$AC$3:$AC$4</c:f>
              <c:strCache>
                <c:ptCount val="1"/>
                <c:pt idx="0">
                  <c:v>Faculté des Sciences de Nancy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Feuil2!$AC$5:$AC$11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3937-44D4-9AC2-3469F2FD9373}"/>
            </c:ext>
          </c:extLst>
        </c:ser>
        <c:ser>
          <c:idx val="28"/>
          <c:order val="28"/>
          <c:tx>
            <c:strRef>
              <c:f>Feuil2!$AD$3:$AD$4</c:f>
              <c:strCache>
                <c:ptCount val="1"/>
                <c:pt idx="0">
                  <c:v>ICAM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Feuil2!$AD$5:$AD$11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3937-44D4-9AC2-3469F2FD9373}"/>
            </c:ext>
          </c:extLst>
        </c:ser>
        <c:ser>
          <c:idx val="29"/>
          <c:order val="29"/>
          <c:tx>
            <c:strRef>
              <c:f>Feuil2!$AE$3:$AE$4</c:f>
              <c:strCache>
                <c:ptCount val="1"/>
                <c:pt idx="0">
                  <c:v>INSA Lyon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Feuil2!$AE$5:$AE$11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3937-44D4-9AC2-3469F2FD9373}"/>
            </c:ext>
          </c:extLst>
        </c:ser>
        <c:ser>
          <c:idx val="30"/>
          <c:order val="30"/>
          <c:tx>
            <c:strRef>
              <c:f>Feuil2!$AF$3:$AF$4</c:f>
              <c:strCache>
                <c:ptCount val="1"/>
                <c:pt idx="0">
                  <c:v>INSA Rennes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Feuil2!$AF$5:$AF$11</c:f>
              <c:numCache>
                <c:formatCode>General</c:formatCode>
                <c:ptCount val="6"/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3937-44D4-9AC2-3469F2FD9373}"/>
            </c:ext>
          </c:extLst>
        </c:ser>
        <c:ser>
          <c:idx val="31"/>
          <c:order val="31"/>
          <c:tx>
            <c:strRef>
              <c:f>Feuil2!$AG$3:$AG$4</c:f>
              <c:strCache>
                <c:ptCount val="1"/>
                <c:pt idx="0">
                  <c:v>INSA Rouen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Feuil2!$AG$5:$AG$11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3937-44D4-9AC2-3469F2FD9373}"/>
            </c:ext>
          </c:extLst>
        </c:ser>
        <c:ser>
          <c:idx val="32"/>
          <c:order val="32"/>
          <c:tx>
            <c:strRef>
              <c:f>Feuil2!$AH$3:$AH$4</c:f>
              <c:strCache>
                <c:ptCount val="1"/>
                <c:pt idx="0">
                  <c:v>INSA Strasbourg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Feuil2!$AH$5:$AH$11</c:f>
              <c:numCache>
                <c:formatCode>General</c:formatCode>
                <c:ptCount val="6"/>
                <c:pt idx="1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3937-44D4-9AC2-3469F2FD9373}"/>
            </c:ext>
          </c:extLst>
        </c:ser>
        <c:ser>
          <c:idx val="33"/>
          <c:order val="33"/>
          <c:tx>
            <c:strRef>
              <c:f>Feuil2!$AI$3:$AI$4</c:f>
              <c:strCache>
                <c:ptCount val="1"/>
                <c:pt idx="0">
                  <c:v>INSA Toulouse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Feuil2!$AI$5:$AI$11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3937-44D4-9AC2-3469F2FD9373}"/>
            </c:ext>
          </c:extLst>
        </c:ser>
        <c:ser>
          <c:idx val="34"/>
          <c:order val="34"/>
          <c:tx>
            <c:strRef>
              <c:f>Feuil2!$AJ$3:$AJ$4</c:f>
              <c:strCache>
                <c:ptCount val="1"/>
                <c:pt idx="0">
                  <c:v>ISA BTP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Feuil2!$AJ$5:$AJ$11</c:f>
              <c:numCache>
                <c:formatCode>General</c:formatCode>
                <c:ptCount val="6"/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3937-44D4-9AC2-3469F2FD9373}"/>
            </c:ext>
          </c:extLst>
        </c:ser>
        <c:ser>
          <c:idx val="35"/>
          <c:order val="35"/>
          <c:tx>
            <c:strRef>
              <c:f>Feuil2!$AK$3:$AK$4</c:f>
              <c:strCache>
                <c:ptCount val="1"/>
                <c:pt idx="0">
                  <c:v>ISBA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Feuil2!$AK$5:$AK$11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3937-44D4-9AC2-3469F2FD9373}"/>
            </c:ext>
          </c:extLst>
        </c:ser>
        <c:ser>
          <c:idx val="36"/>
          <c:order val="36"/>
          <c:tx>
            <c:strRef>
              <c:f>Feuil2!$AL$3:$AL$4</c:f>
              <c:strCache>
                <c:ptCount val="1"/>
                <c:pt idx="0">
                  <c:v>ISC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Feuil2!$AL$5:$AL$11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3937-44D4-9AC2-3469F2FD9373}"/>
            </c:ext>
          </c:extLst>
        </c:ser>
        <c:ser>
          <c:idx val="37"/>
          <c:order val="37"/>
          <c:tx>
            <c:strRef>
              <c:f>Feuil2!$AM$3:$AM$4</c:f>
              <c:strCache>
                <c:ptCount val="1"/>
                <c:pt idx="0">
                  <c:v>IUT de Nimes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Feuil2!$AM$5:$AM$11</c:f>
              <c:numCache>
                <c:formatCode>General</c:formatCode>
                <c:ptCount val="6"/>
                <c:pt idx="1">
                  <c:v>2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3937-44D4-9AC2-3469F2FD9373}"/>
            </c:ext>
          </c:extLst>
        </c:ser>
        <c:ser>
          <c:idx val="38"/>
          <c:order val="38"/>
          <c:tx>
            <c:strRef>
              <c:f>Feuil2!$AN$3:$AN$4</c:f>
              <c:strCache>
                <c:ptCount val="1"/>
                <c:pt idx="0">
                  <c:v>IUT d'Orsay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Feuil2!$AN$5:$AN$11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3937-44D4-9AC2-3469F2FD9373}"/>
            </c:ext>
          </c:extLst>
        </c:ser>
        <c:ser>
          <c:idx val="39"/>
          <c:order val="39"/>
          <c:tx>
            <c:strRef>
              <c:f>Feuil2!$AO$3:$AO$4</c:f>
              <c:strCache>
                <c:ptCount val="1"/>
                <c:pt idx="0">
                  <c:v>IUT le Havre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Feuil2!$AO$5:$AO$11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3937-44D4-9AC2-3469F2FD9373}"/>
            </c:ext>
          </c:extLst>
        </c:ser>
        <c:ser>
          <c:idx val="40"/>
          <c:order val="40"/>
          <c:tx>
            <c:strRef>
              <c:f>Feuil2!$AP$3:$AP$4</c:f>
              <c:strCache>
                <c:ptCount val="1"/>
                <c:pt idx="0">
                  <c:v>IUT Rennes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Feuil2!$AP$5:$AP$11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3937-44D4-9AC2-3469F2FD9373}"/>
            </c:ext>
          </c:extLst>
        </c:ser>
        <c:ser>
          <c:idx val="41"/>
          <c:order val="41"/>
          <c:tx>
            <c:strRef>
              <c:f>Feuil2!$AQ$3:$AQ$4</c:f>
              <c:strCache>
                <c:ptCount val="1"/>
                <c:pt idx="0">
                  <c:v>Lycée des Métiers Jean PERRIN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Feuil2!$AQ$5:$AQ$11</c:f>
              <c:numCache>
                <c:formatCode>General</c:formatCode>
                <c:ptCount val="6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3937-44D4-9AC2-3469F2FD9373}"/>
            </c:ext>
          </c:extLst>
        </c:ser>
        <c:ser>
          <c:idx val="42"/>
          <c:order val="42"/>
          <c:tx>
            <c:strRef>
              <c:f>Feuil2!$AR$3:$AR$4</c:f>
              <c:strCache>
                <c:ptCount val="1"/>
                <c:pt idx="0">
                  <c:v>Lycée Germain Tillion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Feuil2!$AR$5:$AR$11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3937-44D4-9AC2-3469F2FD9373}"/>
            </c:ext>
          </c:extLst>
        </c:ser>
        <c:ser>
          <c:idx val="43"/>
          <c:order val="43"/>
          <c:tx>
            <c:strRef>
              <c:f>Feuil2!$AS$3:$AS$4</c:f>
              <c:strCache>
                <c:ptCount val="1"/>
                <c:pt idx="0">
                  <c:v>Lycée Gustave Eiffel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Feuil2!$AS$5:$AS$11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3937-44D4-9AC2-3469F2FD9373}"/>
            </c:ext>
          </c:extLst>
        </c:ser>
        <c:ser>
          <c:idx val="44"/>
          <c:order val="44"/>
          <c:tx>
            <c:strRef>
              <c:f>Feuil2!$AT$3:$AT$4</c:f>
              <c:strCache>
                <c:ptCount val="1"/>
                <c:pt idx="0">
                  <c:v>Lycée Kaistler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Feuil2!$AT$5:$AT$11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3937-44D4-9AC2-3469F2FD9373}"/>
            </c:ext>
          </c:extLst>
        </c:ser>
        <c:ser>
          <c:idx val="45"/>
          <c:order val="45"/>
          <c:tx>
            <c:strRef>
              <c:f>Feuil2!$AU$3:$AU$4</c:f>
              <c:strCache>
                <c:ptCount val="1"/>
                <c:pt idx="0">
                  <c:v>Lycée LAVOISIER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Feuil2!$AU$5:$AU$11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3937-44D4-9AC2-3469F2FD9373}"/>
            </c:ext>
          </c:extLst>
        </c:ser>
        <c:ser>
          <c:idx val="46"/>
          <c:order val="46"/>
          <c:tx>
            <c:strRef>
              <c:f>Feuil2!$AV$3:$AV$4</c:f>
              <c:strCache>
                <c:ptCount val="1"/>
                <c:pt idx="0">
                  <c:v>Lycée Le Garros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Feuil2!$AV$5:$AV$11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3937-44D4-9AC2-3469F2FD9373}"/>
            </c:ext>
          </c:extLst>
        </c:ser>
        <c:ser>
          <c:idx val="47"/>
          <c:order val="47"/>
          <c:tx>
            <c:strRef>
              <c:f>Feuil2!$AW$3:$AW$4</c:f>
              <c:strCache>
                <c:ptCount val="1"/>
                <c:pt idx="0">
                  <c:v>Lycée Leonard de Vinci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Feuil2!$AW$5:$AW$11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B-3937-44D4-9AC2-3469F2FD9373}"/>
            </c:ext>
          </c:extLst>
        </c:ser>
        <c:ser>
          <c:idx val="48"/>
          <c:order val="48"/>
          <c:tx>
            <c:strRef>
              <c:f>Feuil2!$AX$3:$AX$4</c:f>
              <c:strCache>
                <c:ptCount val="1"/>
                <c:pt idx="0">
                  <c:v>Lycée Léonard de Vinci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Feuil2!$AX$5:$AX$11</c:f>
              <c:numCache>
                <c:formatCode>General</c:formatCode>
                <c:ptCount val="6"/>
                <c:pt idx="0">
                  <c:v>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3937-44D4-9AC2-3469F2FD9373}"/>
            </c:ext>
          </c:extLst>
        </c:ser>
        <c:ser>
          <c:idx val="49"/>
          <c:order val="49"/>
          <c:tx>
            <c:strRef>
              <c:f>Feuil2!$AY$3:$AY$4</c:f>
              <c:strCache>
                <c:ptCount val="1"/>
                <c:pt idx="0">
                  <c:v>Lycée Les Pannevelles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Feuil2!$AY$5:$AY$11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3937-44D4-9AC2-3469F2FD9373}"/>
            </c:ext>
          </c:extLst>
        </c:ser>
        <c:ser>
          <c:idx val="50"/>
          <c:order val="50"/>
          <c:tx>
            <c:strRef>
              <c:f>Feuil2!$AZ$3:$AZ$4</c:f>
              <c:strCache>
                <c:ptCount val="1"/>
                <c:pt idx="0">
                  <c:v>Lycée Loritz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Feuil2!$AZ$5:$AZ$11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E-3937-44D4-9AC2-3469F2FD9373}"/>
            </c:ext>
          </c:extLst>
        </c:ser>
        <c:ser>
          <c:idx val="51"/>
          <c:order val="51"/>
          <c:tx>
            <c:strRef>
              <c:f>Feuil2!$BA$3:$BA$4</c:f>
              <c:strCache>
                <c:ptCount val="1"/>
                <c:pt idx="0">
                  <c:v>Lycée Parc de Vilgénis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Feuil2!$BA$5:$BA$11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F-3937-44D4-9AC2-3469F2FD9373}"/>
            </c:ext>
          </c:extLst>
        </c:ser>
        <c:ser>
          <c:idx val="52"/>
          <c:order val="52"/>
          <c:tx>
            <c:strRef>
              <c:f>Feuil2!$BB$3:$BB$4</c:f>
              <c:strCache>
                <c:ptCount val="1"/>
                <c:pt idx="0">
                  <c:v>Lycée Perrimond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Feuil2!$BB$5:$BB$11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3937-44D4-9AC2-3469F2FD9373}"/>
            </c:ext>
          </c:extLst>
        </c:ser>
        <c:ser>
          <c:idx val="53"/>
          <c:order val="53"/>
          <c:tx>
            <c:strRef>
              <c:f>Feuil2!$BC$3:$BC$4</c:f>
              <c:strCache>
                <c:ptCount val="1"/>
                <c:pt idx="0">
                  <c:v>Lycée Pro Les Canuts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Feuil2!$BC$5:$BC$11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3937-44D4-9AC2-3469F2FD9373}"/>
            </c:ext>
          </c:extLst>
        </c:ser>
        <c:ser>
          <c:idx val="54"/>
          <c:order val="54"/>
          <c:tx>
            <c:strRef>
              <c:f>Feuil2!$BD$3:$BD$4</c:f>
              <c:strCache>
                <c:ptCount val="1"/>
                <c:pt idx="0">
                  <c:v>Lycée Pro Paul Mathou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Feuil2!$BD$5:$BD$11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3937-44D4-9AC2-3469F2FD9373}"/>
            </c:ext>
          </c:extLst>
        </c:ser>
        <c:ser>
          <c:idx val="55"/>
          <c:order val="55"/>
          <c:tx>
            <c:strRef>
              <c:f>Feuil2!$BE$3:$BE$4</c:f>
              <c:strCache>
                <c:ptCount val="1"/>
                <c:pt idx="0">
                  <c:v>Mines Telecom Atlantique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Feuil2!$BE$5:$BE$11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3937-44D4-9AC2-3469F2FD9373}"/>
            </c:ext>
          </c:extLst>
        </c:ser>
        <c:ser>
          <c:idx val="56"/>
          <c:order val="56"/>
          <c:tx>
            <c:strRef>
              <c:f>Feuil2!$BF$3:$BF$4</c:f>
              <c:strCache>
                <c:ptCount val="1"/>
                <c:pt idx="0">
                  <c:v>Paris 13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Feuil2!$BF$5:$BF$11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4-3937-44D4-9AC2-3469F2FD9373}"/>
            </c:ext>
          </c:extLst>
        </c:ser>
        <c:ser>
          <c:idx val="57"/>
          <c:order val="57"/>
          <c:tx>
            <c:strRef>
              <c:f>Feuil2!$BG$3:$BG$4</c:f>
              <c:strCache>
                <c:ptCount val="1"/>
                <c:pt idx="0">
                  <c:v>Paris Sud XI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Feuil2!$BG$5:$BG$11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3937-44D4-9AC2-3469F2FD9373}"/>
            </c:ext>
          </c:extLst>
        </c:ser>
        <c:ser>
          <c:idx val="58"/>
          <c:order val="58"/>
          <c:tx>
            <c:strRef>
              <c:f>Feuil2!$BH$3:$BH$4</c:f>
              <c:strCache>
                <c:ptCount val="1"/>
                <c:pt idx="0">
                  <c:v>Paris Tech - Ecole des Ponts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Feuil2!$BH$5:$BH$11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6-3937-44D4-9AC2-3469F2FD9373}"/>
            </c:ext>
          </c:extLst>
        </c:ser>
        <c:ser>
          <c:idx val="59"/>
          <c:order val="59"/>
          <c:tx>
            <c:strRef>
              <c:f>Feuil2!$BI$3:$BI$4</c:f>
              <c:strCache>
                <c:ptCount val="1"/>
                <c:pt idx="0">
                  <c:v>Paul Valéry - Montpellier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Feuil2!$BI$5:$BI$11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7-3937-44D4-9AC2-3469F2FD9373}"/>
            </c:ext>
          </c:extLst>
        </c:ser>
        <c:ser>
          <c:idx val="60"/>
          <c:order val="60"/>
          <c:tx>
            <c:strRef>
              <c:f>Feuil2!$BJ$3:$BJ$4</c:f>
              <c:strCache>
                <c:ptCount val="1"/>
                <c:pt idx="0">
                  <c:v>Polytech Marseille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Feuil2!$BJ$5:$BJ$11</c:f>
              <c:numCache>
                <c:formatCode>General</c:formatCode>
                <c:ptCount val="6"/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8-3937-44D4-9AC2-3469F2FD9373}"/>
            </c:ext>
          </c:extLst>
        </c:ser>
        <c:ser>
          <c:idx val="61"/>
          <c:order val="61"/>
          <c:tx>
            <c:strRef>
              <c:f>Feuil2!$BK$3:$BK$4</c:f>
              <c:strCache>
                <c:ptCount val="1"/>
                <c:pt idx="0">
                  <c:v>Polytech Orléans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Feuil2!$BK$5:$BK$11</c:f>
              <c:numCache>
                <c:formatCode>General</c:formatCode>
                <c:ptCount val="6"/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3937-44D4-9AC2-3469F2FD9373}"/>
            </c:ext>
          </c:extLst>
        </c:ser>
        <c:ser>
          <c:idx val="62"/>
          <c:order val="62"/>
          <c:tx>
            <c:strRef>
              <c:f>Feuil2!$BL$3:$BL$4</c:f>
              <c:strCache>
                <c:ptCount val="1"/>
                <c:pt idx="0">
                  <c:v>Sigma Clermont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Feuil2!$BL$5:$BL$11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A-3937-44D4-9AC2-3469F2FD9373}"/>
            </c:ext>
          </c:extLst>
        </c:ser>
        <c:ser>
          <c:idx val="63"/>
          <c:order val="63"/>
          <c:tx>
            <c:strRef>
              <c:f>Feuil2!$BM$3:$BM$4</c:f>
              <c:strCache>
                <c:ptCount val="1"/>
                <c:pt idx="0">
                  <c:v>SKEMA Business School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Feuil2!$BM$5:$BM$11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B-3937-44D4-9AC2-3469F2FD9373}"/>
            </c:ext>
          </c:extLst>
        </c:ser>
        <c:ser>
          <c:idx val="64"/>
          <c:order val="64"/>
          <c:tx>
            <c:strRef>
              <c:f>Feuil2!$BN$3:$BN$4</c:f>
              <c:strCache>
                <c:ptCount val="1"/>
                <c:pt idx="0">
                  <c:v>UBS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Feuil2!$BN$5:$BN$11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3937-44D4-9AC2-3469F2FD9373}"/>
            </c:ext>
          </c:extLst>
        </c:ser>
        <c:ser>
          <c:idx val="65"/>
          <c:order val="65"/>
          <c:tx>
            <c:strRef>
              <c:f>Feuil2!$BO$3:$BO$4</c:f>
              <c:strCache>
                <c:ptCount val="1"/>
                <c:pt idx="0">
                  <c:v>UFR Jean Monnet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Feuil2!$BO$5:$BO$11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D-3937-44D4-9AC2-3469F2FD9373}"/>
            </c:ext>
          </c:extLst>
        </c:ser>
        <c:ser>
          <c:idx val="66"/>
          <c:order val="66"/>
          <c:tx>
            <c:strRef>
              <c:f>Feuil2!$BP$3:$BP$4</c:f>
              <c:strCache>
                <c:ptCount val="1"/>
                <c:pt idx="0">
                  <c:v>Université Claude Bernard Lyon 1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Feuil2!$BP$5:$BP$11</c:f>
              <c:numCache>
                <c:formatCode>General</c:formatCode>
                <c:ptCount val="6"/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3937-44D4-9AC2-3469F2FD9373}"/>
            </c:ext>
          </c:extLst>
        </c:ser>
        <c:ser>
          <c:idx val="67"/>
          <c:order val="67"/>
          <c:tx>
            <c:strRef>
              <c:f>Feuil2!$BQ$3:$BQ$4</c:f>
              <c:strCache>
                <c:ptCount val="1"/>
                <c:pt idx="0">
                  <c:v>Université de Bordeaux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Feuil2!$BQ$5:$BQ$11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F-3937-44D4-9AC2-3469F2FD9373}"/>
            </c:ext>
          </c:extLst>
        </c:ser>
        <c:ser>
          <c:idx val="68"/>
          <c:order val="68"/>
          <c:tx>
            <c:strRef>
              <c:f>Feuil2!$BR$3:$BR$4</c:f>
              <c:strCache>
                <c:ptCount val="1"/>
                <c:pt idx="0">
                  <c:v>Université de la Lorraine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Feuil2!$BR$5:$BR$11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0-3937-44D4-9AC2-3469F2FD9373}"/>
            </c:ext>
          </c:extLst>
        </c:ser>
        <c:ser>
          <c:idx val="69"/>
          <c:order val="69"/>
          <c:tx>
            <c:strRef>
              <c:f>Feuil2!$BS$3:$BS$4</c:f>
              <c:strCache>
                <c:ptCount val="1"/>
                <c:pt idx="0">
                  <c:v>Université Grenoble Alpes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Feuil2!$BS$5:$BS$11</c:f>
              <c:numCache>
                <c:formatCode>General</c:formatCode>
                <c:ptCount val="6"/>
                <c:pt idx="1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1-3937-44D4-9AC2-3469F2FD9373}"/>
            </c:ext>
          </c:extLst>
        </c:ser>
        <c:ser>
          <c:idx val="70"/>
          <c:order val="70"/>
          <c:tx>
            <c:strRef>
              <c:f>Feuil2!$BT$3:$BT$4</c:f>
              <c:strCache>
                <c:ptCount val="1"/>
                <c:pt idx="0">
                  <c:v>Université Lyon 1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Feuil2!$BT$5:$BT$11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2-3937-44D4-9AC2-3469F2FD9373}"/>
            </c:ext>
          </c:extLst>
        </c:ser>
        <c:ser>
          <c:idx val="71"/>
          <c:order val="71"/>
          <c:tx>
            <c:strRef>
              <c:f>Feuil2!$BU$3:$BU$4</c:f>
              <c:strCache>
                <c:ptCount val="1"/>
                <c:pt idx="0">
                  <c:v>Université Marne La Vallée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Feuil2!$BU$5:$BU$11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3-3937-44D4-9AC2-3469F2FD9373}"/>
            </c:ext>
          </c:extLst>
        </c:ser>
        <c:ser>
          <c:idx val="72"/>
          <c:order val="72"/>
          <c:tx>
            <c:strRef>
              <c:f>Feuil2!$BV$3:$BV$4</c:f>
              <c:strCache>
                <c:ptCount val="1"/>
                <c:pt idx="0">
                  <c:v>UPSSTECH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Feuil2!$BV$5:$BV$11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3937-44D4-9AC2-3469F2FD9373}"/>
            </c:ext>
          </c:extLst>
        </c:ser>
        <c:ser>
          <c:idx val="73"/>
          <c:order val="73"/>
          <c:tx>
            <c:strRef>
              <c:f>Feuil2!$BW$3:$BW$4</c:f>
              <c:strCache>
                <c:ptCount val="1"/>
                <c:pt idx="0">
                  <c:v>(vide)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Feuil2!$BW$5:$BW$11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5-3937-44D4-9AC2-3469F2FD9373}"/>
            </c:ext>
          </c:extLst>
        </c:ser>
        <c:ser>
          <c:idx val="74"/>
          <c:order val="74"/>
          <c:tx>
            <c:strRef>
              <c:f>Feuil2!$BX$3:$BX$4</c:f>
              <c:strCache>
                <c:ptCount val="1"/>
                <c:pt idx="0">
                  <c:v>Polytech Chambery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Feuil2!$BX$5:$BX$11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6-3937-44D4-9AC2-3469F2FD9373}"/>
            </c:ext>
          </c:extLst>
        </c:ser>
        <c:ser>
          <c:idx val="75"/>
          <c:order val="75"/>
          <c:tx>
            <c:strRef>
              <c:f>Feuil2!$BY$3:$BY$4</c:f>
              <c:strCache>
                <c:ptCount val="1"/>
                <c:pt idx="0">
                  <c:v>Lycée Notre dame de Sion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Feuil2!$BY$5:$BY$11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7-3937-44D4-9AC2-3469F2FD9373}"/>
            </c:ext>
          </c:extLst>
        </c:ser>
        <c:ser>
          <c:idx val="76"/>
          <c:order val="76"/>
          <c:tx>
            <c:strRef>
              <c:f>Feuil2!$BZ$3:$BZ$4</c:f>
              <c:strCache>
                <c:ptCount val="1"/>
                <c:pt idx="0">
                  <c:v>Centrale Nantes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Feuil2!$BZ$5:$BZ$11</c:f>
              <c:numCache>
                <c:formatCode>General</c:formatCode>
                <c:ptCount val="6"/>
                <c:pt idx="2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8-3937-44D4-9AC2-3469F2FD9373}"/>
            </c:ext>
          </c:extLst>
        </c:ser>
        <c:ser>
          <c:idx val="77"/>
          <c:order val="77"/>
          <c:tx>
            <c:strRef>
              <c:f>Feuil2!$CA$3:$CA$4</c:f>
              <c:strCache>
                <c:ptCount val="1"/>
                <c:pt idx="0">
                  <c:v>Lycée Polyvalent Langevin Wallon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Feuil2!$CA$5:$CA$11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9-3937-44D4-9AC2-3469F2FD9373}"/>
            </c:ext>
          </c:extLst>
        </c:ser>
        <c:ser>
          <c:idx val="78"/>
          <c:order val="78"/>
          <c:tx>
            <c:strRef>
              <c:f>Feuil2!$CB$3:$CB$4</c:f>
              <c:strCache>
                <c:ptCount val="1"/>
                <c:pt idx="0">
                  <c:v>Centrale de Lyon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Feuil2!$CB$5:$CB$11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A-3937-44D4-9AC2-3469F2FD9373}"/>
            </c:ext>
          </c:extLst>
        </c:ser>
        <c:ser>
          <c:idx val="79"/>
          <c:order val="79"/>
          <c:tx>
            <c:strRef>
              <c:f>Feuil2!$CC$3:$CC$4</c:f>
              <c:strCache>
                <c:ptCount val="1"/>
                <c:pt idx="0">
                  <c:v>Lycée Essouriau Ulis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Feuil2!$CC$5:$CC$11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B-3937-44D4-9AC2-3469F2FD9373}"/>
            </c:ext>
          </c:extLst>
        </c:ser>
        <c:ser>
          <c:idx val="80"/>
          <c:order val="80"/>
          <c:tx>
            <c:strRef>
              <c:f>Feuil2!$CD$3:$CD$4</c:f>
              <c:strCache>
                <c:ptCount val="1"/>
                <c:pt idx="0">
                  <c:v>Lycée des Métiers des Arts BTP Fernand Léger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Feuil2!$CD$5:$CD$11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3937-44D4-9AC2-3469F2FD9373}"/>
            </c:ext>
          </c:extLst>
        </c:ser>
        <c:ser>
          <c:idx val="81"/>
          <c:order val="81"/>
          <c:tx>
            <c:strRef>
              <c:f>Feuil2!$CE$3:$CE$4</c:f>
              <c:strCache>
                <c:ptCount val="1"/>
                <c:pt idx="0">
                  <c:v>Polytech Clermont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Feuil2!$CE$5:$CE$11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D-3937-44D4-9AC2-3469F2FD9373}"/>
            </c:ext>
          </c:extLst>
        </c:ser>
        <c:ser>
          <c:idx val="82"/>
          <c:order val="82"/>
          <c:tx>
            <c:strRef>
              <c:f>Feuil2!$CF$3:$CF$4</c:f>
              <c:strCache>
                <c:ptCount val="1"/>
                <c:pt idx="0">
                  <c:v>Lycée Pro EGLETONS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Feuil2!$CF$5:$CF$11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E-3937-44D4-9AC2-3469F2FD9373}"/>
            </c:ext>
          </c:extLst>
        </c:ser>
        <c:ser>
          <c:idx val="83"/>
          <c:order val="83"/>
          <c:tx>
            <c:strRef>
              <c:f>Feuil2!$CG$3:$CG$4</c:f>
              <c:strCache>
                <c:ptCount val="1"/>
                <c:pt idx="0">
                  <c:v>Ecole nationale des travaux publics de l'Etat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Feuil2!$CG$5:$CG$11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F-3937-44D4-9AC2-3469F2FD9373}"/>
            </c:ext>
          </c:extLst>
        </c:ser>
        <c:ser>
          <c:idx val="84"/>
          <c:order val="84"/>
          <c:tx>
            <c:strRef>
              <c:f>Feuil2!$CH$3:$CH$4</c:f>
              <c:strCache>
                <c:ptCount val="1"/>
                <c:pt idx="0">
                  <c:v>Université d'Aix en Provence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Feuil2!$CH$5:$CH$11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0-3937-44D4-9AC2-3469F2FD9373}"/>
            </c:ext>
          </c:extLst>
        </c:ser>
        <c:ser>
          <c:idx val="85"/>
          <c:order val="85"/>
          <c:tx>
            <c:strRef>
              <c:f>Feuil2!$CI$3:$CI$4</c:f>
              <c:strCache>
                <c:ptCount val="1"/>
                <c:pt idx="0">
                  <c:v>IUT Marne la Vallée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Feuil2!$CI$5:$CI$11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1-3937-44D4-9AC2-3469F2FD9373}"/>
            </c:ext>
          </c:extLst>
        </c:ser>
        <c:ser>
          <c:idx val="86"/>
          <c:order val="86"/>
          <c:tx>
            <c:strRef>
              <c:f>Feuil2!$CJ$3:$CJ$4</c:f>
              <c:strCache>
                <c:ptCount val="1"/>
                <c:pt idx="0">
                  <c:v>Lycée Joseph Vallot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Feuil2!$CJ$5:$CJ$11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2-3937-44D4-9AC2-3469F2FD9373}"/>
            </c:ext>
          </c:extLst>
        </c:ser>
        <c:ser>
          <c:idx val="87"/>
          <c:order val="87"/>
          <c:tx>
            <c:strRef>
              <c:f>Feuil2!$CK$3:$CK$4</c:f>
              <c:strCache>
                <c:ptCount val="1"/>
                <c:pt idx="0">
                  <c:v>Claude Nicolas LEDOUX EBTP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Feuil2!$CK$5:$CK$11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3-3937-44D4-9AC2-3469F2FD9373}"/>
            </c:ext>
          </c:extLst>
        </c:ser>
        <c:ser>
          <c:idx val="88"/>
          <c:order val="88"/>
          <c:tx>
            <c:strRef>
              <c:f>Feuil2!$CL$3:$CL$4</c:f>
              <c:strCache>
                <c:ptCount val="1"/>
                <c:pt idx="0">
                  <c:v>Lycée du Paysage et de l'environnement Fénelon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Feuil2!$CL$5:$CL$11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4-3937-44D4-9AC2-3469F2FD9373}"/>
            </c:ext>
          </c:extLst>
        </c:ser>
        <c:ser>
          <c:idx val="89"/>
          <c:order val="89"/>
          <c:tx>
            <c:strRef>
              <c:f>Feuil2!$CM$3:$CM$4</c:f>
              <c:strCache>
                <c:ptCount val="1"/>
                <c:pt idx="0">
                  <c:v>Lycée Professionnel Métier de l'électricité et ses environnements connectés (MELEC)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Feuil2!$CM$5:$CM$11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5-3937-44D4-9AC2-3469F2FD9373}"/>
            </c:ext>
          </c:extLst>
        </c:ser>
        <c:ser>
          <c:idx val="90"/>
          <c:order val="90"/>
          <c:tx>
            <c:strRef>
              <c:f>Feuil2!$CN$3:$CN$4</c:f>
              <c:strCache>
                <c:ptCount val="1"/>
                <c:pt idx="0">
                  <c:v>Faculté de Bordeaux Montesquieu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Feuil2!$CN$5:$CN$11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6-3937-44D4-9AC2-3469F2FD9373}"/>
            </c:ext>
          </c:extLst>
        </c:ser>
        <c:ser>
          <c:idx val="91"/>
          <c:order val="91"/>
          <c:tx>
            <c:strRef>
              <c:f>Feuil2!$CO$3:$CO$4</c:f>
              <c:strCache>
                <c:ptCount val="1"/>
                <c:pt idx="0">
                  <c:v>EIVP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Feuil2!$CO$5:$CO$11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7-3937-44D4-9AC2-3469F2FD9373}"/>
            </c:ext>
          </c:extLst>
        </c:ser>
        <c:ser>
          <c:idx val="92"/>
          <c:order val="92"/>
          <c:tx>
            <c:strRef>
              <c:f>Feuil2!$CP$3:$CP$4</c:f>
              <c:strCache>
                <c:ptCount val="1"/>
                <c:pt idx="0">
                  <c:v>EPF Sceaux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Feuil2!$CP$5:$CP$11</c:f>
              <c:numCache>
                <c:formatCode>General</c:formatCode>
                <c:ptCount val="6"/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3937-44D4-9AC2-3469F2FD9373}"/>
            </c:ext>
          </c:extLst>
        </c:ser>
        <c:ser>
          <c:idx val="93"/>
          <c:order val="93"/>
          <c:tx>
            <c:strRef>
              <c:f>Feuil2!$CQ$3:$CQ$4</c:f>
              <c:strCache>
                <c:ptCount val="1"/>
                <c:pt idx="0">
                  <c:v>Lycée régional du batiment et des travaux publics saint lambert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Feuil2!$CQ$5:$CQ$11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9-3937-44D4-9AC2-3469F2FD9373}"/>
            </c:ext>
          </c:extLst>
        </c:ser>
        <c:ser>
          <c:idx val="94"/>
          <c:order val="94"/>
          <c:tx>
            <c:strRef>
              <c:f>Feuil2!$CR$3:$CR$4</c:f>
              <c:strCache>
                <c:ptCount val="1"/>
                <c:pt idx="0">
                  <c:v>Lycée des métiers Louis Blériot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Feuil2!$CR$5:$CR$11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A-3937-44D4-9AC2-3469F2FD9373}"/>
            </c:ext>
          </c:extLst>
        </c:ser>
        <c:ser>
          <c:idx val="95"/>
          <c:order val="95"/>
          <c:tx>
            <c:strRef>
              <c:f>Feuil2!$CS$3:$CS$4</c:f>
              <c:strCache>
                <c:ptCount val="1"/>
                <c:pt idx="0">
                  <c:v>Lycée Pierre Caraminot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Feuil2!$CS$5:$CS$11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B-3937-44D4-9AC2-3469F2FD9373}"/>
            </c:ext>
          </c:extLst>
        </c:ser>
        <c:ser>
          <c:idx val="96"/>
          <c:order val="96"/>
          <c:tx>
            <c:strRef>
              <c:f>Feuil2!$CT$3:$CT$4</c:f>
              <c:strCache>
                <c:ptCount val="1"/>
                <c:pt idx="0">
                  <c:v>Campus Sainte Thérèse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Feuil2!$CT$5:$CT$11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C-3937-44D4-9AC2-3469F2FD9373}"/>
            </c:ext>
          </c:extLst>
        </c:ser>
        <c:ser>
          <c:idx val="97"/>
          <c:order val="97"/>
          <c:tx>
            <c:strRef>
              <c:f>Feuil2!$CU$3:$CU$4</c:f>
              <c:strCache>
                <c:ptCount val="1"/>
                <c:pt idx="0">
                  <c:v>Ecole Polytechnique de Universitaire de Marseille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Feuil2!$CU$5:$CU$11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D-3937-44D4-9AC2-3469F2FD9373}"/>
            </c:ext>
          </c:extLst>
        </c:ser>
        <c:ser>
          <c:idx val="98"/>
          <c:order val="98"/>
          <c:tx>
            <c:strRef>
              <c:f>Feuil2!$CV$3:$CV$4</c:f>
              <c:strCache>
                <c:ptCount val="1"/>
                <c:pt idx="0">
                  <c:v>Lycée Geneviève Anthonioz de Gaulle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Feuil2!$CV$5:$CV$11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E-3937-44D4-9AC2-3469F2FD9373}"/>
            </c:ext>
          </c:extLst>
        </c:ser>
        <c:ser>
          <c:idx val="99"/>
          <c:order val="99"/>
          <c:tx>
            <c:strRef>
              <c:f>Feuil2!$CW$3:$CW$4</c:f>
              <c:strCache>
                <c:ptCount val="1"/>
                <c:pt idx="0">
                  <c:v>Lycée Polyvalent Paul Langevin 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Feuil2!$CW$5:$CW$11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F-3937-44D4-9AC2-3469F2FD9373}"/>
            </c:ext>
          </c:extLst>
        </c:ser>
        <c:ser>
          <c:idx val="100"/>
          <c:order val="100"/>
          <c:tx>
            <c:strRef>
              <c:f>Feuil2!$CX$3:$CX$4</c:f>
              <c:strCache>
                <c:ptCount val="1"/>
                <c:pt idx="0">
                  <c:v>IUT de Sénart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Feuil2!$CX$5:$CX$11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0-3937-44D4-9AC2-3469F2FD9373}"/>
            </c:ext>
          </c:extLst>
        </c:ser>
        <c:ser>
          <c:idx val="101"/>
          <c:order val="101"/>
          <c:tx>
            <c:strRef>
              <c:f>Feuil2!$CY$3:$CY$4</c:f>
              <c:strCache>
                <c:ptCount val="1"/>
                <c:pt idx="0">
                  <c:v>Ecole des Ingénieurs de la ville de Paris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Feuil2!$CY$5:$CY$11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1-3937-44D4-9AC2-3469F2FD9373}"/>
            </c:ext>
          </c:extLst>
        </c:ser>
        <c:ser>
          <c:idx val="102"/>
          <c:order val="102"/>
          <c:tx>
            <c:strRef>
              <c:f>Feuil2!$CZ$3:$CZ$4</c:f>
              <c:strCache>
                <c:ptCount val="1"/>
                <c:pt idx="0">
                  <c:v>Lycée professionnel Don Bosco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Feuil2!$CZ$5:$CZ$11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2-3937-44D4-9AC2-3469F2FD9373}"/>
            </c:ext>
          </c:extLst>
        </c:ser>
        <c:ser>
          <c:idx val="103"/>
          <c:order val="103"/>
          <c:tx>
            <c:strRef>
              <c:f>Feuil2!$DA$3:$DA$4</c:f>
              <c:strCache>
                <c:ptCount val="1"/>
                <c:pt idx="0">
                  <c:v>Lycée professionnel Gustave Eiffel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Feuil2!$DA$5:$DA$11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3-3937-44D4-9AC2-3469F2FD9373}"/>
            </c:ext>
          </c:extLst>
        </c:ser>
        <c:ser>
          <c:idx val="104"/>
          <c:order val="104"/>
          <c:tx>
            <c:strRef>
              <c:f>Feuil2!$DB$3:$DB$4</c:f>
              <c:strCache>
                <c:ptCount val="1"/>
                <c:pt idx="0">
                  <c:v>IUT d'Amiens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Feuil2!$DB$5:$DB$11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4-3937-44D4-9AC2-3469F2FD9373}"/>
            </c:ext>
          </c:extLst>
        </c:ser>
        <c:ser>
          <c:idx val="105"/>
          <c:order val="105"/>
          <c:tx>
            <c:strRef>
              <c:f>Feuil2!$DC$3:$DC$4</c:f>
              <c:strCache>
                <c:ptCount val="1"/>
                <c:pt idx="0">
                  <c:v>Collège La Salle Igny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Feuil2!$DC$5:$DC$11</c:f>
              <c:numCache>
                <c:formatCode>General</c:formatCode>
                <c:ptCount val="6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5-3937-44D4-9AC2-3469F2FD9373}"/>
            </c:ext>
          </c:extLst>
        </c:ser>
        <c:ser>
          <c:idx val="106"/>
          <c:order val="106"/>
          <c:tx>
            <c:strRef>
              <c:f>Feuil2!$DD$3:$DD$4</c:f>
              <c:strCache>
                <c:ptCount val="1"/>
                <c:pt idx="0">
                  <c:v>Greta MTI 77 / Lycée La Fayette Champagne Sur Seine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Feuil2!$DD$5:$DD$11</c:f>
              <c:numCache>
                <c:formatCode>General</c:formatCode>
                <c:ptCount val="6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6-3937-44D4-9AC2-3469F2FD9373}"/>
            </c:ext>
          </c:extLst>
        </c:ser>
        <c:ser>
          <c:idx val="107"/>
          <c:order val="107"/>
          <c:tx>
            <c:strRef>
              <c:f>Feuil2!$DE$3:$DE$4</c:f>
              <c:strCache>
                <c:ptCount val="1"/>
                <c:pt idx="0">
                  <c:v>Ecole Nationale d'Ingénieurs de Saint Etienne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Feuil2!$DE$5:$DE$11</c:f>
              <c:numCache>
                <c:formatCode>General</c:formatCode>
                <c:ptCount val="6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7-3937-44D4-9AC2-3469F2FD9373}"/>
            </c:ext>
          </c:extLst>
        </c:ser>
        <c:ser>
          <c:idx val="108"/>
          <c:order val="108"/>
          <c:tx>
            <c:strRef>
              <c:f>Feuil2!$DF$3:$DF$4</c:f>
              <c:strCache>
                <c:ptCount val="1"/>
                <c:pt idx="0">
                  <c:v>Lycée Technologique La Martinière Monplaisir</c:v>
                </c:pt>
              </c:strCache>
            </c:strRef>
          </c:tx>
          <c:invertIfNegative val="0"/>
          <c:cat>
            <c:strRef>
              <c:f>Feuil2!$A$5:$A$11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Feuil2!$DF$5:$DF$11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8-3937-44D4-9AC2-3469F2FD93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798848"/>
        <c:axId val="102800384"/>
      </c:barChart>
      <c:catAx>
        <c:axId val="1027988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2800384"/>
        <c:crosses val="autoZero"/>
        <c:auto val="1"/>
        <c:lblAlgn val="ctr"/>
        <c:lblOffset val="100"/>
        <c:noMultiLvlLbl val="0"/>
      </c:catAx>
      <c:valAx>
        <c:axId val="102800384"/>
        <c:scaling>
          <c:orientation val="minMax"/>
          <c:max val="1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2798848"/>
        <c:crosses val="autoZero"/>
        <c:crossBetween val="between"/>
        <c:majorUnit val="2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11</xdr:row>
      <xdr:rowOff>19049</xdr:rowOff>
    </xdr:from>
    <xdr:to>
      <xdr:col>11</xdr:col>
      <xdr:colOff>66675</xdr:colOff>
      <xdr:row>23</xdr:row>
      <xdr:rowOff>109536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RE Lou" refreshedDate="43672.670739814814" createdVersion="5" refreshedVersion="4" minRefreshableVersion="3" recordCount="175" xr:uid="{00000000-000A-0000-FFFF-FFFF00000000}">
  <cacheSource type="worksheet">
    <worksheetSource name="Tableau1"/>
  </cacheSource>
  <cacheFields count="42">
    <cacheField name="NOM" numFmtId="0">
      <sharedItems containsBlank="1"/>
    </cacheField>
    <cacheField name="PRENOM" numFmtId="0">
      <sharedItems containsBlank="1" count="138">
        <s v="Thibaut"/>
        <s v="Lucas"/>
        <s v="Nassim"/>
        <s v="Romain"/>
        <s v="Syamak"/>
        <s v="Farah"/>
        <s v="Matthieu"/>
        <s v="Laura"/>
        <s v="Ange"/>
        <s v="Riham"/>
        <s v="Rémi"/>
        <s v="Alexandre"/>
        <s v="Emeric"/>
        <s v="Yassine"/>
        <s v="Ibrahim"/>
        <s v="Fatima"/>
        <s v="Nicolas "/>
        <s v="Serkan"/>
        <s v="Valentin"/>
        <s v="Anael"/>
        <s v="Etienne"/>
        <s v="Nabil"/>
        <s v="Louisiane"/>
        <s v="Julien"/>
        <s v="Martin"/>
        <s v="Nour Elhadi"/>
        <s v="Kubra"/>
        <s v="Maro"/>
        <s v="Sounan Justin"/>
        <s v="Basile"/>
        <s v="Sofia"/>
        <s v="Carole"/>
        <s v="Thomas"/>
        <s v="Emilie"/>
        <s v="Jean-Baptiste"/>
        <s v="Alaa"/>
        <s v="Mohamed"/>
        <s v="Oussama"/>
        <s v="Vincent"/>
        <s v="Luna"/>
        <s v="Quentin"/>
        <s v="Anthony"/>
        <s v="Cyprien"/>
        <s v="Dimitri"/>
        <s v="Nawel"/>
        <s v="Théo"/>
        <s v="Manon"/>
        <s v="Guillaume"/>
        <s v="Marjorie"/>
        <s v="Pierre"/>
        <s v="Grégoire"/>
        <s v="Louane"/>
        <s v="Marième"/>
        <s v="Elodie"/>
        <s v="Louis"/>
        <s v="Chaimaa"/>
        <s v="Aymene"/>
        <s v="Marcella"/>
        <s v="Vitika"/>
        <s v="Rubio"/>
        <s v="Maxim"/>
        <s v="Samar"/>
        <s v="Baptiste"/>
        <s v="Olivier"/>
        <s v="Robin"/>
        <s v="Antonin"/>
        <s v="Marie-Amélie"/>
        <s v="Benjamin"/>
        <s v="Géraud"/>
        <s v="Jules"/>
        <s v="Patrick"/>
        <s v="Clément"/>
        <s v="Théodore"/>
        <s v="Nina"/>
        <s v="Bilal"/>
        <s v="Lydia"/>
        <s v="Rayan"/>
        <s v="Margot"/>
        <s v="Ismail"/>
        <s v="Tiphaine"/>
        <s v="Fouad"/>
        <s v="Stéphane"/>
        <s v="Arnaud"/>
        <s v="Rani"/>
        <s v="Ouiza"/>
        <s v="Sandja Wésséme"/>
        <s v="Hamza"/>
        <s v="Naji"/>
        <s v="Céline"/>
        <s v="Vasile Catalin"/>
        <s v="Fabien"/>
        <s v="Freddy"/>
        <s v="Lorraine"/>
        <s v="Maxime"/>
        <s v="Marc"/>
        <s v="Jean-Pierre Aristide"/>
        <s v="Jérémy"/>
        <s v="Rodolphe"/>
        <s v="Matéo"/>
        <s v="Ousseynou"/>
        <s v="Pascal"/>
        <s v="David"/>
        <s v="Augustin"/>
        <s v="Billy"/>
        <s v="Tara"/>
        <s v="Penda"/>
        <s v="Joseph"/>
        <s v="Rémy"/>
        <s v="Steven"/>
        <s v="Sandrine"/>
        <s v="Mohammed"/>
        <s v="Florian"/>
        <s v="Younes"/>
        <s v="Melvin"/>
        <s v="Titus"/>
        <s v="Ilidio"/>
        <s v="Rosny Sofia"/>
        <s v="Chloé "/>
        <s v="Laina"/>
        <s v="Nada"/>
        <s v="Christophe"/>
        <s v="Marvin"/>
        <s v="Theo"/>
        <s v="François"/>
        <s v="Titouan"/>
        <s v="Arthur"/>
        <s v="Hugo"/>
        <s v="Lamri"/>
        <s v="Sikhou"/>
        <s v="Anais"/>
        <s v="Linda"/>
        <s v="Clara "/>
        <s v="Guillemette"/>
        <s v="Célia"/>
        <s v="El Bachir"/>
        <s v="Paul"/>
        <s v="Naeva"/>
        <m/>
      </sharedItems>
    </cacheField>
    <cacheField name="NIVEAU D'ETUDES" numFmtId="0">
      <sharedItems containsBlank="1"/>
    </cacheField>
    <cacheField name="NIV." numFmtId="0">
      <sharedItems containsString="0" containsBlank="1" containsNumber="1" containsInteger="1" minValue="1" maxValue="5" count="6">
        <n v="5"/>
        <n v="4"/>
        <n v="2"/>
        <n v="3"/>
        <n v="1"/>
        <m/>
      </sharedItems>
    </cacheField>
    <cacheField name="TYPE D'ETABLISSEMENT" numFmtId="164">
      <sharedItems containsBlank="1"/>
    </cacheField>
    <cacheField name="ECOLE" numFmtId="0">
      <sharedItems containsBlank="1" count="113">
        <s v="Université de Bordeaux"/>
        <s v="INSA Strasbourg"/>
        <s v="ESTP"/>
        <s v="INSA Rouen"/>
        <s v="Faculté des Sciences de Nancy"/>
        <s v="Lycée Léonard de Vinci"/>
        <s v="Université Lyon 1"/>
        <s v="Université Grenoble Alpes"/>
        <s v="Lycée Germain Tillion"/>
        <s v="ENSAM"/>
        <s v="Lycée Kaistler"/>
        <s v="Centrale de Lille"/>
        <s v="Polytech Marseille"/>
        <s v="Polytech Chambery"/>
        <s v="Lycée LAVOISIER"/>
        <s v="EATP Egletons"/>
        <s v="Lycée Loritz"/>
        <s v="Lycée Notre dame de Sion"/>
        <s v="ESILV"/>
        <m/>
        <s v="IUT de Nimes"/>
        <s v="IUT d'Orsay"/>
        <s v="Centrale Nantes"/>
        <s v="Lycée Pro Les Canuts"/>
        <s v="Lycée Polyvalent Langevin Wallon"/>
        <s v="ENPC"/>
        <s v="Paul Valéry - Montpellier"/>
        <s v="Centrale de Lyon"/>
        <s v="Lycée Essouriau Ulis"/>
        <s v="Polytech Orléans"/>
        <s v="Lycée des Métiers des Arts BTP Fernand Léger"/>
        <s v="CHEC"/>
        <s v="Polytech Clermont"/>
        <s v="Paris Sud XI"/>
        <s v="Lycée Pro EGLETONS"/>
        <s v="Ecole nationale des travaux publics de l'Etat"/>
        <s v="Ecole nationale d'Ingénieur de Saint Etienne"/>
        <s v="Université d'Aix en Provence"/>
        <s v="City-Pro"/>
        <s v="Université Claude Bernard Lyon 1"/>
        <s v="ISA BTP"/>
        <s v="IUT Marne la Vallée"/>
        <s v="Lycée Joseph Vallot"/>
        <s v="Lycée Gustave Eiffel"/>
        <s v="Ecole Polytech de Lille"/>
        <s v="Paris Tech - Ecole des Ponts"/>
        <s v="Ecole Nationale des Mines de Nancy"/>
        <s v="Ecole des Mines d'Ales"/>
        <s v="Sigma Clermont"/>
        <s v="Collège Georges Brassens"/>
        <s v="Collège Les Goussons"/>
        <s v="ISBA"/>
        <s v="Claude Nicolas LEDOUX EBTP"/>
        <s v="ECF"/>
        <s v="Lycée du Paysage et de l'environnement Fénelon"/>
        <s v="ICAM"/>
        <s v="Centrale Supélec"/>
        <s v="Lycée Professionnel Métier de l'électricité et ses environnements connectés (MELEC)"/>
        <s v="INSA Rennes"/>
        <s v="Faculté de Bordeaux Montesquieu"/>
        <s v="ESITC"/>
        <s v="Université de la Lorraine"/>
        <s v="EIVP"/>
        <s v="Lycée Parc de Vilgénis"/>
        <s v="EPF Sceaux"/>
        <s v="ENIT"/>
        <s v="Lycée régional du batiment et des travaux publics saint lambert"/>
        <s v="EISLV"/>
        <s v="UBS"/>
        <s v="IUT le Havre"/>
        <s v="SKEMA Business School"/>
        <s v="CESI"/>
        <s v="ENSG Nancy"/>
        <s v="ESME"/>
        <s v="Lycée des métiers Louis Blériot"/>
        <s v="Mines Telecom Atlantique"/>
        <s v="Lycée Pierre Caraminot"/>
        <s v="Lycée Les Pannevelles"/>
        <s v="IUT Rennes"/>
        <s v="Campus Sainte Thérèse"/>
        <s v="Lycée Leonard de Vinci"/>
        <s v="AFPA"/>
        <s v="Lycée Perrimond"/>
        <s v="Ecole Polytechnique de Universitaire de Marseille"/>
        <s v="UFR Jean Monnet"/>
        <s v="Lycée Geneviève Anthonioz de Gaulle"/>
        <s v="Lycée Le Garros"/>
        <s v="Paris 13"/>
        <s v="Lycée Polyvalent Paul Langevin "/>
        <s v="IUT de Sénart"/>
        <s v="Ecole des Ingénieurs de la ville de Paris"/>
        <s v="Lycée des Métiers Jean PERRIN"/>
        <s v="EPF"/>
        <s v="Lycée professionnel Don Bosco"/>
        <s v="Lycée professionnel Gustave Eiffel"/>
        <s v="Ecole Polytechnique de Nantes"/>
        <s v="Collège Saint Druon"/>
        <s v="Université Marne La Vallée"/>
        <s v="IUT d'Amiens"/>
        <s v="INSA Toulouse"/>
        <s v="Lycée Pro Paul Mathou"/>
        <s v="EBTP Claude N. Ledoux"/>
        <s v="Collège La Salle Igny"/>
        <s v="Greta MTI 77 / Lycée La Fayette Champagne Sur Seine"/>
        <s v="Ecole Nationale d'Ingénieurs de Saint Etienne"/>
        <s v="INSA Lyon"/>
        <s v="UPSSTECH"/>
        <s v="Lycée Technologique La Martinière Monplaisir"/>
        <s v="ISC"/>
        <s v="CentraleSupelec" u="1"/>
        <s v="Lycée Anatole France" u="1"/>
        <s v="Centrale de Nantes" u="1"/>
        <s v="National Taiwan University" u="1"/>
      </sharedItems>
    </cacheField>
    <cacheField name="DIPLÔME PREPARE" numFmtId="0">
      <sharedItems containsBlank="1"/>
    </cacheField>
    <cacheField name="REF. OFFRE DE STAGE" numFmtId="0">
      <sharedItems containsBlank="1" containsMixedTypes="1" containsNumber="1" containsInteger="1" minValue="19001" maxValue="19046"/>
    </cacheField>
    <cacheField name="MAIL" numFmtId="0">
      <sharedItems containsBlank="1"/>
    </cacheField>
    <cacheField name="TEL" numFmtId="0">
      <sharedItems containsBlank="1" containsMixedTypes="1" containsNumber="1" containsInteger="1" minValue="658007543" maxValue="781469673"/>
    </cacheField>
    <cacheField name="DATE DEBUT DE STAGE" numFmtId="166">
      <sharedItems containsNonDate="0" containsDate="1" containsString="0" containsBlank="1" minDate="2018-03-01T00:00:00" maxDate="2019-09-03T00:00:00"/>
    </cacheField>
    <cacheField name="DATE FIN DE STAGE" numFmtId="166">
      <sharedItems containsDate="1" containsBlank="1" containsMixedTypes="1" minDate="2018-11-28T00:00:00" maxDate="2020-02-01T00:00:00"/>
    </cacheField>
    <cacheField name="Prolongation" numFmtId="166">
      <sharedItems containsNonDate="0" containsDate="1" containsString="0" containsBlank="1" minDate="2019-07-26T00:00:00" maxDate="2019-07-27T00:00:00"/>
    </cacheField>
    <cacheField name="TUTEUR" numFmtId="0">
      <sharedItems containsBlank="1"/>
    </cacheField>
    <cacheField name="DIRECTION DE RATTACHEMENT" numFmtId="0">
      <sharedItems containsBlank="1"/>
    </cacheField>
    <cacheField name="AFFECTAT°" numFmtId="0">
      <sharedItems containsBlank="1" count="57">
        <s v="Saint Georges d'Orques"/>
        <s v="Refont des H. - Seine Aval - SIAAP"/>
        <s v="Ligne 15 T2B"/>
        <s v="Kariba"/>
        <s v="Saclay (91)"/>
        <s v="Solibra - Abidjan - Côte d'Ivoire"/>
        <s v="Carros (06)"/>
        <s v="Chantier A16"/>
        <s v="Chantier de Grenoble"/>
        <s v="Colomiers"/>
        <s v="Elancourt"/>
        <s v="BRON"/>
        <s v="Eole 3ème Voie"/>
        <s v="Fréjus"/>
        <s v="SAINT-PAUL-LEZ-DURANCE"/>
        <s v="Saint Jean de Vedas"/>
        <s v="EOLE"/>
        <s v="Agence Rhones Alpes"/>
        <s v="Ligne 14 Lot GC03"/>
        <s v="RN19 - Boissy St Léger"/>
        <s v="Kenya"/>
        <s v="Chantier du Cadereau d'Uzes"/>
        <s v="Colomars"/>
        <s v="Chantier Nice Meridia"/>
        <s v="Cameroun - Chantier de la route Batchenga Ntui"/>
        <s v="Trémie Ségurane Nice"/>
        <s v="ORANO EEVLH 2 - La Hague "/>
        <s v="L15 Lot T2B"/>
        <s v="Issy les Moulineaux"/>
        <s v="Agence de Vitrolles"/>
        <s v="Agence du Languedoc"/>
        <s v="Villevaude"/>
        <s v="Agence Roussillon"/>
        <s v="Zambie"/>
        <s v="Ligne 11"/>
        <s v="Chantier ITER"/>
        <s v="ISSY-LES-MOULINEAUX"/>
        <s v="Bianco"/>
        <s v="RER Alma"/>
        <s v="Orly"/>
        <s v="Mayanga - Brazzaville - Congo"/>
        <s v="Moissy Cramayel"/>
        <s v="MLK (334 433)"/>
        <s v="Vitrolles"/>
        <s v="Parking d'Eze"/>
        <s v="ZAC Panorama"/>
        <s v="Chantier de Montereau"/>
        <s v="Chantier du Boulevard Urbain Sud - Lot M5 - Marseille"/>
        <s v="Agence de Colomars"/>
        <s v="Ile Seguin"/>
        <s v="Bourgoin Jalieu"/>
        <m/>
        <s v="Agence d'Elancourt" u="1"/>
        <s v="Ligne 14 Lot T01" u="1"/>
        <s v="EOLE - Courbevoie" u="1"/>
        <s v="Chantier MBC" u="1"/>
        <s v="Cameroun" u="1"/>
      </sharedItems>
    </cacheField>
    <cacheField name="CONVENTION_x000a_SIGNEE_x000a_O-N" numFmtId="0">
      <sharedItems containsBlank="1"/>
    </cacheField>
    <cacheField name="DOSSIER ADMN. COMPLET_x000a_O-N" numFmtId="0">
      <sharedItems containsBlank="1"/>
    </cacheField>
    <cacheField name="Stage &lt; à 1 mois Service RH" numFmtId="0">
      <sharedItems containsBlank="1"/>
    </cacheField>
    <cacheField name="Service Paie_x000a_Stages &gt; 1 mois   _x000a_Si + de 577,5 €" numFmtId="0">
      <sharedItems containsBlank="1"/>
    </cacheField>
    <cacheField name="Nom GESTIONNAIRE PAIE" numFmtId="0">
      <sharedItems/>
    </cacheField>
    <cacheField name="DOSSIER TRANSMIS EN PAIE _x000a_OUI/NON" numFmtId="0">
      <sharedItems containsBlank="1"/>
    </cacheField>
    <cacheField name="GRATIFICA° MENSUELLE (pas de grat si attente convention) " numFmtId="0">
      <sharedItems containsBlank="1" containsMixedTypes="1" containsNumber="1" containsInteger="1" minValue="0" maxValue="1700"/>
    </cacheField>
    <cacheField name="Indemnités_x000a_REPAS_x000a_TRANSPORT_x000a_LOGEMENT" numFmtId="0">
      <sharedItems containsBlank="1"/>
    </cacheField>
    <cacheField name="Badge RIE" numFmtId="0">
      <sharedItems containsBlank="1"/>
    </cacheField>
    <cacheField name="CAT._x000a_A = CAP à Bac+2_x000a_B = Bac+3 à Bac +5" numFmtId="0">
      <sharedItems containsBlank="1"/>
    </cacheField>
    <cacheField name="DEDUCT° PAR JOUR (25 € : CAP à Bac +2 niveaux III à V) _x000a_(36 € : BAC +3 &gt; BAC +5)" numFmtId="167">
      <sharedItems containsMixedTypes="1" containsNumber="1" containsInteger="1" minValue="25" maxValue="36"/>
    </cacheField>
    <cacheField name="DUREE EN JOURS" numFmtId="0">
      <sharedItems containsSemiMixedTypes="0" containsString="0" containsNumber="1" containsInteger="1" minValue="2" maxValue="196"/>
    </cacheField>
    <cacheField name="EXO THEORIQUE" numFmtId="167">
      <sharedItems containsMixedTypes="1" containsNumber="1" containsInteger="1" minValue="100" maxValue="7056"/>
    </cacheField>
    <cacheField name="DUREE EN MOIS" numFmtId="169">
      <sharedItems containsSemiMixedTypes="0" containsString="0" containsNumber="1" minValue="6.6666666666666666E-2" maxValue="6.5333333333333332"/>
    </cacheField>
    <cacheField name="Entretien évaluation de stage A CHAUD_x000a__x000a_DATE" numFmtId="0">
      <sharedItems containsDate="1" containsBlank="1" containsMixedTypes="1" minDate="2018-04-01T00:00:00" maxDate="2019-07-13T00:00:00"/>
    </cacheField>
    <cacheField name="Entretien évaluation de stage MI-PARCOURS DATE" numFmtId="0">
      <sharedItems containsDate="1" containsBlank="1" containsMixedTypes="1" minDate="2019-04-08T00:00:00" maxDate="2019-07-04T00:00:00"/>
    </cacheField>
    <cacheField name="Evaluation de Fin stage_x000a__x000a_A ENVOYER LE" numFmtId="0">
      <sharedItems containsNonDate="0" containsDate="1" containsString="0" containsBlank="1" minDate="2019-04-05T00:00:00" maxDate="2019-11-01T00:00:00"/>
    </cacheField>
    <cacheField name="Evaluation de Fin stage_x000a__x000a_RECUE" numFmtId="0">
      <sharedItems containsDate="1" containsBlank="1" containsMixedTypes="1" minDate="2019-01-17T00:00:00" maxDate="2019-07-25T00:00:00"/>
    </cacheField>
    <cacheField name="CV" numFmtId="0">
      <sharedItems containsBlank="1"/>
    </cacheField>
    <cacheField name="CNI TITRE DE SEJOUR" numFmtId="0">
      <sharedItems containsBlank="1"/>
    </cacheField>
    <cacheField name="ATTESTATION VITALE" numFmtId="0">
      <sharedItems containsBlank="1"/>
    </cacheField>
    <cacheField name="JUSTIFICATIF DE DOMICILE" numFmtId="0">
      <sharedItems containsBlank="1"/>
    </cacheField>
    <cacheField name="ATTESTATION D'HEBERGEMENT" numFmtId="0">
      <sharedItems containsBlank="1"/>
    </cacheField>
    <cacheField name="RIB" numFmtId="0">
      <sharedItems containsBlank="1"/>
    </cacheField>
    <cacheField name="CONV DE _x000a_STAGE" numFmtId="0">
      <sharedItems containsBlank="1"/>
    </cacheField>
    <cacheField name="Livret d'accueil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5">
  <r>
    <s v="ALHAITZ"/>
    <x v="0"/>
    <s v="Bac+5"/>
    <x v="0"/>
    <s v="Université"/>
    <x v="0"/>
    <s v="Master Géoressources"/>
    <n v="19041"/>
    <s v="thibaut.alhaitz@yahoo.com"/>
    <s v="06 44 84 24 31"/>
    <d v="2019-03-25T00:00:00"/>
    <d v="2019-08-31T00:00:00"/>
    <m/>
    <s v="Léa HOAREAU"/>
    <s v="3DOT - Geotech"/>
    <x v="0"/>
    <s v="OUI"/>
    <s v="OUI"/>
    <s v="NON"/>
    <s v="OUI"/>
    <s v="A. DUBRAY"/>
    <s v="OUI"/>
    <n v="1500"/>
    <s v="cantine"/>
    <m/>
    <s v="B"/>
    <n v="36"/>
    <n v="115"/>
    <n v="4140"/>
    <n v="3.8333333333333335"/>
    <d v="2019-05-02T00:00:00"/>
    <d v="2019-06-14T00:00:00"/>
    <m/>
    <m/>
    <s v="x"/>
    <s v="x"/>
    <s v="x"/>
    <s v="x"/>
    <m/>
    <s v="x"/>
    <s v="x"/>
    <s v="Envoyé"/>
  </r>
  <r>
    <s v="ALONZI"/>
    <x v="1"/>
    <s v="Bac+5"/>
    <x v="0"/>
    <s v="Ecole d'ingénieur"/>
    <x v="1"/>
    <s v="Diplôme d'ingénieur"/>
    <n v="19035"/>
    <s v="lucas.alonzi@insa-strasbourg.fr"/>
    <s v="06 37 47 19 71"/>
    <d v="2019-02-25T00:00:00"/>
    <d v="2019-08-23T00:00:00"/>
    <m/>
    <s v="Mathieu LEMPERIERE"/>
    <s v="DRN IDF Grand Chantier"/>
    <x v="1"/>
    <s v="NON"/>
    <s v="OUI"/>
    <s v="NON"/>
    <s v="OUI"/>
    <s v="V. LELOUP"/>
    <s v="OUI"/>
    <n v="1500"/>
    <s v="panier repas"/>
    <m/>
    <s v="B"/>
    <n v="36"/>
    <n v="129"/>
    <n v="4644"/>
    <n v="4.3"/>
    <d v="2019-05-10T00:00:00"/>
    <d v="2019-06-05T00:00:00"/>
    <m/>
    <m/>
    <s v="x"/>
    <s v="x"/>
    <s v="x"/>
    <s v="x"/>
    <s v="x"/>
    <s v="x"/>
    <m/>
    <s v="Envoyé"/>
  </r>
  <r>
    <s v="ANATOUF"/>
    <x v="2"/>
    <s v="Bac+5"/>
    <x v="0"/>
    <s v="Ecole d'ingénieur"/>
    <x v="2"/>
    <s v="Diplôme d'ingénieur"/>
    <n v="19028"/>
    <s v="nassim.anatouf@gmail.com"/>
    <s v="06 82 88 43 03"/>
    <d v="2019-03-04T00:00:00"/>
    <d v="2019-08-30T00:00:00"/>
    <m/>
    <s v="Serge URIEN"/>
    <s v="DGP - Travaux Souterrains"/>
    <x v="2"/>
    <s v="OUI"/>
    <s v="OUI"/>
    <s v="NON"/>
    <s v="OUI"/>
    <s v="JF. QUELIN"/>
    <s v="OUI"/>
    <n v="1700"/>
    <s v="panier repas"/>
    <m/>
    <s v="B"/>
    <n v="36"/>
    <n v="129"/>
    <n v="4644"/>
    <n v="4.3"/>
    <d v="2019-04-04T00:00:00"/>
    <d v="2019-05-20T00:00:00"/>
    <m/>
    <m/>
    <s v="x"/>
    <s v="x"/>
    <s v="x"/>
    <s v="x"/>
    <m/>
    <s v="x"/>
    <s v="x"/>
    <s v="Envoyé"/>
  </r>
  <r>
    <s v="AUTRET "/>
    <x v="3"/>
    <s v="Bac+5"/>
    <x v="0"/>
    <s v="Ecole d'ingénieur"/>
    <x v="2"/>
    <s v="Ingénieur 3ème année"/>
    <s v="VIE"/>
    <s v="rautret1@gmail.com"/>
    <s v="06 49 02 81 62"/>
    <d v="2018-03-01T00:00:00"/>
    <d v="2018-11-28T00:00:00"/>
    <m/>
    <s v="Arjan GOOSSENS "/>
    <s v="DI"/>
    <x v="3"/>
    <s v="NON"/>
    <s v="NON"/>
    <s v="NON"/>
    <s v="OUI"/>
    <s v="S. RENARD"/>
    <s v="NEANT"/>
    <s v="800 € + 30 % + 750 €"/>
    <s v="Prise en charge avion + logement"/>
    <m/>
    <s v="B"/>
    <n v="36"/>
    <n v="196"/>
    <n v="7056"/>
    <n v="6.5333333333333332"/>
    <d v="2018-04-01T00:00:00"/>
    <s v="pas fait car interruption_x000a_ d'un commun commun en cours voir JB"/>
    <m/>
    <m/>
    <s v="x"/>
    <m/>
    <m/>
    <m/>
    <m/>
    <m/>
    <m/>
    <s v="Envoyé"/>
  </r>
  <r>
    <s v="AZADEH"/>
    <x v="4"/>
    <s v="Bac+5"/>
    <x v="0"/>
    <s v="Université"/>
    <x v="3"/>
    <s v="Diplôme d'ingénieur"/>
    <s v="TFE"/>
    <s v="syamak.azadeh@gmail.com"/>
    <s v="06 75 45 30 07"/>
    <d v="2019-02-04T00:00:00"/>
    <d v="2019-06-28T00:00:00"/>
    <m/>
    <s v="Alexandre ESPERET"/>
    <s v="DGP - Travaux Souterrains"/>
    <x v="2"/>
    <s v="OUI"/>
    <s v="OUI"/>
    <s v="NON"/>
    <s v="OUI"/>
    <s v="JF. QUELIN"/>
    <s v="OUI"/>
    <n v="1500"/>
    <s v="panier repas"/>
    <m/>
    <s v="B"/>
    <n v="36"/>
    <n v="104"/>
    <n v="3744"/>
    <n v="3.4666666666666668"/>
    <d v="2019-03-12T00:00:00"/>
    <d v="2019-05-02T00:00:00"/>
    <d v="2019-06-14T00:00:00"/>
    <d v="2019-06-25T00:00:00"/>
    <s v="x"/>
    <s v="x"/>
    <s v="x"/>
    <s v="x"/>
    <s v="x"/>
    <s v="x"/>
    <s v="x"/>
    <s v="Envoyé"/>
  </r>
  <r>
    <s v="AZARKAN"/>
    <x v="5"/>
    <s v="Bac+5"/>
    <x v="0"/>
    <s v="Université"/>
    <x v="4"/>
    <s v="Master 2"/>
    <n v="19037"/>
    <s v="farahazarkan@gmail.com"/>
    <s v="07 53 52 09 19"/>
    <d v="2019-03-11T00:00:00"/>
    <d v="2019-09-13T00:00:00"/>
    <m/>
    <s v="Florent IMBERTY"/>
    <s v="D2I"/>
    <x v="4"/>
    <s v="OUI"/>
    <s v="OUI"/>
    <s v="NON"/>
    <s v="OUI"/>
    <s v="S. BOIMOND"/>
    <s v="OUI"/>
    <n v="1500"/>
    <s v="cantine"/>
    <m/>
    <s v="B"/>
    <n v="36"/>
    <n v="134"/>
    <n v="4824"/>
    <n v="4.4666666666666668"/>
    <d v="2019-04-11T00:00:00"/>
    <d v="2019-06-07T00:00:00"/>
    <m/>
    <m/>
    <s v="x"/>
    <s v="x"/>
    <s v="x"/>
    <s v="x"/>
    <s v="x"/>
    <s v="x"/>
    <s v="x"/>
    <s v="Envoyé"/>
  </r>
  <r>
    <s v="BACHY"/>
    <x v="6"/>
    <s v="Bac+4"/>
    <x v="1"/>
    <s v="Ecole d'ingénieur"/>
    <x v="2"/>
    <s v="Diplôme d'ingénieur"/>
    <m/>
    <s v="matthieubachydr@gmail.com"/>
    <s v="07 81 03 92 96"/>
    <d v="2019-05-27T00:00:00"/>
    <d v="2019-08-09T00:00:00"/>
    <m/>
    <s v="Corentin LE BELLEGO"/>
    <s v="DI - DGCOA"/>
    <x v="5"/>
    <s v="OUI"/>
    <s v="OUI"/>
    <s v="NON"/>
    <s v="OUI"/>
    <s v="S. RENARD"/>
    <s v="OUI"/>
    <n v="800"/>
    <s v="indémnité d'expatriation+IVL"/>
    <m/>
    <s v="B"/>
    <n v="36"/>
    <n v="54"/>
    <n v="1944"/>
    <n v="1.8"/>
    <m/>
    <m/>
    <m/>
    <m/>
    <s v="x"/>
    <s v="x"/>
    <s v="x"/>
    <s v="x"/>
    <s v="x"/>
    <s v="x"/>
    <s v="x"/>
    <s v="Envoyé"/>
  </r>
  <r>
    <s v="BADALAMENTE SAUTAREL"/>
    <x v="7"/>
    <s v="Bac+1"/>
    <x v="2"/>
    <s v="Lycée"/>
    <x v="5"/>
    <s v="BTS Travaux Publics"/>
    <m/>
    <s v="laura.badalamente1412@orange.fr"/>
    <s v="06 80 03 28 72"/>
    <d v="2019-05-06T00:00:00"/>
    <d v="2019-06-28T00:00:00"/>
    <m/>
    <s v="Alix FONTAINE"/>
    <s v="DRS - Provence Alpes Côte d'Azur, Corse"/>
    <x v="6"/>
    <s v="OUI"/>
    <s v="OUI"/>
    <s v="NON"/>
    <s v="OUI"/>
    <s v="A. ROGET"/>
    <s v="OUI"/>
    <n v="600"/>
    <s v="panier repas"/>
    <m/>
    <s v="A"/>
    <n v="25"/>
    <n v="39"/>
    <n v="975"/>
    <n v="1.3"/>
    <m/>
    <m/>
    <d v="2019-06-14T00:00:00"/>
    <d v="2019-07-09T00:00:00"/>
    <s v="x"/>
    <s v="x"/>
    <s v="x"/>
    <s v="x"/>
    <s v="x"/>
    <s v="x"/>
    <s v="x"/>
    <s v="Envoyé"/>
  </r>
  <r>
    <s v="BANDAMA"/>
    <x v="8"/>
    <s v="Bac+3"/>
    <x v="3"/>
    <s v="Université"/>
    <x v="6"/>
    <s v="Licence Génie Civil et Construction"/>
    <m/>
    <s v="angebandama@outlook.com"/>
    <s v="07 55 02 59 84"/>
    <d v="2019-04-15T00:00:00"/>
    <d v="2019-05-26T00:00:00"/>
    <m/>
    <s v="Morgane ZANETTI"/>
    <s v="DIL "/>
    <x v="7"/>
    <s v="OUI"/>
    <s v="OUI"/>
    <s v="NON"/>
    <s v="OUI"/>
    <s v="JF. QUELIN"/>
    <s v="OUI"/>
    <n v="750"/>
    <s v="panier repas"/>
    <m/>
    <s v="B"/>
    <n v="36"/>
    <n v="31"/>
    <n v="1116"/>
    <n v="1.0333333333333334"/>
    <m/>
    <m/>
    <d v="2019-05-06T00:00:00"/>
    <d v="2019-05-10T00:00:00"/>
    <s v="x"/>
    <s v="x"/>
    <s v="x"/>
    <s v="x"/>
    <m/>
    <s v="x"/>
    <s v="x"/>
    <s v="Envoyé"/>
  </r>
  <r>
    <s v="BARHOUMI"/>
    <x v="9"/>
    <s v="Bac+1"/>
    <x v="2"/>
    <s v="Université"/>
    <x v="7"/>
    <s v="DUT Génie Civil et Construction Durable"/>
    <m/>
    <s v="riham.barhoumi@etu.univ-grenoble-alpes.fr"/>
    <s v="07 58 76 19 12"/>
    <d v="2019-06-11T00:00:00"/>
    <d v="2019-07-05T00:00:00"/>
    <m/>
    <s v="Pierre BOUCHARD / Pierre BINVIGNAT"/>
    <s v="DRS - Rhône Alpes"/>
    <x v="8"/>
    <s v="OUI"/>
    <s v="OUI"/>
    <s v="OUI"/>
    <s v="NON"/>
    <s v="NEANT"/>
    <s v="NEANT"/>
    <s v="NEANT"/>
    <s v="panier repas"/>
    <m/>
    <s v="A"/>
    <n v="25"/>
    <n v="19"/>
    <n v="475"/>
    <n v="0.6333333333333333"/>
    <m/>
    <m/>
    <d v="2019-06-28T00:00:00"/>
    <m/>
    <s v="x"/>
    <s v="x"/>
    <s v="x"/>
    <m/>
    <m/>
    <s v="x"/>
    <s v="x"/>
    <s v="Envoyé"/>
  </r>
  <r>
    <s v="BASCOU"/>
    <x v="10"/>
    <s v="Bac+1"/>
    <x v="2"/>
    <s v="Lycée"/>
    <x v="8"/>
    <s v="BTS Travaux Publics"/>
    <m/>
    <s v="remi.bascou@sfr.fr"/>
    <s v="06 22 83 21 34"/>
    <d v="2019-05-13T00:00:00"/>
    <d v="2019-07-05T00:00:00"/>
    <m/>
    <s v="Thierry BASCOU"/>
    <s v="DRS - Midi Pyrénées"/>
    <x v="9"/>
    <s v="OUI"/>
    <s v="OUI"/>
    <s v="NON"/>
    <s v="OUI"/>
    <s v="A. ROGET"/>
    <s v="OUI"/>
    <n v="600"/>
    <s v="panier repas"/>
    <m/>
    <s v="A"/>
    <n v="25"/>
    <n v="39"/>
    <n v="975"/>
    <n v="1.3"/>
    <m/>
    <m/>
    <m/>
    <m/>
    <s v="x"/>
    <s v="x"/>
    <s v="x"/>
    <s v="x"/>
    <s v="x"/>
    <s v="x"/>
    <s v="x"/>
    <s v="Envoyé"/>
  </r>
  <r>
    <s v="BAVIERE"/>
    <x v="11"/>
    <s v="Bac+5"/>
    <x v="0"/>
    <s v="Université"/>
    <x v="9"/>
    <s v="Master Management Engineering"/>
    <n v="19021"/>
    <s v="alexandre.baviere@free.fr"/>
    <s v="06 04 16 06 96"/>
    <d v="2019-02-05T00:00:00"/>
    <d v="2019-07-26T00:00:00"/>
    <m/>
    <s v="Didier BECUWE"/>
    <s v="DGP - Travaux Souterrains"/>
    <x v="2"/>
    <s v="OUI"/>
    <s v="OUI"/>
    <s v="NON"/>
    <s v="OUI"/>
    <s v="JF. QUELIN"/>
    <s v="OUI"/>
    <n v="1500"/>
    <s v="panier repas"/>
    <m/>
    <s v="B"/>
    <n v="36"/>
    <n v="124"/>
    <n v="4464"/>
    <n v="4.1333333333333337"/>
    <d v="2019-03-13T00:00:00"/>
    <d v="2019-05-16T00:00:00"/>
    <d v="2019-07-19T00:00:00"/>
    <m/>
    <s v="x"/>
    <s v="x"/>
    <s v="x"/>
    <m/>
    <m/>
    <s v="x"/>
    <s v="x"/>
    <s v="Envoyé"/>
  </r>
  <r>
    <s v="BECANE"/>
    <x v="12"/>
    <s v="Inf.Bac"/>
    <x v="4"/>
    <s v="Lycée"/>
    <x v="10"/>
    <s v="Bac pro Maintenance des Matériels TP"/>
    <m/>
    <s v="emericbecane@gmail.com"/>
    <s v="06 81 65 88 77 "/>
    <d v="2019-03-25T00:00:00"/>
    <d v="2019-04-10T00:00:00"/>
    <m/>
    <s v="Mathias TREMOLIERES"/>
    <s v="DGP - Travaux Souterrains"/>
    <x v="4"/>
    <s v="OUI"/>
    <s v="OUI"/>
    <s v="OUI"/>
    <s v="NON"/>
    <s v="NEANT"/>
    <s v="NEANT"/>
    <s v="NEANT"/>
    <s v="cantine"/>
    <m/>
    <s v="A"/>
    <n v="25"/>
    <n v="13"/>
    <n v="325"/>
    <n v="0.43333333333333335"/>
    <m/>
    <m/>
    <d v="2019-04-05T00:00:00"/>
    <m/>
    <s v="x"/>
    <s v="x"/>
    <m/>
    <s v="x"/>
    <s v="x"/>
    <s v="x"/>
    <m/>
    <s v="Envoyé"/>
  </r>
  <r>
    <s v="BEKKAL"/>
    <x v="13"/>
    <s v="Bac+5"/>
    <x v="0"/>
    <s v="Ecole d'ingénieur"/>
    <x v="11"/>
    <s v="Master Génie Civil"/>
    <n v="19011"/>
    <s v="yabekkal@mail.com"/>
    <s v="06 14 24 79 70"/>
    <d v="2019-03-04T00:00:00"/>
    <d v="2019-09-04T00:00:00"/>
    <m/>
    <s v="Fabrice DELAETER"/>
    <s v="DGP - Travaux Souterrains"/>
    <x v="2"/>
    <s v="OUI"/>
    <s v="OUI"/>
    <s v="NON"/>
    <s v="OUI"/>
    <s v="JF. QUELIN"/>
    <s v="OUI"/>
    <n v="1500"/>
    <s v="panier repas"/>
    <m/>
    <s v="B"/>
    <n v="36"/>
    <n v="133"/>
    <n v="4788"/>
    <n v="4.4333333333333336"/>
    <d v="2019-04-04T00:00:00"/>
    <d v="2019-05-21T00:00:00"/>
    <m/>
    <m/>
    <s v="x"/>
    <s v="x"/>
    <s v="x"/>
    <s v="x"/>
    <s v="x"/>
    <s v="x"/>
    <s v="x"/>
    <s v="Envoyé"/>
  </r>
  <r>
    <s v="BELKASSEM"/>
    <x v="14"/>
    <s v="Bac+5"/>
    <x v="0"/>
    <s v="Université"/>
    <x v="12"/>
    <s v="Master Génie Civile"/>
    <n v="19046"/>
    <s v="belkahim@gmail.com"/>
    <s v="07 53 41 09 74"/>
    <d v="2019-03-25T00:00:00"/>
    <d v="2019-08-30T00:00:00"/>
    <m/>
    <s v="Jerome DAREL"/>
    <s v="DRN IDF Ouest"/>
    <x v="10"/>
    <s v="OUI"/>
    <s v="OUI"/>
    <s v="NON"/>
    <s v="OUI"/>
    <s v="V. LELOUP"/>
    <s v="OUI"/>
    <n v="1500"/>
    <s v="NEANT"/>
    <m/>
    <s v="B"/>
    <n v="36"/>
    <n v="114"/>
    <n v="4104"/>
    <n v="3.8"/>
    <d v="2019-05-10T00:00:00"/>
    <d v="2019-06-06T00:00:00"/>
    <m/>
    <m/>
    <s v="x"/>
    <s v="x"/>
    <s v="x"/>
    <s v="x"/>
    <m/>
    <s v="x"/>
    <s v="x"/>
    <s v="Envoyé"/>
  </r>
  <r>
    <s v="BENTALEB"/>
    <x v="15"/>
    <s v="Bac+5"/>
    <x v="0"/>
    <s v="Ecole d'ingénieur"/>
    <x v="2"/>
    <s v="Diplôme d'ingénieur"/>
    <s v="TFE"/>
    <s v="fatima-zahra.bentaleb@eivp-paris.fr"/>
    <s v="06 62 55 49 43"/>
    <d v="2019-02-04T00:00:00"/>
    <d v="2019-07-31T00:00:00"/>
    <m/>
    <s v="Vincent THAREAU"/>
    <s v="DGP - Travaux Souterrains"/>
    <x v="4"/>
    <s v="NON"/>
    <s v="OUI"/>
    <s v="NON"/>
    <s v="OUI"/>
    <s v="JF. QUELIN"/>
    <s v="OUI"/>
    <n v="1700"/>
    <s v="cantine"/>
    <m/>
    <s v="B"/>
    <n v="36"/>
    <n v="128"/>
    <n v="4608"/>
    <n v="4.2666666666666666"/>
    <d v="2019-03-19T00:00:00"/>
    <d v="2019-05-03T00:00:00"/>
    <d v="2019-07-15T00:00:00"/>
    <d v="2019-07-22T00:00:00"/>
    <m/>
    <m/>
    <m/>
    <m/>
    <m/>
    <m/>
    <m/>
    <s v="Envoyé"/>
  </r>
  <r>
    <s v="BERARD"/>
    <x v="16"/>
    <s v="Bac+4"/>
    <x v="1"/>
    <s v="Ecole d'ingénieur"/>
    <x v="13"/>
    <s v="Diplôme d'ingénieur parcours Environnement-Batiment-Energie"/>
    <m/>
    <s v="nicol4s.ber@gmail.com"/>
    <n v="658007543"/>
    <d v="2019-05-20T00:00:00"/>
    <d v="2019-07-05T00:00:00"/>
    <m/>
    <s v="Laurent PAGLIAROLI"/>
    <s v="DRS - Rhône Alpes"/>
    <x v="11"/>
    <s v="OUI"/>
    <s v="OUI"/>
    <s v="NON"/>
    <s v="OUI"/>
    <s v="A. ROGET"/>
    <s v="OUI"/>
    <n v="1000"/>
    <s v="selon affectation"/>
    <m/>
    <s v="B"/>
    <n v="36"/>
    <n v="34"/>
    <n v="1224"/>
    <n v="1.1333333333333333"/>
    <m/>
    <m/>
    <d v="2019-06-27T00:00:00"/>
    <m/>
    <s v="x"/>
    <s v="x"/>
    <s v="x"/>
    <s v="x"/>
    <s v="x"/>
    <s v="x"/>
    <s v="x"/>
    <s v="Envoyé"/>
  </r>
  <r>
    <s v="BEREKET"/>
    <x v="17"/>
    <s v="Bac+1"/>
    <x v="2"/>
    <s v="Lycée"/>
    <x v="14"/>
    <s v="BTS Travaux Publics"/>
    <m/>
    <s v="serkan781àoutlook.fr"/>
    <s v="06 62 72 06 88"/>
    <d v="2019-05-13T00:00:00"/>
    <d v="2019-07-05T00:00:00"/>
    <m/>
    <s v="Pascal DIFFIS"/>
    <s v="DGP - Travaux Souterrains"/>
    <x v="12"/>
    <s v="NON"/>
    <s v="NON"/>
    <s v="NON"/>
    <s v="OUI"/>
    <s v="JF. QUELIN"/>
    <s v="OUI"/>
    <n v="600"/>
    <s v="panier repas"/>
    <m/>
    <s v="A"/>
    <n v="25"/>
    <n v="39"/>
    <n v="975"/>
    <n v="1.3"/>
    <m/>
    <m/>
    <d v="2019-06-25T00:00:00"/>
    <d v="2019-07-05T00:00:00"/>
    <s v="x"/>
    <s v="x"/>
    <s v="x"/>
    <s v="x"/>
    <m/>
    <s v="x"/>
    <s v="x"/>
    <s v="Envoyé"/>
  </r>
  <r>
    <s v="BERTHELOT"/>
    <x v="18"/>
    <s v="Inf.Bac"/>
    <x v="4"/>
    <s v="Lycée"/>
    <x v="15"/>
    <s v="Bac pro Maintenance des Matériels TP"/>
    <m/>
    <s v="valberthelot58@gmail.com"/>
    <s v="06 26 79 84 85"/>
    <d v="2019-02-04T00:00:00"/>
    <d v="2019-02-22T00:00:00"/>
    <m/>
    <s v="Claude FRANCOIS"/>
    <s v="DGP - Travaux Souterrains"/>
    <x v="13"/>
    <s v="OUI"/>
    <s v="OUI"/>
    <s v="OUI"/>
    <s v="NON"/>
    <s v="NEANT"/>
    <s v="NEANT"/>
    <s v="NEANT"/>
    <m/>
    <m/>
    <s v="A"/>
    <n v="25"/>
    <n v="14"/>
    <n v="350"/>
    <n v="0.46666666666666667"/>
    <m/>
    <m/>
    <m/>
    <m/>
    <s v="x"/>
    <m/>
    <m/>
    <m/>
    <m/>
    <m/>
    <m/>
    <s v="NEANT"/>
  </r>
  <r>
    <s v="BLANCPAIN"/>
    <x v="19"/>
    <s v="Bac+1"/>
    <x v="2"/>
    <s v="Lycée"/>
    <x v="16"/>
    <s v="BTS Géomètre Topographe"/>
    <m/>
    <s v="a.blancpain@orange.fr"/>
    <s v="06 48 16 96 33"/>
    <d v="2019-05-13T00:00:00"/>
    <d v="2019-07-05T00:00:00"/>
    <m/>
    <s v="Ludovic RICHEBON"/>
    <s v="DRS - DGCOA"/>
    <x v="14"/>
    <s v="OUI"/>
    <s v="NON"/>
    <s v="NON"/>
    <s v="OUI"/>
    <s v="A. ROGET"/>
    <s v="OUI"/>
    <n v="600"/>
    <s v="NEANT"/>
    <m/>
    <s v="A"/>
    <n v="25"/>
    <n v="39"/>
    <n v="975"/>
    <n v="1.3"/>
    <m/>
    <m/>
    <d v="2019-06-27T00:00:00"/>
    <d v="2019-07-12T00:00:00"/>
    <s v="x"/>
    <m/>
    <m/>
    <m/>
    <m/>
    <m/>
    <s v="x"/>
    <s v="Envoyé"/>
  </r>
  <r>
    <s v="BOSCHI"/>
    <x v="11"/>
    <s v="Inf.Bac"/>
    <x v="4"/>
    <s v="Lycée"/>
    <x v="17"/>
    <s v="Baccalauréat"/>
    <m/>
    <s v="wilplash21@gmail.com"/>
    <s v="06 80 77 45 49"/>
    <d v="2019-06-17T00:00:00"/>
    <d v="2019-06-21T00:00:00"/>
    <m/>
    <s v="Alexandre ESPERET"/>
    <s v="DGP - Travaux Souterrains"/>
    <x v="2"/>
    <s v="NON"/>
    <s v="NON"/>
    <s v="OUI"/>
    <s v="NON"/>
    <s v="NEANT"/>
    <s v="NEANT"/>
    <s v="NEANT"/>
    <s v="panier repas"/>
    <m/>
    <s v="A"/>
    <n v="25"/>
    <n v="4"/>
    <n v="100"/>
    <n v="0.13333333333333333"/>
    <m/>
    <m/>
    <d v="2019-06-07T00:00:00"/>
    <d v="2019-06-21T00:00:00"/>
    <s v="x"/>
    <s v="x"/>
    <s v="x"/>
    <m/>
    <m/>
    <m/>
    <s v="x"/>
    <s v="Envoyé"/>
  </r>
  <r>
    <s v="BOUCHET"/>
    <x v="20"/>
    <s v="Bac+4"/>
    <x v="1"/>
    <s v="Ecole d'ingénieur"/>
    <x v="2"/>
    <s v="Diplôme d'ingénieur"/>
    <m/>
    <s v="etienne.bouchet@estp.fr"/>
    <s v="06 45 44 51 00"/>
    <d v="2019-06-03T00:00:00"/>
    <d v="2019-08-31T00:00:00"/>
    <m/>
    <s v="Pascal DIFFIS"/>
    <s v="DIL "/>
    <x v="12"/>
    <s v="OUI"/>
    <s v="OUI"/>
    <s v="NON"/>
    <s v="OUI"/>
    <s v="JF. QUELIN"/>
    <s v="OUI"/>
    <n v="1000"/>
    <s v="cantine"/>
    <m/>
    <s v="B"/>
    <n v="36"/>
    <n v="65"/>
    <n v="2340"/>
    <n v="2.1666666666666665"/>
    <m/>
    <m/>
    <m/>
    <m/>
    <s v="x"/>
    <s v="x"/>
    <s v="x"/>
    <s v="x"/>
    <s v="x"/>
    <s v="x"/>
    <s v="x"/>
    <s v="Envoyé"/>
  </r>
  <r>
    <s v="BOUGARN"/>
    <x v="21"/>
    <s v="Bac+5"/>
    <x v="0"/>
    <s v="Ecole d'ingénieur"/>
    <x v="18"/>
    <s v="Diplôme d'ingénieur"/>
    <n v="19036"/>
    <s v="nabil.bougarn@outlook.fr"/>
    <s v="06 05 40 96 83"/>
    <d v="2019-02-25T00:00:00"/>
    <d v="2019-08-23T00:00:00"/>
    <m/>
    <s v="Frédéric BOUCHE"/>
    <s v="DRS - Langedoc"/>
    <x v="15"/>
    <s v="NON"/>
    <s v="OUI"/>
    <s v="NON"/>
    <s v="OUI"/>
    <s v="A. ROGET"/>
    <s v="OUI"/>
    <n v="1500"/>
    <s v="cantine"/>
    <m/>
    <s v="B"/>
    <n v="36"/>
    <n v="129"/>
    <n v="4644"/>
    <n v="4.3"/>
    <d v="2019-05-10T00:00:00"/>
    <d v="2019-05-29T00:00:00"/>
    <m/>
    <m/>
    <s v="x"/>
    <s v="x"/>
    <s v="x"/>
    <s v="x"/>
    <s v="x"/>
    <s v="x"/>
    <s v="x"/>
    <s v="Envoyé"/>
  </r>
  <r>
    <s v="BOURGEAIS"/>
    <x v="22"/>
    <s v="Bac+1"/>
    <x v="2"/>
    <s v="Ecole d'ingénieur"/>
    <x v="19"/>
    <s v="Diplôme d'ingénieur Tech de l'information"/>
    <m/>
    <s v="bourgeais.louisiane@gmail.com"/>
    <s v="06 18 30 96 14"/>
    <d v="2019-06-03T00:00:00"/>
    <d v="2019-07-05T00:00:00"/>
    <m/>
    <s v="Pierre DARREHORT"/>
    <s v="DGP - Travaux Souterrains"/>
    <x v="16"/>
    <s v="NON"/>
    <s v="NON"/>
    <s v="NON"/>
    <s v="OUI"/>
    <s v="JF. QUELIN"/>
    <s v="OUI"/>
    <n v="600"/>
    <s v="panier repas"/>
    <m/>
    <s v="A"/>
    <n v="25"/>
    <n v="24"/>
    <n v="600"/>
    <n v="0.8"/>
    <m/>
    <m/>
    <d v="2019-06-27T00:00:00"/>
    <d v="2019-07-05T00:00:00"/>
    <s v="x"/>
    <s v="x"/>
    <s v="x"/>
    <m/>
    <m/>
    <m/>
    <m/>
    <s v="Envoyé"/>
  </r>
  <r>
    <s v="BOUSQUET"/>
    <x v="23"/>
    <s v="Bac+1"/>
    <x v="2"/>
    <s v="IUT"/>
    <x v="20"/>
    <s v="DUT Génie Civil"/>
    <m/>
    <s v="julien.bousquet952@orange.fr"/>
    <s v="06 51 18 38 26"/>
    <d v="2019-01-21T00:00:00"/>
    <d v="2019-02-15T00:00:00"/>
    <m/>
    <s v="Frédéric BOUCHE"/>
    <s v="DRS - Langedoc"/>
    <x v="15"/>
    <s v="NON"/>
    <s v="NON"/>
    <s v="OUI"/>
    <s v="NON"/>
    <s v="NEANT"/>
    <s v="NEANT"/>
    <s v="NEANT"/>
    <s v="cantine"/>
    <m/>
    <s v="A"/>
    <n v="25"/>
    <n v="19"/>
    <n v="475"/>
    <n v="0.6333333333333333"/>
    <m/>
    <m/>
    <m/>
    <m/>
    <s v="x"/>
    <m/>
    <m/>
    <m/>
    <m/>
    <m/>
    <m/>
    <s v="NEANT"/>
  </r>
  <r>
    <s v="BOUTEILLER"/>
    <x v="24"/>
    <s v="Bac+2"/>
    <x v="3"/>
    <s v="IUT"/>
    <x v="21"/>
    <s v="DUT Informatique"/>
    <m/>
    <s v="martin.bouteiller@u-psud.fr"/>
    <s v="06 37 57 15 89"/>
    <d v="2019-04-15T00:00:00"/>
    <d v="2019-07-05T00:00:00"/>
    <m/>
    <s v="Mathias TREMOLIERES"/>
    <s v="DGP - Travaux Souterrains"/>
    <x v="4"/>
    <s v="NON"/>
    <s v="OUI"/>
    <s v="NON"/>
    <s v="OUI"/>
    <s v="JF. QUELIN"/>
    <s v="OUI"/>
    <n v="750"/>
    <s v="cantine"/>
    <m/>
    <s v="A"/>
    <n v="25"/>
    <n v="59"/>
    <n v="1475"/>
    <n v="1.9666666666666666"/>
    <m/>
    <m/>
    <d v="2019-06-27T00:00:00"/>
    <m/>
    <s v="x"/>
    <s v="x"/>
    <s v="x"/>
    <s v="x"/>
    <s v="x"/>
    <s v="x"/>
    <m/>
    <s v="Envoyé"/>
  </r>
  <r>
    <s v="BREISS"/>
    <x v="25"/>
    <s v="Bac+5"/>
    <x v="0"/>
    <s v="Ecole d'ingénieur"/>
    <x v="22"/>
    <s v="Diplôme d'ingénieur"/>
    <s v="TFE"/>
    <s v="nour.breiss97@gmail.com"/>
    <s v="07 52 65 19 33"/>
    <d v="2019-02-04T00:00:00"/>
    <d v="2019-08-02T00:00:00"/>
    <m/>
    <s v="Jérome VAILLANT"/>
    <s v="DI"/>
    <x v="4"/>
    <s v="OUI"/>
    <s v="OUI"/>
    <s v="NON"/>
    <s v="OUI"/>
    <s v="S. RENARD"/>
    <s v="OUI"/>
    <n v="1500"/>
    <s v="cantine"/>
    <m/>
    <s v="B"/>
    <n v="36"/>
    <n v="129"/>
    <n v="4644"/>
    <n v="4.3"/>
    <d v="2019-03-08T00:00:00"/>
    <d v="2019-05-09T00:00:00"/>
    <m/>
    <m/>
    <s v="x"/>
    <s v="x"/>
    <s v="x"/>
    <s v="x"/>
    <s v="x"/>
    <s v="x"/>
    <s v="x"/>
    <s v="Envoyé"/>
  </r>
  <r>
    <s v="CALISKAN"/>
    <x v="26"/>
    <s v="Inf.Bac"/>
    <x v="4"/>
    <s v="Lycée"/>
    <x v="23"/>
    <s v="Bac pro Gestion"/>
    <m/>
    <s v="kubracaliskan@outlook.fr"/>
    <s v="07 81 79 65 63"/>
    <d v="2019-06-11T00:00:00"/>
    <d v="2019-06-28T00:00:00"/>
    <m/>
    <s v="Cécile ZURANO"/>
    <s v="DRS - Rhône Alpes"/>
    <x v="17"/>
    <s v="NON"/>
    <s v="NON"/>
    <s v="OUI"/>
    <s v="NON"/>
    <s v="NEANT"/>
    <s v="NEANT"/>
    <s v="NEANT"/>
    <s v="NEANT"/>
    <m/>
    <s v="A"/>
    <n v="25"/>
    <n v="14"/>
    <n v="350"/>
    <n v="0.46666666666666667"/>
    <m/>
    <m/>
    <m/>
    <m/>
    <s v="x"/>
    <m/>
    <m/>
    <m/>
    <m/>
    <m/>
    <s v="x"/>
    <s v="Envoyé"/>
  </r>
  <r>
    <s v="CAMARA"/>
    <x v="27"/>
    <s v="Bac+1"/>
    <x v="2"/>
    <s v="Lycée"/>
    <x v="24"/>
    <s v="BTS"/>
    <m/>
    <s v="camaramaro@icloud.com"/>
    <s v="06 09 48 49 23"/>
    <d v="2019-06-03T00:00:00"/>
    <d v="2019-07-12T00:00:00"/>
    <m/>
    <s v="Patrick ROSY"/>
    <s v="DGP - Travaux Souterrains"/>
    <x v="16"/>
    <s v="NON"/>
    <s v="NON"/>
    <s v="NON"/>
    <s v="OUI"/>
    <s v="JF. QUELIN"/>
    <s v="NON"/>
    <n v="600"/>
    <s v="panier repas"/>
    <m/>
    <m/>
    <s v=""/>
    <n v="29"/>
    <e v="#VALUE!"/>
    <n v="0.96666666666666667"/>
    <m/>
    <m/>
    <d v="2019-07-05T00:00:00"/>
    <d v="2019-07-11T00:00:00"/>
    <m/>
    <m/>
    <m/>
    <m/>
    <m/>
    <m/>
    <s v="x"/>
    <s v="Envoyé"/>
  </r>
  <r>
    <s v="CAMARA"/>
    <x v="28"/>
    <s v="Bac+4"/>
    <x v="1"/>
    <s v="Ecole d'ingénieur"/>
    <x v="2"/>
    <s v="Diplôme d'ingénieur"/>
    <m/>
    <s v="csounanjustin@yahoo.fr"/>
    <s v="07 55 78 05 41"/>
    <d v="2019-06-03T00:00:00"/>
    <d v="2019-09-03T00:00:00"/>
    <m/>
    <s v="Thibault TROCELLIER"/>
    <s v="DGP - Travaux Souterrains"/>
    <x v="18"/>
    <s v="OUI"/>
    <s v="OUI"/>
    <s v="NON"/>
    <s v="OUI"/>
    <s v="JF. QUELIN"/>
    <s v="OUI"/>
    <n v="1000"/>
    <s v="panier repas"/>
    <m/>
    <s v="B"/>
    <n v="36"/>
    <n v="67"/>
    <n v="2412"/>
    <n v="2.2333333333333334"/>
    <m/>
    <m/>
    <m/>
    <m/>
    <s v="x"/>
    <s v="x"/>
    <s v="x"/>
    <s v="x"/>
    <m/>
    <s v="x"/>
    <s v="x"/>
    <s v="Envoyé"/>
  </r>
  <r>
    <s v="CAMINITI"/>
    <x v="29"/>
    <s v="Bac+3"/>
    <x v="3"/>
    <s v="Ecole d'ingénieur"/>
    <x v="2"/>
    <s v="Diplôme d'ingénieur"/>
    <m/>
    <s v="basile.caminiti@gmail.com"/>
    <s v="06 52 18 13 48"/>
    <d v="2019-07-01T00:00:00"/>
    <d v="2019-08-09T00:00:00"/>
    <m/>
    <m/>
    <s v="DRS - Provence Alpes Côte d'Azur, Corse"/>
    <x v="6"/>
    <s v="EN COURS"/>
    <s v="OUI"/>
    <s v="NON"/>
    <s v="OUI"/>
    <s v="A. ROGET"/>
    <s v="OUI"/>
    <n v="750"/>
    <s v="selon affectation"/>
    <m/>
    <s v="B"/>
    <n v="36"/>
    <n v="29"/>
    <n v="1044"/>
    <n v="0.96666666666666667"/>
    <m/>
    <m/>
    <m/>
    <m/>
    <s v="x"/>
    <s v="x"/>
    <s v="x"/>
    <s v="x"/>
    <s v="x"/>
    <s v="x"/>
    <m/>
    <s v="Envoyé"/>
  </r>
  <r>
    <s v="CARDONA LOPEZ"/>
    <x v="30"/>
    <s v="Bac+4"/>
    <x v="1"/>
    <s v="Ecole d'ingénieur"/>
    <x v="25"/>
    <s v="Diplôme d'ingénieur Génie Civil et Construction"/>
    <m/>
    <s v="sofiacardonalopez2@gmail.com"/>
    <s v="07 66 59 81 90"/>
    <d v="2019-06-03T00:00:00"/>
    <d v="2019-08-23T00:00:00"/>
    <m/>
    <s v="Fabien CALLET"/>
    <s v="DRN IDF Grand Chantier"/>
    <x v="19"/>
    <s v="OUI"/>
    <s v="OUI"/>
    <s v="NON"/>
    <s v="OUI"/>
    <s v="V. LELOUP"/>
    <s v="OUI"/>
    <n v="1000"/>
    <s v="panier repas"/>
    <m/>
    <s v="B"/>
    <n v="36"/>
    <n v="59"/>
    <n v="2124"/>
    <n v="1.9666666666666666"/>
    <m/>
    <m/>
    <d v="2019-08-14T00:00:00"/>
    <m/>
    <s v="x"/>
    <s v="x"/>
    <s v="x"/>
    <s v="x"/>
    <m/>
    <s v="x"/>
    <s v="x"/>
    <s v="Envoyé"/>
  </r>
  <r>
    <s v="CARRERE"/>
    <x v="31"/>
    <s v="Bac+5"/>
    <x v="0"/>
    <s v="Université "/>
    <x v="26"/>
    <s v="Master 2 Psycho sociale, du travail et des organisations"/>
    <m/>
    <s v="carolecarrere1993@orange.fr"/>
    <s v="06 09 42 07 80"/>
    <d v="2018-10-22T00:00:00"/>
    <d v="2019-05-17T00:00:00"/>
    <m/>
    <s v="Emilie Novak"/>
    <s v="DRH"/>
    <x v="0"/>
    <s v="OUI"/>
    <s v="OUI"/>
    <s v="NON"/>
    <s v="OUI"/>
    <s v="S. BOIMOND"/>
    <s v="NON"/>
    <n v="1500"/>
    <s v="NEANT"/>
    <m/>
    <s v="B"/>
    <n v="36"/>
    <n v="149"/>
    <n v="5364"/>
    <n v="4.9666666666666668"/>
    <m/>
    <m/>
    <d v="2019-05-10T00:00:00"/>
    <m/>
    <s v="x"/>
    <s v="x"/>
    <s v="x"/>
    <s v="x"/>
    <m/>
    <s v="x"/>
    <s v="x"/>
    <s v="NEANT"/>
  </r>
  <r>
    <s v="CATTIN"/>
    <x v="32"/>
    <s v="Bac+3"/>
    <x v="3"/>
    <s v="Ecole d'ingénieur"/>
    <x v="27"/>
    <s v="Diplôme d'ingénieur"/>
    <m/>
    <s v="thomas.cattinmc@gmail.com"/>
    <s v="07 50 96 28 91"/>
    <d v="2019-07-01T00:00:00"/>
    <d v="2019-08-02T00:00:00"/>
    <m/>
    <s v="Olivier TRANCART"/>
    <s v="DGP - Travaux Souterrains"/>
    <x v="16"/>
    <s v="EN COURS"/>
    <s v="OUI"/>
    <s v="NON"/>
    <s v="OUI"/>
    <s v="JF. QUELIN"/>
    <s v="OUI"/>
    <n v="750"/>
    <s v="panier repas"/>
    <m/>
    <s v="B"/>
    <n v="36"/>
    <n v="24"/>
    <n v="864"/>
    <n v="0.8"/>
    <m/>
    <m/>
    <m/>
    <m/>
    <s v="x"/>
    <s v="x"/>
    <s v="x"/>
    <s v="x"/>
    <s v="x"/>
    <s v="x"/>
    <s v="x"/>
    <s v="Envoyé"/>
  </r>
  <r>
    <s v="CELESTIN"/>
    <x v="33"/>
    <s v="Inf.Bac"/>
    <x v="4"/>
    <s v="Lycée"/>
    <x v="28"/>
    <s v="Bac Pro Gestion des Administrations"/>
    <m/>
    <s v="clstemilie@gmail.com"/>
    <s v="07 78 64 09 76"/>
    <d v="2019-06-03T00:00:00"/>
    <d v="2019-06-28T00:00:00"/>
    <m/>
    <s v="Filipe DE OLIVEIRA CAFE"/>
    <s v="SOCEMAT"/>
    <x v="4"/>
    <s v="OUI"/>
    <s v="OUI"/>
    <s v="OUI"/>
    <s v="NON"/>
    <s v="NEANT"/>
    <s v="NEANT"/>
    <s v="NEANT"/>
    <s v="cantine"/>
    <m/>
    <s v="A"/>
    <n v="25"/>
    <n v="19"/>
    <n v="475"/>
    <n v="0.6333333333333333"/>
    <m/>
    <m/>
    <m/>
    <m/>
    <s v="x"/>
    <s v="x"/>
    <s v="x"/>
    <s v="x"/>
    <s v="x"/>
    <s v="x"/>
    <s v="x"/>
    <s v="Envoyé"/>
  </r>
  <r>
    <s v="CHABBERT"/>
    <x v="34"/>
    <s v="Bac+5"/>
    <x v="0"/>
    <s v="Ecole d'ingénieur"/>
    <x v="2"/>
    <s v="Diplôme d'ingénieur"/>
    <s v="Kenya"/>
    <s v="jb.chabbert@gmail.com"/>
    <s v="06 58 90 18 81"/>
    <d v="2019-03-15T00:00:00"/>
    <d v="2019-09-15T00:00:00"/>
    <m/>
    <s v="Rui PINTO"/>
    <s v="DI"/>
    <x v="20"/>
    <s v="OUI"/>
    <s v="OUI"/>
    <s v="NON"/>
    <s v="OUI"/>
    <s v="S. RENARD"/>
    <s v="OUI"/>
    <n v="800"/>
    <s v="indémnité d'expatriation+IVL"/>
    <m/>
    <s v="B"/>
    <n v="36"/>
    <n v="133"/>
    <n v="4788"/>
    <n v="4.4333333333333336"/>
    <d v="2019-04-15T00:00:00"/>
    <d v="2019-06-13T00:00:00"/>
    <m/>
    <m/>
    <s v="x"/>
    <m/>
    <m/>
    <m/>
    <m/>
    <m/>
    <m/>
    <s v="Envoyé"/>
  </r>
  <r>
    <s v="CHAUBIER"/>
    <x v="1"/>
    <s v="Bac+3"/>
    <x v="3"/>
    <s v="Ecole d'ingénieur"/>
    <x v="22"/>
    <s v="Diplôme d'ingénieur"/>
    <m/>
    <s v="lucas.chaubier-cadudal@elves.ec-nantes.fr"/>
    <s v="06 20 50 33 78"/>
    <d v="2019-07-01T00:00:00"/>
    <d v="2019-08-02T00:00:00"/>
    <m/>
    <s v="Didier BECUWE"/>
    <s v="DGP - Travaux Souterrains"/>
    <x v="2"/>
    <s v="NON"/>
    <s v="OUI"/>
    <s v="NON"/>
    <s v="OUI"/>
    <s v="JF. QUELIN"/>
    <s v="OUI"/>
    <n v="750"/>
    <s v="panier repas"/>
    <m/>
    <s v="B"/>
    <n v="36"/>
    <n v="24"/>
    <n v="864"/>
    <n v="0.8"/>
    <m/>
    <m/>
    <m/>
    <m/>
    <s v="x"/>
    <s v="x"/>
    <s v="x"/>
    <s v="x"/>
    <s v="x"/>
    <s v="x"/>
    <s v="x"/>
    <s v="Envoyé"/>
  </r>
  <r>
    <s v="CHEHADE"/>
    <x v="35"/>
    <s v="Bac+4"/>
    <x v="1"/>
    <s v="Ecole d'ingénieur"/>
    <x v="29"/>
    <s v="Diplôme d'ingénieur"/>
    <m/>
    <s v="chehade_ala@yahoo.com"/>
    <s v="06 50 76 22 62"/>
    <d v="2019-06-03T00:00:00"/>
    <d v="2019-08-30T00:00:00"/>
    <m/>
    <s v="Mathieu BELLOI"/>
    <s v="DRS - Langedoc"/>
    <x v="21"/>
    <s v="OUI"/>
    <s v="OUI"/>
    <s v="NON"/>
    <s v="OUI"/>
    <s v="A. ROGET"/>
    <s v="OUI"/>
    <n v="1000"/>
    <s v="panier repas"/>
    <m/>
    <s v="B"/>
    <n v="36"/>
    <n v="64"/>
    <n v="2304"/>
    <n v="2.1333333333333333"/>
    <m/>
    <m/>
    <m/>
    <m/>
    <s v="x"/>
    <s v="x"/>
    <s v="x"/>
    <s v="x"/>
    <m/>
    <s v="x"/>
    <s v="x"/>
    <s v="Envoyé"/>
  </r>
  <r>
    <s v="CHERIF"/>
    <x v="36"/>
    <s v="Inf.Bac"/>
    <x v="4"/>
    <s v="Lycée"/>
    <x v="30"/>
    <s v="Technicien Géomètre Topographe"/>
    <m/>
    <s v="cherifmohamedche@gmail.com"/>
    <s v="06 37 77 78 50"/>
    <d v="2019-06-17T00:00:00"/>
    <d v="2019-07-05T00:00:00"/>
    <m/>
    <s v="Frédéric BOUCHE"/>
    <s v="DRS - Langedoc"/>
    <x v="15"/>
    <s v="OUI"/>
    <s v="OUI"/>
    <s v="OUI"/>
    <s v="NON"/>
    <s v="NEANT"/>
    <s v="NEANT"/>
    <s v="NEANT"/>
    <s v="cantine"/>
    <m/>
    <s v="A"/>
    <n v="25"/>
    <n v="14"/>
    <n v="350"/>
    <n v="0.46666666666666667"/>
    <m/>
    <m/>
    <d v="2019-06-28T00:00:00"/>
    <m/>
    <s v="x"/>
    <s v="x"/>
    <s v="x"/>
    <m/>
    <s v="x"/>
    <m/>
    <s v="x"/>
    <s v="Envoyé"/>
  </r>
  <r>
    <s v="CHETOUF"/>
    <x v="37"/>
    <s v="Bac+5"/>
    <x v="0"/>
    <s v="Ecole d'ingénieur"/>
    <x v="31"/>
    <s v="Diplôme d'ingénieur"/>
    <s v="TFE"/>
    <s v="chetouf.oussama@gmail.com"/>
    <s v="07 66 86 14 12"/>
    <d v="2019-07-07T00:00:00"/>
    <d v="2019-12-20T00:00:00"/>
    <m/>
    <s v="Romain CASSAGNERES"/>
    <s v="DGP - Travaux Souterrains"/>
    <x v="18"/>
    <s v="OUI"/>
    <s v="OUI"/>
    <s v="NON"/>
    <s v="OUI"/>
    <s v="JF. QUELIN"/>
    <s v="OUI"/>
    <n v="1500"/>
    <s v="panier repas"/>
    <m/>
    <s v="B"/>
    <n v="36"/>
    <n v="120"/>
    <n v="4320"/>
    <n v="4"/>
    <m/>
    <m/>
    <m/>
    <m/>
    <s v="x"/>
    <s v="x"/>
    <s v="x"/>
    <s v="x"/>
    <m/>
    <s v="x"/>
    <s v="x"/>
    <s v="Envoyé"/>
  </r>
  <r>
    <s v="COLLET"/>
    <x v="38"/>
    <s v="Bac+3"/>
    <x v="3"/>
    <s v="Ecole d'ingénieur"/>
    <x v="32"/>
    <s v="Diplôme d'ingénieur"/>
    <m/>
    <s v="vincent.collet18@gmail.com"/>
    <s v="06 99 50 14 78"/>
    <d v="2019-07-01T00:00:00"/>
    <d v="2019-08-02T00:00:00"/>
    <m/>
    <s v="Sylvain LALANNE"/>
    <s v="DRS - Provence Alpes Côte d'Azur, Corse"/>
    <x v="22"/>
    <s v="NON"/>
    <s v="OUI"/>
    <s v="NON"/>
    <s v="OUI"/>
    <s v="A. ROGET"/>
    <s v="OUI"/>
    <n v="750"/>
    <s v="ticket resto"/>
    <m/>
    <s v="B"/>
    <n v="36"/>
    <n v="24"/>
    <n v="864"/>
    <n v="0.8"/>
    <m/>
    <m/>
    <m/>
    <m/>
    <s v="x"/>
    <s v="x"/>
    <s v="x"/>
    <s v="x"/>
    <s v="x"/>
    <s v="x"/>
    <m/>
    <s v="Envoyé"/>
  </r>
  <r>
    <s v="COMAS"/>
    <x v="39"/>
    <s v="Bac+2"/>
    <x v="3"/>
    <s v="Université"/>
    <x v="33"/>
    <s v="Licence Biologie"/>
    <m/>
    <s v="luna.comas@u-psud.fr"/>
    <s v="06 95 25 74 23"/>
    <d v="2019-04-15T00:00:00"/>
    <d v="2019-05-25T00:00:00"/>
    <m/>
    <s v="Thierry LOUGE"/>
    <s v="DGP - Travaux Souterrains"/>
    <x v="18"/>
    <s v="NON"/>
    <s v="OUI"/>
    <s v="NON"/>
    <s v="OUI"/>
    <s v="JF. QUELIN"/>
    <s v="OUI"/>
    <n v="750"/>
    <s v="panier repas"/>
    <m/>
    <s v="B"/>
    <n v="36"/>
    <n v="30"/>
    <n v="1080"/>
    <n v="1"/>
    <m/>
    <m/>
    <d v="2019-05-06T00:00:00"/>
    <m/>
    <s v="x"/>
    <s v="x"/>
    <s v="x"/>
    <s v="x"/>
    <s v="x"/>
    <s v="x"/>
    <m/>
    <s v="Envoyé"/>
  </r>
  <r>
    <s v="COMBA"/>
    <x v="40"/>
    <s v="Inf.Bac"/>
    <x v="4"/>
    <s v="Lycée"/>
    <x v="34"/>
    <s v="Seconde Bac Pro TP"/>
    <m/>
    <s v="quent.comba@gmail.com"/>
    <s v="06 46 92 10 20"/>
    <d v="2019-05-20T00:00:00"/>
    <d v="2019-06-14T00:00:00"/>
    <m/>
    <s v="Sébastien GUERINONI"/>
    <s v="DRS - Midi Pyrénées"/>
    <x v="9"/>
    <s v="OUI"/>
    <s v="NON"/>
    <s v="OUI"/>
    <s v="NON"/>
    <s v="NEANT"/>
    <s v="NEANT"/>
    <s v="NEANT"/>
    <s v="cantine"/>
    <m/>
    <s v="A"/>
    <n v="25"/>
    <n v="19"/>
    <n v="475"/>
    <n v="0.6333333333333333"/>
    <m/>
    <m/>
    <d v="2019-06-07T00:00:00"/>
    <m/>
    <s v="x"/>
    <m/>
    <m/>
    <m/>
    <m/>
    <m/>
    <s v="x"/>
    <s v="Envoyé"/>
  </r>
  <r>
    <s v="COSTA"/>
    <x v="41"/>
    <s v="Bac+3"/>
    <x v="3"/>
    <s v="Ecole d'ingénieur"/>
    <x v="35"/>
    <s v="Diplôme d'ingénieur"/>
    <m/>
    <s v="anthony.costa@entpe.fr"/>
    <s v="06 26 23 91 62"/>
    <d v="2019-07-01T00:00:00"/>
    <d v="2019-07-26T00:00:00"/>
    <m/>
    <s v="Mickael LE DIRAISON"/>
    <s v="DRS - Provence Alpes Côte d'Azur, Corse"/>
    <x v="23"/>
    <s v="OUI"/>
    <s v="OUI"/>
    <s v="OUI"/>
    <s v="NON"/>
    <s v="NEANT"/>
    <s v="NEANT"/>
    <s v="NEANT"/>
    <s v="cantine"/>
    <m/>
    <s v="B"/>
    <n v="36"/>
    <n v="19"/>
    <n v="684"/>
    <n v="0.6333333333333333"/>
    <m/>
    <m/>
    <d v="2019-07-19T00:00:00"/>
    <d v="2019-07-24T00:00:00"/>
    <s v="x"/>
    <s v="x"/>
    <s v="x"/>
    <s v="x"/>
    <m/>
    <m/>
    <s v="x"/>
    <s v="Envoyé"/>
  </r>
  <r>
    <s v="CUINAT"/>
    <x v="42"/>
    <s v="Bac+3"/>
    <x v="3"/>
    <s v="Ecole d'ingénieur"/>
    <x v="36"/>
    <s v="Diplôme d'ingénieur"/>
    <m/>
    <s v="cypriencuinat69@gmail.com"/>
    <s v="06 21 63 73 26"/>
    <d v="2019-06-24T00:00:00"/>
    <d v="2019-08-23T00:00:00"/>
    <m/>
    <s v="Tirangar REOUKADJI "/>
    <s v="DI"/>
    <x v="24"/>
    <s v="NON"/>
    <s v="OUI"/>
    <s v="NON"/>
    <s v="OUI"/>
    <s v="S. RENARD"/>
    <s v="NEANT"/>
    <s v="NEANT"/>
    <s v="NEANT"/>
    <m/>
    <s v="B"/>
    <n v="36"/>
    <n v="44"/>
    <n v="1584"/>
    <n v="1.4666666666666666"/>
    <m/>
    <m/>
    <m/>
    <m/>
    <s v="x"/>
    <s v="x"/>
    <s v="x"/>
    <m/>
    <m/>
    <s v="x"/>
    <m/>
    <s v="Envoyé"/>
  </r>
  <r>
    <s v="CUVILLIER"/>
    <x v="43"/>
    <s v="Inf.Bac"/>
    <x v="4"/>
    <s v="Lycée"/>
    <x v="5"/>
    <s v="Baccalauréat"/>
    <m/>
    <m/>
    <s v="06 06 41 94 59"/>
    <d v="2019-05-27T00:00:00"/>
    <d v="2019-07-07T00:00:00"/>
    <m/>
    <s v="Jérome TETART"/>
    <s v="DRS - Provence Alpes Côte d'Azur, Corse"/>
    <x v="6"/>
    <s v="NON"/>
    <s v="OUI"/>
    <s v="NON"/>
    <s v="OUI"/>
    <s v="A. ROGET"/>
    <s v="OUI"/>
    <n v="580"/>
    <s v="panier repas"/>
    <m/>
    <s v="A"/>
    <n v="25"/>
    <n v="31"/>
    <n v="775"/>
    <n v="1.0333333333333334"/>
    <m/>
    <m/>
    <d v="2019-06-27T00:00:00"/>
    <m/>
    <s v="x"/>
    <s v="x"/>
    <s v="x"/>
    <s v="x"/>
    <s v="x"/>
    <s v="x"/>
    <s v="x"/>
    <s v="Envoyé"/>
  </r>
  <r>
    <s v="DALI YOUCEF"/>
    <x v="44"/>
    <s v="Bac+2"/>
    <x v="3"/>
    <s v="Lycée"/>
    <x v="37"/>
    <s v="Licence de Droit"/>
    <m/>
    <s v="daliyoucefnawel@gmail.com"/>
    <s v="06 52 26 16 74"/>
    <d v="2019-07-03T00:00:00"/>
    <d v="2019-07-19T00:00:00"/>
    <m/>
    <s v="Myriam BERROUACHE"/>
    <s v="DCF"/>
    <x v="4"/>
    <s v="NON"/>
    <s v="OUI"/>
    <s v="OUI"/>
    <s v="NON"/>
    <s v="NEANT"/>
    <s v="NEANT"/>
    <s v="NEANT"/>
    <s v="cantine"/>
    <m/>
    <s v="A"/>
    <n v="25"/>
    <n v="13"/>
    <n v="325"/>
    <n v="0.43333333333333335"/>
    <m/>
    <m/>
    <d v="2019-07-16T00:00:00"/>
    <d v="2019-07-19T00:00:00"/>
    <s v="x"/>
    <s v="x"/>
    <s v="x"/>
    <m/>
    <m/>
    <s v="x"/>
    <s v="x"/>
    <s v="Envoyé"/>
  </r>
  <r>
    <s v="DALLE"/>
    <x v="45"/>
    <s v="Inf.Bac"/>
    <x v="4"/>
    <s v="Formation"/>
    <x v="38"/>
    <s v="Titre professionnel Constructeur Pro"/>
    <m/>
    <m/>
    <s v="06 38 95 66 60 "/>
    <d v="2019-01-21T00:00:00"/>
    <d v="2019-02-08T00:00:00"/>
    <m/>
    <s v="Michel MARBOUTY"/>
    <s v="DRS - Langedoc"/>
    <x v="15"/>
    <s v="OUI"/>
    <s v="OUI"/>
    <s v="OUI"/>
    <s v="NON"/>
    <s v="NEANT"/>
    <s v="NEANT"/>
    <s v="NEANT"/>
    <s v="NEANT"/>
    <m/>
    <s v="A"/>
    <n v="25"/>
    <n v="14"/>
    <n v="350"/>
    <n v="0.46666666666666667"/>
    <m/>
    <m/>
    <m/>
    <m/>
    <m/>
    <s v="x"/>
    <s v="x"/>
    <m/>
    <m/>
    <m/>
    <s v="x"/>
    <s v="NEANT"/>
  </r>
  <r>
    <s v="DANNOOT"/>
    <x v="46"/>
    <s v="Bac+1"/>
    <x v="2"/>
    <s v="IUT"/>
    <x v="39"/>
    <s v="DUT Génie Civil"/>
    <m/>
    <s v="manon.dannoot@gmail.com"/>
    <s v="07 82 12 78 16"/>
    <d v="2019-07-15T00:00:00"/>
    <d v="2019-08-09T00:00:00"/>
    <m/>
    <s v="Xavier BOYENVAL"/>
    <s v="DRS - Provence Alpes Côte d'Azur, Corse"/>
    <x v="25"/>
    <s v="OUI"/>
    <s v="NON"/>
    <s v="OUI"/>
    <s v="NON"/>
    <s v="NEANT"/>
    <s v="NEANT"/>
    <s v="NEANT"/>
    <s v="NEANT"/>
    <m/>
    <s v="A"/>
    <n v="25"/>
    <n v="19"/>
    <n v="475"/>
    <n v="0.6333333333333333"/>
    <m/>
    <m/>
    <d v="2019-08-02T00:00:00"/>
    <m/>
    <s v="x"/>
    <s v="x"/>
    <s v="x"/>
    <s v="x"/>
    <m/>
    <s v="x"/>
    <s v="x"/>
    <s v="Envoyé"/>
  </r>
  <r>
    <s v="D'AZEMAR"/>
    <x v="47"/>
    <s v="Bac+2"/>
    <x v="3"/>
    <s v="IUT"/>
    <x v="20"/>
    <s v="DUT Génie Civil"/>
    <m/>
    <s v="guilhem@dazemar.net"/>
    <s v="06 51 80 18 12"/>
    <d v="2019-01-21T00:00:00"/>
    <d v="2019-02-15T00:00:00"/>
    <m/>
    <s v="Romain DAROLD"/>
    <s v="DGP - Travaux Souterrains"/>
    <x v="16"/>
    <s v="OUI"/>
    <s v="OUI"/>
    <s v="OUI"/>
    <s v="NON"/>
    <s v="NEANT"/>
    <s v="NEANT"/>
    <s v="NEANT"/>
    <s v="NEANT"/>
    <m/>
    <s v="A"/>
    <n v="25"/>
    <n v="19"/>
    <n v="475"/>
    <n v="0.6333333333333333"/>
    <m/>
    <m/>
    <m/>
    <m/>
    <s v="x"/>
    <s v="x"/>
    <s v="x"/>
    <s v="x"/>
    <m/>
    <m/>
    <s v="x"/>
    <s v="NEANT"/>
  </r>
  <r>
    <s v="DE GENTILE"/>
    <x v="48"/>
    <s v="Bac+1"/>
    <x v="2"/>
    <s v="Ecole d'ingénieur"/>
    <x v="1"/>
    <s v="Diplôme d'ingénieur"/>
    <m/>
    <s v="marjorie.de.gentile@outlook.fr"/>
    <s v="07 82 44 78 31"/>
    <d v="2019-06-11T00:00:00"/>
    <d v="2019-07-19T00:00:00"/>
    <m/>
    <s v="Tom FUNFROCK"/>
    <s v="DGP - Travaux Souterrains"/>
    <x v="18"/>
    <s v="OUI"/>
    <s v="OUI"/>
    <s v="NON"/>
    <s v="OUI"/>
    <s v="JF. QUELIN"/>
    <s v="OUI"/>
    <n v="600"/>
    <s v="panier repas"/>
    <m/>
    <s v="A"/>
    <n v="25"/>
    <n v="29"/>
    <n v="725"/>
    <n v="0.96666666666666667"/>
    <m/>
    <m/>
    <d v="2019-07-11T00:00:00"/>
    <d v="2019-07-12T00:00:00"/>
    <s v="x"/>
    <s v="x"/>
    <s v="x"/>
    <s v="x"/>
    <m/>
    <s v="x"/>
    <s v="x"/>
    <s v="Envoyé"/>
  </r>
  <r>
    <s v="DEMIGUEL"/>
    <x v="49"/>
    <s v="Bac+3"/>
    <x v="3"/>
    <s v="Ecole d'ingénieur"/>
    <x v="40"/>
    <s v="Diplôme d'ingénieur"/>
    <m/>
    <s v="demiguelpierre@gmail.com"/>
    <s v="06 34 12 70 66 "/>
    <d v="2019-06-26T00:00:00"/>
    <d v="2019-08-30T00:00:00"/>
    <m/>
    <s v="Thibaut CESTERO"/>
    <s v="DGCOA"/>
    <x v="26"/>
    <s v="OUI"/>
    <s v="OUI"/>
    <s v="NON"/>
    <s v="OUI"/>
    <s v="S. BOIMOND"/>
    <s v="OUI"/>
    <n v="750"/>
    <s v="panier repas"/>
    <m/>
    <s v="B"/>
    <n v="36"/>
    <n v="48"/>
    <n v="1728"/>
    <n v="1.6"/>
    <m/>
    <m/>
    <d v="2019-08-21T00:00:00"/>
    <m/>
    <s v="x"/>
    <s v="x"/>
    <s v="x"/>
    <s v="x"/>
    <s v="x"/>
    <s v="x"/>
    <s v="x"/>
    <s v="Envoyé"/>
  </r>
  <r>
    <s v="DEREVIANCKINE"/>
    <x v="50"/>
    <s v="Bac+2"/>
    <x v="3"/>
    <s v="IUT"/>
    <x v="41"/>
    <s v="DUT Génie Civile"/>
    <m/>
    <s v="gregdere@hotmail.fr"/>
    <n v="781469673"/>
    <d v="2019-07-01T00:00:00"/>
    <d v="2019-08-09T00:00:00"/>
    <m/>
    <s v="Guillaume PLANTE"/>
    <s v="DGP - Travaux Souterrains"/>
    <x v="27"/>
    <s v="OUI"/>
    <s v="OUI"/>
    <s v="NON"/>
    <s v="OUI"/>
    <s v="JF. QUELIN"/>
    <s v="OUI"/>
    <n v="750"/>
    <s v="panier repas"/>
    <m/>
    <s v="A"/>
    <n v="25"/>
    <n v="29"/>
    <n v="725"/>
    <n v="0.96666666666666667"/>
    <m/>
    <m/>
    <d v="2019-10-31T00:00:00"/>
    <m/>
    <s v="x"/>
    <s v="x"/>
    <s v="x"/>
    <s v="x"/>
    <s v="x"/>
    <s v="x"/>
    <s v="x"/>
    <s v="x"/>
  </r>
  <r>
    <s v="DESBAT"/>
    <x v="51"/>
    <s v="Inf.Bac"/>
    <x v="4"/>
    <s v="Lycée"/>
    <x v="42"/>
    <s v="Baccalauréat"/>
    <m/>
    <m/>
    <s v="06 28 30 64 11"/>
    <d v="2019-06-17T00:00:00"/>
    <d v="2019-06-21T00:00:00"/>
    <m/>
    <s v="Frédéric BOUCHE"/>
    <s v="DRS - Langedoc"/>
    <x v="0"/>
    <s v="OUI"/>
    <s v="OUI"/>
    <s v="OUI"/>
    <s v="NON"/>
    <s v="NEANT"/>
    <s v="NEANT"/>
    <s v="NEANT"/>
    <s v="cantine"/>
    <m/>
    <s v="A"/>
    <n v="25"/>
    <n v="4"/>
    <n v="100"/>
    <n v="0.13333333333333333"/>
    <m/>
    <m/>
    <m/>
    <m/>
    <s v="x"/>
    <s v="x"/>
    <s v="x"/>
    <m/>
    <m/>
    <m/>
    <s v="x"/>
    <s v="Envoyé"/>
  </r>
  <r>
    <s v="DIOP"/>
    <x v="52"/>
    <s v="Inf.Bac"/>
    <x v="4"/>
    <s v="Lycée"/>
    <x v="43"/>
    <s v="Baccalauréat"/>
    <m/>
    <s v="marieme.diop2002@orange.fr"/>
    <s v="06 89 41 17 74"/>
    <d v="2019-06-03T00:00:00"/>
    <s v="5-juil.-19"/>
    <m/>
    <s v="Olivier CANEVARI et Rodolphe TOSELLO"/>
    <s v="DRN IDF Ouest"/>
    <x v="28"/>
    <s v="OUI"/>
    <s v="OUI"/>
    <s v="NON"/>
    <s v="OUI"/>
    <s v="V. LELOUP"/>
    <s v="OUI"/>
    <n v="580"/>
    <s v="panier repas"/>
    <m/>
    <s v="A"/>
    <n v="25"/>
    <n v="24"/>
    <n v="600"/>
    <n v="0.8"/>
    <m/>
    <m/>
    <d v="2019-06-27T00:00:00"/>
    <d v="2019-07-04T00:00:00"/>
    <s v="x"/>
    <s v="x"/>
    <s v="x"/>
    <s v="x"/>
    <s v="x"/>
    <m/>
    <s v="x"/>
    <s v="Envoyé"/>
  </r>
  <r>
    <s v="DJEBBAR"/>
    <x v="37"/>
    <s v="Bac+5"/>
    <x v="0"/>
    <s v="Ecole d'ingénieur"/>
    <x v="44"/>
    <s v="Diplôme d'ingénieur"/>
    <s v="TFE"/>
    <s v="djebbar8oussama@gmail.com"/>
    <s v="07 63 50 88 22"/>
    <d v="2019-03-11T00:00:00"/>
    <d v="2019-08-16T00:00:00"/>
    <m/>
    <s v="Patrick LABROSSE"/>
    <s v="DGP - Travaux Souterrains"/>
    <x v="16"/>
    <s v="NON"/>
    <s v="OUI"/>
    <s v="NON"/>
    <s v="OUI"/>
    <s v="JF. QUELIN"/>
    <s v="OUI"/>
    <n v="1500"/>
    <s v="panier repas"/>
    <m/>
    <s v="B"/>
    <n v="36"/>
    <n v="114"/>
    <n v="4104"/>
    <n v="3.8"/>
    <d v="2019-04-11T00:00:00"/>
    <d v="2019-06-06T00:00:00"/>
    <m/>
    <m/>
    <s v="x"/>
    <s v="x"/>
    <s v="x"/>
    <s v="x"/>
    <m/>
    <s v="x"/>
    <m/>
    <s v="Envoyé"/>
  </r>
  <r>
    <s v="DONVAL"/>
    <x v="53"/>
    <s v="Césure"/>
    <x v="1"/>
    <s v="Ecole d'ingénieur"/>
    <x v="45"/>
    <s v="Diplôme d'ingénieur"/>
    <s v="CESURE/TFE"/>
    <s v="elodie.donval@eleves.enpc.fr"/>
    <s v="06 41 99 08 86"/>
    <d v="2019-01-07T00:00:00"/>
    <d v="2019-07-05T00:00:00"/>
    <m/>
    <s v="Florent IMBERTY"/>
    <s v="D2I"/>
    <x v="4"/>
    <s v="OUI"/>
    <s v="OUI"/>
    <s v="NON"/>
    <s v="OUI"/>
    <s v="S. BOIMOND"/>
    <s v="OUI"/>
    <n v="1000"/>
    <s v="cantine"/>
    <m/>
    <s v="B"/>
    <n v="36"/>
    <n v="129"/>
    <n v="4644"/>
    <n v="4.3"/>
    <d v="2019-05-10T00:00:00"/>
    <d v="2019-05-16T00:00:00"/>
    <d v="2019-06-28T00:00:00"/>
    <d v="2019-06-28T00:00:00"/>
    <s v="x"/>
    <s v="x"/>
    <s v="x"/>
    <s v="x"/>
    <s v="x"/>
    <s v="x"/>
    <s v="x"/>
    <s v="NEANT"/>
  </r>
  <r>
    <s v="DURIF"/>
    <x v="54"/>
    <s v="Bac+2"/>
    <x v="3"/>
    <s v="IUT"/>
    <x v="20"/>
    <s v="DUT Génie Civil"/>
    <m/>
    <s v="louis.durif@yahoo.com"/>
    <s v="06 85 44 89 16"/>
    <d v="2019-09-02T00:00:00"/>
    <d v="2019-12-20T00:00:00"/>
    <m/>
    <s v="Caroline TRINCAT"/>
    <s v="DRS - Provence Alpes Côte d'Azur, Corse"/>
    <x v="25"/>
    <s v="NON"/>
    <s v="NON"/>
    <s v="NON"/>
    <s v="OUI"/>
    <s v="A. ROGET"/>
    <s v="NON"/>
    <n v="750"/>
    <s v="panier repas"/>
    <m/>
    <s v="B"/>
    <n v="36"/>
    <n v="79"/>
    <n v="2844"/>
    <n v="2.6333333333333333"/>
    <m/>
    <m/>
    <m/>
    <m/>
    <s v="x"/>
    <m/>
    <m/>
    <m/>
    <m/>
    <m/>
    <m/>
    <m/>
  </r>
  <r>
    <s v="EL MOUDEN"/>
    <x v="55"/>
    <s v="Bac+5"/>
    <x v="0"/>
    <s v="Université"/>
    <x v="46"/>
    <s v="Master Génie Civil"/>
    <n v="19040"/>
    <s v="chaimaa.el-mouden2@etu.univ-lorraine.fr"/>
    <s v="06 03 52 72 51"/>
    <d v="2019-03-18T00:00:00"/>
    <d v="2019-08-23T00:00:00"/>
    <m/>
    <s v="Thomas NOVALES"/>
    <s v="DGP - Travaux Souterrains"/>
    <x v="18"/>
    <s v="OUI"/>
    <s v="OUI"/>
    <s v="NON"/>
    <s v="OUI"/>
    <s v="JF. QUELIN"/>
    <s v="OUI"/>
    <n v="1500"/>
    <s v="panier repas"/>
    <m/>
    <s v="B"/>
    <n v="36"/>
    <n v="114"/>
    <n v="4104"/>
    <n v="3.8"/>
    <d v="2019-04-15T00:00:00"/>
    <d v="2019-06-12T00:00:00"/>
    <m/>
    <m/>
    <s v="x"/>
    <s v="x"/>
    <s v="x"/>
    <m/>
    <m/>
    <s v="x"/>
    <s v="x"/>
    <s v="Envoyé"/>
  </r>
  <r>
    <s v="EL MOUSSAOUI"/>
    <x v="56"/>
    <s v="Bac+4"/>
    <x v="1"/>
    <s v="Ecole d'ingénieur"/>
    <x v="47"/>
    <s v="Diplôme d'ingénieur"/>
    <m/>
    <s v="aymene.el-moussaoui@mines-ales.org"/>
    <s v="06 66 98 93 40"/>
    <d v="2019-05-06T00:00:00"/>
    <d v="2019-08-25T00:00:00"/>
    <m/>
    <s v="Yoann SCHOUKROUN"/>
    <s v="DGP - Travaux Souterrains"/>
    <x v="18"/>
    <s v="OUI"/>
    <s v="OUI"/>
    <s v="NON"/>
    <s v="OUI"/>
    <s v="JF. QUELIN"/>
    <s v="OUI"/>
    <n v="1000"/>
    <s v="panier repas"/>
    <m/>
    <s v="B"/>
    <n v="36"/>
    <n v="81"/>
    <n v="2916"/>
    <n v="2.7"/>
    <m/>
    <m/>
    <m/>
    <m/>
    <s v="x"/>
    <s v="x"/>
    <s v="x"/>
    <s v="x"/>
    <s v="x"/>
    <s v="x"/>
    <s v="x"/>
    <s v="Envoyé"/>
  </r>
  <r>
    <s v="EMRICH ACCIOLY"/>
    <x v="57"/>
    <s v="Bac+5"/>
    <x v="0"/>
    <s v="Ecole d'ingénieur"/>
    <x v="2"/>
    <s v="Diplôme d'ingénieur"/>
    <n v="19009"/>
    <s v="marcella.emrichacciolt@estp.fr"/>
    <s v="06 65 06 57 88"/>
    <d v="2019-02-18T00:00:00"/>
    <d v="2019-07-31T00:00:00"/>
    <m/>
    <s v="Romain CASSAGNERES"/>
    <s v="DGP - Travaux Souterrains"/>
    <x v="18"/>
    <s v="OUI"/>
    <s v="OUI"/>
    <s v="NON"/>
    <s v="OUI"/>
    <s v="JF. QUELIN"/>
    <s v="OUI"/>
    <n v="1700"/>
    <s v="panier repas"/>
    <m/>
    <s v="B"/>
    <n v="36"/>
    <n v="118"/>
    <n v="4248"/>
    <n v="3.9333333333333331"/>
    <d v="2019-05-20T00:00:00"/>
    <d v="2019-05-13T00:00:00"/>
    <d v="2019-07-15T00:00:00"/>
    <m/>
    <s v="x"/>
    <s v="x"/>
    <s v="x"/>
    <s v="x"/>
    <m/>
    <s v="x"/>
    <s v="x"/>
    <s v="Envoyé"/>
  </r>
  <r>
    <s v="ETOU"/>
    <x v="58"/>
    <s v="Bac+4"/>
    <x v="1"/>
    <s v="Ecole d'ingénieur"/>
    <x v="2"/>
    <s v="Diplôme d'ingénieur"/>
    <m/>
    <s v="vitikamaite.etou@estp.fr"/>
    <s v="06 63 29 97 03"/>
    <d v="2019-06-03T00:00:00"/>
    <d v="2019-08-30T00:00:00"/>
    <m/>
    <s v="Romain CASSAGNERES"/>
    <s v="DGP - Travaux Souterrains"/>
    <x v="18"/>
    <s v="OUI"/>
    <s v="OUI"/>
    <s v="NON"/>
    <s v="OUI"/>
    <s v="JF. QUELIN"/>
    <s v="OUI"/>
    <n v="1000"/>
    <s v="panier repas"/>
    <m/>
    <s v="B"/>
    <n v="36"/>
    <n v="64"/>
    <n v="2304"/>
    <n v="2.1333333333333333"/>
    <m/>
    <m/>
    <m/>
    <m/>
    <s v="x"/>
    <s v="x"/>
    <s v="x"/>
    <s v="x"/>
    <m/>
    <s v="x"/>
    <s v="x"/>
    <s v="Envoyé"/>
  </r>
  <r>
    <s v="FAHAM"/>
    <x v="36"/>
    <s v="Bac+5"/>
    <x v="0"/>
    <s v="Ecole d'ingénieur"/>
    <x v="48"/>
    <s v="Diplôme d'ingénieur"/>
    <s v="TFE"/>
    <s v="mohamed_amine.faham@sigma-clermont.fr"/>
    <s v="07 66 52 74 29"/>
    <d v="2019-03-11T00:00:00"/>
    <d v="2019-09-10T00:00:00"/>
    <m/>
    <s v="Philippe MARTIN"/>
    <s v="DRS - Provence Alpes Côte d'Azur, Corse"/>
    <x v="29"/>
    <s v="OUI"/>
    <s v="OUI"/>
    <s v="NON"/>
    <s v="OUI"/>
    <s v="A. ROGET"/>
    <s v="OUI"/>
    <n v="1500"/>
    <s v="panier repas"/>
    <m/>
    <s v="B"/>
    <n v="36"/>
    <n v="132"/>
    <n v="4752"/>
    <n v="4.4000000000000004"/>
    <d v="2019-04-11T00:00:00"/>
    <d v="2019-06-07T00:00:00"/>
    <m/>
    <m/>
    <s v="x"/>
    <s v="x"/>
    <s v="x"/>
    <m/>
    <s v="x"/>
    <s v="x"/>
    <s v="x"/>
    <s v="Envoyé "/>
  </r>
  <r>
    <s v="FIDALGO"/>
    <x v="59"/>
    <s v="Inf.Bac"/>
    <x v="4"/>
    <s v="Collège"/>
    <x v="49"/>
    <s v="Brevet des collèges"/>
    <m/>
    <s v="rubfidalgo@gmail.com"/>
    <s v="07 86 64 76 58"/>
    <d v="2019-01-21T00:00:00"/>
    <d v="2019-01-25T00:00:00"/>
    <m/>
    <s v="Brigitte MARGOTO"/>
    <s v="DRH"/>
    <x v="4"/>
    <s v="OUI"/>
    <s v="OUI"/>
    <s v="OUI"/>
    <s v="NON"/>
    <s v="NEANT"/>
    <s v="NEANT"/>
    <s v="NEANT"/>
    <s v="cantine"/>
    <m/>
    <s v="A"/>
    <n v="25"/>
    <n v="4"/>
    <n v="100"/>
    <n v="0.13333333333333333"/>
    <m/>
    <m/>
    <m/>
    <m/>
    <s v="x"/>
    <s v="x"/>
    <s v="x"/>
    <m/>
    <m/>
    <m/>
    <s v="x"/>
    <s v="NEANT"/>
  </r>
  <r>
    <s v="FILIMONOV"/>
    <x v="60"/>
    <s v="Inf.Bac"/>
    <x v="4"/>
    <s v="Collège"/>
    <x v="50"/>
    <s v="Brevet des collèges"/>
    <m/>
    <m/>
    <s v="06 43 03 64 19"/>
    <d v="2019-01-07T00:00:00"/>
    <d v="2019-01-11T00:00:00"/>
    <m/>
    <s v="Laetitia CROY"/>
    <s v="DRH"/>
    <x v="4"/>
    <s v="NON"/>
    <s v="NON"/>
    <s v="OUI"/>
    <s v="NON"/>
    <s v="NEANT"/>
    <s v="NEANT"/>
    <s v="NEANT"/>
    <s v="cantine"/>
    <m/>
    <s v="A"/>
    <n v="25"/>
    <n v="4"/>
    <n v="100"/>
    <n v="0.13333333333333333"/>
    <m/>
    <m/>
    <m/>
    <d v="2019-01-17T00:00:00"/>
    <m/>
    <s v="x"/>
    <m/>
    <m/>
    <m/>
    <m/>
    <s v="x"/>
    <s v="NEANT"/>
  </r>
  <r>
    <s v="FNIS"/>
    <x v="61"/>
    <s v="Bac+5"/>
    <x v="0"/>
    <s v="Ecole d'ingénieur"/>
    <x v="51"/>
    <s v="Diplôme d'ingénieur spécialisé"/>
    <s v="TFE"/>
    <s v="samar_fnis19@outlook.fr"/>
    <s v="07 58 03 35 25"/>
    <d v="2019-06-17T00:00:00"/>
    <d v="2019-12-13T00:00:00"/>
    <m/>
    <s v="Nabil ABOUT"/>
    <s v="DGP - Travaux Souterrains"/>
    <x v="4"/>
    <s v="NON"/>
    <s v="NON"/>
    <s v="NON"/>
    <s v="OUI"/>
    <s v="JF. QUELIN"/>
    <s v="OUI"/>
    <n v="1500"/>
    <s v="cantine"/>
    <m/>
    <s v="B"/>
    <n v="36"/>
    <n v="129"/>
    <n v="4644"/>
    <n v="4.3"/>
    <d v="2019-07-12T00:00:00"/>
    <m/>
    <m/>
    <m/>
    <s v="x"/>
    <m/>
    <m/>
    <m/>
    <m/>
    <m/>
    <m/>
    <s v="Envoyé"/>
  </r>
  <r>
    <s v="FONTAINE"/>
    <x v="62"/>
    <s v="Bac+2"/>
    <x v="3"/>
    <s v="Lyccée"/>
    <x v="52"/>
    <s v="BTS EEC (Etude et Economie de la Construction"/>
    <m/>
    <s v="bapt.fon@gmail.com"/>
    <s v="06 44 08 82 52"/>
    <d v="2019-06-03T00:00:00"/>
    <d v="2019-07-26T00:00:00"/>
    <m/>
    <s v="Adeline EVAIN"/>
    <s v="DGP - Travaux Souterrains"/>
    <x v="2"/>
    <s v="NON"/>
    <s v="NON"/>
    <s v="NON"/>
    <s v="OUI"/>
    <s v="JF. QUELIN"/>
    <s v="OUI"/>
    <n v="0"/>
    <s v="panier repas"/>
    <m/>
    <s v="A"/>
    <n v="25"/>
    <n v="39"/>
    <n v="975"/>
    <n v="1.3"/>
    <m/>
    <m/>
    <d v="2019-07-19T00:00:00"/>
    <m/>
    <s v="x"/>
    <m/>
    <m/>
    <m/>
    <m/>
    <m/>
    <s v="x"/>
    <s v="Envoyé"/>
  </r>
  <r>
    <s v="FORTAT "/>
    <x v="63"/>
    <s v="Inf.Bac"/>
    <x v="4"/>
    <s v="Formation"/>
    <x v="53"/>
    <s v="Conducteur d'engins"/>
    <m/>
    <s v="olivierfortat@sfr.fr"/>
    <s v="06 64 12 39 79"/>
    <d v="2019-01-14T00:00:00"/>
    <d v="2019-02-01T00:00:00"/>
    <m/>
    <s v="Jacky SINTES"/>
    <s v="DIL "/>
    <x v="30"/>
    <s v="NON"/>
    <s v="NON"/>
    <s v="OUI"/>
    <s v="NON"/>
    <s v="NEANT"/>
    <s v="NEANT"/>
    <s v="NEANT"/>
    <s v="NEANT"/>
    <m/>
    <s v="A"/>
    <n v="25"/>
    <n v="14"/>
    <n v="350"/>
    <n v="0.46666666666666667"/>
    <m/>
    <m/>
    <m/>
    <m/>
    <s v="x"/>
    <s v="x"/>
    <s v="x"/>
    <s v="x"/>
    <m/>
    <s v="x"/>
    <s v="x"/>
    <s v="NEANT"/>
  </r>
  <r>
    <s v="FOUSSIER"/>
    <x v="64"/>
    <s v="Inf.Bac"/>
    <x v="4"/>
    <s v="Lycée "/>
    <x v="54"/>
    <s v="Baccalauréat Technologique sciences techniques de l'agronomie et du vivant"/>
    <m/>
    <s v="sylvainfoussier@gmail.com"/>
    <s v="06 15 85 34 45"/>
    <d v="2019-04-15T00:00:00"/>
    <d v="2019-04-26T00:00:00"/>
    <m/>
    <s v="Marc LARTIGAU"/>
    <s v="LACHAUX"/>
    <x v="31"/>
    <s v="OUI"/>
    <s v="OUI"/>
    <s v="OUI"/>
    <s v="NON"/>
    <s v="NEANT"/>
    <s v="NEANT"/>
    <s v="NEANT"/>
    <s v="cantine"/>
    <m/>
    <s v="A"/>
    <n v="25"/>
    <n v="9"/>
    <n v="225"/>
    <n v="0.3"/>
    <m/>
    <m/>
    <m/>
    <m/>
    <s v="x"/>
    <s v="x"/>
    <s v="x"/>
    <m/>
    <m/>
    <m/>
    <s v="x"/>
    <s v="NEANT"/>
  </r>
  <r>
    <s v="FRUTOSO"/>
    <x v="65"/>
    <s v="Bac+1"/>
    <x v="2"/>
    <s v="Ecole d'ingénieur"/>
    <x v="40"/>
    <s v="Diplôme d'ingénieur"/>
    <m/>
    <m/>
    <m/>
    <d v="2019-01-07T00:00:00"/>
    <d v="2019-02-15T00:00:00"/>
    <m/>
    <s v="Paul LACOUTURE"/>
    <s v="DRS - Rousillon"/>
    <x v="32"/>
    <s v="OUI"/>
    <s v="OUI"/>
    <s v="NON"/>
    <s v="OUI"/>
    <s v="A. ROGET"/>
    <s v="OUI"/>
    <n v="600"/>
    <s v="cantine"/>
    <m/>
    <s v="A"/>
    <n v="25"/>
    <n v="29"/>
    <n v="725"/>
    <n v="0.96666666666666667"/>
    <m/>
    <m/>
    <m/>
    <m/>
    <s v="x"/>
    <s v="x"/>
    <s v="x"/>
    <s v="x"/>
    <m/>
    <s v="x"/>
    <s v="x"/>
    <s v="NEANT"/>
  </r>
  <r>
    <s v="GAIDE"/>
    <x v="66"/>
    <s v="Bac+2"/>
    <x v="3"/>
    <s v="Ecole d'ingénieur"/>
    <x v="55"/>
    <s v="Diplôme d'ingénieur"/>
    <m/>
    <s v="marie-amelie.gaide@2022.icam.fr"/>
    <s v="06 52 32 04 28"/>
    <d v="2019-06-17T00:00:00"/>
    <d v="2019-08-09T00:00:00"/>
    <m/>
    <s v="Pierre DARREHORT"/>
    <s v="DGP - Travaux Souterrains"/>
    <x v="16"/>
    <s v="NON"/>
    <s v="NON"/>
    <s v="NON"/>
    <s v="OUI"/>
    <s v="JF. QUELIN"/>
    <s v="OUI"/>
    <n v="750"/>
    <s v="panier repas"/>
    <m/>
    <s v="A"/>
    <n v="25"/>
    <n v="39"/>
    <n v="975"/>
    <n v="1.3"/>
    <m/>
    <m/>
    <m/>
    <m/>
    <s v="x"/>
    <s v="x"/>
    <s v="x"/>
    <s v="x"/>
    <s v="x"/>
    <s v="x"/>
    <s v="x"/>
    <s v="Envoyé"/>
  </r>
  <r>
    <s v="GANOT"/>
    <x v="67"/>
    <s v="Bac+5"/>
    <x v="0"/>
    <s v="Ecole d'ingénieur"/>
    <x v="56"/>
    <s v="Diplôme d'ingénieur"/>
    <s v="Zambie"/>
    <m/>
    <m/>
    <d v="2019-05-06T00:00:00"/>
    <d v="2019-11-05T00:00:00"/>
    <m/>
    <s v="Arjan GOOSSENS "/>
    <s v="DI"/>
    <x v="33"/>
    <s v="NON"/>
    <s v="NON"/>
    <s v="NON"/>
    <s v="OUI"/>
    <s v="S. RENARD"/>
    <s v="OUI"/>
    <n v="800"/>
    <s v="indémnité d'expatriation+IVL"/>
    <m/>
    <s v="B"/>
    <n v="36"/>
    <n v="132"/>
    <n v="4752"/>
    <n v="4.4000000000000004"/>
    <d v="2019-06-06T00:00:00"/>
    <d v="2019-07-03T00:00:00"/>
    <m/>
    <m/>
    <s v="x"/>
    <s v="x"/>
    <s v="x"/>
    <s v="x"/>
    <m/>
    <s v="x"/>
    <s v="x"/>
    <s v="Envoyé"/>
  </r>
  <r>
    <s v="GARON"/>
    <x v="68"/>
    <s v="Bac+5"/>
    <x v="0"/>
    <s v="Ecole d'ingénieur"/>
    <x v="29"/>
    <s v="Diplôme d'ingénieur"/>
    <n v="19001"/>
    <m/>
    <m/>
    <d v="2019-03-25T00:00:00"/>
    <d v="2019-09-27T00:00:00"/>
    <m/>
    <s v="Jérémy CHAMBOLLE"/>
    <s v="DGP - Travaux Souterrains"/>
    <x v="18"/>
    <s v="OUI"/>
    <s v="OUI"/>
    <s v="NON"/>
    <s v="OUI"/>
    <s v="JF. QUELIN"/>
    <s v="OUI"/>
    <n v="1500"/>
    <s v="panier repas"/>
    <m/>
    <s v="B"/>
    <n v="36"/>
    <n v="134"/>
    <n v="4824"/>
    <n v="4.4666666666666668"/>
    <d v="2019-05-02T00:00:00"/>
    <d v="2019-06-26T00:00:00"/>
    <m/>
    <m/>
    <s v="x"/>
    <s v="x"/>
    <s v="x"/>
    <m/>
    <m/>
    <s v="x"/>
    <s v="x"/>
    <s v="Envoyé"/>
  </r>
  <r>
    <s v="GAUTHIER"/>
    <x v="69"/>
    <s v="Bac+4"/>
    <x v="1"/>
    <s v="Ecole d'ingénieur"/>
    <x v="2"/>
    <s v="Diplôme d'ingénieur"/>
    <m/>
    <s v="julesg.gauthier@gmail.com"/>
    <s v="06 77 85 99 93"/>
    <d v="2019-05-27T00:00:00"/>
    <d v="2019-08-23T00:00:00"/>
    <m/>
    <s v="Antoine DELLOUE"/>
    <s v="DGP - Travaux Souterrains"/>
    <x v="18"/>
    <s v="OUI"/>
    <s v="OUI"/>
    <s v="NON"/>
    <s v="OUI"/>
    <s v="JF. QUELIN"/>
    <s v="OUI"/>
    <n v="1000"/>
    <s v="panier repas"/>
    <m/>
    <s v="B"/>
    <n v="36"/>
    <n v="64"/>
    <n v="2304"/>
    <n v="2.1333333333333333"/>
    <m/>
    <m/>
    <m/>
    <m/>
    <s v="x"/>
    <s v="x"/>
    <s v="x"/>
    <s v="x"/>
    <m/>
    <s v="x"/>
    <s v="x"/>
    <s v="Envoyé"/>
  </r>
  <r>
    <s v="GEARA"/>
    <x v="70"/>
    <s v="Bac+5"/>
    <x v="0"/>
    <s v="Ecole d'ingénieur"/>
    <x v="25"/>
    <s v="Diplôme d'ingénieur"/>
    <s v="TFE"/>
    <m/>
    <s v="06 24 30 47 86"/>
    <d v="2019-02-04T00:00:00"/>
    <d v="2019-06-21T00:00:00"/>
    <d v="2019-07-26T00:00:00"/>
    <s v="Nabil ABOUT"/>
    <s v="DGP - Travaux Souterrains"/>
    <x v="4"/>
    <s v="NON"/>
    <s v="OUI"/>
    <s v="NON"/>
    <s v="OUI"/>
    <s v="JF. QUELIN"/>
    <s v="OUI"/>
    <n v="1700"/>
    <s v="cantine"/>
    <m/>
    <s v="B"/>
    <n v="36"/>
    <n v="99"/>
    <n v="3564"/>
    <n v="3.3"/>
    <d v="2019-05-09T00:00:00"/>
    <d v="2019-05-09T00:00:00"/>
    <m/>
    <m/>
    <s v="x"/>
    <s v="x"/>
    <s v="x"/>
    <s v="x"/>
    <s v="x"/>
    <s v="x"/>
    <s v="x"/>
    <s v="Envoyé"/>
  </r>
  <r>
    <s v="GRAINDORGE"/>
    <x v="71"/>
    <s v="Inf.Bac"/>
    <x v="4"/>
    <s v="Lycée "/>
    <x v="57"/>
    <s v=" Bac Pro Métier de l'électricité et ses environnements connectés (MELEC)"/>
    <m/>
    <s v="clementgraindorge9162@gmail.com"/>
    <s v="07 81 83 46 96"/>
    <d v="2019-05-20T00:00:00"/>
    <d v="2019-06-28T00:00:00"/>
    <m/>
    <s v="Romain MOCCAFICO"/>
    <s v="SOCEMAT"/>
    <x v="4"/>
    <s v="EN COURS"/>
    <s v="NON"/>
    <s v="NON"/>
    <s v="OUI"/>
    <s v="V. LELOUP"/>
    <s v="OUI"/>
    <n v="580"/>
    <s v="cantine"/>
    <s v="x"/>
    <s v="A"/>
    <n v="25"/>
    <n v="29"/>
    <n v="725"/>
    <n v="0.96666666666666667"/>
    <m/>
    <m/>
    <m/>
    <m/>
    <s v="x"/>
    <s v="x"/>
    <s v="x"/>
    <s v="x"/>
    <m/>
    <m/>
    <s v="x"/>
    <s v="Envoyé"/>
  </r>
  <r>
    <s v="GRAMAIZE"/>
    <x v="72"/>
    <s v="Bac+4"/>
    <x v="1"/>
    <s v="Ecole d'ingénieur"/>
    <x v="58"/>
    <s v="Diplôme d'ingénieur"/>
    <m/>
    <s v="Theodore.Gramaize@insa-rennes.fr"/>
    <s v="06 21 43 76 90"/>
    <d v="2019-05-27T00:00:00"/>
    <d v="2019-09-06T00:00:00"/>
    <m/>
    <s v="David BOILLOT"/>
    <s v="DRN IDF Grand Chantier"/>
    <x v="34"/>
    <s v="OUI"/>
    <s v="OUI"/>
    <s v="NON"/>
    <s v="OUI"/>
    <s v="V. LELOUP"/>
    <s v="OUI"/>
    <n v="1000"/>
    <s v="panier repas"/>
    <m/>
    <s v="B"/>
    <n v="36"/>
    <n v="74"/>
    <n v="2664"/>
    <n v="2.4666666666666668"/>
    <m/>
    <m/>
    <m/>
    <m/>
    <s v="x"/>
    <s v="x"/>
    <s v="x"/>
    <s v="x"/>
    <s v="x"/>
    <s v="x"/>
    <s v="x"/>
    <s v="Envoyé"/>
  </r>
  <r>
    <s v="GRESTA"/>
    <x v="73"/>
    <s v="Bac+1"/>
    <x v="2"/>
    <s v="Faculté"/>
    <x v="59"/>
    <s v="Licence de Droit Faculté de Bordeaux Montesquieu"/>
    <m/>
    <s v="ninagresta@yahoo.fr"/>
    <s v="06 69 45 63 25"/>
    <d v="2019-09-02T00:00:00"/>
    <d v="2019-09-20T00:00:00"/>
    <m/>
    <s v="Christophe DUMONT"/>
    <s v="DJA"/>
    <x v="4"/>
    <s v="NON"/>
    <s v="OUI"/>
    <s v="OUI"/>
    <s v="NON"/>
    <s v="NEANT"/>
    <s v="NEANT"/>
    <s v="NEANT"/>
    <s v="cantine"/>
    <m/>
    <s v="A"/>
    <n v="25"/>
    <n v="14"/>
    <n v="350"/>
    <n v="0.46666666666666667"/>
    <m/>
    <m/>
    <d v="2019-09-13T00:00:00"/>
    <m/>
    <s v="x"/>
    <s v="x"/>
    <s v="x"/>
    <s v="x"/>
    <s v="x"/>
    <s v="x"/>
    <m/>
    <s v="Envoyé"/>
  </r>
  <r>
    <s v="HACHEM"/>
    <x v="74"/>
    <s v="Bac+1"/>
    <x v="2"/>
    <s v="Ecole d'ingénieur"/>
    <x v="60"/>
    <s v="Diplôme d'ingénieur"/>
    <m/>
    <s v="bilal.hachem2000@gmail.com"/>
    <s v="07 69 97 61 63"/>
    <d v="2019-07-01T00:00:00"/>
    <d v="2019-08-23T00:00:00"/>
    <m/>
    <s v="Amine MAKSI"/>
    <s v="DGP - Travaux Souterrains"/>
    <x v="2"/>
    <s v="OUI"/>
    <s v="OUI"/>
    <s v="NON"/>
    <s v="OUI"/>
    <s v="JF. QUELIN"/>
    <s v="OUI"/>
    <n v="600"/>
    <s v="panier repas"/>
    <m/>
    <s v="A"/>
    <n v="25"/>
    <n v="39"/>
    <n v="975"/>
    <n v="1.3"/>
    <m/>
    <m/>
    <m/>
    <m/>
    <s v="x"/>
    <s v="x"/>
    <s v="x"/>
    <s v="x"/>
    <s v="x"/>
    <s v="x"/>
    <s v="x"/>
    <s v="Envoyé"/>
  </r>
  <r>
    <s v="HAMMOUCHE"/>
    <x v="75"/>
    <s v="Bac+5"/>
    <x v="0"/>
    <s v="Université"/>
    <x v="61"/>
    <s v="Master Génie Civile"/>
    <n v="19008"/>
    <m/>
    <m/>
    <d v="2019-02-18T00:00:00"/>
    <d v="2019-08-16T00:00:00"/>
    <m/>
    <s v="Riyad DJEMAI"/>
    <s v="DGP - Travaux Souterrains"/>
    <x v="18"/>
    <s v="OUI"/>
    <s v="OUI"/>
    <s v="NON"/>
    <s v="OUI"/>
    <s v="JF. QUELIN"/>
    <s v="OUI"/>
    <n v="1500"/>
    <s v="panier repas"/>
    <m/>
    <s v="B"/>
    <n v="36"/>
    <n v="129"/>
    <n v="4644"/>
    <n v="4.3"/>
    <d v="2019-03-20T00:00:00"/>
    <d v="2019-06-05T00:00:00"/>
    <m/>
    <m/>
    <s v="x"/>
    <s v="x"/>
    <s v="x"/>
    <s v="x"/>
    <s v="x"/>
    <s v="x"/>
    <s v="x"/>
    <s v="Envoyé"/>
  </r>
  <r>
    <s v="HASSANI"/>
    <x v="76"/>
    <s v="Bac+2"/>
    <x v="3"/>
    <s v="Ecole d'ingénieur"/>
    <x v="62"/>
    <s v="Diplôme d'ingénieur"/>
    <m/>
    <s v="rayan.hassani@eivp-paris.fr"/>
    <s v="06 05 34 92 86"/>
    <d v="2019-06-24T00:00:00"/>
    <d v="2019-08-16T00:00:00"/>
    <m/>
    <s v="Pierre-Yves DESBAT"/>
    <s v="DRS - Langedoc"/>
    <x v="15"/>
    <s v="OUI"/>
    <s v="OUI"/>
    <s v="NON"/>
    <s v="OUI"/>
    <s v="A. ROGET"/>
    <s v="OUI"/>
    <n v="750"/>
    <s v="cantine"/>
    <m/>
    <s v="A"/>
    <n v="25"/>
    <n v="39"/>
    <n v="975"/>
    <n v="1.3"/>
    <m/>
    <m/>
    <d v="2019-08-09T00:00:00"/>
    <m/>
    <s v="x"/>
    <s v="x"/>
    <s v="x"/>
    <m/>
    <m/>
    <s v="x"/>
    <s v="x"/>
    <s v="Envoyé"/>
  </r>
  <r>
    <s v="HAVET"/>
    <x v="77"/>
    <s v="Bac+1"/>
    <x v="2"/>
    <s v="Lycée"/>
    <x v="63"/>
    <s v="BTS CG"/>
    <m/>
    <s v="margothavet91@icloud.com"/>
    <s v="06 62 90 90 01"/>
    <d v="2019-05-13T00:00:00"/>
    <d v="2019-06-28T00:00:00"/>
    <m/>
    <s v="Evelyne PIERROT"/>
    <s v="DCF"/>
    <x v="4"/>
    <s v="OUI"/>
    <s v="OUI"/>
    <s v="NON"/>
    <s v="OUI"/>
    <s v="S. BOIMOND"/>
    <s v="OUI"/>
    <n v="600"/>
    <s v="cantine"/>
    <s v="x"/>
    <s v="A"/>
    <n v="25"/>
    <n v="34"/>
    <n v="850"/>
    <n v="1.1333333333333333"/>
    <m/>
    <m/>
    <d v="2019-06-14T00:00:00"/>
    <d v="2019-06-21T00:00:00"/>
    <s v="x"/>
    <s v="x"/>
    <s v="x"/>
    <s v="x"/>
    <s v="x"/>
    <s v="x"/>
    <s v="x"/>
    <s v="Envoyé"/>
  </r>
  <r>
    <s v="HMAMI"/>
    <x v="78"/>
    <s v="Bac+5"/>
    <x v="0"/>
    <s v="Ecole d'ingénieur"/>
    <x v="2"/>
    <s v="Ingénieur 3ème année"/>
    <s v="TFE"/>
    <s v="ismail.hmami@estp.fr"/>
    <s v="07 68 29 33 92"/>
    <d v="2018-10-22T00:00:00"/>
    <d v="2019-04-19T00:00:00"/>
    <m/>
    <s v="Pierre DARREHORT"/>
    <s v="DGP - Travaux Souterrains"/>
    <x v="16"/>
    <s v="OUI"/>
    <s v="OUI"/>
    <s v="NON"/>
    <s v="OUI"/>
    <s v="JF. QUELIN"/>
    <s v="NON"/>
    <n v="1700"/>
    <s v="panier repas"/>
    <m/>
    <s v="B"/>
    <n v="36"/>
    <n v="129"/>
    <n v="4644"/>
    <n v="4.3"/>
    <s v="/"/>
    <d v="2019-04-08T00:00:00"/>
    <m/>
    <m/>
    <s v="x"/>
    <s v="x"/>
    <s v="x"/>
    <s v="x"/>
    <s v="x"/>
    <s v="x"/>
    <s v="x"/>
    <s v="Envoyé"/>
  </r>
  <r>
    <s v="HUET"/>
    <x v="79"/>
    <s v="Bac+5"/>
    <x v="0"/>
    <s v="Ecole d'ingénieur"/>
    <x v="64"/>
    <s v="Diplôme d'ingénieur Structures et Matériaux"/>
    <s v="TFE"/>
    <m/>
    <s v="06 95 05 92 73"/>
    <d v="2019-03-25T00:00:00"/>
    <d v="2019-09-27T00:00:00"/>
    <m/>
    <s v="Bertrand SANIAL"/>
    <s v="DGP - Travaux Souterrains"/>
    <x v="18"/>
    <s v="NON"/>
    <s v="OUI"/>
    <s v="NON"/>
    <s v="OUI"/>
    <s v="JF. QUELIN"/>
    <s v="OUI"/>
    <n v="1500"/>
    <s v="panier repas"/>
    <m/>
    <s v="B"/>
    <n v="36"/>
    <n v="134"/>
    <n v="4824"/>
    <n v="4.4666666666666668"/>
    <d v="2019-05-02T00:00:00"/>
    <d v="2019-06-19T00:00:00"/>
    <m/>
    <m/>
    <s v="x"/>
    <s v="x"/>
    <s v="x"/>
    <s v="x"/>
    <s v="x"/>
    <s v="x"/>
    <m/>
    <s v="Envoyé"/>
  </r>
  <r>
    <s v="ISSOLAH"/>
    <x v="80"/>
    <s v="Bac+2"/>
    <x v="3"/>
    <s v="Université"/>
    <x v="39"/>
    <s v="Licence Génie Civil et Construction"/>
    <m/>
    <s v="fouad.issolah@etu.univ-lyon1.fr"/>
    <m/>
    <d v="2019-04-15T00:00:00"/>
    <d v="2019-05-26T00:00:00"/>
    <m/>
    <s v="Pierre BINVIGNAT"/>
    <s v="DRS - Rhône Alpes"/>
    <x v="17"/>
    <s v="OUI"/>
    <s v="NON"/>
    <s v="NON"/>
    <s v="OUI"/>
    <s v="A. ROGET"/>
    <s v="OUI"/>
    <n v="750"/>
    <s v="panier repas"/>
    <m/>
    <s v="A"/>
    <n v="25"/>
    <n v="31"/>
    <n v="775"/>
    <n v="1.0333333333333334"/>
    <m/>
    <m/>
    <d v="2019-05-17T00:00:00"/>
    <m/>
    <s v="x"/>
    <s v="x"/>
    <s v="x"/>
    <s v="x"/>
    <m/>
    <s v="x"/>
    <s v="x"/>
    <s v="Envoyé"/>
  </r>
  <r>
    <s v="IZERN "/>
    <x v="81"/>
    <s v="Bac+5"/>
    <x v="0"/>
    <s v="Ecole d'ingénieur"/>
    <x v="65"/>
    <s v="Diplôme d'ingénieur"/>
    <n v="19012"/>
    <s v="stephane.izern@gmail.com"/>
    <s v="06 76 74 22 76"/>
    <d v="2019-02-04T00:00:00"/>
    <d v="2019-06-28T00:00:00"/>
    <m/>
    <s v="Paul-Philippe BIHEL"/>
    <s v="DRS - Rousillon"/>
    <x v="32"/>
    <s v="OUI"/>
    <s v="OUI"/>
    <s v="NON"/>
    <s v="OUI"/>
    <s v="A. ROGET"/>
    <s v="OUI"/>
    <n v="1500"/>
    <s v="cantine"/>
    <m/>
    <s v="B"/>
    <n v="36"/>
    <n v="104"/>
    <n v="3744"/>
    <n v="3.4666666666666668"/>
    <d v="2019-03-06T00:00:00"/>
    <d v="2019-05-02T00:00:00"/>
    <d v="2019-06-14T00:00:00"/>
    <m/>
    <s v="x"/>
    <s v="x"/>
    <s v="x"/>
    <s v="x"/>
    <m/>
    <s v="x"/>
    <s v="x"/>
    <s v="Envoyé"/>
  </r>
  <r>
    <s v="JAYLET"/>
    <x v="82"/>
    <s v="Bac+5"/>
    <x v="0"/>
    <s v="Ecole d'ingénieur"/>
    <x v="60"/>
    <s v="Diplôme d'ingénieur"/>
    <s v="TFE"/>
    <s v="arnaud.jaylet@gmail.com"/>
    <s v="06 49 73 40 59 "/>
    <d v="2019-07-01T00:00:00"/>
    <d v="2019-12-20T00:00:00"/>
    <m/>
    <s v="Antoine DELLOUE"/>
    <s v="DGP - Travaux Souterrains"/>
    <x v="18"/>
    <s v="OUI"/>
    <s v="OUI"/>
    <s v="NON"/>
    <s v="OUI"/>
    <s v="JF. QUELIN"/>
    <s v="OUI"/>
    <n v="1500"/>
    <s v="panier repas"/>
    <m/>
    <s v="B"/>
    <n v="36"/>
    <n v="124"/>
    <n v="4464"/>
    <n v="4.1333333333333337"/>
    <m/>
    <m/>
    <m/>
    <m/>
    <s v="x"/>
    <s v="x"/>
    <s v="x"/>
    <s v="x"/>
    <s v="x"/>
    <s v="x"/>
    <s v="x"/>
    <s v="Envoyé"/>
  </r>
  <r>
    <s v="KABBOURI"/>
    <x v="83"/>
    <s v="Bac+1"/>
    <x v="2"/>
    <s v="Lycée"/>
    <x v="66"/>
    <s v="BTS BAT/TP/EEC"/>
    <m/>
    <s v="rani.kabbouri4@gmail.com"/>
    <s v="07 60 23 45 51"/>
    <d v="2019-05-13T00:00:00"/>
    <d v="2019-07-05T00:00:00"/>
    <m/>
    <s v="Claude HOLDER"/>
    <s v="DRS - DGCOA"/>
    <x v="35"/>
    <s v="NON"/>
    <s v="OUI"/>
    <s v="NON"/>
    <s v="OUI"/>
    <s v="A. ROGET"/>
    <s v="OUI"/>
    <n v="600"/>
    <s v="panier repas"/>
    <m/>
    <s v="A"/>
    <n v="25"/>
    <n v="39"/>
    <n v="975"/>
    <n v="1.3"/>
    <m/>
    <m/>
    <m/>
    <m/>
    <m/>
    <s v="x"/>
    <s v="x"/>
    <s v="x"/>
    <m/>
    <s v="x"/>
    <m/>
    <s v="Envoyé"/>
  </r>
  <r>
    <s v="KACI"/>
    <x v="84"/>
    <s v="Bac+5"/>
    <x v="0"/>
    <s v="Ecole d'ingénieur"/>
    <x v="2"/>
    <s v="Diplôme d'ingénieur"/>
    <n v="19011"/>
    <m/>
    <m/>
    <d v="2019-03-25T00:00:00"/>
    <d v="2019-08-30T00:00:00"/>
    <m/>
    <s v="Amine MAKSI"/>
    <s v="DGP - Travaux Souterrains"/>
    <x v="2"/>
    <s v="OUI"/>
    <s v="OUI"/>
    <s v="NON"/>
    <s v="OUI"/>
    <s v="JF. QUELIN"/>
    <s v="OUI"/>
    <n v="1700"/>
    <s v="panier repas"/>
    <m/>
    <s v="B"/>
    <n v="36"/>
    <n v="114"/>
    <n v="4104"/>
    <n v="3.8"/>
    <d v="2019-05-06T00:00:00"/>
    <d v="2019-06-20T00:00:00"/>
    <m/>
    <m/>
    <s v="x"/>
    <s v="x"/>
    <s v="x"/>
    <s v="x"/>
    <s v="x"/>
    <s v="x"/>
    <s v="x"/>
    <s v="Envoyé"/>
  </r>
  <r>
    <s v="KAU"/>
    <x v="23"/>
    <s v="Bac+4"/>
    <x v="1"/>
    <s v="Ecole d'ingénieur"/>
    <x v="67"/>
    <s v="Diplôme d'ingénieur mécanique numérique"/>
    <m/>
    <s v="kaujulien7@gmail.com"/>
    <s v="06 51 17 84 48"/>
    <d v="2019-04-01T00:00:00"/>
    <d v="2019-08-02T00:00:00"/>
    <m/>
    <s v="Katia LEMMENS"/>
    <s v="DGP - Travaux Souterrains"/>
    <x v="18"/>
    <s v="OUI"/>
    <s v="OUI"/>
    <s v="NON"/>
    <s v="OUI"/>
    <s v="JF. QUELIN"/>
    <s v="OUI"/>
    <n v="1000"/>
    <s v="panier repas"/>
    <m/>
    <s v="B"/>
    <n v="36"/>
    <n v="89"/>
    <n v="3204"/>
    <n v="2.9666666666666668"/>
    <m/>
    <m/>
    <m/>
    <m/>
    <s v="x"/>
    <s v="x"/>
    <s v="x"/>
    <s v="x"/>
    <m/>
    <s v="x"/>
    <s v="x"/>
    <s v="Envoyé"/>
  </r>
  <r>
    <s v="KAWE"/>
    <x v="85"/>
    <s v="Bac+4"/>
    <x v="1"/>
    <s v="Université"/>
    <x v="68"/>
    <s v="Master 1ère année"/>
    <m/>
    <s v="ksandja1@gmail.com"/>
    <s v="07 51 23 92 56"/>
    <d v="2018-11-19T00:00:00"/>
    <d v="2019-02-22T00:00:00"/>
    <m/>
    <s v="Nicolas AUGUSTE-SAGET"/>
    <s v="DRN IDF Ouest"/>
    <x v="36"/>
    <s v="OUI"/>
    <s v="OUI"/>
    <s v="NON"/>
    <s v="OUI"/>
    <s v="V. LELOUP"/>
    <s v="OUI"/>
    <n v="1000"/>
    <s v="panier repas"/>
    <m/>
    <s v="B"/>
    <n v="36"/>
    <n v="69"/>
    <n v="2484"/>
    <n v="2.2999999999999998"/>
    <m/>
    <m/>
    <m/>
    <m/>
    <s v="x"/>
    <s v="x"/>
    <s v="x"/>
    <s v="x"/>
    <s v="x"/>
    <s v="x"/>
    <s v="x"/>
    <s v="NEANT"/>
  </r>
  <r>
    <s v="KEZZA"/>
    <x v="86"/>
    <s v="Bac+2"/>
    <x v="3"/>
    <s v="IUT"/>
    <x v="69"/>
    <s v="DUT Génie Civil"/>
    <m/>
    <s v="hamzakezza@gmail.com"/>
    <s v="06 58 17 68 66"/>
    <d v="2019-04-01T00:00:00"/>
    <d v="2019-05-24T00:00:00"/>
    <m/>
    <s v="Antoine DELLOUE"/>
    <s v="DGP - Travaux Souterrains"/>
    <x v="18"/>
    <s v="OUI"/>
    <s v="OUI"/>
    <s v="NON"/>
    <s v="OUI"/>
    <s v="JF. QUELIN"/>
    <s v="OUI"/>
    <n v="750"/>
    <s v="panier repas"/>
    <m/>
    <s v="A"/>
    <n v="25"/>
    <n v="39"/>
    <n v="975"/>
    <n v="1.3"/>
    <m/>
    <m/>
    <d v="2019-05-17T00:00:00"/>
    <d v="2019-05-21T00:00:00"/>
    <s v="x"/>
    <s v="x"/>
    <s v="x"/>
    <s v="x"/>
    <s v="x"/>
    <s v="x"/>
    <m/>
    <s v="Envoyé"/>
  </r>
  <r>
    <s v="KILECH"/>
    <x v="87"/>
    <s v="Bac+3"/>
    <x v="3"/>
    <s v="Université"/>
    <x v="70"/>
    <s v="Finance"/>
    <m/>
    <s v="kilechnaji2018@outlook.com"/>
    <s v="06 13 84 86 56"/>
    <d v="2019-03-25T00:00:00"/>
    <d v="2019-07-20T00:00:00"/>
    <m/>
    <s v="Virginie FILLAUT"/>
    <s v="DRN IDF Ouest"/>
    <x v="10"/>
    <s v="NON"/>
    <s v="NON"/>
    <s v="NON"/>
    <s v="OUI"/>
    <s v="V. LELOUP"/>
    <s v="OUI"/>
    <n v="750"/>
    <s v="NEANT"/>
    <m/>
    <s v="B"/>
    <n v="36"/>
    <n v="85"/>
    <n v="3060"/>
    <n v="2.8333333333333335"/>
    <m/>
    <m/>
    <d v="2019-07-15T00:00:00"/>
    <m/>
    <s v="x"/>
    <m/>
    <m/>
    <m/>
    <m/>
    <m/>
    <m/>
    <s v="Envoyé"/>
  </r>
  <r>
    <s v="LACROIX"/>
    <x v="11"/>
    <s v="Bac+2"/>
    <x v="3"/>
    <s v="Ecole d'ingénieur"/>
    <x v="71"/>
    <s v="Diplôme d'ingénieur"/>
    <m/>
    <s v="alex.lacroix.06@gmail.com"/>
    <s v="06 04 14 95 02"/>
    <d v="2019-04-01T00:00:00"/>
    <d v="2019-06-28T00:00:00"/>
    <m/>
    <s v="Estelle CANAL"/>
    <s v="DRS - Provence Alpes Côte d'Azur, Corse"/>
    <x v="6"/>
    <s v="OUI"/>
    <s v="NON"/>
    <s v="NON"/>
    <s v="OUI"/>
    <s v="A. ROGET"/>
    <s v="OUI"/>
    <n v="750"/>
    <s v="panier repas"/>
    <m/>
    <s v="A"/>
    <n v="25"/>
    <n v="64"/>
    <n v="1600"/>
    <n v="2.1333333333333333"/>
    <m/>
    <m/>
    <d v="2019-06-17T00:00:00"/>
    <m/>
    <s v="x"/>
    <m/>
    <m/>
    <m/>
    <m/>
    <m/>
    <m/>
    <s v="Envoyé"/>
  </r>
  <r>
    <s v="LARODE"/>
    <x v="88"/>
    <s v="Bac+4"/>
    <x v="1"/>
    <s v="Ecole d'ingénieur"/>
    <x v="72"/>
    <s v="Ingénieur Géologue"/>
    <m/>
    <s v="celine.larode1@etu.univ-lorraine.fr"/>
    <s v="06 16 03 60 24"/>
    <d v="2019-06-17T00:00:00"/>
    <d v="2019-09-06T00:00:00"/>
    <m/>
    <s v="Nicolas DEUTSCHER"/>
    <s v="DIL "/>
    <x v="4"/>
    <s v="OUI"/>
    <s v="OUI"/>
    <s v="NON"/>
    <s v="OUI"/>
    <s v="JF. QUELIN"/>
    <s v="OUI"/>
    <n v="1000"/>
    <s v="cantine"/>
    <m/>
    <s v="B"/>
    <n v="36"/>
    <n v="59"/>
    <n v="2124"/>
    <n v="1.9666666666666666"/>
    <m/>
    <m/>
    <m/>
    <m/>
    <s v="x"/>
    <s v="x"/>
    <s v="x"/>
    <s v="x"/>
    <s v="x"/>
    <s v="x"/>
    <s v="x"/>
    <s v="Envoyé"/>
  </r>
  <r>
    <s v="LEAU"/>
    <x v="89"/>
    <s v="Bac+5"/>
    <x v="0"/>
    <s v="Ecole d'ingénieur"/>
    <x v="25"/>
    <s v="Diplôme d'ingénieur"/>
    <n v="19027"/>
    <m/>
    <m/>
    <d v="2019-02-04T00:00:00"/>
    <d v="2019-08-02T00:00:00"/>
    <m/>
    <s v="François LASFARGUE"/>
    <s v="DGP - Travaux Souterrains"/>
    <x v="2"/>
    <s v="OUI"/>
    <s v="OUI"/>
    <s v="NON"/>
    <s v="OUI"/>
    <s v="JF. QUELIN"/>
    <s v="OUI"/>
    <n v="1700"/>
    <s v="panier repas"/>
    <m/>
    <s v="B"/>
    <n v="36"/>
    <n v="129"/>
    <n v="4644"/>
    <n v="4.3"/>
    <d v="2019-03-06T00:00:00"/>
    <d v="2019-05-15T00:00:00"/>
    <m/>
    <m/>
    <s v="x"/>
    <s v="x"/>
    <s v="x"/>
    <s v="x"/>
    <s v="x"/>
    <s v="x"/>
    <s v="x"/>
    <s v="Envoyé"/>
  </r>
  <r>
    <s v="LEFEBVRE"/>
    <x v="90"/>
    <s v="Bac+1"/>
    <x v="2"/>
    <s v="Ecole d'ingénieur"/>
    <x v="73"/>
    <s v="Diplôme d'ingénieur"/>
    <m/>
    <s v="fabien.lefebvre5299@gmail.com"/>
    <s v="07 62 74 60 98"/>
    <d v="2019-07-01T00:00:00"/>
    <d v="2019-07-31T00:00:00"/>
    <m/>
    <s v="Emmanuel L'HUILLIER"/>
    <s v="3DOT - SSEQ"/>
    <x v="4"/>
    <s v="OUI"/>
    <s v="OUI"/>
    <s v="OUI"/>
    <s v="NON"/>
    <s v="NEANT"/>
    <s v="OUI"/>
    <n v="600"/>
    <s v="cantine"/>
    <m/>
    <s v="A"/>
    <n v="25"/>
    <n v="23"/>
    <n v="575"/>
    <n v="0.76666666666666672"/>
    <m/>
    <m/>
    <d v="2019-07-19T00:00:00"/>
    <m/>
    <s v="x"/>
    <s v="x"/>
    <s v="x"/>
    <m/>
    <m/>
    <s v="x"/>
    <s v="x"/>
    <s v="Envoyé"/>
  </r>
  <r>
    <s v="LELEU"/>
    <x v="91"/>
    <s v="Inf.Bac"/>
    <x v="4"/>
    <s v="Lycée"/>
    <x v="74"/>
    <s v="2nd Bac pro Systèmes Numériques"/>
    <m/>
    <s v="freddy.leleu1@gmail.com"/>
    <s v="07 86 39 85 39"/>
    <d v="2019-05-20T00:00:00"/>
    <d v="2019-06-28T00:00:00"/>
    <m/>
    <s v="Hicham ALLOUCHE"/>
    <s v="SG"/>
    <x v="4"/>
    <s v="OUI"/>
    <s v="NON"/>
    <s v="NON"/>
    <s v="OUI"/>
    <s v="S. BOIMOND"/>
    <s v="NON"/>
    <n v="580"/>
    <s v="cantine"/>
    <m/>
    <s v="A"/>
    <n v="25"/>
    <n v="29"/>
    <n v="725"/>
    <n v="0.96666666666666667"/>
    <m/>
    <m/>
    <m/>
    <m/>
    <s v="x"/>
    <s v="x"/>
    <s v="x"/>
    <s v="x"/>
    <s v="x"/>
    <s v="x"/>
    <s v="x"/>
    <s v="Envoyé"/>
  </r>
  <r>
    <s v="LESDEMA"/>
    <x v="45"/>
    <s v="Bac+1"/>
    <x v="2"/>
    <s v="Lycée"/>
    <x v="5"/>
    <s v="BTS Travaux Publics"/>
    <m/>
    <s v="theo.lesdema@gmail.com"/>
    <s v="06 44 80 26 11"/>
    <d v="2019-05-06T00:00:00"/>
    <d v="2019-06-28T00:00:00"/>
    <m/>
    <s v="Benoit POULARD"/>
    <s v="DRS - Provence Alpes Côte d'Azur, Corse"/>
    <x v="6"/>
    <s v="OUI"/>
    <s v="OUI"/>
    <s v="NON"/>
    <s v="OUI"/>
    <s v="A. ROGET"/>
    <s v="OUI"/>
    <n v="600"/>
    <s v="panier repas"/>
    <m/>
    <s v="A"/>
    <n v="25"/>
    <n v="39"/>
    <n v="975"/>
    <n v="1.3"/>
    <m/>
    <m/>
    <d v="2019-06-17T00:00:00"/>
    <m/>
    <s v="x"/>
    <s v="x"/>
    <s v="x"/>
    <s v="x"/>
    <s v="x"/>
    <s v="x"/>
    <s v="x"/>
    <s v="Envoyé"/>
  </r>
  <r>
    <s v="LESTIENNE"/>
    <x v="92"/>
    <s v="Bac+3"/>
    <x v="3"/>
    <s v="Ecole d'ingénieur"/>
    <x v="75"/>
    <s v="Diplôme d'ingénieur"/>
    <m/>
    <s v="lorraine.lestienne@yahoo.fr&gt;"/>
    <s v="06 52 19 67 10"/>
    <d v="2019-02-04T00:00:00"/>
    <d v="2019-03-01T00:00:00"/>
    <m/>
    <s v="David BOILLOT"/>
    <s v="DRN IDF Grand Chantier"/>
    <x v="34"/>
    <s v="OUI"/>
    <s v="OUI"/>
    <s v="OUI"/>
    <s v="NON"/>
    <s v="NEANT"/>
    <s v="NEANT"/>
    <s v="NEANT"/>
    <s v="Repas remboursé sous note de frais"/>
    <m/>
    <s v="B"/>
    <n v="36"/>
    <n v="19"/>
    <n v="684"/>
    <n v="0.6333333333333333"/>
    <m/>
    <m/>
    <m/>
    <m/>
    <s v="x"/>
    <m/>
    <m/>
    <s v="x"/>
    <m/>
    <s v="x"/>
    <s v="x"/>
    <s v="NEANT"/>
  </r>
  <r>
    <s v="LIMOUZIN"/>
    <x v="93"/>
    <s v="Inf.Bac"/>
    <x v="4"/>
    <s v="Lycée"/>
    <x v="76"/>
    <s v="Baccalauréat Pro Travaux Publics"/>
    <m/>
    <m/>
    <s v="04 56 43 94 12"/>
    <d v="2019-03-18T00:00:00"/>
    <d v="2019-04-12T00:00:00"/>
    <m/>
    <s v="Olivier ASTIER PERRET"/>
    <s v="BIANCO"/>
    <x v="37"/>
    <s v="OUI"/>
    <s v="NON"/>
    <s v="OUI"/>
    <s v="NON"/>
    <s v="NEANT"/>
    <s v="NEANT"/>
    <s v="NEANT"/>
    <s v="NEANT"/>
    <m/>
    <s v="A"/>
    <n v="25"/>
    <n v="19"/>
    <n v="475"/>
    <n v="0.6333333333333333"/>
    <m/>
    <m/>
    <m/>
    <m/>
    <m/>
    <m/>
    <m/>
    <m/>
    <m/>
    <m/>
    <s v="x"/>
    <m/>
  </r>
  <r>
    <s v="LORENZINI"/>
    <x v="94"/>
    <s v="Bac+4"/>
    <x v="1"/>
    <s v="Ecole d'ingénieur"/>
    <x v="2"/>
    <s v="Diplôme d'ingénieur"/>
    <m/>
    <s v="marc.lorenzini@estp.fr"/>
    <s v="06 42 89 79 59"/>
    <d v="2019-05-27T00:00:00"/>
    <d v="2019-08-23T00:00:00"/>
    <m/>
    <s v="François ASTRUC"/>
    <s v="DRS - Rhône Alpes"/>
    <x v="17"/>
    <s v="OUI"/>
    <s v="OUI"/>
    <s v="NON"/>
    <s v="OUI"/>
    <s v="A. ROGET"/>
    <s v="OUI"/>
    <n v="1000"/>
    <s v="panier repas"/>
    <m/>
    <s v="B"/>
    <n v="36"/>
    <n v="64"/>
    <n v="2304"/>
    <n v="2.1333333333333333"/>
    <m/>
    <m/>
    <m/>
    <m/>
    <s v="x"/>
    <s v="x"/>
    <s v="x"/>
    <s v="x"/>
    <m/>
    <s v="x"/>
    <s v="x"/>
    <s v="Envoyé"/>
  </r>
  <r>
    <s v="MAKAYIZILA"/>
    <x v="95"/>
    <s v="Inf.Bac"/>
    <x v="4"/>
    <s v="Lycée"/>
    <x v="77"/>
    <s v="Bac pro TP"/>
    <m/>
    <s v="aristide.mak_pro1@outlook.fr"/>
    <m/>
    <d v="2018-12-03T00:00:00"/>
    <d v="2019-02-10T00:00:00"/>
    <m/>
    <s v="Guillaume PLANTE"/>
    <s v="DGP - Travaux Souterrains"/>
    <x v="2"/>
    <s v="NON"/>
    <s v="OUI"/>
    <s v="NON"/>
    <s v="OUI"/>
    <s v="JF. QUELIN"/>
    <s v="NON"/>
    <n v="580"/>
    <s v="panier repas"/>
    <m/>
    <s v="A"/>
    <n v="25"/>
    <n v="51"/>
    <n v="1275"/>
    <n v="1.7"/>
    <m/>
    <m/>
    <m/>
    <m/>
    <m/>
    <s v="x"/>
    <s v="x"/>
    <s v="x"/>
    <m/>
    <s v="x"/>
    <s v="x"/>
    <s v="NEANT"/>
  </r>
  <r>
    <s v="MARILLY"/>
    <x v="96"/>
    <s v="Inf.Bac"/>
    <x v="4"/>
    <s v="Collège"/>
    <x v="50"/>
    <s v="Brevet des collèges"/>
    <m/>
    <m/>
    <m/>
    <d v="2019-01-07T00:00:00"/>
    <d v="2019-01-11T00:00:00"/>
    <m/>
    <s v="Jean-Daniel MARILLY"/>
    <s v="DI"/>
    <x v="4"/>
    <s v="NON"/>
    <s v="NON"/>
    <s v="OUI"/>
    <s v="NON"/>
    <s v="NEANT"/>
    <s v="NEANT"/>
    <s v="NEANT"/>
    <s v="cantine"/>
    <m/>
    <s v="A"/>
    <n v="25"/>
    <n v="4"/>
    <n v="100"/>
    <n v="0.13333333333333333"/>
    <m/>
    <m/>
    <m/>
    <m/>
    <m/>
    <s v="x"/>
    <m/>
    <m/>
    <m/>
    <m/>
    <s v="x"/>
    <s v="NEANT"/>
  </r>
  <r>
    <s v="MARTINEZ"/>
    <x v="97"/>
    <s v="Bac+4"/>
    <x v="1"/>
    <s v="Ecole d'ingénieur"/>
    <x v="40"/>
    <s v="Diplôme d'ingénieur"/>
    <m/>
    <s v="rodolphe.martinez66@hotmail.com"/>
    <s v="06 41 07 17 47 "/>
    <d v="2019-06-11T00:00:00"/>
    <d v="2019-08-23T00:00:00"/>
    <m/>
    <s v="Florent IMBERTY"/>
    <s v="DGCOA"/>
    <x v="4"/>
    <s v="OUI"/>
    <s v="OUI"/>
    <s v="NON"/>
    <s v="OUI"/>
    <s v="S. BOIMOND"/>
    <s v="OUI"/>
    <n v="1000"/>
    <s v="cantine"/>
    <m/>
    <s v="B"/>
    <n v="36"/>
    <n v="54"/>
    <n v="1944"/>
    <n v="1.8"/>
    <m/>
    <m/>
    <m/>
    <m/>
    <s v="x"/>
    <s v="x"/>
    <s v="x"/>
    <s v="x"/>
    <s v="x"/>
    <s v="x"/>
    <s v="x"/>
    <s v="Envoyé"/>
  </r>
  <r>
    <s v="MARUJO"/>
    <x v="98"/>
    <s v="Bac+1"/>
    <x v="2"/>
    <s v="Ecole d'ingénieur"/>
    <x v="60"/>
    <s v="Diplôme d'ingénieur"/>
    <m/>
    <s v="mateo.m0907@gmail.com"/>
    <s v="06 50 23 51 02"/>
    <d v="2019-07-01T00:00:00"/>
    <d v="2019-07-31T00:00:00"/>
    <m/>
    <s v="Patrick PROMERAT"/>
    <s v="DRN IDF Est"/>
    <x v="38"/>
    <s v="OUI"/>
    <s v="OUI"/>
    <s v="OUI"/>
    <s v="NON"/>
    <s v="NEANT"/>
    <s v="OUI"/>
    <n v="600"/>
    <s v="panier repas"/>
    <m/>
    <s v="A"/>
    <n v="25"/>
    <n v="23"/>
    <n v="575"/>
    <n v="0.76666666666666672"/>
    <m/>
    <m/>
    <d v="2019-07-19T00:00:00"/>
    <m/>
    <s v="x"/>
    <s v="x"/>
    <s v="x"/>
    <s v="x"/>
    <m/>
    <s v="x"/>
    <s v="x"/>
    <s v="Envoyé"/>
  </r>
  <r>
    <s v="MBENGUE"/>
    <x v="99"/>
    <s v="Bac+5"/>
    <x v="0"/>
    <s v="Université"/>
    <x v="7"/>
    <s v="Master Génie Civil"/>
    <n v="19004"/>
    <m/>
    <m/>
    <d v="2019-02-11T00:00:00"/>
    <d v="2019-07-03T00:00:00"/>
    <m/>
    <s v="Donatien GELINEAU"/>
    <s v="DRN IDF Grand Chantier"/>
    <x v="39"/>
    <s v="OUI"/>
    <s v="NON"/>
    <s v="NON"/>
    <s v="OUI"/>
    <s v="V. LELOUP"/>
    <s v="OUI"/>
    <n v="1500"/>
    <s v="panier repas"/>
    <m/>
    <s v="B"/>
    <n v="36"/>
    <n v="103"/>
    <n v="3708"/>
    <n v="3.4333333333333331"/>
    <d v="2019-03-07T00:00:00"/>
    <d v="2019-05-16T00:00:00"/>
    <d v="2019-06-28T00:00:00"/>
    <m/>
    <s v="x"/>
    <s v="x"/>
    <s v="x"/>
    <s v="x"/>
    <s v="x"/>
    <s v="x"/>
    <s v="x"/>
    <s v="Envoyé"/>
  </r>
  <r>
    <s v="MEDELICE"/>
    <x v="100"/>
    <s v="Inf.Bac"/>
    <x v="4"/>
    <s v="Lycée"/>
    <x v="15"/>
    <s v="Baccalauréat"/>
    <m/>
    <m/>
    <m/>
    <d v="2019-02-04T00:00:00"/>
    <d v="2019-02-22T00:00:00"/>
    <m/>
    <s v="Mario CASADO"/>
    <s v="DI"/>
    <x v="40"/>
    <s v="OUI"/>
    <s v="OUI"/>
    <s v="OUI"/>
    <s v="NON"/>
    <s v="NEANT"/>
    <s v="NEANT"/>
    <n v="650"/>
    <s v="panier repas"/>
    <m/>
    <s v="A"/>
    <n v="25"/>
    <n v="14"/>
    <n v="350"/>
    <n v="0.46666666666666667"/>
    <m/>
    <m/>
    <m/>
    <m/>
    <s v="x"/>
    <s v="x"/>
    <s v="x"/>
    <s v="x"/>
    <s v="x"/>
    <m/>
    <s v="x"/>
    <s v="NEANT"/>
  </r>
  <r>
    <s v="MEDORI"/>
    <x v="32"/>
    <s v="Bac+3"/>
    <x v="3"/>
    <s v="Ecole d'ingénieur"/>
    <x v="22"/>
    <s v="Diplôme d'ingénieur"/>
    <m/>
    <m/>
    <m/>
    <d v="2019-06-24T00:00:00"/>
    <d v="2019-07-26T00:00:00"/>
    <m/>
    <s v="Daniel SOLDINI"/>
    <s v="DRS - Rhône Alpes"/>
    <x v="11"/>
    <s v="OUI"/>
    <s v="NON"/>
    <s v="NON"/>
    <s v="OUI"/>
    <s v="A. ROGET"/>
    <s v="OUI"/>
    <n v="750"/>
    <s v="ticket resto"/>
    <m/>
    <s v="B"/>
    <n v="36"/>
    <n v="24"/>
    <n v="864"/>
    <n v="0.8"/>
    <m/>
    <m/>
    <m/>
    <m/>
    <m/>
    <s v="x"/>
    <s v="x"/>
    <s v="x"/>
    <m/>
    <m/>
    <s v="x"/>
    <m/>
  </r>
  <r>
    <s v="MINGASSON"/>
    <x v="101"/>
    <s v="Bac+2"/>
    <x v="3"/>
    <s v="IUT"/>
    <x v="78"/>
    <s v="DUT Génie Civil"/>
    <m/>
    <s v="david.mingasson15@gmail.com"/>
    <s v="06 52 98 38 41"/>
    <d v="2019-01-14T00:00:00"/>
    <d v="2019-03-01T00:00:00"/>
    <m/>
    <s v="Romain CASSAGNERES"/>
    <s v="DGP - Travaux Souterrains"/>
    <x v="18"/>
    <s v="OUI"/>
    <s v="OUI"/>
    <s v="NON"/>
    <s v="OUI"/>
    <s v="JF. QUELIN"/>
    <s v="OUI"/>
    <n v="750"/>
    <s v="panier repas"/>
    <m/>
    <s v="A"/>
    <n v="25"/>
    <n v="34"/>
    <n v="850"/>
    <n v="1.1333333333333333"/>
    <m/>
    <m/>
    <m/>
    <m/>
    <s v="x"/>
    <s v="x"/>
    <s v="x"/>
    <s v="x"/>
    <s v="x"/>
    <s v="x"/>
    <s v="x"/>
    <s v="NEANT"/>
  </r>
  <r>
    <s v="MORICEAU"/>
    <x v="16"/>
    <s v="Inf.Bac"/>
    <x v="4"/>
    <s v="Collège"/>
    <x v="79"/>
    <s v="Brevet des collèges"/>
    <m/>
    <m/>
    <m/>
    <d v="2019-06-17T00:00:00"/>
    <d v="2019-06-21T00:00:00"/>
    <m/>
    <s v="Patrick FLAMARION"/>
    <s v="DRN IDF Est"/>
    <x v="41"/>
    <s v="OUI"/>
    <s v="OUI"/>
    <s v="OUI"/>
    <s v="NON"/>
    <s v="NEANT"/>
    <s v="NEANT"/>
    <s v="NEANT"/>
    <s v="cantine"/>
    <m/>
    <s v="A"/>
    <n v="25"/>
    <n v="4"/>
    <n v="100"/>
    <n v="0.13333333333333333"/>
    <m/>
    <m/>
    <m/>
    <m/>
    <m/>
    <s v="x"/>
    <s v="x"/>
    <m/>
    <m/>
    <m/>
    <s v="x"/>
    <s v="Envoyé"/>
  </r>
  <r>
    <s v="MORIN TESTA"/>
    <x v="102"/>
    <s v="Césure"/>
    <x v="1"/>
    <s v="Ecole d'ingénieur"/>
    <x v="56"/>
    <s v="Diplôme d'ingénieur"/>
    <m/>
    <s v="augustin.motin-testa@student.ecp.fr"/>
    <s v="06 58 66 15 27"/>
    <d v="2019-07-01T00:00:00"/>
    <d v="2019-12-20T00:00:00"/>
    <m/>
    <s v="Isabel ANGEL SANFELIX"/>
    <s v="DRN IDF Ouest"/>
    <x v="42"/>
    <s v="OUI"/>
    <s v="OUI"/>
    <s v="NON"/>
    <s v="OUI"/>
    <s v="V. LELOUP"/>
    <s v="OUI"/>
    <n v="1000"/>
    <s v="panier repas"/>
    <m/>
    <s v="B"/>
    <n v="36"/>
    <n v="124"/>
    <n v="4464"/>
    <n v="4.1333333333333337"/>
    <m/>
    <m/>
    <m/>
    <m/>
    <s v="x"/>
    <s v="x"/>
    <s v="x"/>
    <s v="x"/>
    <s v="x"/>
    <s v="x"/>
    <s v="x"/>
    <s v="Envoyé"/>
  </r>
  <r>
    <s v="MOURET"/>
    <x v="20"/>
    <s v="Inf.Bac"/>
    <x v="4"/>
    <s v="Lycée"/>
    <x v="80"/>
    <s v="Bac pro Technicien d'étude"/>
    <m/>
    <m/>
    <m/>
    <d v="2019-01-07T00:00:00"/>
    <d v="2019-02-15T00:00:00"/>
    <m/>
    <s v="Philippe CALVEL"/>
    <s v="DRS - Langedoc"/>
    <x v="15"/>
    <s v="OUI"/>
    <s v="OUI"/>
    <s v="NON"/>
    <s v="OUI"/>
    <s v="A. ROGET"/>
    <s v="NEANT"/>
    <n v="250"/>
    <s v="cantine"/>
    <m/>
    <s v="A"/>
    <n v="25"/>
    <n v="29"/>
    <n v="725"/>
    <n v="0.96666666666666667"/>
    <m/>
    <m/>
    <m/>
    <m/>
    <m/>
    <s v="x"/>
    <s v="x"/>
    <m/>
    <m/>
    <s v="x"/>
    <s v="x"/>
    <s v="NEANT"/>
  </r>
  <r>
    <s v="NAISSELINE"/>
    <x v="103"/>
    <s v="Inf.Bac"/>
    <x v="4"/>
    <s v="Formation"/>
    <x v="81"/>
    <s v="Chef de chantier TP"/>
    <m/>
    <m/>
    <m/>
    <d v="2019-01-21T00:00:00"/>
    <d v="2019-02-15T00:00:00"/>
    <m/>
    <s v="William ESQUIROL"/>
    <s v="DRS - Midi Pyrénées"/>
    <x v="9"/>
    <s v="OUI"/>
    <s v="NON"/>
    <s v="OUI"/>
    <s v="NON"/>
    <s v="NEANT"/>
    <s v="NEANT"/>
    <s v="NEANT"/>
    <s v="NEANT"/>
    <m/>
    <s v="A"/>
    <n v="25"/>
    <n v="19"/>
    <n v="475"/>
    <n v="0.6333333333333333"/>
    <m/>
    <m/>
    <m/>
    <m/>
    <m/>
    <m/>
    <m/>
    <m/>
    <m/>
    <m/>
    <m/>
    <s v="NEANT"/>
  </r>
  <r>
    <s v="NAPOLITANO"/>
    <x v="104"/>
    <s v="Bac+2"/>
    <x v="3"/>
    <s v="Lycée"/>
    <x v="82"/>
    <s v="BTS Assistant de manager"/>
    <m/>
    <s v="taranapolitano19@gmail.com"/>
    <s v="06 46 26 94 12"/>
    <d v="2019-01-07T00:00:00"/>
    <d v="2019-02-01T00:00:00"/>
    <m/>
    <s v="Nathalie FREEMAN"/>
    <s v="DGCOA"/>
    <x v="14"/>
    <s v="OUI"/>
    <s v="OUI"/>
    <s v="OUI"/>
    <s v="NON"/>
    <s v="NEANT"/>
    <s v="NEANT"/>
    <s v="NEANT"/>
    <s v="NEANT"/>
    <m/>
    <s v="A"/>
    <n v="25"/>
    <n v="19"/>
    <n v="475"/>
    <n v="0.6333333333333333"/>
    <m/>
    <m/>
    <m/>
    <m/>
    <s v="x"/>
    <s v="x"/>
    <s v="x"/>
    <s v="x"/>
    <m/>
    <m/>
    <s v="x"/>
    <s v="NEANT"/>
  </r>
  <r>
    <s v="NARJOUX"/>
    <x v="24"/>
    <s v="Bac+4"/>
    <x v="1"/>
    <s v="Ecole d'ingénieur"/>
    <x v="83"/>
    <s v="Diplôme d'ingénieur Génie Civil"/>
    <m/>
    <s v="narjoux@icloud.com"/>
    <s v="06 10 22 68 32"/>
    <d v="2019-06-06T00:00:00"/>
    <d v="2019-08-05T00:00:00"/>
    <m/>
    <s v="Benoit DUPISON"/>
    <s v="DRS - Provence Alpes Côte d'Azur, Corse"/>
    <x v="43"/>
    <s v="OUI"/>
    <s v="OUI"/>
    <s v="NON"/>
    <s v="OUI"/>
    <s v="A. ROGET"/>
    <s v="OUI"/>
    <n v="1000"/>
    <s v="cantine"/>
    <m/>
    <s v="B"/>
    <n v="36"/>
    <n v="44"/>
    <n v="1584"/>
    <n v="1.4666666666666666"/>
    <m/>
    <m/>
    <d v="2019-08-29T00:00:00"/>
    <m/>
    <s v="x"/>
    <s v="x"/>
    <s v="x"/>
    <m/>
    <m/>
    <s v="x"/>
    <s v="x"/>
    <s v="Envoyé"/>
  </r>
  <r>
    <s v="N'DIAYE"/>
    <x v="105"/>
    <s v="Bac+5"/>
    <x v="0"/>
    <s v="Université"/>
    <x v="84"/>
    <s v="Master 2 Droit Social"/>
    <m/>
    <s v="ndiaye.pendaa@gmail.com"/>
    <s v="06 06 92 50 51"/>
    <d v="2019-04-01T00:00:00"/>
    <d v="2019-09-30T00:00:00"/>
    <m/>
    <s v="Mélina DELBERT"/>
    <s v="DRH"/>
    <x v="4"/>
    <s v="OUI"/>
    <s v="OUI"/>
    <s v="NON"/>
    <s v="OUI"/>
    <s v="S. BOIMOND"/>
    <s v="OUI"/>
    <n v="1500"/>
    <s v="cantine"/>
    <m/>
    <s v="B"/>
    <n v="36"/>
    <n v="132"/>
    <n v="4752"/>
    <n v="4.4000000000000004"/>
    <m/>
    <m/>
    <m/>
    <m/>
    <s v="x"/>
    <s v="x"/>
    <s v="x"/>
    <s v="x"/>
    <s v="x"/>
    <s v="x"/>
    <m/>
    <s v="Envoyé"/>
  </r>
  <r>
    <s v="OBERLE"/>
    <x v="106"/>
    <s v="Bac+1"/>
    <x v="2"/>
    <s v="Lycée"/>
    <x v="5"/>
    <s v="BTS Travaux Publics"/>
    <m/>
    <s v="joseph.oberle06@gmail.com"/>
    <s v="06 11 38 01 07"/>
    <d v="2019-05-06T00:00:00"/>
    <d v="2019-06-28T00:00:00"/>
    <m/>
    <s v="Caroline TRINCAT"/>
    <s v="DRS - Provence Alpes Côte d'Azur, Corse"/>
    <x v="6"/>
    <s v="OUI"/>
    <s v="OUI"/>
    <s v="NON"/>
    <s v="OUI"/>
    <s v="A. ROGET"/>
    <s v="OUI"/>
    <n v="600"/>
    <s v="panier repas"/>
    <m/>
    <s v="A"/>
    <n v="25"/>
    <n v="39"/>
    <n v="975"/>
    <n v="1.3"/>
    <m/>
    <m/>
    <d v="2019-06-28T00:00:00"/>
    <d v="2019-06-28T00:00:00"/>
    <s v="x"/>
    <m/>
    <m/>
    <m/>
    <m/>
    <m/>
    <m/>
    <s v="Envoyé"/>
  </r>
  <r>
    <s v="OULMI"/>
    <x v="107"/>
    <s v="Inf.Bac"/>
    <x v="4"/>
    <s v="Lycée"/>
    <x v="85"/>
    <s v="Baccalauréat"/>
    <m/>
    <m/>
    <s v="06 19 92 78 64"/>
    <d v="2019-05-20T00:00:00"/>
    <d v="2019-05-23T00:00:00"/>
    <m/>
    <s v="Frédéric BOUCHE"/>
    <s v="DRS - Langedoc"/>
    <x v="15"/>
    <s v="OUI"/>
    <s v="NON"/>
    <s v="OUI"/>
    <s v="NON"/>
    <s v="NEANT"/>
    <s v="NEANT"/>
    <s v="NEANT"/>
    <s v="cantine"/>
    <m/>
    <s v="A"/>
    <n v="25"/>
    <n v="4"/>
    <n v="100"/>
    <n v="0.13333333333333333"/>
    <m/>
    <m/>
    <d v="2019-05-20T00:00:00"/>
    <m/>
    <s v="x"/>
    <s v="x"/>
    <s v="x"/>
    <s v="x"/>
    <m/>
    <m/>
    <s v="x"/>
    <s v="Envoyé"/>
  </r>
  <r>
    <s v="PERES"/>
    <x v="62"/>
    <s v="Inf.Bac"/>
    <x v="4"/>
    <s v="Lycée"/>
    <x v="86"/>
    <s v="CAP Conducteur d'engins"/>
    <m/>
    <m/>
    <m/>
    <d v="2019-01-14T00:00:00"/>
    <d v="2019-02-22T00:00:00"/>
    <m/>
    <s v="Serge SOULES"/>
    <s v="DRS - Midi Pyrénées"/>
    <x v="9"/>
    <s v="OUI"/>
    <s v="OUI"/>
    <s v="NON"/>
    <s v="OUI"/>
    <s v="A. ROGET"/>
    <s v="NEANT"/>
    <n v="250"/>
    <s v="NEANT"/>
    <m/>
    <s v="A"/>
    <n v="25"/>
    <n v="29"/>
    <n v="725"/>
    <n v="0.96666666666666667"/>
    <m/>
    <m/>
    <m/>
    <m/>
    <s v="x"/>
    <s v="x"/>
    <s v="x"/>
    <m/>
    <s v="x"/>
    <s v="x"/>
    <s v="x"/>
    <s v="NEANT"/>
  </r>
  <r>
    <s v="PHAM"/>
    <x v="16"/>
    <s v="Bac+4"/>
    <x v="1"/>
    <s v="Université"/>
    <x v="87"/>
    <s v="Master Maintenance Qualité Sécurité et Environnement"/>
    <m/>
    <s v="nicolaspham.hse@gmail.com"/>
    <s v="06 76 17 79 53"/>
    <d v="2019-03-25T00:00:00"/>
    <d v="2019-07-26T00:00:00"/>
    <m/>
    <s v="Rym Belhocine "/>
    <s v="3DOT - SSEQ"/>
    <x v="4"/>
    <s v="OUI"/>
    <s v="OUI"/>
    <s v="NON"/>
    <s v="OUI"/>
    <s v="S. BOIMOND"/>
    <s v="OUI"/>
    <n v="1000"/>
    <s v="cantine"/>
    <m/>
    <s v="B"/>
    <n v="36"/>
    <n v="89"/>
    <n v="3204"/>
    <n v="2.9666666666666668"/>
    <m/>
    <m/>
    <d v="2019-07-19T00:00:00"/>
    <m/>
    <s v="x"/>
    <s v="x"/>
    <s v="x"/>
    <s v="x"/>
    <s v="x"/>
    <s v="x"/>
    <s v="x"/>
    <s v="Envoyé"/>
  </r>
  <r>
    <s v="PINTO"/>
    <x v="108"/>
    <s v="Bac+1"/>
    <x v="2"/>
    <s v="Lycée"/>
    <x v="88"/>
    <s v="Bac Pro Gestion des Administrations"/>
    <s v=" "/>
    <s v="steven.pinto91700@gmail.com"/>
    <n v="769301537"/>
    <d v="2019-06-03T00:00:00"/>
    <d v="2019-06-28T00:00:00"/>
    <m/>
    <s v="Marie-Claire GACHET"/>
    <s v="DGP - Travaux Souterrains"/>
    <x v="16"/>
    <s v="NON"/>
    <s v="NON"/>
    <s v="OUI"/>
    <s v="NON"/>
    <s v="NEANT"/>
    <s v="NEANT"/>
    <s v="NEANT"/>
    <s v="NEANT"/>
    <m/>
    <s v="A"/>
    <n v="25"/>
    <n v="19"/>
    <n v="475"/>
    <n v="0.6333333333333333"/>
    <m/>
    <m/>
    <d v="2019-06-20T00:00:00"/>
    <d v="2019-06-27T00:00:00"/>
    <m/>
    <m/>
    <m/>
    <m/>
    <m/>
    <m/>
    <m/>
    <s v="Envoyé"/>
  </r>
  <r>
    <s v="PIQUET"/>
    <x v="109"/>
    <s v="Inf.Bac"/>
    <x v="4"/>
    <s v="Formation"/>
    <x v="81"/>
    <s v="Comptable Assistant"/>
    <m/>
    <m/>
    <m/>
    <d v="2019-02-11T00:00:00"/>
    <d v="2019-03-08T00:00:00"/>
    <m/>
    <s v="Richard PERSONNIC"/>
    <s v="DCF"/>
    <x v="4"/>
    <s v="OUI"/>
    <s v="OUI"/>
    <s v="OUI"/>
    <s v="NON"/>
    <s v="NEANT"/>
    <s v="NEANT"/>
    <s v="NEANT"/>
    <s v="NEANT"/>
    <m/>
    <s v="A"/>
    <n v="25"/>
    <n v="19"/>
    <n v="475"/>
    <n v="0.6333333333333333"/>
    <m/>
    <m/>
    <m/>
    <m/>
    <s v="x"/>
    <s v="x"/>
    <s v="x"/>
    <s v="x"/>
    <s v="x"/>
    <s v="x"/>
    <s v="x"/>
    <s v="NEANT"/>
  </r>
  <r>
    <s v="PLART"/>
    <x v="93"/>
    <s v="Bac+2"/>
    <x v="3"/>
    <s v="IUT"/>
    <x v="89"/>
    <s v="DUT Génie Industriel et Maintenance"/>
    <m/>
    <s v="maxime.plart2@outlook.com"/>
    <s v="06 87 12 11 64"/>
    <d v="2019-05-02T00:00:00"/>
    <d v="2019-07-12T00:00:00"/>
    <m/>
    <s v="Laurent CHAPON"/>
    <s v="DIM France"/>
    <x v="4"/>
    <s v="OUI"/>
    <s v="OUI"/>
    <s v="NON"/>
    <s v="OUI"/>
    <s v="JF. QUELIN"/>
    <s v="OUI"/>
    <n v="750"/>
    <s v="cantine"/>
    <s v="x"/>
    <s v="A"/>
    <n v="25"/>
    <n v="52"/>
    <n v="1300"/>
    <n v="1.7333333333333334"/>
    <m/>
    <m/>
    <d v="2019-06-27T00:00:00"/>
    <d v="2019-07-01T00:00:00"/>
    <s v="x"/>
    <s v="x"/>
    <s v="x"/>
    <s v="x"/>
    <s v="x"/>
    <s v="x"/>
    <s v="x"/>
    <s v="Envoyé"/>
  </r>
  <r>
    <s v="RAMDANI"/>
    <x v="110"/>
    <s v="Bac+5"/>
    <x v="0"/>
    <s v="Ecole d'ingénieur"/>
    <x v="2"/>
    <s v="Diplôme d'ingénieur"/>
    <n v="19031"/>
    <m/>
    <m/>
    <d v="2019-03-04T00:00:00"/>
    <d v="2019-08-02T00:00:00"/>
    <m/>
    <s v="Christophe GRIBOVAL"/>
    <s v="DGP - Travaux Souterrains"/>
    <x v="2"/>
    <s v="OUI"/>
    <s v="OUI"/>
    <s v="NON"/>
    <s v="OUI"/>
    <s v="JF. QUELIN"/>
    <s v="OUI"/>
    <n v="1700"/>
    <s v="panier repas"/>
    <m/>
    <s v="B"/>
    <n v="36"/>
    <n v="109"/>
    <n v="3924"/>
    <n v="3.6333333333333333"/>
    <d v="2019-04-04T00:00:00"/>
    <d v="2019-05-17T00:00:00"/>
    <m/>
    <m/>
    <s v="x"/>
    <s v="x"/>
    <s v="x"/>
    <s v="x"/>
    <s v="x"/>
    <m/>
    <s v="x"/>
    <s v="Envoyé "/>
  </r>
  <r>
    <s v="RAMIREZ"/>
    <x v="40"/>
    <s v="Bac+3"/>
    <x v="3"/>
    <s v="Ecole d'ingénieur"/>
    <x v="90"/>
    <s v="Diplôme d'ingénieur  - Génie Urbain"/>
    <m/>
    <s v="quentin .ramiez@eivp-paris.fr"/>
    <s v="06 58 02 79 19"/>
    <d v="2019-06-24T00:00:00"/>
    <d v="2019-08-16T00:00:00"/>
    <m/>
    <s v="Sylvain LALANNE"/>
    <s v="DRS - Provence Alpes Côte d'Azur, Corse"/>
    <x v="44"/>
    <s v="OUI"/>
    <s v="OUI"/>
    <s v="NON"/>
    <s v="OUI"/>
    <s v="A. ROGET"/>
    <s v="OUI"/>
    <n v="750"/>
    <s v="panier repas"/>
    <m/>
    <s v="B"/>
    <n v="36"/>
    <n v="39"/>
    <n v="1404"/>
    <n v="1.3"/>
    <m/>
    <m/>
    <d v="2019-08-09T00:00:00"/>
    <m/>
    <s v="x"/>
    <s v="x"/>
    <s v="x"/>
    <s v="x"/>
    <m/>
    <s v="x"/>
    <s v="x"/>
    <s v="Envoyé"/>
  </r>
  <r>
    <s v="RAMOS"/>
    <x v="111"/>
    <s v="Bac+2"/>
    <x v="3"/>
    <s v="IUT"/>
    <x v="20"/>
    <s v="DUT Génie Civil"/>
    <m/>
    <s v="florian66ramos@sfr.fr"/>
    <s v="06 44 06 92 06"/>
    <d v="2019-04-08T00:00:00"/>
    <d v="2019-05-17T00:00:00"/>
    <m/>
    <s v="Pierre Alain DUMAS"/>
    <s v="DRS - Rousillon"/>
    <x v="32"/>
    <s v="OUI"/>
    <s v="NON"/>
    <s v="NON"/>
    <s v="OUI"/>
    <s v="A. ROGET"/>
    <s v="OUI"/>
    <n v="750"/>
    <s v="cantine"/>
    <m/>
    <s v="A"/>
    <n v="25"/>
    <n v="29"/>
    <n v="725"/>
    <n v="0.96666666666666667"/>
    <m/>
    <m/>
    <d v="2019-05-02T00:00:00"/>
    <d v="2019-05-10T00:00:00"/>
    <m/>
    <m/>
    <m/>
    <m/>
    <m/>
    <m/>
    <s v="x"/>
    <s v="Envoyé"/>
  </r>
  <r>
    <s v="REDJEDAL"/>
    <x v="112"/>
    <s v="Bac+5"/>
    <x v="0"/>
    <s v="Ecole d'ingénieur"/>
    <x v="31"/>
    <s v="Diplôme d'ingénieur"/>
    <s v="TFE"/>
    <s v="redjedal.younes@gmail.com"/>
    <s v="06 47 67 02 40"/>
    <d v="2019-07-03T00:00:00"/>
    <d v="2019-12-31T00:00:00"/>
    <m/>
    <s v="Yoann SCHOUKROUN"/>
    <s v="DGP - Travaux Souterrains"/>
    <x v="18"/>
    <s v="OUI"/>
    <s v="OUI"/>
    <s v="NON"/>
    <s v="OUI"/>
    <s v="JF. QUELIN"/>
    <s v="OUI"/>
    <n v="1500"/>
    <s v="panier repas"/>
    <m/>
    <s v="B"/>
    <n v="36"/>
    <n v="131"/>
    <n v="4716"/>
    <n v="4.3666666666666663"/>
    <m/>
    <m/>
    <m/>
    <m/>
    <s v="x"/>
    <s v="x"/>
    <s v="x"/>
    <s v="x"/>
    <s v="x"/>
    <s v="x"/>
    <s v="x"/>
    <s v="Envoyé"/>
  </r>
  <r>
    <s v="RENARD"/>
    <x v="113"/>
    <s v="Inf.Bac"/>
    <x v="4"/>
    <s v="Lycée"/>
    <x v="91"/>
    <s v="Bac pro Maintenance des Equipements Industriels"/>
    <m/>
    <m/>
    <m/>
    <d v="2019-01-14T00:00:00"/>
    <d v="2019-02-08T00:00:00"/>
    <m/>
    <s v="Laurent CHAPON"/>
    <s v="SOCEMAT"/>
    <x v="4"/>
    <s v="NON"/>
    <s v="NON"/>
    <s v="OUI"/>
    <s v="NON"/>
    <s v="NEANT"/>
    <s v="NEANT"/>
    <s v="NEANT"/>
    <s v="cantine"/>
    <m/>
    <s v="A"/>
    <n v="25"/>
    <n v="19"/>
    <n v="475"/>
    <n v="0.6333333333333333"/>
    <m/>
    <m/>
    <m/>
    <m/>
    <m/>
    <m/>
    <m/>
    <m/>
    <m/>
    <m/>
    <m/>
    <s v="NEANT"/>
  </r>
  <r>
    <s v="RENOUF"/>
    <x v="114"/>
    <s v="Bac+1"/>
    <x v="2"/>
    <s v="Ecole d'ingénieur"/>
    <x v="92"/>
    <s v="Diplôme d'ingénieur"/>
    <m/>
    <s v="titus.renouf@yahoo.com"/>
    <s v="06 47 67 27 51"/>
    <d v="2019-06-03T00:00:00"/>
    <d v="2019-07-03T00:00:00"/>
    <m/>
    <s v="Sylvain JOUBERT"/>
    <s v="DGP - Travaux Souterrains"/>
    <x v="16"/>
    <s v="OUI"/>
    <s v="OUI"/>
    <s v="OUI"/>
    <s v="NON"/>
    <s v="NEANT"/>
    <s v="OUI"/>
    <n v="600"/>
    <s v="panier repas"/>
    <m/>
    <s v="A"/>
    <n v="25"/>
    <n v="23"/>
    <n v="575"/>
    <n v="0.76666666666666672"/>
    <m/>
    <m/>
    <m/>
    <m/>
    <s v="x"/>
    <s v="x"/>
    <s v="x"/>
    <s v="x"/>
    <m/>
    <s v="x"/>
    <s v="x"/>
    <s v="Envoyé"/>
  </r>
  <r>
    <s v="REYNAUD "/>
    <x v="32"/>
    <s v="Inf.Bac"/>
    <x v="4"/>
    <s v="Lycée"/>
    <x v="93"/>
    <s v="Bac pro maintenance des matériels"/>
    <m/>
    <m/>
    <s v="06 14 75 07 69"/>
    <d v="2019-05-27T00:00:00"/>
    <d v="2019-07-04T00:00:00"/>
    <m/>
    <s v="Jean-Luc LEMAIRE"/>
    <s v="DRS - Matériel"/>
    <x v="0"/>
    <s v="NON"/>
    <s v="NON"/>
    <s v="NON"/>
    <s v="OUI"/>
    <s v="A. ROGET"/>
    <s v="NON"/>
    <n v="580"/>
    <s v="cantine"/>
    <m/>
    <s v="A"/>
    <n v="25"/>
    <n v="29"/>
    <n v="725"/>
    <n v="0.96666666666666667"/>
    <m/>
    <m/>
    <d v="2019-06-27T00:00:00"/>
    <m/>
    <m/>
    <m/>
    <m/>
    <m/>
    <m/>
    <m/>
    <m/>
    <s v="Envoyé"/>
  </r>
  <r>
    <s v="RIBEIRO DE CARVALHO"/>
    <x v="115"/>
    <s v="Inf.Bac"/>
    <x v="4"/>
    <s v="Lycée"/>
    <x v="94"/>
    <s v="Bac pro  Technicien du Bâtiment Réalisation du Gros Œuvre"/>
    <m/>
    <m/>
    <s v="06 77 88 19 08"/>
    <d v="2019-06-17T00:00:00"/>
    <d v="2019-07-04T00:00:00"/>
    <m/>
    <s v="Donatien BAUDET"/>
    <s v="DRN IDF Ouest"/>
    <x v="45"/>
    <s v="OUI"/>
    <s v="NON"/>
    <s v="OUI"/>
    <s v="NON"/>
    <s v="NEANT"/>
    <s v="NEANT"/>
    <s v="NEANT"/>
    <s v="panier repas"/>
    <m/>
    <s v="A"/>
    <n v="25"/>
    <n v="14"/>
    <n v="350"/>
    <n v="0.46666666666666667"/>
    <m/>
    <m/>
    <d v="2019-07-01T00:00:00"/>
    <m/>
    <m/>
    <s v="x"/>
    <s v="x"/>
    <s v="x"/>
    <m/>
    <s v="x"/>
    <s v="x"/>
    <s v="Envoyé"/>
  </r>
  <r>
    <s v="RIVAS MARMOLEJO"/>
    <x v="116"/>
    <s v="Bac+5"/>
    <x v="0"/>
    <s v="Ecole d'ingénieur"/>
    <x v="95"/>
    <s v="Diplôme d'ingénieur"/>
    <n v="19026"/>
    <m/>
    <m/>
    <d v="2019-02-18T00:00:00"/>
    <d v="2019-08-18T00:00:00"/>
    <m/>
    <s v="Ludovic LAPORTE"/>
    <s v="DRN IDF Est"/>
    <x v="46"/>
    <s v="OUI"/>
    <s v="OUI"/>
    <s v="NON"/>
    <s v="OUI"/>
    <s v="V. LELOUP"/>
    <s v="OUI"/>
    <n v="1500"/>
    <s v="panier repas"/>
    <m/>
    <s v="B"/>
    <n v="36"/>
    <n v="131"/>
    <n v="4716"/>
    <n v="4.3666666666666663"/>
    <d v="2019-04-09T00:00:00"/>
    <d v="2019-05-29T00:00:00"/>
    <m/>
    <m/>
    <s v="x"/>
    <s v="x"/>
    <s v="x"/>
    <s v="x"/>
    <m/>
    <s v="x"/>
    <s v="x"/>
    <s v="Envoyé"/>
  </r>
  <r>
    <s v="ROCHEIL"/>
    <x v="117"/>
    <s v="Bac+5"/>
    <x v="0"/>
    <s v="Ecole d'ingénieur"/>
    <x v="2"/>
    <s v="Diplôme d'ingénieur"/>
    <n v="19015"/>
    <m/>
    <m/>
    <d v="2019-03-11T00:00:00"/>
    <d v="2019-09-11T00:00:00"/>
    <m/>
    <s v="Guillaume PONCHON"/>
    <s v="DRS - Provence Alpes Côte d'Azur, Corse"/>
    <x v="47"/>
    <s v="OUI"/>
    <s v="OUI"/>
    <s v="NON"/>
    <s v="OUI"/>
    <s v="A. ROGET"/>
    <s v="OUI"/>
    <n v="1700"/>
    <s v="panier repas + voiture de service"/>
    <m/>
    <s v="B"/>
    <n v="36"/>
    <n v="133"/>
    <n v="4788"/>
    <n v="4.4333333333333336"/>
    <d v="2019-04-11T00:00:00"/>
    <d v="2019-06-07T00:00:00"/>
    <m/>
    <m/>
    <s v="x"/>
    <s v="x"/>
    <s v="x"/>
    <s v="x"/>
    <s v="x"/>
    <s v="x"/>
    <s v="x"/>
    <s v="Envoyé"/>
  </r>
  <r>
    <s v="RUCHOT LABRES"/>
    <x v="118"/>
    <s v="Inf.Bac"/>
    <x v="4"/>
    <s v="Collège"/>
    <x v="96"/>
    <s v="Brevet des collèges"/>
    <m/>
    <m/>
    <m/>
    <d v="2019-02-04T00:00:00"/>
    <d v="2019-02-08T00:00:00"/>
    <m/>
    <s v="Andréa ALEXANDRE"/>
    <s v="DGP - Travaux Souterrains"/>
    <x v="16"/>
    <s v="NON"/>
    <s v="OUI"/>
    <s v="OUI"/>
    <s v="NON"/>
    <s v="NEANT"/>
    <s v="NEANT"/>
    <s v="NEANT"/>
    <s v="NEANT"/>
    <m/>
    <s v="A"/>
    <n v="25"/>
    <n v="4"/>
    <n v="100"/>
    <n v="0.13333333333333333"/>
    <m/>
    <m/>
    <m/>
    <m/>
    <s v="x"/>
    <s v="x"/>
    <s v="x"/>
    <m/>
    <m/>
    <m/>
    <s v="x"/>
    <s v="NEANT"/>
  </r>
  <r>
    <s v="SABER"/>
    <x v="119"/>
    <s v="Bac+5"/>
    <x v="0"/>
    <s v="Ecole d'ingénieur"/>
    <x v="12"/>
    <s v="Diplôme d'ingénieur"/>
    <n v="19039"/>
    <s v="saber.nada1997@gmail.com"/>
    <s v="06 65 94 17 10"/>
    <d v="2019-03-01T00:00:00"/>
    <d v="2019-08-31T00:00:00"/>
    <m/>
    <s v="Frédéric FAES"/>
    <s v="DRS - Provence Alpes Côte d'Azur, Corse"/>
    <x v="48"/>
    <s v="OUI"/>
    <s v="OUI"/>
    <s v="NON"/>
    <s v="OUI"/>
    <s v="A. ROGET"/>
    <s v="OUI"/>
    <n v="1500"/>
    <s v="panier repas"/>
    <m/>
    <s v="B"/>
    <n v="36"/>
    <n v="132"/>
    <n v="4752"/>
    <n v="4.4000000000000004"/>
    <d v="2019-04-01T00:00:00"/>
    <d v="2019-05-14T00:00:00"/>
    <m/>
    <m/>
    <s v="x"/>
    <s v="x"/>
    <s v="x"/>
    <s v="x"/>
    <m/>
    <s v="x"/>
    <s v="x"/>
    <s v="Envoyé "/>
  </r>
  <r>
    <s v="SAR"/>
    <x v="120"/>
    <s v="Bac+5"/>
    <x v="0"/>
    <s v="Université"/>
    <x v="97"/>
    <s v="Master Gestion de projet en GC"/>
    <n v="19005"/>
    <s v="sar.christophe@gmail.com"/>
    <s v="06 41 69 96 77"/>
    <d v="2019-04-15T00:00:00"/>
    <d v="2019-09-30T00:00:00"/>
    <m/>
    <s v="Donatien BAUDET"/>
    <s v="DRN IDF Ouest"/>
    <x v="45"/>
    <s v="NON"/>
    <s v="OUI"/>
    <s v="NON"/>
    <s v="OUI"/>
    <s v="V. LELOUP"/>
    <s v="OUI"/>
    <n v="1500"/>
    <s v="panier repas"/>
    <m/>
    <s v="B"/>
    <n v="36"/>
    <n v="122"/>
    <n v="4392"/>
    <n v="4.0666666666666664"/>
    <d v="2019-05-15T00:00:00"/>
    <d v="2019-06-20T00:00:00"/>
    <m/>
    <m/>
    <s v="x"/>
    <s v="x"/>
    <s v="x"/>
    <s v="x"/>
    <s v="x"/>
    <s v="x"/>
    <s v="x"/>
    <s v="Envoyé"/>
  </r>
  <r>
    <s v="SCHOLASTIQUE"/>
    <x v="121"/>
    <s v="Inf.Bac"/>
    <x v="4"/>
    <s v="Lycée"/>
    <x v="91"/>
    <s v="Bac pro Maintenance des Equipements Industriels"/>
    <m/>
    <m/>
    <m/>
    <d v="2019-02-25T00:00:00"/>
    <d v="2019-03-08T00:00:00"/>
    <m/>
    <s v="Laurent CHAPON"/>
    <s v="SOCEMAT"/>
    <x v="4"/>
    <s v="OUI"/>
    <s v="OUI"/>
    <s v="OUI"/>
    <s v="NON"/>
    <s v="NEANT"/>
    <s v="NEANT"/>
    <s v="NEANT"/>
    <s v="NEANT"/>
    <m/>
    <s v="A"/>
    <n v="25"/>
    <n v="9"/>
    <n v="225"/>
    <n v="0.3"/>
    <m/>
    <m/>
    <m/>
    <m/>
    <s v="x"/>
    <s v="x"/>
    <s v="x"/>
    <s v="x"/>
    <s v="x"/>
    <m/>
    <s v="x"/>
    <s v="NEANT"/>
  </r>
  <r>
    <s v="SCUDERINI"/>
    <x v="122"/>
    <s v="Bac+2"/>
    <x v="3"/>
    <s v="DUT"/>
    <x v="98"/>
    <s v="DUT Gestion des Entreprises et des Administrations"/>
    <m/>
    <s v="Theo.scud@outlook.fr"/>
    <s v="06 29 74 71 61"/>
    <d v="2019-04-08T00:00:00"/>
    <d v="2019-06-06T00:00:00"/>
    <m/>
    <s v="Arnaud SCUDERINI"/>
    <s v="DRN IDF Ouest"/>
    <x v="49"/>
    <s v="OUI"/>
    <s v="NON"/>
    <s v="NON"/>
    <s v="OUI"/>
    <s v="V. LELOUP"/>
    <s v="OUI"/>
    <n v="750"/>
    <s v="panier repas"/>
    <m/>
    <s v="A"/>
    <n v="25"/>
    <n v="44"/>
    <n v="1100"/>
    <n v="1.4666666666666666"/>
    <m/>
    <m/>
    <m/>
    <m/>
    <s v="x"/>
    <m/>
    <m/>
    <m/>
    <m/>
    <m/>
    <m/>
    <s v="Envoyé"/>
  </r>
  <r>
    <s v="SEIGNOL"/>
    <x v="123"/>
    <s v="Bac+4"/>
    <x v="1"/>
    <s v="Ecole d'ingénieur"/>
    <x v="2"/>
    <s v="Diplôme d'ingénieur"/>
    <m/>
    <s v="f.seignol@gmail.com"/>
    <s v="06 78 62 55 58"/>
    <d v="2019-05-27T00:00:00"/>
    <d v="2019-08-30T00:00:00"/>
    <m/>
    <s v="Olivier TRANCART"/>
    <s v="DGP - Travaux Souterrains"/>
    <x v="16"/>
    <s v="OUI"/>
    <s v="OUI"/>
    <s v="NON"/>
    <s v="OUI"/>
    <s v="JF. QUELIN"/>
    <s v="OUI"/>
    <n v="1000"/>
    <s v="panier repas"/>
    <m/>
    <s v="B"/>
    <n v="36"/>
    <n v="69"/>
    <n v="2484"/>
    <n v="2.2999999999999998"/>
    <m/>
    <m/>
    <m/>
    <m/>
    <s v="x"/>
    <s v="x"/>
    <s v="x"/>
    <s v="x"/>
    <m/>
    <s v="x"/>
    <s v="x"/>
    <s v="Envoyé"/>
  </r>
  <r>
    <s v="SERRES"/>
    <x v="32"/>
    <s v="Bac+5"/>
    <x v="0"/>
    <s v="Ecole d'ingénieur"/>
    <x v="99"/>
    <s v="Diplôme d'ingénieur"/>
    <n v="19038"/>
    <m/>
    <s v="06 23 44 21 89"/>
    <d v="2019-02-25T00:00:00"/>
    <d v="2019-08-30T00:00:00"/>
    <m/>
    <s v="Yann BATTELLO"/>
    <s v="D2I"/>
    <x v="0"/>
    <s v="OUI"/>
    <s v="OUI"/>
    <s v="NON"/>
    <s v="OUI"/>
    <s v="S. BOIMOND"/>
    <s v="OUI"/>
    <n v="1500"/>
    <s v="cantine"/>
    <m/>
    <s v="B"/>
    <n v="36"/>
    <n v="134"/>
    <n v="4824"/>
    <n v="4.4666666666666668"/>
    <d v="2019-03-26T00:00:00"/>
    <d v="2019-06-05T00:00:00"/>
    <m/>
    <m/>
    <s v="x"/>
    <s v="x"/>
    <s v="x"/>
    <s v="x"/>
    <s v="x"/>
    <s v="x"/>
    <s v="x"/>
    <s v="Envoyé"/>
  </r>
  <r>
    <s v="SKRUCH"/>
    <x v="124"/>
    <s v="Bac+1"/>
    <x v="2"/>
    <s v="Lycée"/>
    <x v="100"/>
    <s v="BTS Travaux Publics"/>
    <m/>
    <s v="titouan.skruch@orange.fr"/>
    <s v="06 79 93 33 68"/>
    <d v="2019-05-20T00:00:00"/>
    <d v="2019-07-12T00:00:00"/>
    <m/>
    <s v="William ESQUIROL"/>
    <s v="DRS - Midi Pyrénées"/>
    <x v="9"/>
    <s v="OUI"/>
    <s v="NON"/>
    <s v="NON"/>
    <s v="OUI"/>
    <s v="A. ROGET"/>
    <s v="OUI"/>
    <n v="600"/>
    <s v="NEANT"/>
    <m/>
    <s v="A"/>
    <n v="25"/>
    <n v="39"/>
    <n v="975"/>
    <n v="1.3"/>
    <m/>
    <m/>
    <m/>
    <m/>
    <s v="x"/>
    <s v="x"/>
    <s v="x"/>
    <s v="x"/>
    <m/>
    <s v="x"/>
    <s v="x"/>
    <s v="Envoyé"/>
  </r>
  <r>
    <s v="SOCIRAT "/>
    <x v="125"/>
    <s v="Bac+3"/>
    <x v="3"/>
    <s v="Ecole d'ingénieur"/>
    <x v="2"/>
    <s v="Diplôme d'ingénieur"/>
    <m/>
    <s v="arthur.socirat@estp.fr"/>
    <s v="07 85 60 86 60"/>
    <d v="2019-05-27T00:00:00"/>
    <d v="2019-07-05T00:00:00"/>
    <m/>
    <s v="Thomas DEVIESE"/>
    <s v="DGP - Travaux Souterrains"/>
    <x v="18"/>
    <s v="OUI"/>
    <s v="OUI"/>
    <s v="NON"/>
    <s v="OUI"/>
    <s v="JF. QUELIN"/>
    <s v="OUI"/>
    <n v="750"/>
    <s v="panier repas"/>
    <m/>
    <s v="B"/>
    <n v="36"/>
    <n v="29"/>
    <n v="1044"/>
    <n v="0.96666666666666667"/>
    <m/>
    <m/>
    <d v="2019-06-27T00:00:00"/>
    <s v="OK"/>
    <s v="x"/>
    <s v="x"/>
    <s v="x"/>
    <s v="x"/>
    <s v="x"/>
    <s v="x"/>
    <s v="x"/>
    <s v="Envoyé"/>
  </r>
  <r>
    <s v="SOLIGNAC"/>
    <x v="126"/>
    <s v="Bac+1"/>
    <x v="2"/>
    <s v="Ecole d'ingénieur"/>
    <x v="101"/>
    <s v="BTS Travaux Publics"/>
    <m/>
    <s v="hugo.solignac@laposte.net"/>
    <s v="07 50 31 21 10"/>
    <d v="2019-06-03T00:00:00"/>
    <d v="2019-07-26T00:00:00"/>
    <m/>
    <s v="Alexandre ESPERET"/>
    <s v="DGP - Travaux Souterrains"/>
    <x v="2"/>
    <s v="NON"/>
    <s v="NON"/>
    <s v="NON"/>
    <s v="OUI"/>
    <s v="JF. QUELIN"/>
    <s v="OUI"/>
    <n v="600"/>
    <s v="panier repas"/>
    <m/>
    <s v="A"/>
    <n v="25"/>
    <n v="39"/>
    <n v="975"/>
    <n v="1.3"/>
    <m/>
    <m/>
    <d v="2019-07-19T00:00:00"/>
    <m/>
    <s v="x"/>
    <s v="x"/>
    <s v="x"/>
    <s v="x"/>
    <s v="x"/>
    <s v="x"/>
    <m/>
    <s v="Envoyé"/>
  </r>
  <r>
    <s v="SOUKHAL"/>
    <x v="127"/>
    <s v="Inf.Bac"/>
    <x v="4"/>
    <s v="Collège"/>
    <x v="102"/>
    <s v="Brevet des collèges"/>
    <m/>
    <m/>
    <m/>
    <d v="2019-04-15T00:00:00"/>
    <d v="2019-04-19T00:00:00"/>
    <m/>
    <s v="Hicham ALLOUCHE"/>
    <s v="SG"/>
    <x v="4"/>
    <s v="OUI"/>
    <s v="NON"/>
    <s v="OUI"/>
    <s v="NON"/>
    <s v="NEANT"/>
    <s v="NEANT"/>
    <s v="NEANT"/>
    <s v="NEANT"/>
    <m/>
    <s v="A"/>
    <n v="25"/>
    <n v="4"/>
    <n v="100"/>
    <n v="0.13333333333333333"/>
    <m/>
    <m/>
    <d v="2019-04-16T00:00:00"/>
    <m/>
    <m/>
    <m/>
    <m/>
    <m/>
    <m/>
    <m/>
    <s v="x"/>
    <s v="Envoyé"/>
  </r>
  <r>
    <s v="SOUMARE"/>
    <x v="128"/>
    <s v="Inf.Bac"/>
    <x v="4"/>
    <s v="Greta / Lycée "/>
    <x v="103"/>
    <s v="CAP PRO Eléctricien"/>
    <m/>
    <s v="soumaresikhou89@hotmail.com"/>
    <s v="06 05 65 50 40"/>
    <d v="2019-04-23T00:00:00"/>
    <d v="2019-05-10T00:00:00"/>
    <m/>
    <s v="Riadh BEN ISMAEL"/>
    <s v="DGP - Travaux Souterrains"/>
    <x v="16"/>
    <s v="EN COURS"/>
    <s v="OUI"/>
    <s v="OUI"/>
    <s v="NON"/>
    <s v="NEANT"/>
    <s v="NON"/>
    <s v="NEANT"/>
    <s v="panier repas"/>
    <m/>
    <s v="A"/>
    <n v="25"/>
    <n v="14"/>
    <n v="350"/>
    <n v="0.46666666666666667"/>
    <m/>
    <m/>
    <d v="2019-05-03T00:00:00"/>
    <m/>
    <s v="x"/>
    <s v="x"/>
    <s v="x"/>
    <m/>
    <m/>
    <s v="x"/>
    <s v="x"/>
    <s v="Envoyé"/>
  </r>
  <r>
    <s v="SOUMARE"/>
    <x v="128"/>
    <s v="Inf.Bac"/>
    <x v="4"/>
    <s v="Greta / Lycée "/>
    <x v="103"/>
    <s v="CAP PRO Eléctricien"/>
    <m/>
    <s v="soumaresikhou89@hotmail.com"/>
    <s v="06 05 65 50 40"/>
    <d v="2019-06-03T00:00:00"/>
    <d v="2019-06-13T00:00:00"/>
    <m/>
    <s v="Riadh BEN ISMAEL"/>
    <s v="DGP - Travaux Souterrains"/>
    <x v="16"/>
    <s v="OUI"/>
    <s v="NON"/>
    <s v="OUI"/>
    <s v="NON"/>
    <s v="NEANT"/>
    <s v="NEANT"/>
    <s v="NEANT"/>
    <s v="panier repas"/>
    <m/>
    <s v="A"/>
    <n v="25"/>
    <n v="9"/>
    <n v="225"/>
    <n v="0.3"/>
    <m/>
    <m/>
    <d v="2019-06-05T00:00:00"/>
    <m/>
    <s v="x"/>
    <s v="x"/>
    <s v="x"/>
    <m/>
    <m/>
    <s v="x"/>
    <s v="x"/>
    <s v="Envoyé"/>
  </r>
  <r>
    <s v="TASTEMAIN"/>
    <x v="129"/>
    <s v="Bac+1"/>
    <x v="2"/>
    <s v="IUT"/>
    <x v="20"/>
    <s v="DUT Génie Civil"/>
    <m/>
    <m/>
    <m/>
    <d v="2019-01-21T00:00:00"/>
    <d v="2019-02-15T00:00:00"/>
    <m/>
    <s v="Xavier HIDALGO"/>
    <s v="DRS - Langedoc"/>
    <x v="15"/>
    <s v="OUI"/>
    <s v="OUI"/>
    <s v="OUI"/>
    <s v="NON"/>
    <s v="NEANT"/>
    <s v="NEANT"/>
    <s v="NEANT"/>
    <s v="NEANT"/>
    <m/>
    <s v="A"/>
    <n v="25"/>
    <n v="19"/>
    <n v="475"/>
    <n v="0.6333333333333333"/>
    <m/>
    <m/>
    <m/>
    <m/>
    <s v="x"/>
    <s v="x"/>
    <s v="x"/>
    <s v="x"/>
    <s v="x"/>
    <m/>
    <s v="x"/>
    <s v="NEANT"/>
  </r>
  <r>
    <s v="TCHUUENDEM KENMEGNE"/>
    <x v="130"/>
    <s v="Bac+2"/>
    <x v="3"/>
    <s v="Ecole d'ingénieur"/>
    <x v="104"/>
    <s v="Diplôme d'ingénieur"/>
    <m/>
    <m/>
    <s v="07 66 50 46 41 "/>
    <d v="2019-09-02T00:00:00"/>
    <d v="2020-01-31T00:00:00"/>
    <m/>
    <s v="Pascal DIFFIS ?"/>
    <s v="DGP - Travaux Souterrains"/>
    <x v="12"/>
    <s v="NON"/>
    <s v="NON"/>
    <s v="NON"/>
    <s v="OUI"/>
    <s v="JF. QUELIN"/>
    <s v="NON"/>
    <n v="750"/>
    <s v="panier repas"/>
    <m/>
    <s v="A"/>
    <n v="25"/>
    <n v="109"/>
    <n v="2725"/>
    <n v="3.6333333333333333"/>
    <m/>
    <m/>
    <m/>
    <m/>
    <s v="x"/>
    <s v="x"/>
    <s v="x"/>
    <s v="x"/>
    <m/>
    <s v="x"/>
    <s v="x"/>
    <s v="Envoyé"/>
  </r>
  <r>
    <s v="TERQUEUX"/>
    <x v="131"/>
    <s v="Bac+4"/>
    <x v="1"/>
    <s v="Ecole d'ingénieur"/>
    <x v="105"/>
    <s v="Diplôme d'ingénieur"/>
    <m/>
    <s v="clara.terqueux@insa-lyon.fr"/>
    <n v="698416249"/>
    <d v="2019-08-01T00:00:00"/>
    <d v="2019-08-31T00:00:00"/>
    <m/>
    <s v="Jean-Paul ALBRECHT"/>
    <s v="DRS - D2I"/>
    <x v="0"/>
    <s v="OUI"/>
    <s v="OUI"/>
    <s v="OUI"/>
    <s v="NON"/>
    <s v="NEANT"/>
    <s v="NON"/>
    <n v="1000"/>
    <s v="cantine"/>
    <m/>
    <s v="B"/>
    <n v="36"/>
    <n v="23"/>
    <n v="828"/>
    <n v="0.76666666666666672"/>
    <m/>
    <m/>
    <m/>
    <m/>
    <s v="x"/>
    <s v="x"/>
    <s v="x"/>
    <m/>
    <m/>
    <s v="x"/>
    <s v="x"/>
    <s v="Envoyé"/>
  </r>
  <r>
    <s v="TESSON"/>
    <x v="132"/>
    <s v="Bac+4"/>
    <x v="1"/>
    <s v="Ecole d'ingénieur"/>
    <x v="2"/>
    <s v="Diplôme d'ingénieur"/>
    <m/>
    <s v="guillemette.tesson@gmail.com"/>
    <s v="06 73 27 90 56"/>
    <d v="2019-05-27T00:00:00"/>
    <d v="2019-08-23T00:00:00"/>
    <m/>
    <s v="Bertrand SANIAL"/>
    <s v="DGP - Travaux Souterrains"/>
    <x v="18"/>
    <s v="OUI"/>
    <s v="OUI"/>
    <s v="NON"/>
    <s v="OUI"/>
    <s v="JF. QUELIN"/>
    <s v="OUI"/>
    <n v="1000"/>
    <s v="panier repas"/>
    <m/>
    <s v="B"/>
    <n v="36"/>
    <n v="64"/>
    <n v="2304"/>
    <n v="2.1333333333333333"/>
    <m/>
    <m/>
    <m/>
    <m/>
    <s v="x"/>
    <s v="x"/>
    <s v="x"/>
    <s v="x"/>
    <s v="x"/>
    <s v="x"/>
    <s v="x"/>
    <s v="Envoyé"/>
  </r>
  <r>
    <s v="TRAVER ABELLA"/>
    <x v="133"/>
    <s v="Bac+5"/>
    <x v="0"/>
    <s v="Ecole d'ingénieur"/>
    <x v="2"/>
    <s v="Diplôme d'ingénieur"/>
    <s v="TFE"/>
    <m/>
    <m/>
    <d v="2019-03-04T00:00:00"/>
    <d v="2019-08-04T00:00:00"/>
    <m/>
    <s v="Khalid EL KAIDI"/>
    <s v="DGP - Travaux Souterrains"/>
    <x v="2"/>
    <s v="OUI"/>
    <s v="OUI"/>
    <s v="NON"/>
    <s v="OUI"/>
    <s v="JF. QUELIN"/>
    <s v="OUI"/>
    <n v="1700"/>
    <s v="panier repas"/>
    <m/>
    <s v="B"/>
    <n v="36"/>
    <n v="111"/>
    <n v="3996"/>
    <n v="3.7"/>
    <d v="2019-04-04T00:00:00"/>
    <d v="2019-05-22T00:00:00"/>
    <d v="2019-07-19T00:00:00"/>
    <m/>
    <s v="x"/>
    <s v="x"/>
    <s v="x"/>
    <m/>
    <s v="x"/>
    <s v="x"/>
    <s v="x"/>
    <s v="Envoyé "/>
  </r>
  <r>
    <s v="TRIKZI"/>
    <x v="134"/>
    <s v="Bac+4"/>
    <x v="1"/>
    <s v="Ecole d'ingénieur"/>
    <x v="2"/>
    <s v="Diplôme d'ingénieur"/>
    <m/>
    <s v="bachir.trikzi@gmail.com"/>
    <s v="07 62 40 92 07"/>
    <d v="2019-05-27T00:00:00"/>
    <d v="2019-08-23T00:00:00"/>
    <m/>
    <s v="Thibault RAUNICHER"/>
    <s v="DGP - Travaux Souterrains"/>
    <x v="16"/>
    <s v="OUI"/>
    <s v="OUI"/>
    <s v="NON"/>
    <s v="OUI"/>
    <s v="JF. QUELIN"/>
    <s v="OUI"/>
    <n v="1000"/>
    <s v="panier repas"/>
    <m/>
    <s v="B"/>
    <n v="36"/>
    <n v="64"/>
    <n v="2304"/>
    <n v="2.1333333333333333"/>
    <m/>
    <m/>
    <m/>
    <s v="    "/>
    <s v="x"/>
    <s v="x"/>
    <s v="x"/>
    <s v="x"/>
    <m/>
    <s v="x"/>
    <s v="x"/>
    <s v="Envoyé"/>
  </r>
  <r>
    <s v="VERAN"/>
    <x v="135"/>
    <s v="Bac+5"/>
    <x v="0"/>
    <s v="Ecole d'ingénieur"/>
    <x v="106"/>
    <s v="Diplôme d'ingénieur"/>
    <n v="19022"/>
    <s v="paulveran@hotmail.fr"/>
    <s v="06 67 28 26 73"/>
    <d v="2019-02-04T00:00:00"/>
    <d v="2019-06-28T00:00:00"/>
    <m/>
    <s v="Christophe GALINAT"/>
    <s v="DRS - Midi Pyrénées"/>
    <x v="9"/>
    <s v="OUI"/>
    <s v="OUI"/>
    <s v="NON"/>
    <s v="OUI"/>
    <s v="A. ROGET"/>
    <s v="OUI"/>
    <n v="1500"/>
    <s v="NEANT"/>
    <m/>
    <s v="B"/>
    <n v="36"/>
    <n v="104"/>
    <n v="3744"/>
    <n v="3.4666666666666668"/>
    <d v="2019-03-15T00:00:00"/>
    <d v="2019-05-03T00:00:00"/>
    <d v="2019-06-14T00:00:00"/>
    <s v="    "/>
    <s v="x"/>
    <s v="x"/>
    <s v="x"/>
    <s v="x"/>
    <s v="x"/>
    <s v="x"/>
    <s v="x"/>
    <s v="Envoyé"/>
  </r>
  <r>
    <s v="VOGE"/>
    <x v="72"/>
    <s v="Bac+1"/>
    <x v="2"/>
    <s v="Lycée"/>
    <x v="107"/>
    <s v="BTS MGTMN"/>
    <m/>
    <m/>
    <m/>
    <d v="2019-05-13T00:00:00"/>
    <d v="2019-07-05T00:00:00"/>
    <m/>
    <s v="Bernard FOURNIER"/>
    <s v="Moulin TP"/>
    <x v="50"/>
    <s v="OUI"/>
    <s v="NEANT"/>
    <s v="NON"/>
    <s v="OUI"/>
    <s v="C. DI BERARDINO"/>
    <s v="OUI"/>
    <n v="600"/>
    <s v="cantine"/>
    <m/>
    <s v="A"/>
    <n v="25"/>
    <n v="39"/>
    <n v="975"/>
    <n v="1.3"/>
    <m/>
    <m/>
    <m/>
    <m/>
    <s v="x"/>
    <s v="x"/>
    <m/>
    <m/>
    <m/>
    <m/>
    <s v="x"/>
    <s v="NEANT"/>
  </r>
  <r>
    <s v="VUAILLE"/>
    <x v="71"/>
    <s v="Bac+5"/>
    <x v="0"/>
    <s v="Ecole d'ingénieur"/>
    <x v="58"/>
    <s v="Diplôme d'ingénieur"/>
    <n v="19010"/>
    <s v="clement.vuaille@gmail.com"/>
    <s v="07 77 70 16 23"/>
    <d v="2019-02-11T00:00:00"/>
    <d v="2019-07-28T00:00:00"/>
    <m/>
    <s v="Thomas DEVIESE"/>
    <s v="DGP - Travaux Souterrains"/>
    <x v="18"/>
    <s v="OUI"/>
    <s v="OUI"/>
    <s v="NON"/>
    <s v="OUI"/>
    <s v="JF. QUELIN"/>
    <s v="OUI"/>
    <n v="1500"/>
    <s v="panier repas"/>
    <m/>
    <s v="B"/>
    <n v="36"/>
    <n v="121"/>
    <n v="4356"/>
    <n v="4.0333333333333332"/>
    <d v="2019-03-13T00:00:00"/>
    <d v="2019-06-06T00:00:00"/>
    <d v="2019-07-19T00:00:00"/>
    <m/>
    <s v="x"/>
    <s v="x"/>
    <s v="x"/>
    <s v="x"/>
    <m/>
    <s v="x"/>
    <s v="x"/>
    <s v="Envoyé"/>
  </r>
  <r>
    <s v="WEISS"/>
    <x v="102"/>
    <s v="Bac+4"/>
    <x v="1"/>
    <s v="Ecole d'ingénieur"/>
    <x v="2"/>
    <s v="Diplôme d'ingénieur TP"/>
    <m/>
    <s v="aw.weiss1@gmail.com"/>
    <s v="06 05 44 44 66"/>
    <d v="2019-06-03T00:00:00"/>
    <d v="2019-08-30T00:00:00"/>
    <m/>
    <s v="Nicolas AUGUSTE-SAGET"/>
    <s v="DRN IDF Ouest"/>
    <x v="10"/>
    <s v="OUI"/>
    <s v="OUI"/>
    <s v="NON"/>
    <s v="OUI"/>
    <s v="V. LELOUP"/>
    <s v="OUI"/>
    <n v="1000"/>
    <s v="cantine"/>
    <m/>
    <s v="B"/>
    <n v="36"/>
    <n v="64"/>
    <n v="2304"/>
    <n v="2.1333333333333333"/>
    <m/>
    <m/>
    <d v="2019-08-12T00:00:00"/>
    <m/>
    <s v="x"/>
    <s v="x"/>
    <s v="x"/>
    <s v="x"/>
    <s v="x"/>
    <s v="x"/>
    <s v="x"/>
    <s v="Envoyé"/>
  </r>
  <r>
    <s v="YAMBROVITCH"/>
    <x v="136"/>
    <s v="Inf.Bac"/>
    <x v="4"/>
    <s v="Collège"/>
    <x v="108"/>
    <s v="Brevet des collèges"/>
    <m/>
    <m/>
    <m/>
    <d v="2019-02-18T00:00:00"/>
    <d v="2019-02-22T00:00:00"/>
    <m/>
    <s v="Emilie LOISEAU"/>
    <s v="DFCG"/>
    <x v="4"/>
    <s v="NON"/>
    <s v="OUI"/>
    <s v="OUI"/>
    <s v="NON"/>
    <s v="NEANT"/>
    <s v="NEANT"/>
    <s v="NEANT"/>
    <s v="NEANT"/>
    <m/>
    <s v="A"/>
    <n v="25"/>
    <n v="4"/>
    <n v="100"/>
    <n v="0.13333333333333333"/>
    <m/>
    <m/>
    <m/>
    <m/>
    <s v="x"/>
    <s v="x"/>
    <s v="x"/>
    <m/>
    <m/>
    <m/>
    <s v="x"/>
    <s v="NEANT"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  <r>
    <m/>
    <x v="137"/>
    <m/>
    <x v="5"/>
    <m/>
    <x v="19"/>
    <m/>
    <m/>
    <m/>
    <m/>
    <m/>
    <m/>
    <m/>
    <m/>
    <m/>
    <x v="51"/>
    <m/>
    <m/>
    <m/>
    <m/>
    <s v="NEANT"/>
    <m/>
    <m/>
    <m/>
    <m/>
    <m/>
    <s v=""/>
    <n v="2"/>
    <e v="#VALUE!"/>
    <n v="6.6666666666666666E-2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chartFormat="12">
  <location ref="A3:DG11" firstHeaderRow="1" firstDataRow="2" firstDataCol="1"/>
  <pivotFields count="42">
    <pivotField showAll="0"/>
    <pivotField dataField="1" showAll="0"/>
    <pivotField showAll="0"/>
    <pivotField axis="axisRow" showAll="0">
      <items count="7">
        <item x="4"/>
        <item x="2"/>
        <item x="3"/>
        <item x="1"/>
        <item x="0"/>
        <item x="5"/>
        <item t="default"/>
      </items>
    </pivotField>
    <pivotField showAll="0"/>
    <pivotField axis="axisCol" showAll="0">
      <items count="114">
        <item x="81"/>
        <item x="11"/>
        <item m="1" x="111"/>
        <item x="56"/>
        <item m="1" x="109"/>
        <item x="71"/>
        <item x="31"/>
        <item x="38"/>
        <item x="49"/>
        <item x="50"/>
        <item x="96"/>
        <item x="15"/>
        <item x="101"/>
        <item x="53"/>
        <item x="47"/>
        <item x="46"/>
        <item x="36"/>
        <item x="44"/>
        <item x="95"/>
        <item x="67"/>
        <item x="65"/>
        <item x="25"/>
        <item x="9"/>
        <item x="72"/>
        <item x="92"/>
        <item x="18"/>
        <item x="60"/>
        <item x="73"/>
        <item x="2"/>
        <item x="4"/>
        <item x="55"/>
        <item x="105"/>
        <item x="58"/>
        <item x="3"/>
        <item x="1"/>
        <item x="99"/>
        <item x="40"/>
        <item x="51"/>
        <item x="108"/>
        <item x="20"/>
        <item x="21"/>
        <item x="69"/>
        <item x="78"/>
        <item m="1" x="110"/>
        <item x="91"/>
        <item x="8"/>
        <item x="43"/>
        <item x="10"/>
        <item x="14"/>
        <item x="86"/>
        <item x="80"/>
        <item x="5"/>
        <item x="77"/>
        <item x="16"/>
        <item x="63"/>
        <item x="82"/>
        <item x="23"/>
        <item x="100"/>
        <item x="75"/>
        <item m="1" x="112"/>
        <item x="87"/>
        <item x="33"/>
        <item x="45"/>
        <item x="26"/>
        <item x="12"/>
        <item x="29"/>
        <item x="48"/>
        <item x="70"/>
        <item x="68"/>
        <item x="84"/>
        <item x="39"/>
        <item x="0"/>
        <item x="61"/>
        <item x="7"/>
        <item x="6"/>
        <item x="97"/>
        <item x="106"/>
        <item x="19"/>
        <item x="13"/>
        <item x="17"/>
        <item x="22"/>
        <item x="24"/>
        <item x="27"/>
        <item x="28"/>
        <item x="30"/>
        <item x="32"/>
        <item x="34"/>
        <item x="35"/>
        <item x="37"/>
        <item x="41"/>
        <item x="42"/>
        <item x="52"/>
        <item x="54"/>
        <item x="57"/>
        <item x="59"/>
        <item x="62"/>
        <item x="64"/>
        <item x="66"/>
        <item x="74"/>
        <item x="76"/>
        <item x="79"/>
        <item x="83"/>
        <item x="85"/>
        <item x="88"/>
        <item x="89"/>
        <item x="90"/>
        <item x="93"/>
        <item x="94"/>
        <item x="98"/>
        <item x="102"/>
        <item x="103"/>
        <item x="104"/>
        <item x="107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5"/>
  </colFields>
  <colItems count="110">
    <i>
      <x/>
    </i>
    <i>
      <x v="1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 t="grand">
      <x/>
    </i>
  </colItems>
  <dataFields count="1">
    <dataField name="Nombre de PRENOM" fld="1" subtotal="count" baseField="0" baseItem="0"/>
  </dataFields>
  <chartFormats count="117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2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8"/>
          </reference>
        </references>
      </pivotArea>
    </chartFormat>
    <chartFormat chart="8" format="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8" format="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1"/>
          </reference>
        </references>
      </pivotArea>
    </chartFormat>
    <chartFormat chart="8" format="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2"/>
          </reference>
        </references>
      </pivotArea>
    </chartFormat>
    <chartFormat chart="8" format="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8"/>
          </reference>
        </references>
      </pivotArea>
    </chartFormat>
    <chartFormat chart="9" format="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9" format="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1"/>
          </reference>
        </references>
      </pivotArea>
    </chartFormat>
    <chartFormat chart="9" format="1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2"/>
          </reference>
        </references>
      </pivotArea>
    </chartFormat>
    <chartFormat chart="9" format="1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8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3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4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5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6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7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8"/>
          </reference>
        </references>
      </pivotArea>
    </chartFormat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9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0"/>
          </reference>
        </references>
      </pivotArea>
    </chartFormat>
    <chartFormat chart="2" format="1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3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4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5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6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7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9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0"/>
          </reference>
        </references>
      </pivotArea>
    </chartFormat>
    <chartFormat chart="2" format="2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1"/>
          </reference>
        </references>
      </pivotArea>
    </chartFormat>
    <chartFormat chart="2" format="2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2"/>
          </reference>
        </references>
      </pivotArea>
    </chartFormat>
    <chartFormat chart="2" format="2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3"/>
          </reference>
        </references>
      </pivotArea>
    </chartFormat>
    <chartFormat chart="2" format="2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4"/>
          </reference>
        </references>
      </pivotArea>
    </chartFormat>
    <chartFormat chart="2" format="3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5"/>
          </reference>
        </references>
      </pivotArea>
    </chartFormat>
    <chartFormat chart="2" format="3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6"/>
          </reference>
        </references>
      </pivotArea>
    </chartFormat>
    <chartFormat chart="2" format="3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7"/>
          </reference>
        </references>
      </pivotArea>
    </chartFormat>
    <chartFormat chart="2" format="3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8"/>
          </reference>
        </references>
      </pivotArea>
    </chartFormat>
    <chartFormat chart="2" format="3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9"/>
          </reference>
        </references>
      </pivotArea>
    </chartFormat>
    <chartFormat chart="2" format="3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0"/>
          </reference>
        </references>
      </pivotArea>
    </chartFormat>
    <chartFormat chart="2" format="3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1"/>
          </reference>
        </references>
      </pivotArea>
    </chartFormat>
    <chartFormat chart="2" format="3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2"/>
          </reference>
        </references>
      </pivotArea>
    </chartFormat>
    <chartFormat chart="2" format="3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4"/>
          </reference>
        </references>
      </pivotArea>
    </chartFormat>
    <chartFormat chart="2" format="3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5"/>
          </reference>
        </references>
      </pivotArea>
    </chartFormat>
    <chartFormat chart="2" format="4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6"/>
          </reference>
        </references>
      </pivotArea>
    </chartFormat>
    <chartFormat chart="2" format="4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7"/>
          </reference>
        </references>
      </pivotArea>
    </chartFormat>
    <chartFormat chart="2" format="4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8"/>
          </reference>
        </references>
      </pivotArea>
    </chartFormat>
    <chartFormat chart="2" format="4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9"/>
          </reference>
        </references>
      </pivotArea>
    </chartFormat>
    <chartFormat chart="2" format="4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0"/>
          </reference>
        </references>
      </pivotArea>
    </chartFormat>
    <chartFormat chart="2" format="4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1"/>
          </reference>
        </references>
      </pivotArea>
    </chartFormat>
    <chartFormat chart="2" format="4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2"/>
          </reference>
        </references>
      </pivotArea>
    </chartFormat>
    <chartFormat chart="2" format="4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3"/>
          </reference>
        </references>
      </pivotArea>
    </chartFormat>
    <chartFormat chart="2" format="4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4"/>
          </reference>
        </references>
      </pivotArea>
    </chartFormat>
    <chartFormat chart="2" format="4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5"/>
          </reference>
        </references>
      </pivotArea>
    </chartFormat>
    <chartFormat chart="2" format="5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6"/>
          </reference>
        </references>
      </pivotArea>
    </chartFormat>
    <chartFormat chart="2" format="5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7"/>
          </reference>
        </references>
      </pivotArea>
    </chartFormat>
    <chartFormat chart="2" format="5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8"/>
          </reference>
        </references>
      </pivotArea>
    </chartFormat>
    <chartFormat chart="2" format="5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0"/>
          </reference>
        </references>
      </pivotArea>
    </chartFormat>
    <chartFormat chart="2" format="5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1"/>
          </reference>
        </references>
      </pivotArea>
    </chartFormat>
    <chartFormat chart="2" format="5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2"/>
          </reference>
        </references>
      </pivotArea>
    </chartFormat>
    <chartFormat chart="2" format="5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3"/>
          </reference>
        </references>
      </pivotArea>
    </chartFormat>
    <chartFormat chart="2" format="5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4"/>
          </reference>
        </references>
      </pivotArea>
    </chartFormat>
    <chartFormat chart="2" format="5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5"/>
          </reference>
        </references>
      </pivotArea>
    </chartFormat>
    <chartFormat chart="2" format="5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6"/>
          </reference>
        </references>
      </pivotArea>
    </chartFormat>
    <chartFormat chart="2" format="6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7"/>
          </reference>
        </references>
      </pivotArea>
    </chartFormat>
    <chartFormat chart="2" format="6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8"/>
          </reference>
        </references>
      </pivotArea>
    </chartFormat>
    <chartFormat chart="2" format="6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9"/>
          </reference>
        </references>
      </pivotArea>
    </chartFormat>
    <chartFormat chart="2" format="6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0"/>
          </reference>
        </references>
      </pivotArea>
    </chartFormat>
    <chartFormat chart="2" format="6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1"/>
          </reference>
        </references>
      </pivotArea>
    </chartFormat>
    <chartFormat chart="2" format="6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2"/>
          </reference>
        </references>
      </pivotArea>
    </chartFormat>
    <chartFormat chart="2" format="6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3"/>
          </reference>
        </references>
      </pivotArea>
    </chartFormat>
    <chartFormat chart="2" format="6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4"/>
          </reference>
        </references>
      </pivotArea>
    </chartFormat>
    <chartFormat chart="2" format="6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5"/>
          </reference>
        </references>
      </pivotArea>
    </chartFormat>
    <chartFormat chart="2" format="6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6"/>
          </reference>
        </references>
      </pivotArea>
    </chartFormat>
    <chartFormat chart="2" format="7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7"/>
          </reference>
        </references>
      </pivotArea>
    </chartFormat>
    <chartFormat chart="2" format="7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8"/>
          </reference>
        </references>
      </pivotArea>
    </chartFormat>
    <chartFormat chart="2" format="7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9"/>
          </reference>
        </references>
      </pivotArea>
    </chartFormat>
    <chartFormat chart="2" format="7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0"/>
          </reference>
        </references>
      </pivotArea>
    </chartFormat>
    <chartFormat chart="2" format="7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1"/>
          </reference>
        </references>
      </pivotArea>
    </chartFormat>
    <chartFormat chart="2" format="7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2"/>
          </reference>
        </references>
      </pivotArea>
    </chartFormat>
    <chartFormat chart="2" format="7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3"/>
          </reference>
        </references>
      </pivotArea>
    </chartFormat>
    <chartFormat chart="2" format="7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4"/>
          </reference>
        </references>
      </pivotArea>
    </chartFormat>
    <chartFormat chart="2" format="7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5"/>
          </reference>
        </references>
      </pivotArea>
    </chartFormat>
    <chartFormat chart="2" format="7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6"/>
          </reference>
        </references>
      </pivotArea>
    </chartFormat>
    <chartFormat chart="2" format="8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7"/>
          </reference>
        </references>
      </pivotArea>
    </chartFormat>
    <chartFormat chart="2" format="8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8"/>
          </reference>
        </references>
      </pivotArea>
    </chartFormat>
    <chartFormat chart="2" format="8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9"/>
          </reference>
        </references>
      </pivotArea>
    </chartFormat>
    <chartFormat chart="2" format="8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0"/>
          </reference>
        </references>
      </pivotArea>
    </chartFormat>
    <chartFormat chart="2" format="8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1"/>
          </reference>
        </references>
      </pivotArea>
    </chartFormat>
    <chartFormat chart="2" format="8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2"/>
          </reference>
        </references>
      </pivotArea>
    </chartFormat>
    <chartFormat chart="2" format="8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3"/>
          </reference>
        </references>
      </pivotArea>
    </chartFormat>
    <chartFormat chart="2" format="8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4"/>
          </reference>
        </references>
      </pivotArea>
    </chartFormat>
    <chartFormat chart="2" format="8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5"/>
          </reference>
        </references>
      </pivotArea>
    </chartFormat>
    <chartFormat chart="2" format="8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6"/>
          </reference>
        </references>
      </pivotArea>
    </chartFormat>
    <chartFormat chart="2" format="9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7"/>
          </reference>
        </references>
      </pivotArea>
    </chartFormat>
    <chartFormat chart="2" format="9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8"/>
          </reference>
        </references>
      </pivotArea>
    </chartFormat>
    <chartFormat chart="2" format="9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9"/>
          </reference>
        </references>
      </pivotArea>
    </chartFormat>
    <chartFormat chart="2" format="9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0"/>
          </reference>
        </references>
      </pivotArea>
    </chartFormat>
    <chartFormat chart="2" format="9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1"/>
          </reference>
        </references>
      </pivotArea>
    </chartFormat>
    <chartFormat chart="2" format="9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2"/>
          </reference>
        </references>
      </pivotArea>
    </chartFormat>
    <chartFormat chart="2" format="9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3"/>
          </reference>
        </references>
      </pivotArea>
    </chartFormat>
    <chartFormat chart="2" format="9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4"/>
          </reference>
        </references>
      </pivotArea>
    </chartFormat>
    <chartFormat chart="2" format="9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5"/>
          </reference>
        </references>
      </pivotArea>
    </chartFormat>
    <chartFormat chart="2" format="9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6"/>
          </reference>
        </references>
      </pivotArea>
    </chartFormat>
    <chartFormat chart="2" format="10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7"/>
          </reference>
        </references>
      </pivotArea>
    </chartFormat>
    <chartFormat chart="2" format="10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8"/>
          </reference>
        </references>
      </pivotArea>
    </chartFormat>
    <chartFormat chart="2" format="10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9"/>
          </reference>
        </references>
      </pivotArea>
    </chartFormat>
    <chartFormat chart="2" format="10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0"/>
          </reference>
        </references>
      </pivotArea>
    </chartFormat>
    <chartFormat chart="2" format="10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1"/>
          </reference>
        </references>
      </pivotArea>
    </chartFormat>
    <chartFormat chart="2" format="10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2"/>
          </reference>
        </references>
      </pivotArea>
    </chartFormat>
    <chartFormat chart="2" format="10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2" format="10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2" format="10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" firstHeaderRow="1" firstDataRow="1" firstDataCol="1"/>
  <pivotFields count="42">
    <pivotField showAll="0"/>
    <pivotField dataField="1" showAll="0">
      <items count="139">
        <item x="35"/>
        <item x="11"/>
        <item x="19"/>
        <item x="129"/>
        <item x="8"/>
        <item x="41"/>
        <item x="65"/>
        <item x="82"/>
        <item x="125"/>
        <item x="102"/>
        <item x="56"/>
        <item x="62"/>
        <item x="29"/>
        <item x="67"/>
        <item x="74"/>
        <item x="103"/>
        <item x="31"/>
        <item x="133"/>
        <item x="88"/>
        <item x="55"/>
        <item x="117"/>
        <item x="120"/>
        <item x="131"/>
        <item x="71"/>
        <item x="42"/>
        <item x="101"/>
        <item x="43"/>
        <item x="134"/>
        <item x="53"/>
        <item x="12"/>
        <item x="33"/>
        <item x="20"/>
        <item x="90"/>
        <item x="5"/>
        <item x="15"/>
        <item x="111"/>
        <item x="80"/>
        <item x="123"/>
        <item x="91"/>
        <item x="68"/>
        <item x="50"/>
        <item x="47"/>
        <item x="132"/>
        <item x="86"/>
        <item x="126"/>
        <item x="14"/>
        <item x="115"/>
        <item x="78"/>
        <item x="34"/>
        <item x="95"/>
        <item x="96"/>
        <item x="106"/>
        <item x="69"/>
        <item x="23"/>
        <item x="26"/>
        <item x="118"/>
        <item x="127"/>
        <item x="7"/>
        <item x="130"/>
        <item x="92"/>
        <item x="51"/>
        <item x="54"/>
        <item x="22"/>
        <item x="1"/>
        <item x="39"/>
        <item x="75"/>
        <item x="46"/>
        <item x="94"/>
        <item x="57"/>
        <item x="77"/>
        <item x="66"/>
        <item x="52"/>
        <item x="48"/>
        <item x="27"/>
        <item x="24"/>
        <item x="121"/>
        <item x="98"/>
        <item x="6"/>
        <item x="60"/>
        <item x="93"/>
        <item x="113"/>
        <item x="36"/>
        <item x="110"/>
        <item x="21"/>
        <item x="119"/>
        <item x="136"/>
        <item x="87"/>
        <item x="2"/>
        <item x="44"/>
        <item x="16"/>
        <item x="73"/>
        <item x="25"/>
        <item x="63"/>
        <item x="84"/>
        <item x="37"/>
        <item x="99"/>
        <item x="100"/>
        <item x="70"/>
        <item x="135"/>
        <item x="105"/>
        <item x="49"/>
        <item x="40"/>
        <item x="83"/>
        <item x="76"/>
        <item x="10"/>
        <item x="107"/>
        <item x="9"/>
        <item x="64"/>
        <item x="97"/>
        <item x="3"/>
        <item x="116"/>
        <item x="59"/>
        <item x="61"/>
        <item x="85"/>
        <item x="109"/>
        <item x="17"/>
        <item x="128"/>
        <item x="30"/>
        <item x="28"/>
        <item x="81"/>
        <item x="108"/>
        <item x="4"/>
        <item x="104"/>
        <item x="122"/>
        <item x="45"/>
        <item x="72"/>
        <item x="0"/>
        <item x="32"/>
        <item x="79"/>
        <item x="124"/>
        <item x="114"/>
        <item x="18"/>
        <item x="89"/>
        <item x="38"/>
        <item x="58"/>
        <item x="13"/>
        <item x="112"/>
        <item x="137"/>
        <item t="default"/>
      </items>
    </pivotField>
    <pivotField showAll="0"/>
    <pivotField axis="axisRow" showAll="0">
      <items count="7">
        <item x="4"/>
        <item x="2"/>
        <item x="3"/>
        <item x="1"/>
        <item x="0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PRENOM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E176" totalsRowShown="0" headerRowBorderDxfId="32" tableBorderDxfId="31">
  <autoFilter ref="A1:AE176" xr:uid="{00000000-0009-0000-0100-000001000000}"/>
  <sortState xmlns:xlrd2="http://schemas.microsoft.com/office/spreadsheetml/2017/richdata2" ref="A2:AE176">
    <sortCondition ref="A1:A176"/>
  </sortState>
  <tableColumns count="31">
    <tableColumn id="1" xr3:uid="{00000000-0010-0000-0000-000001000000}" name="NOM" dataDxfId="30"/>
    <tableColumn id="2" xr3:uid="{00000000-0010-0000-0000-000002000000}" name="PRENOM" dataDxfId="29" dataCellStyle="Normal 2"/>
    <tableColumn id="8" xr3:uid="{00000000-0010-0000-0000-000008000000}" name="NIVEAU D'ETUDES" dataDxfId="28" dataCellStyle="Normal 2"/>
    <tableColumn id="15" xr3:uid="{00000000-0010-0000-0000-00000F000000}" name="NIV." dataDxfId="27" dataCellStyle="Normal 2"/>
    <tableColumn id="4" xr3:uid="{00000000-0010-0000-0000-000004000000}" name="TYPE D'ETABLISSEMENT" dataDxfId="26" dataCellStyle="Normal 2"/>
    <tableColumn id="5" xr3:uid="{00000000-0010-0000-0000-000005000000}" name="ECOLE" dataDxfId="25" dataCellStyle="Normal 2"/>
    <tableColumn id="6" xr3:uid="{00000000-0010-0000-0000-000006000000}" name="DIPLÔME PREPARE" dataDxfId="24" dataCellStyle="Normal 2"/>
    <tableColumn id="9" xr3:uid="{00000000-0010-0000-0000-000009000000}" name="Offre" dataDxfId="23" dataCellStyle="Normal 2"/>
    <tableColumn id="10" xr3:uid="{00000000-0010-0000-0000-00000A000000}" name="MAIL" dataDxfId="22"/>
    <tableColumn id="11" xr3:uid="{00000000-0010-0000-0000-00000B000000}" name="TEL" dataDxfId="21"/>
    <tableColumn id="12" xr3:uid="{00000000-0010-0000-0000-00000C000000}" name="DATE DEBUT DE STAGE" dataDxfId="20" dataCellStyle="Normal 2"/>
    <tableColumn id="13" xr3:uid="{00000000-0010-0000-0000-00000D000000}" name="DATE FIN DE STAGE" dataDxfId="19" dataCellStyle="Normal 2"/>
    <tableColumn id="3" xr3:uid="{00000000-0010-0000-0000-000003000000}" name="Prolongation" dataDxfId="18" dataCellStyle="Normal 2"/>
    <tableColumn id="14" xr3:uid="{00000000-0010-0000-0000-00000E000000}" name="TUTEUR" dataDxfId="17" dataCellStyle="Normal 2"/>
    <tableColumn id="17" xr3:uid="{00000000-0010-0000-0000-000011000000}" name="AFFECTAT°" dataDxfId="16" dataCellStyle="Normal 2"/>
    <tableColumn id="18" xr3:uid="{00000000-0010-0000-0000-000012000000}" name="CONVENTION_x000a_SIGNEE_x000a_O-N" dataDxfId="15"/>
    <tableColumn id="19" xr3:uid="{00000000-0010-0000-0000-000013000000}" name="DOSSIER ADMN. COMPLET_x000a_O-N" dataDxfId="14"/>
    <tableColumn id="20" xr3:uid="{00000000-0010-0000-0000-000014000000}" name="Stage &lt; à 1 mois Service RH" dataDxfId="13"/>
    <tableColumn id="22" xr3:uid="{00000000-0010-0000-0000-000016000000}" name="Service Paie_x000a_Stages &gt; 1 mois   _x000a_Si + de 577,5 €" dataDxfId="12" dataCellStyle="Normal 2"/>
    <tableColumn id="23" xr3:uid="{00000000-0010-0000-0000-000017000000}" name="Nom GESTIONNAIRE PAIE" dataDxfId="11" dataCellStyle="Normal 2"/>
    <tableColumn id="24" xr3:uid="{00000000-0010-0000-0000-000018000000}" name="DOSSIER TRANSMIS EN PAIE _x000a_OUI/NON" dataDxfId="10"/>
    <tableColumn id="25" xr3:uid="{00000000-0010-0000-0000-000019000000}" name="GRATIFICA° MENSUELLE (pas de grat si attente convention) " dataDxfId="9" dataCellStyle="Normal 2"/>
    <tableColumn id="7" xr3:uid="{00000000-0010-0000-0000-000007000000}" name="Badge RIE" dataDxfId="8" dataCellStyle="Normal 2"/>
    <tableColumn id="37" xr3:uid="{00000000-0010-0000-0000-000025000000}" name="CV" dataDxfId="7" dataCellStyle="Normal 2"/>
    <tableColumn id="38" xr3:uid="{00000000-0010-0000-0000-000026000000}" name="CNI TITRE DE SEJOUR" dataDxfId="6" dataCellStyle="Normal 2"/>
    <tableColumn id="39" xr3:uid="{00000000-0010-0000-0000-000027000000}" name="ATTESTATION VITALE" dataDxfId="5" dataCellStyle="Normal 2"/>
    <tableColumn id="40" xr3:uid="{00000000-0010-0000-0000-000028000000}" name="JUSTIFICATIF DE DOMICILE" dataDxfId="4" dataCellStyle="Normal 2"/>
    <tableColumn id="41" xr3:uid="{00000000-0010-0000-0000-000029000000}" name="ATTESTATION D'HEBERGEMENT" dataDxfId="3" dataCellStyle="Normal 2"/>
    <tableColumn id="42" xr3:uid="{00000000-0010-0000-0000-00002A000000}" name="RIB" dataDxfId="2" dataCellStyle="Normal 2"/>
    <tableColumn id="45" xr3:uid="{00000000-0010-0000-0000-00002D000000}" name="CONV DE _x000a_STAGE" dataDxfId="1" dataCellStyle="Normal 2"/>
    <tableColumn id="46" xr3:uid="{00000000-0010-0000-0000-00002E000000}" name="Livret d'accueil" dataDxfId="0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slimani-omar@hotmail.com" TargetMode="External"/><Relationship Id="rId2" Type="http://schemas.openxmlformats.org/officeDocument/2006/relationships/hyperlink" Target="mailto:thibaut.lebayon@gmail.com" TargetMode="External"/><Relationship Id="rId1" Type="http://schemas.openxmlformats.org/officeDocument/2006/relationships/hyperlink" Target="mailto:victor.felbacq@outlook.fr" TargetMode="External"/><Relationship Id="rId4" Type="http://schemas.openxmlformats.org/officeDocument/2006/relationships/hyperlink" Target="mailto:leanejames14@gmail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hyperlink" Target="mailto:l.pare97@gmail.com" TargetMode="External"/><Relationship Id="rId1" Type="http://schemas.openxmlformats.org/officeDocument/2006/relationships/hyperlink" Target="mailto:l.pare97@gmail.com" TargetMode="Externa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  <pageSetUpPr fitToPage="1"/>
  </sheetPr>
  <dimension ref="A1:AS182"/>
  <sheetViews>
    <sheetView tabSelected="1" zoomScale="71" zoomScaleNormal="71" workbookViewId="0">
      <pane xSplit="2" ySplit="1" topLeftCell="Q2" activePane="bottomRight" state="frozen"/>
      <selection pane="topRight" activeCell="C1" sqref="C1"/>
      <selection pane="bottomLeft" activeCell="A2" sqref="A2"/>
      <selection pane="bottomRight" activeCell="AF2" sqref="AF2"/>
    </sheetView>
  </sheetViews>
  <sheetFormatPr baseColWidth="10" defaultRowHeight="15" x14ac:dyDescent="0.25"/>
  <cols>
    <col min="1" max="1" width="18.140625" customWidth="1"/>
    <col min="2" max="2" width="15" customWidth="1"/>
    <col min="3" max="4" width="9.42578125" customWidth="1"/>
    <col min="5" max="5" width="17.28515625" customWidth="1"/>
    <col min="6" max="6" width="61.7109375" customWidth="1"/>
    <col min="7" max="7" width="56.5703125" customWidth="1"/>
    <col min="8" max="8" width="10" customWidth="1"/>
    <col min="9" max="9" width="21.85546875" style="168" bestFit="1" customWidth="1"/>
    <col min="10" max="10" width="12.7109375" customWidth="1"/>
    <col min="11" max="11" width="13.140625" customWidth="1"/>
    <col min="12" max="13" width="12.140625" customWidth="1"/>
    <col min="14" max="15" width="28.28515625" customWidth="1"/>
    <col min="16" max="16" width="17.7109375" customWidth="1"/>
    <col min="17" max="17" width="16" customWidth="1"/>
    <col min="18" max="18" width="20.28515625" customWidth="1"/>
    <col min="19" max="19" width="16.28515625" customWidth="1"/>
    <col min="20" max="20" width="17.7109375" style="337" customWidth="1"/>
    <col min="21" max="21" width="24.140625" customWidth="1"/>
    <col min="22" max="22" width="21.140625" customWidth="1"/>
    <col min="23" max="23" width="5.85546875" style="183" customWidth="1"/>
    <col min="24" max="26" width="9.7109375" customWidth="1"/>
    <col min="27" max="27" width="9.85546875" customWidth="1"/>
    <col min="28" max="30" width="9.7109375" customWidth="1"/>
    <col min="31" max="31" width="20.7109375" customWidth="1"/>
  </cols>
  <sheetData>
    <row r="1" spans="1:45" ht="63" customHeight="1" x14ac:dyDescent="0.25">
      <c r="A1" s="18" t="s">
        <v>0</v>
      </c>
      <c r="B1" s="19" t="s">
        <v>1</v>
      </c>
      <c r="C1" s="20" t="s">
        <v>6</v>
      </c>
      <c r="D1" s="20" t="s">
        <v>2</v>
      </c>
      <c r="E1" s="20" t="s">
        <v>3</v>
      </c>
      <c r="F1" s="19" t="s">
        <v>4</v>
      </c>
      <c r="G1" s="19" t="s">
        <v>5</v>
      </c>
      <c r="H1" s="19" t="s">
        <v>517</v>
      </c>
      <c r="I1" s="19" t="s">
        <v>8</v>
      </c>
      <c r="J1" s="21" t="s">
        <v>9</v>
      </c>
      <c r="K1" s="22" t="s">
        <v>10</v>
      </c>
      <c r="L1" s="22" t="s">
        <v>11</v>
      </c>
      <c r="M1" s="22" t="s">
        <v>429</v>
      </c>
      <c r="N1" s="19" t="s">
        <v>12</v>
      </c>
      <c r="O1" s="23" t="s">
        <v>13</v>
      </c>
      <c r="P1" s="24" t="s">
        <v>14</v>
      </c>
      <c r="Q1" s="24" t="s">
        <v>15</v>
      </c>
      <c r="R1" s="25" t="s">
        <v>16</v>
      </c>
      <c r="S1" s="26" t="s">
        <v>330</v>
      </c>
      <c r="T1" s="26" t="s">
        <v>17</v>
      </c>
      <c r="U1" s="26" t="s">
        <v>18</v>
      </c>
      <c r="V1" s="27" t="s">
        <v>19</v>
      </c>
      <c r="W1" s="28" t="s">
        <v>364</v>
      </c>
      <c r="X1" s="29" t="s">
        <v>22</v>
      </c>
      <c r="Y1" s="29" t="s">
        <v>23</v>
      </c>
      <c r="Z1" s="29" t="s">
        <v>24</v>
      </c>
      <c r="AA1" s="29" t="s">
        <v>25</v>
      </c>
      <c r="AB1" s="29" t="s">
        <v>26</v>
      </c>
      <c r="AC1" s="29" t="s">
        <v>27</v>
      </c>
      <c r="AD1" s="31" t="s">
        <v>30</v>
      </c>
      <c r="AE1" s="32" t="s">
        <v>31</v>
      </c>
    </row>
    <row r="2" spans="1:45" ht="46.5" customHeight="1" x14ac:dyDescent="0.25">
      <c r="A2" s="63" t="s">
        <v>515</v>
      </c>
      <c r="B2" s="64" t="s">
        <v>112</v>
      </c>
      <c r="C2" s="66" t="s">
        <v>67</v>
      </c>
      <c r="D2" s="214" t="e">
        <f>VLOOKUP(Tableau1[[#This Row],[NIVEAU D''ETUDES]],niv,2,FALSE)</f>
        <v>#NAME?</v>
      </c>
      <c r="E2" s="65" t="s">
        <v>114</v>
      </c>
      <c r="F2" s="64" t="s">
        <v>144</v>
      </c>
      <c r="G2" s="64" t="s">
        <v>145</v>
      </c>
      <c r="H2" s="109"/>
      <c r="I2" s="164"/>
      <c r="J2" s="69"/>
      <c r="K2" s="110">
        <v>43549</v>
      </c>
      <c r="L2" s="110">
        <v>43708</v>
      </c>
      <c r="M2" s="110"/>
      <c r="N2" s="71"/>
      <c r="O2" s="71"/>
      <c r="P2" s="315" t="s">
        <v>42</v>
      </c>
      <c r="Q2" s="315" t="s">
        <v>42</v>
      </c>
      <c r="R2" s="318" t="e">
        <f>IF(#REF!&lt;0.8,"OUI","NON")</f>
        <v>#REF!</v>
      </c>
      <c r="S2" s="318" t="e">
        <f>IF(#REF!&gt;=0.8,"OUI","NON")</f>
        <v>#REF!</v>
      </c>
      <c r="T2" s="335"/>
      <c r="U2" s="319"/>
      <c r="V2" s="320"/>
      <c r="W2" s="322"/>
      <c r="X2" s="78" t="s">
        <v>44</v>
      </c>
      <c r="Y2" s="78" t="s">
        <v>44</v>
      </c>
      <c r="Z2" s="67" t="s">
        <v>44</v>
      </c>
      <c r="AA2" s="78" t="s">
        <v>44</v>
      </c>
      <c r="AB2" s="109"/>
      <c r="AC2" s="67" t="s">
        <v>44</v>
      </c>
      <c r="AD2" s="66" t="s">
        <v>44</v>
      </c>
      <c r="AE2" s="79" t="s">
        <v>185</v>
      </c>
    </row>
    <row r="3" spans="1:45" ht="12" customHeight="1" x14ac:dyDescent="0.25">
      <c r="A3" s="63" t="s">
        <v>515</v>
      </c>
      <c r="B3" s="64" t="s">
        <v>176</v>
      </c>
      <c r="C3" s="66" t="s">
        <v>67</v>
      </c>
      <c r="D3" s="214" t="e">
        <f>VLOOKUP(Tableau1[[#This Row],[NIVEAU D''ETUDES]],niv,2,FALSE)</f>
        <v>#NAME?</v>
      </c>
      <c r="E3" s="65" t="s">
        <v>46</v>
      </c>
      <c r="F3" s="64" t="s">
        <v>178</v>
      </c>
      <c r="G3" s="64" t="s">
        <v>48</v>
      </c>
      <c r="H3" s="109"/>
      <c r="I3" s="164"/>
      <c r="J3" s="69"/>
      <c r="K3" s="110">
        <v>43521</v>
      </c>
      <c r="L3" s="110">
        <v>43700</v>
      </c>
      <c r="M3" s="110"/>
      <c r="N3" s="71"/>
      <c r="O3" s="128"/>
      <c r="P3" s="100" t="s">
        <v>41</v>
      </c>
      <c r="Q3" s="103" t="s">
        <v>42</v>
      </c>
      <c r="R3" s="318" t="e">
        <f>IF(#REF!&lt;0.8,"OUI","NON")</f>
        <v>#REF!</v>
      </c>
      <c r="S3" s="318" t="e">
        <f>IF(#REF!&gt;0.8,"OUI","NON")</f>
        <v>#REF!</v>
      </c>
      <c r="T3" s="335"/>
      <c r="U3" s="102"/>
      <c r="V3" s="114"/>
      <c r="W3" s="105"/>
      <c r="X3" s="78" t="s">
        <v>44</v>
      </c>
      <c r="Y3" s="78" t="s">
        <v>44</v>
      </c>
      <c r="Z3" s="67" t="s">
        <v>44</v>
      </c>
      <c r="AA3" s="78" t="s">
        <v>44</v>
      </c>
      <c r="AB3" s="67" t="s">
        <v>44</v>
      </c>
      <c r="AC3" s="67" t="s">
        <v>44</v>
      </c>
      <c r="AD3" s="116"/>
      <c r="AE3" s="79" t="s">
        <v>185</v>
      </c>
    </row>
    <row r="4" spans="1:45" ht="12" customHeight="1" x14ac:dyDescent="0.25">
      <c r="A4" s="63" t="s">
        <v>515</v>
      </c>
      <c r="B4" s="64" t="s">
        <v>124</v>
      </c>
      <c r="C4" s="66" t="s">
        <v>67</v>
      </c>
      <c r="D4" s="214" t="e">
        <f>VLOOKUP(Tableau1[[#This Row],[NIVEAU D''ETUDES]],niv,2,FALSE)</f>
        <v>#NAME?</v>
      </c>
      <c r="E4" s="65" t="s">
        <v>46</v>
      </c>
      <c r="F4" s="64" t="s">
        <v>73</v>
      </c>
      <c r="G4" s="64" t="s">
        <v>48</v>
      </c>
      <c r="H4" s="109"/>
      <c r="I4" s="164"/>
      <c r="J4" s="69"/>
      <c r="K4" s="110">
        <v>43528</v>
      </c>
      <c r="L4" s="110">
        <v>43707</v>
      </c>
      <c r="M4" s="110"/>
      <c r="N4" s="71"/>
      <c r="O4" s="71"/>
      <c r="P4" s="315" t="s">
        <v>42</v>
      </c>
      <c r="Q4" s="315" t="s">
        <v>42</v>
      </c>
      <c r="R4" s="318" t="e">
        <f>IF(#REF!&lt;0.8,"OUI","NON")</f>
        <v>#REF!</v>
      </c>
      <c r="S4" s="318" t="e">
        <f>IF(#REF!&gt;0.8,"OUI","NON")</f>
        <v>#REF!</v>
      </c>
      <c r="T4" s="335"/>
      <c r="U4" s="319"/>
      <c r="V4" s="321"/>
      <c r="W4" s="322"/>
      <c r="X4" s="78" t="s">
        <v>44</v>
      </c>
      <c r="Y4" s="78" t="s">
        <v>44</v>
      </c>
      <c r="Z4" s="67" t="s">
        <v>44</v>
      </c>
      <c r="AA4" s="78" t="s">
        <v>44</v>
      </c>
      <c r="AB4" s="109"/>
      <c r="AC4" s="67" t="s">
        <v>44</v>
      </c>
      <c r="AD4" s="154" t="s">
        <v>44</v>
      </c>
      <c r="AE4" s="79" t="s">
        <v>185</v>
      </c>
    </row>
    <row r="5" spans="1:45" x14ac:dyDescent="0.25">
      <c r="A5" s="63" t="s">
        <v>515</v>
      </c>
      <c r="B5" s="64" t="s">
        <v>304</v>
      </c>
      <c r="C5" s="66" t="s">
        <v>67</v>
      </c>
      <c r="D5" s="214" t="e">
        <f>VLOOKUP(Tableau1[[#This Row],[NIVEAU D''ETUDES]],niv,2,FALSE)</f>
        <v>#NAME?</v>
      </c>
      <c r="E5" s="65" t="s">
        <v>46</v>
      </c>
      <c r="F5" s="64" t="s">
        <v>73</v>
      </c>
      <c r="G5" s="64" t="s">
        <v>305</v>
      </c>
      <c r="H5" s="109"/>
      <c r="I5" s="164"/>
      <c r="J5" s="69"/>
      <c r="K5" s="110">
        <v>43160</v>
      </c>
      <c r="L5" s="230">
        <v>43432</v>
      </c>
      <c r="M5" s="230"/>
      <c r="N5" s="108"/>
      <c r="O5" s="108"/>
      <c r="P5" s="66" t="s">
        <v>41</v>
      </c>
      <c r="Q5" s="66" t="s">
        <v>41</v>
      </c>
      <c r="R5" s="318" t="e">
        <f>IF(#REF!&lt;0.8,"OUI","NON")</f>
        <v>#REF!</v>
      </c>
      <c r="S5" s="318" t="e">
        <f>IF(#REF!&gt;0.8,"OUI","NON")</f>
        <v>#REF!</v>
      </c>
      <c r="T5" s="335"/>
      <c r="U5" s="66"/>
      <c r="V5" s="67"/>
      <c r="W5" s="182"/>
      <c r="X5" s="78" t="s">
        <v>44</v>
      </c>
      <c r="Y5" s="78"/>
      <c r="Z5" s="67"/>
      <c r="AA5" s="78"/>
      <c r="AB5" s="109"/>
      <c r="AC5" s="67"/>
      <c r="AD5" s="67"/>
      <c r="AE5" s="79" t="s">
        <v>185</v>
      </c>
    </row>
    <row r="6" spans="1:45" x14ac:dyDescent="0.25">
      <c r="A6" s="63" t="s">
        <v>515</v>
      </c>
      <c r="B6" s="64" t="s">
        <v>98</v>
      </c>
      <c r="C6" s="66" t="s">
        <v>67</v>
      </c>
      <c r="D6" s="214" t="e">
        <f>VLOOKUP(Tableau1[[#This Row],[NIVEAU D''ETUDES]],niv,2,FALSE)</f>
        <v>#NAME?</v>
      </c>
      <c r="E6" s="65" t="s">
        <v>114</v>
      </c>
      <c r="F6" s="64" t="s">
        <v>154</v>
      </c>
      <c r="G6" s="64" t="s">
        <v>48</v>
      </c>
      <c r="H6" s="67"/>
      <c r="I6" s="164"/>
      <c r="J6" s="69"/>
      <c r="K6" s="70">
        <v>43500</v>
      </c>
      <c r="L6" s="70">
        <v>43644</v>
      </c>
      <c r="M6" s="70"/>
      <c r="N6" s="71"/>
      <c r="O6" s="71"/>
      <c r="P6" s="148" t="s">
        <v>42</v>
      </c>
      <c r="Q6" s="148" t="s">
        <v>42</v>
      </c>
      <c r="R6" s="318" t="e">
        <f>IF(#REF!&lt;0.8,"OUI","NON")</f>
        <v>#REF!</v>
      </c>
      <c r="S6" s="318" t="e">
        <f>IF(#REF!&gt;0.8,"OUI","NON")</f>
        <v>#REF!</v>
      </c>
      <c r="T6" s="335"/>
      <c r="U6" s="102"/>
      <c r="V6" s="75"/>
      <c r="W6" s="105"/>
      <c r="X6" s="78" t="s">
        <v>44</v>
      </c>
      <c r="Y6" s="78" t="s">
        <v>44</v>
      </c>
      <c r="Z6" s="67" t="s">
        <v>44</v>
      </c>
      <c r="AA6" s="78" t="s">
        <v>44</v>
      </c>
      <c r="AB6" s="67" t="s">
        <v>44</v>
      </c>
      <c r="AC6" s="67" t="s">
        <v>44</v>
      </c>
      <c r="AD6" s="66" t="s">
        <v>44</v>
      </c>
      <c r="AE6" s="79" t="s">
        <v>185</v>
      </c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7"/>
      <c r="AS6" s="137"/>
    </row>
    <row r="7" spans="1:45" ht="12" customHeight="1" x14ac:dyDescent="0.25">
      <c r="A7" s="63" t="s">
        <v>515</v>
      </c>
      <c r="B7" s="64" t="s">
        <v>231</v>
      </c>
      <c r="C7" s="66" t="s">
        <v>67</v>
      </c>
      <c r="D7" s="214" t="e">
        <f>VLOOKUP(Tableau1[[#This Row],[NIVEAU D''ETUDES]],niv,2,FALSE)</f>
        <v>#NAME?</v>
      </c>
      <c r="E7" s="65" t="s">
        <v>114</v>
      </c>
      <c r="F7" s="64" t="s">
        <v>232</v>
      </c>
      <c r="G7" s="64" t="s">
        <v>233</v>
      </c>
      <c r="H7" s="109"/>
      <c r="I7" s="164"/>
      <c r="J7" s="69"/>
      <c r="K7" s="110">
        <v>43535</v>
      </c>
      <c r="L7" s="110">
        <v>43721</v>
      </c>
      <c r="M7" s="110"/>
      <c r="N7" s="71"/>
      <c r="O7" s="71"/>
      <c r="P7" s="317" t="s">
        <v>42</v>
      </c>
      <c r="Q7" s="72" t="s">
        <v>42</v>
      </c>
      <c r="R7" s="318" t="e">
        <f>IF(#REF!&lt;0.8,"OUI","NON")</f>
        <v>#REF!</v>
      </c>
      <c r="S7" s="318" t="e">
        <f>IF(#REF!&gt;0.8,"OUI","NON")</f>
        <v>#REF!</v>
      </c>
      <c r="T7" s="335"/>
      <c r="U7" s="130"/>
      <c r="V7" s="114"/>
      <c r="W7" s="323"/>
      <c r="X7" s="78" t="s">
        <v>44</v>
      </c>
      <c r="Y7" s="78" t="s">
        <v>44</v>
      </c>
      <c r="Z7" s="67" t="s">
        <v>44</v>
      </c>
      <c r="AA7" s="78" t="s">
        <v>44</v>
      </c>
      <c r="AB7" s="67" t="s">
        <v>44</v>
      </c>
      <c r="AC7" s="67" t="s">
        <v>44</v>
      </c>
      <c r="AD7" s="154" t="s">
        <v>44</v>
      </c>
      <c r="AE7" s="79" t="s">
        <v>185</v>
      </c>
    </row>
    <row r="8" spans="1:45" ht="12" customHeight="1" x14ac:dyDescent="0.25">
      <c r="A8" s="63" t="s">
        <v>515</v>
      </c>
      <c r="B8" s="43" t="s">
        <v>179</v>
      </c>
      <c r="C8" s="8" t="s">
        <v>50</v>
      </c>
      <c r="D8" s="14">
        <v>4</v>
      </c>
      <c r="E8" s="42" t="s">
        <v>46</v>
      </c>
      <c r="F8" s="156" t="s">
        <v>73</v>
      </c>
      <c r="G8" s="156" t="s">
        <v>48</v>
      </c>
      <c r="H8" s="87"/>
      <c r="I8" s="164"/>
      <c r="J8" s="69"/>
      <c r="K8" s="88">
        <v>43612</v>
      </c>
      <c r="L8" s="88">
        <v>43686</v>
      </c>
      <c r="M8" s="88"/>
      <c r="N8" s="46"/>
      <c r="O8" s="33"/>
      <c r="P8" s="151" t="s">
        <v>42</v>
      </c>
      <c r="Q8" s="35" t="s">
        <v>42</v>
      </c>
      <c r="R8" s="338" t="e">
        <f>IF(#REF!&lt;0.8,"OUI","NON")</f>
        <v>#REF!</v>
      </c>
      <c r="S8" s="38" t="e">
        <f>IF(#REF!&gt;0.8,"OUI","NON")</f>
        <v>#REF!</v>
      </c>
      <c r="T8" s="38"/>
      <c r="U8" s="39"/>
      <c r="V8" s="93"/>
      <c r="W8" s="97"/>
      <c r="X8" s="60" t="s">
        <v>44</v>
      </c>
      <c r="Y8" s="60" t="s">
        <v>44</v>
      </c>
      <c r="Z8" s="44" t="s">
        <v>44</v>
      </c>
      <c r="AA8" s="60" t="s">
        <v>44</v>
      </c>
      <c r="AB8" s="44" t="s">
        <v>44</v>
      </c>
      <c r="AC8" s="44" t="s">
        <v>44</v>
      </c>
      <c r="AD8" s="8" t="s">
        <v>44</v>
      </c>
      <c r="AE8" s="61" t="s">
        <v>185</v>
      </c>
    </row>
    <row r="9" spans="1:45" ht="12" customHeight="1" x14ac:dyDescent="0.25">
      <c r="A9" s="63" t="s">
        <v>515</v>
      </c>
      <c r="B9" s="43" t="s">
        <v>57</v>
      </c>
      <c r="C9" s="8" t="s">
        <v>55</v>
      </c>
      <c r="D9" s="214" t="e">
        <f>VLOOKUP(Tableau1[[#This Row],[NIVEAU D''ETUDES]],niv,2,FALSE)</f>
        <v>#NAME?</v>
      </c>
      <c r="E9" s="42" t="s">
        <v>58</v>
      </c>
      <c r="F9" s="43" t="s">
        <v>59</v>
      </c>
      <c r="G9" s="43" t="s">
        <v>60</v>
      </c>
      <c r="H9" s="44"/>
      <c r="I9" s="164"/>
      <c r="J9" s="69"/>
      <c r="K9" s="45">
        <v>43591</v>
      </c>
      <c r="L9" s="45">
        <v>43644</v>
      </c>
      <c r="M9" s="45"/>
      <c r="N9" s="46"/>
      <c r="O9" s="33"/>
      <c r="P9" s="35" t="s">
        <v>42</v>
      </c>
      <c r="Q9" s="35" t="s">
        <v>42</v>
      </c>
      <c r="R9" s="338" t="e">
        <f>IF(#REF!&lt;0.8,"OUI","NON")</f>
        <v>#REF!</v>
      </c>
      <c r="S9" s="38" t="e">
        <f>IF(#REF!&gt;0.8,"OUI","NON")</f>
        <v>#REF!</v>
      </c>
      <c r="T9" s="38"/>
      <c r="U9" s="38"/>
      <c r="V9" s="40"/>
      <c r="W9" s="97"/>
      <c r="X9" s="60" t="s">
        <v>44</v>
      </c>
      <c r="Y9" s="60" t="s">
        <v>44</v>
      </c>
      <c r="Z9" s="44" t="s">
        <v>44</v>
      </c>
      <c r="AA9" s="60" t="s">
        <v>44</v>
      </c>
      <c r="AB9" s="44" t="s">
        <v>44</v>
      </c>
      <c r="AC9" s="44" t="s">
        <v>44</v>
      </c>
      <c r="AD9" s="8" t="s">
        <v>44</v>
      </c>
      <c r="AE9" s="61" t="s">
        <v>185</v>
      </c>
    </row>
    <row r="10" spans="1:45" ht="12" customHeight="1" x14ac:dyDescent="0.25">
      <c r="A10" s="63" t="s">
        <v>515</v>
      </c>
      <c r="B10" s="156" t="s">
        <v>219</v>
      </c>
      <c r="C10" s="8" t="s">
        <v>129</v>
      </c>
      <c r="D10" s="214" t="e">
        <f>VLOOKUP(Tableau1[[#This Row],[NIVEAU D''ETUDES]],niv,2,FALSE)</f>
        <v>#NAME?</v>
      </c>
      <c r="E10" s="42" t="s">
        <v>114</v>
      </c>
      <c r="F10" s="43" t="s">
        <v>221</v>
      </c>
      <c r="G10" s="43" t="s">
        <v>342</v>
      </c>
      <c r="H10" s="87"/>
      <c r="I10" s="164"/>
      <c r="J10" s="69"/>
      <c r="K10" s="88">
        <v>43570</v>
      </c>
      <c r="L10" s="88">
        <v>43611</v>
      </c>
      <c r="M10" s="236"/>
      <c r="N10" s="157"/>
      <c r="O10" s="152"/>
      <c r="P10" s="151" t="s">
        <v>42</v>
      </c>
      <c r="Q10" s="35" t="s">
        <v>42</v>
      </c>
      <c r="R10" s="338" t="e">
        <f>IF(#REF!&lt;0.8,"OUI","NON")</f>
        <v>#REF!</v>
      </c>
      <c r="S10" s="38" t="e">
        <f>IF(#REF!&gt;0.8,"OUI","NON")</f>
        <v>#REF!</v>
      </c>
      <c r="T10" s="38"/>
      <c r="U10" s="39"/>
      <c r="V10" s="93"/>
      <c r="W10" s="97"/>
      <c r="X10" s="60" t="s">
        <v>44</v>
      </c>
      <c r="Y10" s="60" t="s">
        <v>44</v>
      </c>
      <c r="Z10" s="44" t="s">
        <v>44</v>
      </c>
      <c r="AA10" s="60" t="s">
        <v>44</v>
      </c>
      <c r="AB10" s="87"/>
      <c r="AC10" s="44" t="s">
        <v>44</v>
      </c>
      <c r="AD10" s="8" t="s">
        <v>44</v>
      </c>
      <c r="AE10" s="61" t="s">
        <v>185</v>
      </c>
    </row>
    <row r="11" spans="1:45" ht="12" customHeight="1" x14ac:dyDescent="0.25">
      <c r="A11" s="63" t="s">
        <v>515</v>
      </c>
      <c r="B11" s="216" t="s">
        <v>412</v>
      </c>
      <c r="C11" s="8" t="s">
        <v>55</v>
      </c>
      <c r="D11" s="214" t="e">
        <f>VLOOKUP(Tableau1[[#This Row],[NIVEAU D''ETUDES]],niv,2,FALSE)</f>
        <v>#NAME?</v>
      </c>
      <c r="E11" s="219" t="s">
        <v>114</v>
      </c>
      <c r="F11" s="216" t="s">
        <v>115</v>
      </c>
      <c r="G11" s="216" t="s">
        <v>411</v>
      </c>
      <c r="H11" s="220"/>
      <c r="I11" s="164"/>
      <c r="J11" s="69"/>
      <c r="K11" s="221">
        <v>43627</v>
      </c>
      <c r="L11" s="221">
        <v>43651</v>
      </c>
      <c r="M11" s="221"/>
      <c r="N11" s="222"/>
      <c r="O11" s="223"/>
      <c r="P11" s="155" t="s">
        <v>42</v>
      </c>
      <c r="Q11" s="35" t="s">
        <v>42</v>
      </c>
      <c r="R11" s="338" t="e">
        <f>IF(#REF!&lt;0.8,"OUI","NON")</f>
        <v>#REF!</v>
      </c>
      <c r="S11" s="38" t="e">
        <f>IF(#REF!&gt;0.8,"OUI","NON")</f>
        <v>#REF!</v>
      </c>
      <c r="T11" s="38"/>
      <c r="U11" s="39"/>
      <c r="V11" s="40"/>
      <c r="W11" s="324"/>
      <c r="X11" s="227" t="s">
        <v>44</v>
      </c>
      <c r="Y11" s="227" t="s">
        <v>44</v>
      </c>
      <c r="Z11" s="44" t="s">
        <v>44</v>
      </c>
      <c r="AA11" s="227"/>
      <c r="AB11" s="220"/>
      <c r="AC11" s="44" t="s">
        <v>44</v>
      </c>
      <c r="AD11" s="8" t="s">
        <v>44</v>
      </c>
      <c r="AE11" s="228" t="s">
        <v>185</v>
      </c>
    </row>
    <row r="12" spans="1:45" ht="12" customHeight="1" x14ac:dyDescent="0.25">
      <c r="A12" s="63" t="s">
        <v>515</v>
      </c>
      <c r="B12" s="43" t="s">
        <v>168</v>
      </c>
      <c r="C12" s="8" t="s">
        <v>55</v>
      </c>
      <c r="D12" s="214" t="e">
        <f>VLOOKUP(Tableau1[[#This Row],[NIVEAU D''ETUDES]],niv,2,FALSE)</f>
        <v>#NAME?</v>
      </c>
      <c r="E12" s="42" t="s">
        <v>58</v>
      </c>
      <c r="F12" s="43" t="s">
        <v>169</v>
      </c>
      <c r="G12" s="43" t="s">
        <v>60</v>
      </c>
      <c r="H12" s="87"/>
      <c r="I12" s="164"/>
      <c r="J12" s="69"/>
      <c r="K12" s="88">
        <v>43598</v>
      </c>
      <c r="L12" s="88">
        <v>43651</v>
      </c>
      <c r="M12" s="88"/>
      <c r="N12" s="46"/>
      <c r="O12" s="33"/>
      <c r="P12" s="147" t="s">
        <v>42</v>
      </c>
      <c r="Q12" s="147" t="s">
        <v>42</v>
      </c>
      <c r="R12" s="338" t="e">
        <f>IF(#REF!&lt;0.8,"OUI","NON")</f>
        <v>#REF!</v>
      </c>
      <c r="S12" s="38" t="e">
        <f>IF(#REF!&gt;0.8,"OUI","NON")</f>
        <v>#REF!</v>
      </c>
      <c r="T12" s="38"/>
      <c r="U12" s="39"/>
      <c r="V12" s="93"/>
      <c r="W12" s="97"/>
      <c r="X12" s="60" t="s">
        <v>44</v>
      </c>
      <c r="Y12" s="60" t="s">
        <v>44</v>
      </c>
      <c r="Z12" s="44" t="s">
        <v>44</v>
      </c>
      <c r="AA12" s="60" t="s">
        <v>44</v>
      </c>
      <c r="AB12" s="44" t="s">
        <v>44</v>
      </c>
      <c r="AC12" s="44" t="s">
        <v>44</v>
      </c>
      <c r="AD12" s="8" t="s">
        <v>44</v>
      </c>
      <c r="AE12" s="61" t="s">
        <v>185</v>
      </c>
    </row>
    <row r="13" spans="1:45" ht="12" customHeight="1" x14ac:dyDescent="0.25">
      <c r="A13" s="63" t="s">
        <v>515</v>
      </c>
      <c r="B13" s="64" t="s">
        <v>99</v>
      </c>
      <c r="C13" s="66" t="s">
        <v>67</v>
      </c>
      <c r="D13" s="214" t="e">
        <f>VLOOKUP(Tableau1[[#This Row],[NIVEAU D''ETUDES]],niv,2,FALSE)</f>
        <v>#NAME?</v>
      </c>
      <c r="E13" s="65" t="s">
        <v>114</v>
      </c>
      <c r="F13" s="64" t="s">
        <v>173</v>
      </c>
      <c r="G13" s="64" t="s">
        <v>149</v>
      </c>
      <c r="H13" s="67"/>
      <c r="I13" s="164"/>
      <c r="J13" s="69"/>
      <c r="K13" s="70">
        <v>43501</v>
      </c>
      <c r="L13" s="70">
        <v>43672</v>
      </c>
      <c r="M13" s="70"/>
      <c r="N13" s="71"/>
      <c r="O13" s="71"/>
      <c r="P13" s="316" t="s">
        <v>42</v>
      </c>
      <c r="Q13" s="316" t="s">
        <v>42</v>
      </c>
      <c r="R13" s="318" t="e">
        <f>IF(#REF!&lt;0.8,"OUI","NON")</f>
        <v>#REF!</v>
      </c>
      <c r="S13" s="318" t="e">
        <f>IF(#REF!&gt;0.8,"OUI","NON")</f>
        <v>#REF!</v>
      </c>
      <c r="T13" s="335"/>
      <c r="U13" s="130"/>
      <c r="V13" s="75"/>
      <c r="W13" s="105"/>
      <c r="X13" s="78" t="s">
        <v>44</v>
      </c>
      <c r="Y13" s="78" t="s">
        <v>44</v>
      </c>
      <c r="Z13" s="67" t="s">
        <v>44</v>
      </c>
      <c r="AA13" s="78"/>
      <c r="AB13" s="67"/>
      <c r="AC13" s="67" t="s">
        <v>44</v>
      </c>
      <c r="AD13" s="66" t="s">
        <v>44</v>
      </c>
      <c r="AE13" s="79" t="s">
        <v>185</v>
      </c>
    </row>
    <row r="14" spans="1:45" ht="12" customHeight="1" x14ac:dyDescent="0.25">
      <c r="A14" s="63" t="s">
        <v>515</v>
      </c>
      <c r="B14" s="43" t="s">
        <v>260</v>
      </c>
      <c r="C14" s="8" t="s">
        <v>375</v>
      </c>
      <c r="D14" s="214" t="e">
        <f>VLOOKUP(Tableau1[[#This Row],[NIVEAU D''ETUDES]],niv,2,FALSE)</f>
        <v>#NAME?</v>
      </c>
      <c r="E14" s="42" t="s">
        <v>58</v>
      </c>
      <c r="F14" s="43" t="s">
        <v>133</v>
      </c>
      <c r="G14" s="43" t="s">
        <v>134</v>
      </c>
      <c r="H14" s="87"/>
      <c r="I14" s="164"/>
      <c r="J14" s="69"/>
      <c r="K14" s="88">
        <v>43549</v>
      </c>
      <c r="L14" s="88">
        <v>43565</v>
      </c>
      <c r="M14" s="88"/>
      <c r="N14" s="46"/>
      <c r="O14" s="152"/>
      <c r="P14" s="151" t="s">
        <v>42</v>
      </c>
      <c r="Q14" s="35" t="s">
        <v>42</v>
      </c>
      <c r="R14" s="338" t="e">
        <f>IF(#REF!&lt;0.8,"OUI","NON")</f>
        <v>#REF!</v>
      </c>
      <c r="S14" s="224" t="e">
        <f>IF(#REF!&gt;0.8,"OUI","NON")</f>
        <v>#REF!</v>
      </c>
      <c r="T14" s="38"/>
      <c r="U14" s="39"/>
      <c r="V14" s="40"/>
      <c r="W14" s="41"/>
      <c r="X14" s="60" t="s">
        <v>44</v>
      </c>
      <c r="Y14" s="60" t="s">
        <v>44</v>
      </c>
      <c r="Z14" s="87"/>
      <c r="AA14" s="60" t="s">
        <v>44</v>
      </c>
      <c r="AB14" s="44" t="s">
        <v>44</v>
      </c>
      <c r="AC14" s="44" t="s">
        <v>44</v>
      </c>
      <c r="AD14" s="86"/>
      <c r="AE14" s="61" t="s">
        <v>185</v>
      </c>
    </row>
    <row r="15" spans="1:45" ht="12" customHeight="1" x14ac:dyDescent="0.25">
      <c r="A15" s="63" t="s">
        <v>515</v>
      </c>
      <c r="B15" s="64" t="s">
        <v>197</v>
      </c>
      <c r="C15" s="66" t="s">
        <v>67</v>
      </c>
      <c r="D15" s="214" t="e">
        <f>VLOOKUP(Tableau1[[#This Row],[NIVEAU D''ETUDES]],niv,2,FALSE)</f>
        <v>#NAME?</v>
      </c>
      <c r="E15" s="65" t="s">
        <v>46</v>
      </c>
      <c r="F15" s="64" t="s">
        <v>198</v>
      </c>
      <c r="G15" s="64" t="s">
        <v>199</v>
      </c>
      <c r="H15" s="109"/>
      <c r="I15" s="164"/>
      <c r="J15" s="69"/>
      <c r="K15" s="110">
        <v>43528</v>
      </c>
      <c r="L15" s="110">
        <v>43712</v>
      </c>
      <c r="M15" s="110"/>
      <c r="N15" s="71"/>
      <c r="O15" s="71"/>
      <c r="P15" s="316" t="s">
        <v>42</v>
      </c>
      <c r="Q15" s="74" t="s">
        <v>42</v>
      </c>
      <c r="R15" s="318" t="e">
        <f>IF(#REF!&lt;0.8,"OUI","NON")</f>
        <v>#REF!</v>
      </c>
      <c r="S15" s="318" t="e">
        <f>IF(#REF!&gt;0.8,"OUI","NON")</f>
        <v>#REF!</v>
      </c>
      <c r="T15" s="74"/>
      <c r="U15" s="130"/>
      <c r="V15" s="114"/>
      <c r="W15" s="105"/>
      <c r="X15" s="78" t="s">
        <v>44</v>
      </c>
      <c r="Y15" s="78" t="s">
        <v>44</v>
      </c>
      <c r="Z15" s="67" t="s">
        <v>44</v>
      </c>
      <c r="AA15" s="78" t="s">
        <v>44</v>
      </c>
      <c r="AB15" s="67" t="s">
        <v>44</v>
      </c>
      <c r="AC15" s="67" t="s">
        <v>44</v>
      </c>
      <c r="AD15" s="66" t="s">
        <v>44</v>
      </c>
      <c r="AE15" s="79" t="s">
        <v>185</v>
      </c>
    </row>
    <row r="16" spans="1:45" ht="12" customHeight="1" x14ac:dyDescent="0.25">
      <c r="A16" s="63" t="s">
        <v>515</v>
      </c>
      <c r="B16" s="64" t="s">
        <v>158</v>
      </c>
      <c r="C16" s="66" t="s">
        <v>67</v>
      </c>
      <c r="D16" s="214" t="e">
        <f>VLOOKUP(Tableau1[[#This Row],[NIVEAU D''ETUDES]],niv,2,FALSE)</f>
        <v>#NAME?</v>
      </c>
      <c r="E16" s="65" t="s">
        <v>114</v>
      </c>
      <c r="F16" s="64" t="s">
        <v>71</v>
      </c>
      <c r="G16" s="64" t="s">
        <v>116</v>
      </c>
      <c r="H16" s="109"/>
      <c r="I16" s="164"/>
      <c r="J16" s="69"/>
      <c r="K16" s="110">
        <v>43549</v>
      </c>
      <c r="L16" s="110">
        <v>43707</v>
      </c>
      <c r="M16" s="110"/>
      <c r="N16" s="71"/>
      <c r="O16" s="71"/>
      <c r="P16" s="316" t="s">
        <v>42</v>
      </c>
      <c r="Q16" s="316" t="s">
        <v>42</v>
      </c>
      <c r="R16" s="318" t="e">
        <f>IF(#REF!&lt;0.8,"OUI","NON")</f>
        <v>#REF!</v>
      </c>
      <c r="S16" s="318" t="e">
        <f>IF(#REF!&gt;0.8,"OUI","NON")</f>
        <v>#REF!</v>
      </c>
      <c r="T16" s="335"/>
      <c r="U16" s="130"/>
      <c r="V16" s="114"/>
      <c r="W16" s="105"/>
      <c r="X16" s="78" t="s">
        <v>44</v>
      </c>
      <c r="Y16" s="78" t="s">
        <v>44</v>
      </c>
      <c r="Z16" s="67" t="s">
        <v>44</v>
      </c>
      <c r="AA16" s="78" t="s">
        <v>44</v>
      </c>
      <c r="AB16" s="109"/>
      <c r="AC16" s="67" t="s">
        <v>44</v>
      </c>
      <c r="AD16" s="66" t="s">
        <v>44</v>
      </c>
      <c r="AE16" s="79" t="s">
        <v>185</v>
      </c>
    </row>
    <row r="17" spans="1:31" ht="12" customHeight="1" x14ac:dyDescent="0.25">
      <c r="A17" s="63" t="s">
        <v>515</v>
      </c>
      <c r="B17" s="64" t="s">
        <v>174</v>
      </c>
      <c r="C17" s="66" t="s">
        <v>67</v>
      </c>
      <c r="D17" s="214" t="e">
        <f>VLOOKUP(Tableau1[[#This Row],[NIVEAU D''ETUDES]],niv,2,FALSE)</f>
        <v>#NAME?</v>
      </c>
      <c r="E17" s="65" t="s">
        <v>46</v>
      </c>
      <c r="F17" s="64" t="s">
        <v>73</v>
      </c>
      <c r="G17" s="64" t="s">
        <v>48</v>
      </c>
      <c r="H17" s="67"/>
      <c r="I17" s="164"/>
      <c r="J17" s="69"/>
      <c r="K17" s="110">
        <v>43500</v>
      </c>
      <c r="L17" s="70">
        <v>43677</v>
      </c>
      <c r="M17" s="70"/>
      <c r="N17" s="71"/>
      <c r="O17" s="71"/>
      <c r="P17" s="317" t="s">
        <v>41</v>
      </c>
      <c r="Q17" s="72" t="s">
        <v>42</v>
      </c>
      <c r="R17" s="318" t="e">
        <f>IF(#REF!&lt;0.8,"OUI","NON")</f>
        <v>#REF!</v>
      </c>
      <c r="S17" s="318" t="e">
        <f>IF(#REF!&gt;0.8,"OUI","NON")</f>
        <v>#REF!</v>
      </c>
      <c r="T17" s="335"/>
      <c r="U17" s="130"/>
      <c r="V17" s="114"/>
      <c r="W17" s="105"/>
      <c r="X17" s="115"/>
      <c r="Y17" s="115"/>
      <c r="Z17" s="109"/>
      <c r="AA17" s="115"/>
      <c r="AB17" s="109"/>
      <c r="AC17" s="109"/>
      <c r="AD17" s="116"/>
      <c r="AE17" s="79" t="s">
        <v>185</v>
      </c>
    </row>
    <row r="18" spans="1:31" ht="12" customHeight="1" x14ac:dyDescent="0.25">
      <c r="A18" s="63" t="s">
        <v>515</v>
      </c>
      <c r="B18" s="43" t="s">
        <v>186</v>
      </c>
      <c r="C18" s="8" t="s">
        <v>50</v>
      </c>
      <c r="D18" s="14">
        <v>4</v>
      </c>
      <c r="E18" s="42" t="s">
        <v>46</v>
      </c>
      <c r="F18" s="43" t="s">
        <v>394</v>
      </c>
      <c r="G18" s="43" t="s">
        <v>453</v>
      </c>
      <c r="H18" s="87"/>
      <c r="I18" s="164"/>
      <c r="J18" s="69"/>
      <c r="K18" s="88">
        <v>43605</v>
      </c>
      <c r="L18" s="88">
        <v>43651</v>
      </c>
      <c r="M18" s="88"/>
      <c r="N18" s="46"/>
      <c r="O18" s="33"/>
      <c r="P18" s="155" t="s">
        <v>42</v>
      </c>
      <c r="Q18" s="35" t="s">
        <v>42</v>
      </c>
      <c r="R18" s="338" t="e">
        <f>IF(#REF!&lt;0.8,"OUI","NON")</f>
        <v>#REF!</v>
      </c>
      <c r="S18" s="224" t="e">
        <f>IF(#REF!&gt;0.8,"OUI","NON")</f>
        <v>#REF!</v>
      </c>
      <c r="T18" s="224"/>
      <c r="U18" s="39"/>
      <c r="V18" s="93"/>
      <c r="W18" s="97"/>
      <c r="X18" s="60" t="s">
        <v>44</v>
      </c>
      <c r="Y18" s="60" t="s">
        <v>44</v>
      </c>
      <c r="Z18" s="44" t="s">
        <v>44</v>
      </c>
      <c r="AA18" s="60" t="s">
        <v>44</v>
      </c>
      <c r="AB18" s="44" t="s">
        <v>44</v>
      </c>
      <c r="AC18" s="44" t="s">
        <v>44</v>
      </c>
      <c r="AD18" s="8" t="s">
        <v>44</v>
      </c>
      <c r="AE18" s="61" t="s">
        <v>185</v>
      </c>
    </row>
    <row r="19" spans="1:31" ht="12" customHeight="1" x14ac:dyDescent="0.25">
      <c r="A19" s="63" t="s">
        <v>515</v>
      </c>
      <c r="B19" s="43" t="s">
        <v>252</v>
      </c>
      <c r="C19" s="8" t="s">
        <v>55</v>
      </c>
      <c r="D19" s="214" t="e">
        <f>VLOOKUP(Tableau1[[#This Row],[NIVEAU D''ETUDES]],niv,2,FALSE)</f>
        <v>#NAME?</v>
      </c>
      <c r="E19" s="42" t="s">
        <v>58</v>
      </c>
      <c r="F19" s="43" t="s">
        <v>253</v>
      </c>
      <c r="G19" s="43" t="s">
        <v>60</v>
      </c>
      <c r="H19" s="87"/>
      <c r="I19" s="164"/>
      <c r="J19" s="69"/>
      <c r="K19" s="88">
        <v>43598</v>
      </c>
      <c r="L19" s="88">
        <v>43651</v>
      </c>
      <c r="M19" s="88"/>
      <c r="N19" s="46"/>
      <c r="O19" s="33"/>
      <c r="P19" s="151" t="s">
        <v>41</v>
      </c>
      <c r="Q19" s="35" t="s">
        <v>41</v>
      </c>
      <c r="R19" s="338" t="e">
        <f>IF(#REF!&lt;0.8,"OUI","NON")</f>
        <v>#REF!</v>
      </c>
      <c r="S19" s="224" t="e">
        <f>IF(#REF!&gt;0.8,"OUI","NON")</f>
        <v>#REF!</v>
      </c>
      <c r="T19" s="224"/>
      <c r="U19" s="39"/>
      <c r="V19" s="93"/>
      <c r="W19" s="97"/>
      <c r="X19" s="60" t="s">
        <v>44</v>
      </c>
      <c r="Y19" s="60" t="s">
        <v>44</v>
      </c>
      <c r="Z19" s="44" t="s">
        <v>44</v>
      </c>
      <c r="AA19" s="60" t="s">
        <v>44</v>
      </c>
      <c r="AB19" s="87"/>
      <c r="AC19" s="44" t="s">
        <v>44</v>
      </c>
      <c r="AD19" s="8" t="s">
        <v>44</v>
      </c>
      <c r="AE19" s="61" t="s">
        <v>185</v>
      </c>
    </row>
    <row r="20" spans="1:31" ht="12" customHeight="1" x14ac:dyDescent="0.25">
      <c r="A20" s="63" t="s">
        <v>515</v>
      </c>
      <c r="B20" s="43" t="s">
        <v>182</v>
      </c>
      <c r="C20" s="8" t="s">
        <v>375</v>
      </c>
      <c r="D20" s="214" t="e">
        <f>VLOOKUP(Tableau1[[#This Row],[NIVEAU D''ETUDES]],niv,2,FALSE)</f>
        <v>#NAME?</v>
      </c>
      <c r="E20" s="42" t="s">
        <v>58</v>
      </c>
      <c r="F20" s="43" t="s">
        <v>62</v>
      </c>
      <c r="G20" s="43" t="s">
        <v>134</v>
      </c>
      <c r="H20" s="87"/>
      <c r="I20" s="164"/>
      <c r="J20" s="69"/>
      <c r="K20" s="88">
        <v>43500</v>
      </c>
      <c r="L20" s="88">
        <v>43518</v>
      </c>
      <c r="M20" s="88"/>
      <c r="N20" s="46"/>
      <c r="O20" s="33"/>
      <c r="P20" s="147" t="s">
        <v>42</v>
      </c>
      <c r="Q20" s="147" t="s">
        <v>42</v>
      </c>
      <c r="R20" s="338" t="e">
        <f>IF(#REF!&lt;0.8,"OUI","NON")</f>
        <v>#REF!</v>
      </c>
      <c r="S20" s="224" t="e">
        <f>IF(#REF!&gt;0.8,"OUI","NON")</f>
        <v>#REF!</v>
      </c>
      <c r="T20" s="224"/>
      <c r="U20" s="39"/>
      <c r="V20" s="40"/>
      <c r="W20" s="97"/>
      <c r="X20" s="60" t="s">
        <v>44</v>
      </c>
      <c r="Y20" s="94"/>
      <c r="Z20" s="87"/>
      <c r="AA20" s="94"/>
      <c r="AB20" s="87"/>
      <c r="AC20" s="87"/>
      <c r="AD20" s="86"/>
      <c r="AE20" s="61" t="s">
        <v>56</v>
      </c>
    </row>
    <row r="21" spans="1:31" ht="12" customHeight="1" x14ac:dyDescent="0.25">
      <c r="A21" s="63" t="s">
        <v>515</v>
      </c>
      <c r="B21" s="121" t="s">
        <v>140</v>
      </c>
      <c r="C21" s="8" t="s">
        <v>55</v>
      </c>
      <c r="D21" s="214" t="e">
        <f>VLOOKUP(Tableau1[[#This Row],[NIVEAU D''ETUDES]],niv,2,FALSE)</f>
        <v>#NAME?</v>
      </c>
      <c r="E21" s="122" t="s">
        <v>58</v>
      </c>
      <c r="F21" s="121" t="s">
        <v>141</v>
      </c>
      <c r="G21" s="43" t="s">
        <v>287</v>
      </c>
      <c r="H21" s="123"/>
      <c r="I21" s="164"/>
      <c r="J21" s="69"/>
      <c r="K21" s="124">
        <v>43598</v>
      </c>
      <c r="L21" s="124">
        <v>43651</v>
      </c>
      <c r="M21" s="124"/>
      <c r="N21" s="125"/>
      <c r="O21" s="90"/>
      <c r="P21" s="151" t="s">
        <v>42</v>
      </c>
      <c r="Q21" s="35" t="s">
        <v>41</v>
      </c>
      <c r="R21" s="338" t="e">
        <f>IF(#REF!&lt;0.8,"OUI","NON")</f>
        <v>#REF!</v>
      </c>
      <c r="S21" s="224" t="e">
        <f>IF(#REF!&gt;0.8,"OUI","NON")</f>
        <v>#REF!</v>
      </c>
      <c r="T21" s="224"/>
      <c r="U21" s="39"/>
      <c r="V21" s="126"/>
      <c r="W21" s="97"/>
      <c r="X21" s="60" t="s">
        <v>44</v>
      </c>
      <c r="Y21" s="127"/>
      <c r="Z21" s="123"/>
      <c r="AA21" s="127"/>
      <c r="AB21" s="123"/>
      <c r="AC21" s="123"/>
      <c r="AD21" s="8" t="s">
        <v>44</v>
      </c>
      <c r="AE21" s="61" t="s">
        <v>185</v>
      </c>
    </row>
    <row r="22" spans="1:31" ht="12" customHeight="1" x14ac:dyDescent="0.25">
      <c r="A22" s="63" t="s">
        <v>515</v>
      </c>
      <c r="B22" s="43" t="s">
        <v>99</v>
      </c>
      <c r="C22" s="8" t="s">
        <v>375</v>
      </c>
      <c r="D22" s="214" t="e">
        <f>VLOOKUP(Tableau1[[#This Row],[NIVEAU D''ETUDES]],niv,2,FALSE)</f>
        <v>#NAME?</v>
      </c>
      <c r="E22" s="42" t="s">
        <v>58</v>
      </c>
      <c r="F22" s="43" t="s">
        <v>388</v>
      </c>
      <c r="G22" s="43" t="s">
        <v>63</v>
      </c>
      <c r="H22" s="87"/>
      <c r="I22" s="164"/>
      <c r="J22" s="69"/>
      <c r="K22" s="88">
        <v>43633</v>
      </c>
      <c r="L22" s="88">
        <v>43637</v>
      </c>
      <c r="M22" s="88"/>
      <c r="N22" s="46"/>
      <c r="O22" s="33"/>
      <c r="P22" s="155" t="s">
        <v>41</v>
      </c>
      <c r="Q22" s="35" t="s">
        <v>41</v>
      </c>
      <c r="R22" s="338" t="e">
        <f>IF(#REF!&lt;0.8,"OUI","NON")</f>
        <v>#REF!</v>
      </c>
      <c r="S22" s="224" t="e">
        <f>IF(#REF!&gt;0.8,"OUI","NON")</f>
        <v>#REF!</v>
      </c>
      <c r="T22" s="224"/>
      <c r="U22" s="39"/>
      <c r="V22" s="181"/>
      <c r="W22" s="97"/>
      <c r="X22" s="60" t="s">
        <v>44</v>
      </c>
      <c r="Y22" s="60" t="s">
        <v>44</v>
      </c>
      <c r="Z22" s="44" t="s">
        <v>44</v>
      </c>
      <c r="AA22" s="94"/>
      <c r="AB22" s="87"/>
      <c r="AC22" s="87"/>
      <c r="AD22" s="8" t="s">
        <v>44</v>
      </c>
      <c r="AE22" s="61" t="s">
        <v>185</v>
      </c>
    </row>
    <row r="23" spans="1:31" ht="12" customHeight="1" x14ac:dyDescent="0.25">
      <c r="A23" s="63" t="s">
        <v>515</v>
      </c>
      <c r="B23" s="43" t="s">
        <v>95</v>
      </c>
      <c r="C23" s="8" t="s">
        <v>50</v>
      </c>
      <c r="D23" s="14">
        <v>4</v>
      </c>
      <c r="E23" s="42" t="s">
        <v>46</v>
      </c>
      <c r="F23" s="43" t="s">
        <v>73</v>
      </c>
      <c r="G23" s="43" t="s">
        <v>48</v>
      </c>
      <c r="H23" s="87"/>
      <c r="I23" s="164"/>
      <c r="J23" s="69"/>
      <c r="K23" s="88">
        <v>43619</v>
      </c>
      <c r="L23" s="88">
        <v>43708</v>
      </c>
      <c r="M23" s="88"/>
      <c r="N23" s="46"/>
      <c r="O23" s="33"/>
      <c r="P23" s="151" t="s">
        <v>42</v>
      </c>
      <c r="Q23" s="35" t="s">
        <v>42</v>
      </c>
      <c r="R23" s="338" t="e">
        <f>IF(#REF!&lt;0.8,"OUI","NON")</f>
        <v>#REF!</v>
      </c>
      <c r="S23" s="224" t="e">
        <f>IF(#REF!&gt;0.8,"OUI","NON")</f>
        <v>#REF!</v>
      </c>
      <c r="T23" s="224"/>
      <c r="U23" s="39"/>
      <c r="V23" s="93"/>
      <c r="W23" s="97"/>
      <c r="X23" s="60" t="s">
        <v>44</v>
      </c>
      <c r="Y23" s="60" t="s">
        <v>44</v>
      </c>
      <c r="Z23" s="44" t="s">
        <v>44</v>
      </c>
      <c r="AA23" s="60" t="s">
        <v>44</v>
      </c>
      <c r="AB23" s="44" t="s">
        <v>44</v>
      </c>
      <c r="AC23" s="44" t="s">
        <v>44</v>
      </c>
      <c r="AD23" s="8" t="s">
        <v>44</v>
      </c>
      <c r="AE23" s="61" t="s">
        <v>185</v>
      </c>
    </row>
    <row r="24" spans="1:31" ht="12" customHeight="1" x14ac:dyDescent="0.25">
      <c r="A24" s="63" t="s">
        <v>515</v>
      </c>
      <c r="B24" s="64" t="s">
        <v>203</v>
      </c>
      <c r="C24" s="66" t="s">
        <v>67</v>
      </c>
      <c r="D24" s="214" t="e">
        <f>VLOOKUP(Tableau1[[#This Row],[NIVEAU D''ETUDES]],niv,2,FALSE)</f>
        <v>#NAME?</v>
      </c>
      <c r="E24" s="65" t="s">
        <v>46</v>
      </c>
      <c r="F24" s="64" t="s">
        <v>204</v>
      </c>
      <c r="G24" s="64" t="s">
        <v>48</v>
      </c>
      <c r="H24" s="109"/>
      <c r="I24" s="164"/>
      <c r="J24" s="69"/>
      <c r="K24" s="110">
        <v>43521</v>
      </c>
      <c r="L24" s="110">
        <v>43700</v>
      </c>
      <c r="M24" s="110"/>
      <c r="N24" s="71"/>
      <c r="O24" s="71"/>
      <c r="P24" s="317" t="s">
        <v>41</v>
      </c>
      <c r="Q24" s="72" t="s">
        <v>42</v>
      </c>
      <c r="R24" s="318" t="e">
        <f>IF(#REF!&lt;0.8,"OUI","NON")</f>
        <v>#REF!</v>
      </c>
      <c r="S24" s="318" t="e">
        <f>IF(#REF!&gt;0.8,"OUI","NON")</f>
        <v>#REF!</v>
      </c>
      <c r="T24" s="335"/>
      <c r="U24" s="130"/>
      <c r="V24" s="114"/>
      <c r="W24" s="105"/>
      <c r="X24" s="60" t="s">
        <v>44</v>
      </c>
      <c r="Y24" s="60" t="s">
        <v>44</v>
      </c>
      <c r="Z24" s="44" t="s">
        <v>44</v>
      </c>
      <c r="AA24" s="60" t="s">
        <v>44</v>
      </c>
      <c r="AB24" s="44" t="s">
        <v>44</v>
      </c>
      <c r="AC24" s="44" t="s">
        <v>44</v>
      </c>
      <c r="AD24" s="8" t="s">
        <v>44</v>
      </c>
      <c r="AE24" s="61" t="s">
        <v>185</v>
      </c>
    </row>
    <row r="25" spans="1:31" ht="12.75" customHeight="1" x14ac:dyDescent="0.25">
      <c r="A25" s="63" t="s">
        <v>515</v>
      </c>
      <c r="B25" s="43" t="s">
        <v>318</v>
      </c>
      <c r="C25" s="8" t="s">
        <v>55</v>
      </c>
      <c r="D25" s="214" t="e">
        <f>VLOOKUP(Tableau1[[#This Row],[NIVEAU D''ETUDES]],niv,2,FALSE)</f>
        <v>#NAME?</v>
      </c>
      <c r="E25" s="42" t="s">
        <v>46</v>
      </c>
      <c r="F25" s="43"/>
      <c r="G25" s="43" t="s">
        <v>321</v>
      </c>
      <c r="H25" s="87"/>
      <c r="I25" s="164"/>
      <c r="J25" s="69"/>
      <c r="K25" s="88">
        <v>43619</v>
      </c>
      <c r="L25" s="88">
        <v>43651</v>
      </c>
      <c r="M25" s="88"/>
      <c r="N25" s="46"/>
      <c r="O25" s="33"/>
      <c r="P25" s="155" t="s">
        <v>41</v>
      </c>
      <c r="Q25" s="35" t="s">
        <v>41</v>
      </c>
      <c r="R25" s="338" t="e">
        <f>IF(#REF!&lt;0.8,"OUI","NON")</f>
        <v>#REF!</v>
      </c>
      <c r="S25" s="38" t="e">
        <f>IF(#REF!&gt;=0.8,"OUI","NON")</f>
        <v>#REF!</v>
      </c>
      <c r="T25" s="224"/>
      <c r="U25" s="39"/>
      <c r="V25" s="93"/>
      <c r="W25" s="97"/>
      <c r="X25" s="60" t="s">
        <v>44</v>
      </c>
      <c r="Y25" s="60" t="s">
        <v>44</v>
      </c>
      <c r="Z25" s="44" t="s">
        <v>44</v>
      </c>
      <c r="AA25" s="94"/>
      <c r="AB25" s="87"/>
      <c r="AC25" s="87"/>
      <c r="AD25" s="86"/>
      <c r="AE25" s="61" t="s">
        <v>185</v>
      </c>
    </row>
    <row r="26" spans="1:31" ht="12" customHeight="1" x14ac:dyDescent="0.25">
      <c r="A26" s="63" t="s">
        <v>515</v>
      </c>
      <c r="B26" s="43" t="s">
        <v>51</v>
      </c>
      <c r="C26" s="8" t="s">
        <v>55</v>
      </c>
      <c r="D26" s="214" t="e">
        <f>VLOOKUP(Tableau1[[#This Row],[NIVEAU D''ETUDES]],niv,2,FALSE)</f>
        <v>#NAME?</v>
      </c>
      <c r="E26" s="42" t="s">
        <v>52</v>
      </c>
      <c r="F26" s="42" t="s">
        <v>53</v>
      </c>
      <c r="G26" s="43" t="s">
        <v>54</v>
      </c>
      <c r="H26" s="44"/>
      <c r="I26" s="164"/>
      <c r="J26" s="69"/>
      <c r="K26" s="45">
        <v>43486</v>
      </c>
      <c r="L26" s="45">
        <v>43511</v>
      </c>
      <c r="M26" s="45"/>
      <c r="N26" s="46"/>
      <c r="O26" s="33"/>
      <c r="P26" s="83" t="s">
        <v>41</v>
      </c>
      <c r="Q26" s="83" t="s">
        <v>41</v>
      </c>
      <c r="R26" s="338" t="e">
        <f>IF(#REF!&lt;0.8,"OUI","NON")</f>
        <v>#REF!</v>
      </c>
      <c r="S26" s="38" t="e">
        <f>IF(#REF!&gt;0.8,"OUI","NON")</f>
        <v>#REF!</v>
      </c>
      <c r="T26" s="224"/>
      <c r="U26" s="57"/>
      <c r="V26" s="40"/>
      <c r="W26" s="97"/>
      <c r="X26" s="60" t="s">
        <v>44</v>
      </c>
      <c r="Y26" s="60"/>
      <c r="Z26" s="44"/>
      <c r="AA26" s="60"/>
      <c r="AB26" s="44"/>
      <c r="AC26" s="44"/>
      <c r="AD26" s="8"/>
      <c r="AE26" s="61" t="s">
        <v>56</v>
      </c>
    </row>
    <row r="27" spans="1:31" ht="12" customHeight="1" x14ac:dyDescent="0.25">
      <c r="A27" s="63" t="s">
        <v>515</v>
      </c>
      <c r="B27" s="43" t="s">
        <v>261</v>
      </c>
      <c r="C27" s="8" t="s">
        <v>139</v>
      </c>
      <c r="D27" s="214" t="e">
        <f>VLOOKUP(Tableau1[[#This Row],[NIVEAU D''ETUDES]],niv,2,FALSE)</f>
        <v>#NAME?</v>
      </c>
      <c r="E27" s="42" t="s">
        <v>52</v>
      </c>
      <c r="F27" s="43" t="s">
        <v>262</v>
      </c>
      <c r="G27" s="43" t="s">
        <v>263</v>
      </c>
      <c r="H27" s="87"/>
      <c r="I27" s="164"/>
      <c r="J27" s="69"/>
      <c r="K27" s="88">
        <v>43570</v>
      </c>
      <c r="L27" s="88">
        <v>43651</v>
      </c>
      <c r="M27" s="88"/>
      <c r="N27" s="46"/>
      <c r="O27" s="33"/>
      <c r="P27" s="83" t="s">
        <v>41</v>
      </c>
      <c r="Q27" s="83" t="s">
        <v>42</v>
      </c>
      <c r="R27" s="338" t="e">
        <f>IF(#REF!&lt;0.8,"OUI","NON")</f>
        <v>#REF!</v>
      </c>
      <c r="S27" s="38" t="e">
        <f>IF(#REF!&gt;0.8,"OUI","NON")</f>
        <v>#REF!</v>
      </c>
      <c r="T27" s="224"/>
      <c r="U27" s="57"/>
      <c r="V27" s="93"/>
      <c r="W27" s="97"/>
      <c r="X27" s="60" t="s">
        <v>44</v>
      </c>
      <c r="Y27" s="60" t="s">
        <v>44</v>
      </c>
      <c r="Z27" s="44" t="s">
        <v>44</v>
      </c>
      <c r="AA27" s="60" t="s">
        <v>44</v>
      </c>
      <c r="AB27" s="44" t="s">
        <v>44</v>
      </c>
      <c r="AC27" s="44" t="s">
        <v>44</v>
      </c>
      <c r="AD27" s="86"/>
      <c r="AE27" s="61" t="s">
        <v>185</v>
      </c>
    </row>
    <row r="28" spans="1:31" ht="12.75" customHeight="1" x14ac:dyDescent="0.25">
      <c r="A28" s="63" t="s">
        <v>515</v>
      </c>
      <c r="B28" s="64" t="s">
        <v>193</v>
      </c>
      <c r="C28" s="66" t="s">
        <v>67</v>
      </c>
      <c r="D28" s="214" t="e">
        <f>VLOOKUP(Tableau1[[#This Row],[NIVEAU D''ETUDES]],niv,2,FALSE)</f>
        <v>#NAME?</v>
      </c>
      <c r="E28" s="65" t="s">
        <v>46</v>
      </c>
      <c r="F28" s="64" t="s">
        <v>443</v>
      </c>
      <c r="G28" s="64" t="s">
        <v>48</v>
      </c>
      <c r="H28" s="67"/>
      <c r="I28" s="164"/>
      <c r="J28" s="69"/>
      <c r="K28" s="110">
        <v>43500</v>
      </c>
      <c r="L28" s="110">
        <v>43679</v>
      </c>
      <c r="M28" s="110"/>
      <c r="N28" s="71"/>
      <c r="O28" s="71"/>
      <c r="P28" s="148" t="s">
        <v>42</v>
      </c>
      <c r="Q28" s="148" t="s">
        <v>42</v>
      </c>
      <c r="R28" s="318" t="e">
        <f>IF(#REF!&lt;0.8,"OUI","NON")</f>
        <v>#REF!</v>
      </c>
      <c r="S28" s="318" t="e">
        <f>IF(#REF!&gt;0.8,"OUI","NON")</f>
        <v>#REF!</v>
      </c>
      <c r="T28" s="335"/>
      <c r="U28" s="102"/>
      <c r="V28" s="114"/>
      <c r="W28" s="105"/>
      <c r="X28" s="78" t="s">
        <v>44</v>
      </c>
      <c r="Y28" s="78" t="s">
        <v>44</v>
      </c>
      <c r="Z28" s="67" t="s">
        <v>44</v>
      </c>
      <c r="AA28" s="78" t="s">
        <v>44</v>
      </c>
      <c r="AB28" s="67" t="s">
        <v>44</v>
      </c>
      <c r="AC28" s="67" t="s">
        <v>44</v>
      </c>
      <c r="AD28" s="66" t="s">
        <v>44</v>
      </c>
      <c r="AE28" s="79" t="s">
        <v>185</v>
      </c>
    </row>
    <row r="29" spans="1:31" ht="12.75" customHeight="1" x14ac:dyDescent="0.25">
      <c r="A29" s="63" t="s">
        <v>515</v>
      </c>
      <c r="B29" s="43" t="s">
        <v>248</v>
      </c>
      <c r="C29" s="8" t="s">
        <v>375</v>
      </c>
      <c r="D29" s="13" t="e">
        <f>VLOOKUP(Tableau1[[#This Row],[NIVEAU D''ETUDES]],niv,2,FALSE)</f>
        <v>#NAME?</v>
      </c>
      <c r="E29" s="42" t="s">
        <v>58</v>
      </c>
      <c r="F29" s="43" t="s">
        <v>249</v>
      </c>
      <c r="G29" s="43" t="s">
        <v>250</v>
      </c>
      <c r="H29" s="87"/>
      <c r="I29" s="164"/>
      <c r="J29" s="69"/>
      <c r="K29" s="88">
        <v>43627</v>
      </c>
      <c r="L29" s="88">
        <v>43644</v>
      </c>
      <c r="M29" s="88"/>
      <c r="N29" s="46"/>
      <c r="O29" s="33"/>
      <c r="P29" s="138" t="s">
        <v>41</v>
      </c>
      <c r="Q29" s="83" t="s">
        <v>41</v>
      </c>
      <c r="R29" s="338" t="e">
        <f>IF(#REF!&lt;0.8,"OUI","NON")</f>
        <v>#REF!</v>
      </c>
      <c r="S29" s="38" t="e">
        <f>IF(#REF!&gt;0.8,"OUI","NON")</f>
        <v>#REF!</v>
      </c>
      <c r="T29" s="38"/>
      <c r="U29" s="57"/>
      <c r="V29" s="40"/>
      <c r="W29" s="97"/>
      <c r="X29" s="60" t="s">
        <v>44</v>
      </c>
      <c r="Y29" s="94"/>
      <c r="Z29" s="87"/>
      <c r="AA29" s="94"/>
      <c r="AB29" s="87"/>
      <c r="AC29" s="87"/>
      <c r="AD29" s="8" t="s">
        <v>44</v>
      </c>
      <c r="AE29" s="61" t="s">
        <v>185</v>
      </c>
    </row>
    <row r="30" spans="1:31" ht="12" customHeight="1" x14ac:dyDescent="0.25">
      <c r="A30" s="63" t="s">
        <v>515</v>
      </c>
      <c r="B30" s="216" t="s">
        <v>416</v>
      </c>
      <c r="C30" s="8" t="s">
        <v>55</v>
      </c>
      <c r="D30" s="145">
        <v>2</v>
      </c>
      <c r="E30" s="42" t="s">
        <v>58</v>
      </c>
      <c r="F30" s="43" t="s">
        <v>428</v>
      </c>
      <c r="G30" s="43" t="s">
        <v>442</v>
      </c>
      <c r="H30" s="220"/>
      <c r="I30" s="164"/>
      <c r="J30" s="69"/>
      <c r="K30" s="221">
        <v>43619</v>
      </c>
      <c r="L30" s="221">
        <v>43658</v>
      </c>
      <c r="M30" s="221"/>
      <c r="N30" s="222"/>
      <c r="O30" s="223"/>
      <c r="P30" s="138" t="s">
        <v>41</v>
      </c>
      <c r="Q30" s="83" t="s">
        <v>41</v>
      </c>
      <c r="R30" s="338" t="e">
        <f>IF(#REF!&lt;0.8,"OUI","NON")</f>
        <v>#REF!</v>
      </c>
      <c r="S30" s="38" t="e">
        <f>IF(#REF!&gt;0.8,"OUI","NON")</f>
        <v>#REF!</v>
      </c>
      <c r="T30" s="38"/>
      <c r="U30" s="57"/>
      <c r="V30" s="298"/>
      <c r="W30" s="226"/>
      <c r="X30" s="60"/>
      <c r="Y30" s="60"/>
      <c r="Z30" s="44"/>
      <c r="AA30" s="60"/>
      <c r="AB30" s="220"/>
      <c r="AC30" s="220"/>
      <c r="AD30" s="8" t="s">
        <v>44</v>
      </c>
      <c r="AE30" s="61" t="s">
        <v>185</v>
      </c>
    </row>
    <row r="31" spans="1:31" ht="12" customHeight="1" x14ac:dyDescent="0.25">
      <c r="A31" s="63" t="s">
        <v>515</v>
      </c>
      <c r="B31" s="43" t="s">
        <v>159</v>
      </c>
      <c r="C31" s="8" t="s">
        <v>50</v>
      </c>
      <c r="D31" s="14">
        <v>4</v>
      </c>
      <c r="E31" s="42" t="s">
        <v>46</v>
      </c>
      <c r="F31" s="43" t="s">
        <v>73</v>
      </c>
      <c r="G31" s="43" t="s">
        <v>48</v>
      </c>
      <c r="H31" s="87"/>
      <c r="I31" s="164"/>
      <c r="J31" s="69"/>
      <c r="K31" s="88">
        <v>43619</v>
      </c>
      <c r="L31" s="88">
        <v>43711</v>
      </c>
      <c r="M31" s="88"/>
      <c r="N31" s="46"/>
      <c r="O31" s="33"/>
      <c r="P31" s="138" t="s">
        <v>42</v>
      </c>
      <c r="Q31" s="83" t="s">
        <v>42</v>
      </c>
      <c r="R31" s="338" t="e">
        <f>IF(#REF!&lt;0.8,"OUI","NON")</f>
        <v>#REF!</v>
      </c>
      <c r="S31" s="38" t="e">
        <f>IF(#REF!&gt;0.8,"OUI","NON")</f>
        <v>#REF!</v>
      </c>
      <c r="T31" s="38"/>
      <c r="U31" s="57"/>
      <c r="V31" s="297"/>
      <c r="W31" s="97"/>
      <c r="X31" s="60" t="s">
        <v>44</v>
      </c>
      <c r="Y31" s="60" t="s">
        <v>44</v>
      </c>
      <c r="Z31" s="44" t="s">
        <v>44</v>
      </c>
      <c r="AA31" s="60" t="s">
        <v>44</v>
      </c>
      <c r="AB31" s="87"/>
      <c r="AC31" s="44" t="s">
        <v>44</v>
      </c>
      <c r="AD31" s="8" t="s">
        <v>44</v>
      </c>
      <c r="AE31" s="61" t="s">
        <v>185</v>
      </c>
    </row>
    <row r="32" spans="1:31" ht="12" customHeight="1" x14ac:dyDescent="0.25">
      <c r="A32" s="63" t="s">
        <v>515</v>
      </c>
      <c r="B32" s="43" t="s">
        <v>441</v>
      </c>
      <c r="C32" s="8" t="s">
        <v>129</v>
      </c>
      <c r="D32" s="15">
        <v>3</v>
      </c>
      <c r="E32" s="42" t="s">
        <v>46</v>
      </c>
      <c r="F32" s="43" t="s">
        <v>73</v>
      </c>
      <c r="G32" s="43" t="s">
        <v>48</v>
      </c>
      <c r="H32" s="87"/>
      <c r="I32" s="164"/>
      <c r="J32" s="69"/>
      <c r="K32" s="88">
        <v>43647</v>
      </c>
      <c r="L32" s="88">
        <v>43686</v>
      </c>
      <c r="M32" s="88"/>
      <c r="N32" s="294"/>
      <c r="O32" s="33"/>
      <c r="P32" s="83" t="s">
        <v>332</v>
      </c>
      <c r="Q32" s="83" t="s">
        <v>42</v>
      </c>
      <c r="R32" s="338" t="e">
        <f>IF(#REF!&lt;0.8,"OUI","NON")</f>
        <v>#REF!</v>
      </c>
      <c r="S32" s="38" t="e">
        <f>IF(#REF!&gt;0.8,"OUI","NON")</f>
        <v>#REF!</v>
      </c>
      <c r="T32" s="38"/>
      <c r="U32" s="57"/>
      <c r="V32" s="93"/>
      <c r="W32" s="97"/>
      <c r="X32" s="60" t="s">
        <v>44</v>
      </c>
      <c r="Y32" s="60" t="s">
        <v>44</v>
      </c>
      <c r="Z32" s="44" t="s">
        <v>44</v>
      </c>
      <c r="AA32" s="60" t="s">
        <v>44</v>
      </c>
      <c r="AB32" s="44" t="s">
        <v>44</v>
      </c>
      <c r="AC32" s="44" t="s">
        <v>44</v>
      </c>
      <c r="AD32" s="86"/>
      <c r="AE32" s="61" t="s">
        <v>185</v>
      </c>
    </row>
    <row r="33" spans="1:45" ht="12" customHeight="1" x14ac:dyDescent="0.25">
      <c r="A33" s="63" t="s">
        <v>515</v>
      </c>
      <c r="B33" s="43" t="s">
        <v>331</v>
      </c>
      <c r="C33" s="8" t="s">
        <v>50</v>
      </c>
      <c r="D33" s="14">
        <v>4</v>
      </c>
      <c r="E33" s="42" t="s">
        <v>46</v>
      </c>
      <c r="F33" s="43" t="s">
        <v>167</v>
      </c>
      <c r="G33" s="43" t="s">
        <v>365</v>
      </c>
      <c r="H33" s="87"/>
      <c r="I33" s="164"/>
      <c r="J33" s="69"/>
      <c r="K33" s="88">
        <v>43619</v>
      </c>
      <c r="L33" s="88">
        <v>43700</v>
      </c>
      <c r="M33" s="88"/>
      <c r="N33" s="46"/>
      <c r="O33" s="33"/>
      <c r="P33" s="138" t="s">
        <v>42</v>
      </c>
      <c r="Q33" s="83" t="s">
        <v>42</v>
      </c>
      <c r="R33" s="338" t="e">
        <f>IF(#REF!&lt;0.8,"OUI","NON")</f>
        <v>#REF!</v>
      </c>
      <c r="S33" s="38" t="e">
        <f>IF(#REF!&gt;0.8,"OUI","NON")</f>
        <v>#REF!</v>
      </c>
      <c r="T33" s="38"/>
      <c r="U33" s="57"/>
      <c r="V33" s="93"/>
      <c r="W33" s="97"/>
      <c r="X33" s="60" t="s">
        <v>44</v>
      </c>
      <c r="Y33" s="60" t="s">
        <v>44</v>
      </c>
      <c r="Z33" s="44" t="s">
        <v>44</v>
      </c>
      <c r="AA33" s="60" t="s">
        <v>44</v>
      </c>
      <c r="AB33" s="44"/>
      <c r="AC33" s="44" t="s">
        <v>44</v>
      </c>
      <c r="AD33" s="8" t="s">
        <v>44</v>
      </c>
      <c r="AE33" s="61" t="s">
        <v>185</v>
      </c>
    </row>
    <row r="34" spans="1:45" ht="12" customHeight="1" x14ac:dyDescent="0.25">
      <c r="A34" s="63" t="s">
        <v>515</v>
      </c>
      <c r="B34" s="43" t="s">
        <v>306</v>
      </c>
      <c r="C34" s="8" t="s">
        <v>67</v>
      </c>
      <c r="D34" s="214" t="e">
        <f>VLOOKUP(Tableau1[[#This Row],[NIVEAU D''ETUDES]],niv,2,FALSE)</f>
        <v>#NAME?</v>
      </c>
      <c r="E34" s="42" t="s">
        <v>307</v>
      </c>
      <c r="F34" s="43" t="s">
        <v>308</v>
      </c>
      <c r="G34" s="43" t="s">
        <v>309</v>
      </c>
      <c r="H34" s="87"/>
      <c r="I34" s="164"/>
      <c r="J34" s="69"/>
      <c r="K34" s="88">
        <v>43395</v>
      </c>
      <c r="L34" s="88">
        <v>43602</v>
      </c>
      <c r="M34" s="88"/>
      <c r="N34" s="46"/>
      <c r="O34" s="33"/>
      <c r="P34" s="138" t="s">
        <v>42</v>
      </c>
      <c r="Q34" s="83" t="s">
        <v>42</v>
      </c>
      <c r="R34" s="338" t="e">
        <f>IF(#REF!&lt;0.8,"OUI","NON")</f>
        <v>#REF!</v>
      </c>
      <c r="S34" s="38" t="e">
        <f>IF(#REF!&gt;0.8,"OUI","NON")</f>
        <v>#REF!</v>
      </c>
      <c r="T34" s="38"/>
      <c r="U34" s="57"/>
      <c r="V34" s="93"/>
      <c r="W34" s="97"/>
      <c r="X34" s="60" t="s">
        <v>44</v>
      </c>
      <c r="Y34" s="60" t="s">
        <v>44</v>
      </c>
      <c r="Z34" s="44" t="s">
        <v>44</v>
      </c>
      <c r="AA34" s="60" t="s">
        <v>44</v>
      </c>
      <c r="AB34" s="44"/>
      <c r="AC34" s="44" t="s">
        <v>44</v>
      </c>
      <c r="AD34" s="86" t="s">
        <v>44</v>
      </c>
      <c r="AE34" s="61" t="s">
        <v>56</v>
      </c>
    </row>
    <row r="35" spans="1:45" ht="12" customHeight="1" x14ac:dyDescent="0.25">
      <c r="A35" s="63" t="s">
        <v>515</v>
      </c>
      <c r="B35" s="43" t="s">
        <v>65</v>
      </c>
      <c r="C35" s="8" t="s">
        <v>129</v>
      </c>
      <c r="D35" s="15">
        <v>3</v>
      </c>
      <c r="E35" s="42" t="s">
        <v>46</v>
      </c>
      <c r="F35" s="43" t="s">
        <v>435</v>
      </c>
      <c r="G35" s="43" t="s">
        <v>48</v>
      </c>
      <c r="H35" s="87"/>
      <c r="I35" s="164"/>
      <c r="J35" s="69"/>
      <c r="K35" s="88">
        <v>43647</v>
      </c>
      <c r="L35" s="88">
        <v>43679</v>
      </c>
      <c r="M35" s="88"/>
      <c r="N35" s="46"/>
      <c r="O35" s="33"/>
      <c r="P35" s="138" t="s">
        <v>332</v>
      </c>
      <c r="Q35" s="83" t="s">
        <v>42</v>
      </c>
      <c r="R35" s="338" t="e">
        <f>IF(#REF!&lt;0.8,"OUI","NON")</f>
        <v>#REF!</v>
      </c>
      <c r="S35" s="38" t="e">
        <f>IF(#REF!&gt;=0.8,"OUI","NON")</f>
        <v>#REF!</v>
      </c>
      <c r="T35" s="38"/>
      <c r="U35" s="57"/>
      <c r="V35" s="93"/>
      <c r="W35" s="97"/>
      <c r="X35" s="60" t="s">
        <v>44</v>
      </c>
      <c r="Y35" s="60" t="s">
        <v>44</v>
      </c>
      <c r="Z35" s="44" t="s">
        <v>44</v>
      </c>
      <c r="AA35" s="60" t="s">
        <v>44</v>
      </c>
      <c r="AB35" s="44" t="s">
        <v>44</v>
      </c>
      <c r="AC35" s="44" t="s">
        <v>44</v>
      </c>
      <c r="AD35" s="8" t="s">
        <v>44</v>
      </c>
      <c r="AE35" s="61" t="s">
        <v>185</v>
      </c>
    </row>
    <row r="36" spans="1:45" ht="12" customHeight="1" x14ac:dyDescent="0.25">
      <c r="A36" s="63" t="s">
        <v>515</v>
      </c>
      <c r="B36" s="169" t="s">
        <v>346</v>
      </c>
      <c r="C36" s="8" t="s">
        <v>375</v>
      </c>
      <c r="D36" s="13" t="e">
        <f>VLOOKUP(Tableau1[[#This Row],[NIVEAU D''ETUDES]],niv,2,FALSE)</f>
        <v>#NAME?</v>
      </c>
      <c r="E36" s="42" t="s">
        <v>58</v>
      </c>
      <c r="F36" s="43" t="s">
        <v>347</v>
      </c>
      <c r="G36" s="43" t="s">
        <v>348</v>
      </c>
      <c r="H36" s="87"/>
      <c r="I36" s="164"/>
      <c r="J36" s="69"/>
      <c r="K36" s="88">
        <v>43619</v>
      </c>
      <c r="L36" s="88">
        <v>43644</v>
      </c>
      <c r="M36" s="88"/>
      <c r="N36" s="46"/>
      <c r="O36" s="33"/>
      <c r="P36" s="54" t="s">
        <v>42</v>
      </c>
      <c r="Q36" s="83" t="s">
        <v>42</v>
      </c>
      <c r="R36" s="338" t="e">
        <f>IF(#REF!&lt;0.8,"OUI","NON")</f>
        <v>#REF!</v>
      </c>
      <c r="S36" s="38" t="e">
        <f>IF(#REF!&gt;0.8,"OUI","NON")</f>
        <v>#REF!</v>
      </c>
      <c r="T36" s="38"/>
      <c r="U36" s="57"/>
      <c r="V36" s="40"/>
      <c r="W36" s="97"/>
      <c r="X36" s="60" t="s">
        <v>44</v>
      </c>
      <c r="Y36" s="60" t="s">
        <v>44</v>
      </c>
      <c r="Z36" s="44" t="s">
        <v>44</v>
      </c>
      <c r="AA36" s="60" t="s">
        <v>44</v>
      </c>
      <c r="AB36" s="44" t="s">
        <v>44</v>
      </c>
      <c r="AC36" s="44" t="s">
        <v>44</v>
      </c>
      <c r="AD36" s="8" t="s">
        <v>44</v>
      </c>
      <c r="AE36" s="61" t="s">
        <v>185</v>
      </c>
    </row>
    <row r="37" spans="1:45" ht="12" customHeight="1" x14ac:dyDescent="0.25">
      <c r="A37" s="63" t="s">
        <v>515</v>
      </c>
      <c r="B37" s="64" t="s">
        <v>143</v>
      </c>
      <c r="C37" s="66" t="s">
        <v>67</v>
      </c>
      <c r="D37" s="214" t="e">
        <f>VLOOKUP(Tableau1[[#This Row],[NIVEAU D''ETUDES]],niv,2,FALSE)</f>
        <v>#NAME?</v>
      </c>
      <c r="E37" s="65" t="s">
        <v>46</v>
      </c>
      <c r="F37" s="64" t="s">
        <v>73</v>
      </c>
      <c r="G37" s="64" t="s">
        <v>48</v>
      </c>
      <c r="H37" s="67"/>
      <c r="I37" s="164"/>
      <c r="J37" s="69"/>
      <c r="K37" s="110">
        <v>43539</v>
      </c>
      <c r="L37" s="110">
        <v>43723</v>
      </c>
      <c r="M37" s="110"/>
      <c r="N37" s="71"/>
      <c r="O37" s="71"/>
      <c r="P37" s="148" t="s">
        <v>42</v>
      </c>
      <c r="Q37" s="148" t="s">
        <v>42</v>
      </c>
      <c r="R37" s="318" t="e">
        <f>IF(#REF!&lt;0.8,"OUI","NON")</f>
        <v>#REF!</v>
      </c>
      <c r="S37" s="318" t="e">
        <f>IF(#REF!&gt;0.8,"OUI","NON")</f>
        <v>#REF!</v>
      </c>
      <c r="T37" s="335"/>
      <c r="U37" s="102"/>
      <c r="V37" s="232"/>
      <c r="W37" s="105"/>
      <c r="X37" s="78" t="s">
        <v>44</v>
      </c>
      <c r="Y37" s="115"/>
      <c r="Z37" s="109"/>
      <c r="AA37" s="115"/>
      <c r="AB37" s="109"/>
      <c r="AC37" s="109"/>
      <c r="AD37" s="116"/>
      <c r="AE37" s="79" t="s">
        <v>185</v>
      </c>
    </row>
    <row r="38" spans="1:45" ht="12" customHeight="1" x14ac:dyDescent="0.25">
      <c r="A38" s="63" t="s">
        <v>515</v>
      </c>
      <c r="B38" s="251" t="s">
        <v>176</v>
      </c>
      <c r="C38" s="8" t="s">
        <v>129</v>
      </c>
      <c r="D38" s="15">
        <v>3</v>
      </c>
      <c r="E38" s="42" t="s">
        <v>46</v>
      </c>
      <c r="F38" s="251" t="s">
        <v>443</v>
      </c>
      <c r="G38" s="251" t="s">
        <v>48</v>
      </c>
      <c r="H38" s="254"/>
      <c r="I38" s="164"/>
      <c r="J38" s="69"/>
      <c r="K38" s="255">
        <v>43647</v>
      </c>
      <c r="L38" s="255">
        <v>43679</v>
      </c>
      <c r="M38" s="255"/>
      <c r="N38" s="256"/>
      <c r="O38" s="33"/>
      <c r="P38" s="149" t="s">
        <v>41</v>
      </c>
      <c r="Q38" s="149" t="s">
        <v>42</v>
      </c>
      <c r="R38" s="338" t="e">
        <f>IF(#REF!&lt;0.8,"OUI","NON")</f>
        <v>#REF!</v>
      </c>
      <c r="S38" s="38" t="e">
        <f>IF(#REF!&gt;=0.8,"OUI","NON")</f>
        <v>#REF!</v>
      </c>
      <c r="T38" s="38"/>
      <c r="U38" s="57"/>
      <c r="V38" s="296"/>
      <c r="W38" s="260"/>
      <c r="X38" s="261" t="s">
        <v>44</v>
      </c>
      <c r="Y38" s="261" t="s">
        <v>44</v>
      </c>
      <c r="Z38" s="254" t="s">
        <v>44</v>
      </c>
      <c r="AA38" s="261" t="s">
        <v>44</v>
      </c>
      <c r="AB38" s="254" t="s">
        <v>44</v>
      </c>
      <c r="AC38" s="254" t="s">
        <v>44</v>
      </c>
      <c r="AD38" s="252" t="s">
        <v>44</v>
      </c>
      <c r="AE38" s="262" t="s">
        <v>185</v>
      </c>
    </row>
    <row r="39" spans="1:45" ht="12" customHeight="1" x14ac:dyDescent="0.25">
      <c r="A39" s="63" t="s">
        <v>515</v>
      </c>
      <c r="B39" s="43" t="s">
        <v>349</v>
      </c>
      <c r="C39" s="8" t="s">
        <v>50</v>
      </c>
      <c r="D39" s="14">
        <v>4</v>
      </c>
      <c r="E39" s="42" t="s">
        <v>46</v>
      </c>
      <c r="F39" s="43" t="s">
        <v>153</v>
      </c>
      <c r="G39" s="43" t="s">
        <v>48</v>
      </c>
      <c r="H39" s="87"/>
      <c r="I39" s="164"/>
      <c r="J39" s="69"/>
      <c r="K39" s="88">
        <v>43619</v>
      </c>
      <c r="L39" s="88">
        <v>43707</v>
      </c>
      <c r="M39" s="88"/>
      <c r="N39" s="46"/>
      <c r="O39" s="33"/>
      <c r="P39" s="54" t="s">
        <v>42</v>
      </c>
      <c r="Q39" s="83" t="s">
        <v>42</v>
      </c>
      <c r="R39" s="338" t="e">
        <f>IF(#REF!&lt;0.8,"OUI","NON")</f>
        <v>#REF!</v>
      </c>
      <c r="S39" s="38" t="e">
        <f>IF(#REF!&gt;0.8,"OUI","NON")</f>
        <v>#REF!</v>
      </c>
      <c r="T39" s="38"/>
      <c r="U39" s="57"/>
      <c r="V39" s="297"/>
      <c r="W39" s="97"/>
      <c r="X39" s="60" t="s">
        <v>44</v>
      </c>
      <c r="Y39" s="60" t="s">
        <v>44</v>
      </c>
      <c r="Z39" s="44" t="s">
        <v>44</v>
      </c>
      <c r="AA39" s="60" t="s">
        <v>44</v>
      </c>
      <c r="AB39" s="44"/>
      <c r="AC39" s="44" t="s">
        <v>44</v>
      </c>
      <c r="AD39" s="8" t="s">
        <v>44</v>
      </c>
      <c r="AE39" s="61" t="s">
        <v>185</v>
      </c>
    </row>
    <row r="40" spans="1:45" ht="12" customHeight="1" x14ac:dyDescent="0.25">
      <c r="A40" s="63" t="s">
        <v>515</v>
      </c>
      <c r="B40" s="43" t="s">
        <v>177</v>
      </c>
      <c r="C40" s="8" t="s">
        <v>375</v>
      </c>
      <c r="D40" s="13" t="e">
        <f>VLOOKUP(Tableau1[[#This Row],[NIVEAU D''ETUDES]],niv,2,FALSE)</f>
        <v>#NAME?</v>
      </c>
      <c r="E40" s="42" t="s">
        <v>58</v>
      </c>
      <c r="F40" s="43" t="s">
        <v>426</v>
      </c>
      <c r="G40" s="43" t="s">
        <v>427</v>
      </c>
      <c r="H40" s="44"/>
      <c r="I40" s="164"/>
      <c r="J40" s="69"/>
      <c r="K40" s="45">
        <v>43633</v>
      </c>
      <c r="L40" s="45">
        <v>43651</v>
      </c>
      <c r="M40" s="45"/>
      <c r="N40" s="46"/>
      <c r="O40" s="33"/>
      <c r="P40" s="54" t="s">
        <v>42</v>
      </c>
      <c r="Q40" s="83" t="s">
        <v>42</v>
      </c>
      <c r="R40" s="338" t="e">
        <f>IF(#REF!&lt;0.8,"OUI","NON")</f>
        <v>#REF!</v>
      </c>
      <c r="S40" s="38" t="e">
        <f>IF(#REF!&gt;0.8,"OUI","NON")</f>
        <v>#REF!</v>
      </c>
      <c r="T40" s="38"/>
      <c r="U40" s="57"/>
      <c r="V40" s="40"/>
      <c r="W40" s="97"/>
      <c r="X40" s="60" t="s">
        <v>44</v>
      </c>
      <c r="Y40" s="60" t="s">
        <v>44</v>
      </c>
      <c r="Z40" s="44" t="s">
        <v>44</v>
      </c>
      <c r="AA40" s="60"/>
      <c r="AB40" s="44" t="s">
        <v>44</v>
      </c>
      <c r="AC40" s="44"/>
      <c r="AD40" s="8" t="s">
        <v>44</v>
      </c>
      <c r="AE40" s="61" t="s">
        <v>185</v>
      </c>
      <c r="AF40" s="137"/>
      <c r="AG40" s="137"/>
      <c r="AH40" s="137"/>
      <c r="AI40" s="137"/>
      <c r="AJ40" s="137"/>
      <c r="AK40" s="137"/>
      <c r="AL40" s="137"/>
      <c r="AM40" s="137"/>
      <c r="AN40" s="137"/>
      <c r="AO40" s="137"/>
      <c r="AP40" s="137"/>
      <c r="AQ40" s="137"/>
      <c r="AR40" s="137"/>
      <c r="AS40" s="137"/>
    </row>
    <row r="41" spans="1:45" ht="12" customHeight="1" x14ac:dyDescent="0.25">
      <c r="A41" s="63" t="s">
        <v>515</v>
      </c>
      <c r="B41" s="64" t="s">
        <v>208</v>
      </c>
      <c r="C41" s="66" t="s">
        <v>67</v>
      </c>
      <c r="D41" s="214" t="e">
        <f>VLOOKUP(Tableau1[[#This Row],[NIVEAU D''ETUDES]],niv,2,FALSE)</f>
        <v>#NAME?</v>
      </c>
      <c r="E41" s="65" t="s">
        <v>46</v>
      </c>
      <c r="F41" s="64" t="s">
        <v>209</v>
      </c>
      <c r="G41" s="64" t="s">
        <v>48</v>
      </c>
      <c r="H41" s="67"/>
      <c r="I41" s="164"/>
      <c r="J41" s="69"/>
      <c r="K41" s="110">
        <v>43653</v>
      </c>
      <c r="L41" s="110">
        <v>43819</v>
      </c>
      <c r="M41" s="110"/>
      <c r="N41" s="71"/>
      <c r="O41" s="71"/>
      <c r="P41" s="141" t="s">
        <v>42</v>
      </c>
      <c r="Q41" s="103" t="s">
        <v>42</v>
      </c>
      <c r="R41" s="318" t="e">
        <f>IF(#REF!&lt;0.8,"OUI","NON")</f>
        <v>#REF!</v>
      </c>
      <c r="S41" s="318" t="e">
        <f>IF(#REF!&gt;0.8,"OUI","NON")</f>
        <v>#REF!</v>
      </c>
      <c r="T41" s="335"/>
      <c r="U41" s="102"/>
      <c r="V41" s="232"/>
      <c r="W41" s="105"/>
      <c r="X41" s="80" t="s">
        <v>44</v>
      </c>
      <c r="Y41" s="78" t="s">
        <v>44</v>
      </c>
      <c r="Z41" s="67" t="s">
        <v>44</v>
      </c>
      <c r="AA41" s="78" t="s">
        <v>44</v>
      </c>
      <c r="AB41" s="109"/>
      <c r="AC41" s="67" t="s">
        <v>44</v>
      </c>
      <c r="AD41" s="66" t="s">
        <v>44</v>
      </c>
      <c r="AE41" s="79" t="s">
        <v>185</v>
      </c>
    </row>
    <row r="42" spans="1:45" ht="12" customHeight="1" x14ac:dyDescent="0.25">
      <c r="A42" s="63" t="s">
        <v>515</v>
      </c>
      <c r="B42" s="43" t="s">
        <v>439</v>
      </c>
      <c r="C42" s="8" t="s">
        <v>129</v>
      </c>
      <c r="D42" s="15">
        <v>3</v>
      </c>
      <c r="E42" s="42" t="s">
        <v>46</v>
      </c>
      <c r="F42" s="43" t="s">
        <v>440</v>
      </c>
      <c r="G42" s="43" t="s">
        <v>48</v>
      </c>
      <c r="H42" s="44"/>
      <c r="I42" s="164"/>
      <c r="J42" s="69"/>
      <c r="K42" s="45">
        <v>43647</v>
      </c>
      <c r="L42" s="45">
        <v>43679</v>
      </c>
      <c r="M42" s="45"/>
      <c r="N42" s="46"/>
      <c r="O42" s="33"/>
      <c r="P42" s="54" t="s">
        <v>41</v>
      </c>
      <c r="Q42" s="83" t="s">
        <v>42</v>
      </c>
      <c r="R42" s="338" t="e">
        <f>IF(#REF!&lt;0.8,"OUI","NON")</f>
        <v>#REF!</v>
      </c>
      <c r="S42" s="38" t="e">
        <f>IF(#REF!&gt;=0.8,"OUI","NON")</f>
        <v>#REF!</v>
      </c>
      <c r="T42" s="38"/>
      <c r="U42" s="57"/>
      <c r="V42" s="40"/>
      <c r="W42" s="97"/>
      <c r="X42" s="60" t="s">
        <v>44</v>
      </c>
      <c r="Y42" s="60" t="s">
        <v>44</v>
      </c>
      <c r="Z42" s="44" t="s">
        <v>44</v>
      </c>
      <c r="AA42" s="60" t="s">
        <v>44</v>
      </c>
      <c r="AB42" s="44" t="s">
        <v>44</v>
      </c>
      <c r="AC42" s="44" t="s">
        <v>44</v>
      </c>
      <c r="AD42" s="8"/>
      <c r="AE42" s="61" t="s">
        <v>185</v>
      </c>
      <c r="AF42" s="137"/>
      <c r="AG42" s="137"/>
      <c r="AH42" s="137"/>
      <c r="AI42" s="137"/>
      <c r="AJ42" s="137"/>
      <c r="AK42" s="137"/>
      <c r="AL42" s="137"/>
      <c r="AM42" s="137"/>
      <c r="AN42" s="137"/>
      <c r="AO42" s="137"/>
      <c r="AP42" s="137"/>
      <c r="AQ42" s="137"/>
      <c r="AR42" s="137"/>
      <c r="AS42" s="137"/>
    </row>
    <row r="43" spans="1:45" ht="12" customHeight="1" x14ac:dyDescent="0.25">
      <c r="A43" s="63" t="s">
        <v>515</v>
      </c>
      <c r="B43" s="43" t="s">
        <v>190</v>
      </c>
      <c r="C43" s="8" t="s">
        <v>139</v>
      </c>
      <c r="D43" s="15">
        <v>3</v>
      </c>
      <c r="E43" s="42" t="s">
        <v>114</v>
      </c>
      <c r="F43" s="43" t="s">
        <v>191</v>
      </c>
      <c r="G43" s="43" t="s">
        <v>192</v>
      </c>
      <c r="H43" s="87"/>
      <c r="I43" s="164"/>
      <c r="J43" s="69"/>
      <c r="K43" s="88">
        <v>43570</v>
      </c>
      <c r="L43" s="88">
        <v>43610</v>
      </c>
      <c r="M43" s="88"/>
      <c r="N43" s="46"/>
      <c r="O43" s="33"/>
      <c r="P43" s="138" t="s">
        <v>41</v>
      </c>
      <c r="Q43" s="83" t="s">
        <v>42</v>
      </c>
      <c r="R43" s="338" t="e">
        <f>IF(#REF!&lt;0.8,"OUI","NON")</f>
        <v>#REF!</v>
      </c>
      <c r="S43" s="38" t="e">
        <f>IF(#REF!&gt;0.8,"OUI","NON")</f>
        <v>#REF!</v>
      </c>
      <c r="T43" s="38"/>
      <c r="U43" s="57"/>
      <c r="V43" s="297"/>
      <c r="W43" s="97"/>
      <c r="X43" s="60" t="s">
        <v>44</v>
      </c>
      <c r="Y43" s="60" t="s">
        <v>44</v>
      </c>
      <c r="Z43" s="44" t="s">
        <v>44</v>
      </c>
      <c r="AA43" s="60" t="s">
        <v>44</v>
      </c>
      <c r="AB43" s="44" t="s">
        <v>44</v>
      </c>
      <c r="AC43" s="44" t="s">
        <v>44</v>
      </c>
      <c r="AD43" s="86"/>
      <c r="AE43" s="61" t="s">
        <v>185</v>
      </c>
      <c r="AF43" s="137"/>
      <c r="AG43" s="137"/>
      <c r="AH43" s="137"/>
      <c r="AI43" s="137"/>
      <c r="AJ43" s="137"/>
      <c r="AK43" s="137"/>
      <c r="AL43" s="137"/>
      <c r="AM43" s="137"/>
      <c r="AN43" s="137"/>
      <c r="AO43" s="137"/>
      <c r="AP43" s="137"/>
      <c r="AQ43" s="137"/>
      <c r="AR43" s="137"/>
      <c r="AS43" s="137"/>
    </row>
    <row r="44" spans="1:45" ht="12" customHeight="1" x14ac:dyDescent="0.25">
      <c r="A44" s="63" t="s">
        <v>515</v>
      </c>
      <c r="B44" s="43" t="s">
        <v>225</v>
      </c>
      <c r="C44" s="8" t="s">
        <v>375</v>
      </c>
      <c r="D44" s="13" t="e">
        <f>VLOOKUP(Tableau1[[#This Row],[NIVEAU D''ETUDES]],niv,2,FALSE)</f>
        <v>#NAME?</v>
      </c>
      <c r="E44" s="42" t="s">
        <v>58</v>
      </c>
      <c r="F44" s="43" t="s">
        <v>396</v>
      </c>
      <c r="G44" s="43" t="s">
        <v>397</v>
      </c>
      <c r="H44" s="87"/>
      <c r="I44" s="164"/>
      <c r="J44" s="69"/>
      <c r="K44" s="88">
        <v>43605</v>
      </c>
      <c r="L44" s="88">
        <v>43630</v>
      </c>
      <c r="M44" s="88"/>
      <c r="N44" s="46"/>
      <c r="O44" s="33"/>
      <c r="P44" s="54" t="s">
        <v>42</v>
      </c>
      <c r="Q44" s="83" t="s">
        <v>41</v>
      </c>
      <c r="R44" s="338" t="e">
        <f>IF(#REF!&lt;0.8,"OUI","NON")</f>
        <v>#REF!</v>
      </c>
      <c r="S44" s="38" t="e">
        <f>IF(#REF!&gt;0.8,"OUI","NON")</f>
        <v>#REF!</v>
      </c>
      <c r="T44" s="38"/>
      <c r="U44" s="57"/>
      <c r="V44" s="40"/>
      <c r="W44" s="97"/>
      <c r="X44" s="60" t="s">
        <v>44</v>
      </c>
      <c r="Y44" s="94"/>
      <c r="Z44" s="87"/>
      <c r="AA44" s="94"/>
      <c r="AB44" s="87"/>
      <c r="AC44" s="87"/>
      <c r="AD44" s="8" t="s">
        <v>366</v>
      </c>
      <c r="AE44" s="61" t="s">
        <v>185</v>
      </c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</row>
    <row r="45" spans="1:45" ht="12" customHeight="1" x14ac:dyDescent="0.25">
      <c r="A45" s="63" t="s">
        <v>515</v>
      </c>
      <c r="B45" s="43" t="s">
        <v>384</v>
      </c>
      <c r="C45" s="8" t="s">
        <v>129</v>
      </c>
      <c r="D45" s="15">
        <v>3</v>
      </c>
      <c r="E45" s="42" t="s">
        <v>46</v>
      </c>
      <c r="F45" s="43" t="s">
        <v>395</v>
      </c>
      <c r="G45" s="43" t="s">
        <v>48</v>
      </c>
      <c r="H45" s="87"/>
      <c r="I45" s="164"/>
      <c r="J45" s="69"/>
      <c r="K45" s="88">
        <v>43647</v>
      </c>
      <c r="L45" s="88">
        <v>43672</v>
      </c>
      <c r="M45" s="88"/>
      <c r="N45" s="46"/>
      <c r="O45" s="33"/>
      <c r="P45" s="54" t="s">
        <v>42</v>
      </c>
      <c r="Q45" s="83" t="s">
        <v>42</v>
      </c>
      <c r="R45" s="338" t="e">
        <f>IF(#REF!&lt;0.8,"OUI","NON")</f>
        <v>#REF!</v>
      </c>
      <c r="S45" s="38" t="e">
        <f>IF(#REF!&gt;0.8,"OUI","NON")</f>
        <v>#REF!</v>
      </c>
      <c r="T45" s="38"/>
      <c r="U45" s="57"/>
      <c r="V45" s="40"/>
      <c r="W45" s="97"/>
      <c r="X45" s="60" t="s">
        <v>44</v>
      </c>
      <c r="Y45" s="60" t="s">
        <v>44</v>
      </c>
      <c r="Z45" s="44" t="s">
        <v>44</v>
      </c>
      <c r="AA45" s="60" t="s">
        <v>44</v>
      </c>
      <c r="AB45" s="87"/>
      <c r="AC45" s="87"/>
      <c r="AD45" s="8" t="s">
        <v>44</v>
      </c>
      <c r="AE45" s="61" t="s">
        <v>185</v>
      </c>
      <c r="AF45" s="137"/>
      <c r="AG45" s="137"/>
      <c r="AH45" s="137"/>
      <c r="AI45" s="137"/>
      <c r="AJ45" s="137"/>
      <c r="AK45" s="137"/>
      <c r="AL45" s="137"/>
      <c r="AM45" s="137"/>
      <c r="AN45" s="137"/>
      <c r="AO45" s="137"/>
      <c r="AP45" s="137"/>
      <c r="AQ45" s="137"/>
      <c r="AR45" s="137"/>
      <c r="AS45" s="137"/>
    </row>
    <row r="46" spans="1:45" s="118" customFormat="1" ht="12" customHeight="1" x14ac:dyDescent="0.25">
      <c r="A46" s="63" t="s">
        <v>515</v>
      </c>
      <c r="B46" s="52" t="s">
        <v>93</v>
      </c>
      <c r="C46" s="8" t="s">
        <v>129</v>
      </c>
      <c r="D46" s="15">
        <v>3</v>
      </c>
      <c r="E46" s="51" t="s">
        <v>46</v>
      </c>
      <c r="F46" s="51" t="s">
        <v>156</v>
      </c>
      <c r="G46" s="52" t="s">
        <v>48</v>
      </c>
      <c r="H46" s="44"/>
      <c r="I46" s="164"/>
      <c r="J46" s="69"/>
      <c r="K46" s="45">
        <v>43640</v>
      </c>
      <c r="L46" s="45">
        <v>43700</v>
      </c>
      <c r="M46" s="45"/>
      <c r="N46" s="53"/>
      <c r="O46" s="34"/>
      <c r="P46" s="151" t="s">
        <v>41</v>
      </c>
      <c r="Q46" s="155" t="s">
        <v>42</v>
      </c>
      <c r="R46" s="338" t="e">
        <f>IF(#REF!&lt;0.8,"OUI","NON")</f>
        <v>#REF!</v>
      </c>
      <c r="S46" s="38" t="e">
        <f>IF(#REF!&gt;0.8,"OUI","NON")</f>
        <v>#REF!</v>
      </c>
      <c r="T46" s="38"/>
      <c r="U46" s="39"/>
      <c r="V46" s="40"/>
      <c r="W46" s="97"/>
      <c r="X46" s="60" t="s">
        <v>44</v>
      </c>
      <c r="Y46" s="60" t="s">
        <v>44</v>
      </c>
      <c r="Z46" s="44" t="s">
        <v>44</v>
      </c>
      <c r="AA46" s="60"/>
      <c r="AB46" s="44"/>
      <c r="AC46" s="44" t="s">
        <v>44</v>
      </c>
      <c r="AD46" s="8"/>
      <c r="AE46" s="61" t="s">
        <v>185</v>
      </c>
      <c r="AF46" s="137"/>
      <c r="AG46" s="137"/>
      <c r="AH46" s="137"/>
      <c r="AI46" s="137"/>
      <c r="AJ46" s="137"/>
      <c r="AK46" s="137"/>
      <c r="AL46" s="137"/>
      <c r="AM46" s="137"/>
      <c r="AN46" s="137"/>
      <c r="AO46" s="137"/>
      <c r="AP46" s="137"/>
      <c r="AQ46" s="137"/>
      <c r="AR46" s="137"/>
      <c r="AS46" s="137"/>
    </row>
    <row r="47" spans="1:45" ht="12" customHeight="1" x14ac:dyDescent="0.25">
      <c r="A47" s="63" t="s">
        <v>515</v>
      </c>
      <c r="B47" s="43" t="s">
        <v>89</v>
      </c>
      <c r="C47" s="8" t="s">
        <v>375</v>
      </c>
      <c r="D47" s="13" t="e">
        <f>VLOOKUP(Tableau1[[#This Row],[NIVEAU D''ETUDES]],niv,2,FALSE)</f>
        <v>#NAME?</v>
      </c>
      <c r="E47" s="42" t="s">
        <v>58</v>
      </c>
      <c r="F47" s="43" t="s">
        <v>59</v>
      </c>
      <c r="G47" s="43" t="s">
        <v>63</v>
      </c>
      <c r="H47" s="44"/>
      <c r="I47" s="163"/>
      <c r="J47" s="69"/>
      <c r="K47" s="45">
        <v>43612</v>
      </c>
      <c r="L47" s="45">
        <v>43653</v>
      </c>
      <c r="M47" s="45"/>
      <c r="N47" s="46"/>
      <c r="O47" s="33"/>
      <c r="P47" s="83" t="s">
        <v>41</v>
      </c>
      <c r="Q47" s="54" t="s">
        <v>42</v>
      </c>
      <c r="R47" s="338" t="e">
        <f>IF(#REF!&lt;0.8,"OUI","NON")</f>
        <v>#REF!</v>
      </c>
      <c r="S47" s="38" t="e">
        <f>IF(#REF!&gt;0.8,"OUI","NON")</f>
        <v>#REF!</v>
      </c>
      <c r="T47" s="38"/>
      <c r="U47" s="57"/>
      <c r="V47" s="40"/>
      <c r="W47" s="97"/>
      <c r="X47" s="60" t="s">
        <v>44</v>
      </c>
      <c r="Y47" s="60" t="s">
        <v>44</v>
      </c>
      <c r="Z47" s="44" t="s">
        <v>44</v>
      </c>
      <c r="AA47" s="60" t="s">
        <v>44</v>
      </c>
      <c r="AB47" s="44" t="s">
        <v>44</v>
      </c>
      <c r="AC47" s="44" t="s">
        <v>44</v>
      </c>
      <c r="AD47" s="8" t="s">
        <v>44</v>
      </c>
      <c r="AE47" s="61" t="s">
        <v>185</v>
      </c>
      <c r="AF47" s="137"/>
      <c r="AG47" s="137"/>
      <c r="AH47" s="137"/>
      <c r="AI47" s="137"/>
      <c r="AJ47" s="137"/>
      <c r="AK47" s="137"/>
      <c r="AL47" s="137"/>
      <c r="AM47" s="137"/>
      <c r="AN47" s="137"/>
      <c r="AO47" s="137"/>
      <c r="AP47" s="137"/>
      <c r="AQ47" s="137"/>
      <c r="AR47" s="137"/>
      <c r="AS47" s="137"/>
    </row>
    <row r="48" spans="1:45" ht="12" customHeight="1" x14ac:dyDescent="0.25">
      <c r="A48" s="63" t="s">
        <v>515</v>
      </c>
      <c r="B48" s="169" t="s">
        <v>352</v>
      </c>
      <c r="C48" s="8" t="s">
        <v>139</v>
      </c>
      <c r="D48" s="15">
        <v>3</v>
      </c>
      <c r="E48" s="171" t="s">
        <v>58</v>
      </c>
      <c r="F48" s="169" t="s">
        <v>353</v>
      </c>
      <c r="G48" s="169" t="s">
        <v>354</v>
      </c>
      <c r="H48" s="172"/>
      <c r="I48" s="163"/>
      <c r="J48" s="69"/>
      <c r="K48" s="173">
        <v>43649</v>
      </c>
      <c r="L48" s="173">
        <v>43665</v>
      </c>
      <c r="M48" s="173"/>
      <c r="N48" s="174"/>
      <c r="O48" s="178"/>
      <c r="P48" s="83" t="s">
        <v>41</v>
      </c>
      <c r="Q48" s="54" t="s">
        <v>42</v>
      </c>
      <c r="R48" s="338" t="e">
        <f>IF(#REF!&lt;0.8,"OUI","NON")</f>
        <v>#REF!</v>
      </c>
      <c r="S48" s="38" t="e">
        <f>IF(#REF!&gt;0.8,"OUI","NON")</f>
        <v>#REF!</v>
      </c>
      <c r="T48" s="38"/>
      <c r="U48" s="57"/>
      <c r="V48" s="180"/>
      <c r="W48" s="97"/>
      <c r="X48" s="176" t="s">
        <v>44</v>
      </c>
      <c r="Y48" s="60" t="s">
        <v>44</v>
      </c>
      <c r="Z48" s="44" t="s">
        <v>44</v>
      </c>
      <c r="AA48" s="176"/>
      <c r="AB48" s="172"/>
      <c r="AC48" s="44" t="s">
        <v>44</v>
      </c>
      <c r="AD48" s="8" t="s">
        <v>44</v>
      </c>
      <c r="AE48" s="61" t="s">
        <v>185</v>
      </c>
      <c r="AF48" s="137"/>
      <c r="AG48" s="137"/>
      <c r="AH48" s="137"/>
      <c r="AI48" s="137"/>
      <c r="AJ48" s="137"/>
      <c r="AK48" s="137"/>
      <c r="AL48" s="137"/>
      <c r="AM48" s="137"/>
      <c r="AN48" s="137"/>
      <c r="AO48" s="137"/>
      <c r="AP48" s="137"/>
      <c r="AQ48" s="137"/>
      <c r="AR48" s="137"/>
      <c r="AS48" s="137"/>
    </row>
    <row r="49" spans="1:45" ht="12" customHeight="1" x14ac:dyDescent="0.25">
      <c r="A49" s="63" t="s">
        <v>515</v>
      </c>
      <c r="B49" s="43" t="s">
        <v>88</v>
      </c>
      <c r="C49" s="8" t="s">
        <v>375</v>
      </c>
      <c r="D49" s="13" t="e">
        <f>VLOOKUP(Tableau1[[#This Row],[NIVEAU D''ETUDES]],niv,2,FALSE)</f>
        <v>#NAME?</v>
      </c>
      <c r="E49" s="42" t="s">
        <v>83</v>
      </c>
      <c r="F49" s="43" t="s">
        <v>170</v>
      </c>
      <c r="G49" s="43" t="s">
        <v>171</v>
      </c>
      <c r="H49" s="87"/>
      <c r="I49" s="163"/>
      <c r="J49" s="69"/>
      <c r="K49" s="45">
        <v>43486</v>
      </c>
      <c r="L49" s="88">
        <v>43504</v>
      </c>
      <c r="M49" s="88"/>
      <c r="N49" s="46"/>
      <c r="O49" s="33"/>
      <c r="P49" s="149" t="s">
        <v>42</v>
      </c>
      <c r="Q49" s="149" t="s">
        <v>42</v>
      </c>
      <c r="R49" s="338" t="e">
        <f>IF(#REF!&lt;0.8,"OUI","NON")</f>
        <v>#REF!</v>
      </c>
      <c r="S49" s="38" t="e">
        <f>IF(#REF!&gt;0.8,"OUI","NON")</f>
        <v>#REF!</v>
      </c>
      <c r="T49" s="38"/>
      <c r="U49" s="57"/>
      <c r="V49" s="40"/>
      <c r="W49" s="97"/>
      <c r="X49" s="60"/>
      <c r="Y49" s="60" t="s">
        <v>44</v>
      </c>
      <c r="Z49" s="44" t="s">
        <v>44</v>
      </c>
      <c r="AA49" s="94"/>
      <c r="AB49" s="87"/>
      <c r="AC49" s="87"/>
      <c r="AD49" s="8" t="s">
        <v>44</v>
      </c>
      <c r="AE49" s="61" t="s">
        <v>56</v>
      </c>
      <c r="AF49" s="137"/>
      <c r="AG49" s="137"/>
      <c r="AH49" s="137"/>
      <c r="AI49" s="137"/>
      <c r="AJ49" s="137"/>
      <c r="AK49" s="137"/>
      <c r="AL49" s="137"/>
      <c r="AM49" s="137"/>
      <c r="AN49" s="137"/>
      <c r="AO49" s="137"/>
      <c r="AP49" s="137"/>
      <c r="AQ49" s="137"/>
      <c r="AR49" s="137"/>
      <c r="AS49" s="137"/>
    </row>
    <row r="50" spans="1:45" ht="12" customHeight="1" x14ac:dyDescent="0.25">
      <c r="A50" s="63" t="s">
        <v>515</v>
      </c>
      <c r="B50" s="43" t="s">
        <v>267</v>
      </c>
      <c r="C50" s="8" t="s">
        <v>55</v>
      </c>
      <c r="D50" s="145">
        <v>2</v>
      </c>
      <c r="E50" s="42" t="s">
        <v>52</v>
      </c>
      <c r="F50" s="43" t="s">
        <v>268</v>
      </c>
      <c r="G50" s="43" t="s">
        <v>54</v>
      </c>
      <c r="H50" s="87"/>
      <c r="I50" s="166"/>
      <c r="J50" s="69"/>
      <c r="K50" s="88">
        <v>43661</v>
      </c>
      <c r="L50" s="88">
        <v>43686</v>
      </c>
      <c r="M50" s="88"/>
      <c r="N50" s="46"/>
      <c r="O50" s="33"/>
      <c r="P50" s="54" t="s">
        <v>42</v>
      </c>
      <c r="Q50" s="83" t="s">
        <v>41</v>
      </c>
      <c r="R50" s="338" t="e">
        <f>IF(#REF!&lt;0.8,"OUI","NON")</f>
        <v>#REF!</v>
      </c>
      <c r="S50" s="38" t="e">
        <f>IF(#REF!&gt;0.8,"OUI","NON")</f>
        <v>#REF!</v>
      </c>
      <c r="T50" s="38"/>
      <c r="U50" s="57"/>
      <c r="V50" s="40"/>
      <c r="W50" s="97"/>
      <c r="X50" s="60" t="s">
        <v>44</v>
      </c>
      <c r="Y50" s="60" t="s">
        <v>44</v>
      </c>
      <c r="Z50" s="44" t="s">
        <v>44</v>
      </c>
      <c r="AA50" s="60" t="s">
        <v>44</v>
      </c>
      <c r="AB50" s="87"/>
      <c r="AC50" s="44" t="s">
        <v>44</v>
      </c>
      <c r="AD50" s="8" t="s">
        <v>44</v>
      </c>
      <c r="AE50" s="61" t="s">
        <v>185</v>
      </c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</row>
    <row r="51" spans="1:45" ht="12" customHeight="1" x14ac:dyDescent="0.25">
      <c r="A51" s="63" t="s">
        <v>515</v>
      </c>
      <c r="B51" s="43" t="s">
        <v>101</v>
      </c>
      <c r="C51" s="8" t="s">
        <v>139</v>
      </c>
      <c r="D51" s="15">
        <v>3</v>
      </c>
      <c r="E51" s="42" t="s">
        <v>52</v>
      </c>
      <c r="F51" s="43" t="s">
        <v>53</v>
      </c>
      <c r="G51" s="43" t="s">
        <v>54</v>
      </c>
      <c r="H51" s="87"/>
      <c r="I51" s="163"/>
      <c r="J51" s="69"/>
      <c r="K51" s="88">
        <v>43486</v>
      </c>
      <c r="L51" s="88">
        <v>43511</v>
      </c>
      <c r="M51" s="88"/>
      <c r="N51" s="46"/>
      <c r="O51" s="33"/>
      <c r="P51" s="149" t="s">
        <v>42</v>
      </c>
      <c r="Q51" s="149" t="s">
        <v>42</v>
      </c>
      <c r="R51" s="338" t="e">
        <f>IF(#REF!&lt;0.8,"OUI","NON")</f>
        <v>#REF!</v>
      </c>
      <c r="S51" s="38" t="e">
        <f>IF(#REF!&gt;0.8,"OUI","NON")</f>
        <v>#REF!</v>
      </c>
      <c r="T51" s="38"/>
      <c r="U51" s="57"/>
      <c r="V51" s="40"/>
      <c r="W51" s="97"/>
      <c r="X51" s="60" t="s">
        <v>44</v>
      </c>
      <c r="Y51" s="60" t="s">
        <v>44</v>
      </c>
      <c r="Z51" s="44" t="s">
        <v>44</v>
      </c>
      <c r="AA51" s="60" t="s">
        <v>44</v>
      </c>
      <c r="AB51" s="87"/>
      <c r="AC51" s="87"/>
      <c r="AD51" s="8" t="s">
        <v>44</v>
      </c>
      <c r="AE51" s="61" t="s">
        <v>56</v>
      </c>
      <c r="AF51" s="137"/>
      <c r="AG51" s="137"/>
      <c r="AH51" s="137"/>
      <c r="AI51" s="137"/>
      <c r="AJ51" s="137"/>
      <c r="AK51" s="137"/>
      <c r="AL51" s="137"/>
      <c r="AM51" s="137"/>
      <c r="AN51" s="137"/>
      <c r="AO51" s="137"/>
      <c r="AP51" s="137"/>
      <c r="AQ51" s="137"/>
      <c r="AR51" s="137"/>
      <c r="AS51" s="137"/>
    </row>
    <row r="52" spans="1:45" ht="12" customHeight="1" x14ac:dyDescent="0.25">
      <c r="A52" s="63" t="s">
        <v>515</v>
      </c>
      <c r="B52" s="43" t="s">
        <v>229</v>
      </c>
      <c r="C52" s="8" t="s">
        <v>55</v>
      </c>
      <c r="D52" s="145">
        <v>2</v>
      </c>
      <c r="E52" s="42" t="s">
        <v>46</v>
      </c>
      <c r="F52" s="43" t="s">
        <v>178</v>
      </c>
      <c r="G52" s="43" t="s">
        <v>48</v>
      </c>
      <c r="H52" s="87"/>
      <c r="I52" s="166"/>
      <c r="J52" s="69"/>
      <c r="K52" s="88">
        <v>43627</v>
      </c>
      <c r="L52" s="88">
        <v>43665</v>
      </c>
      <c r="M52" s="88"/>
      <c r="N52" s="46"/>
      <c r="O52" s="33"/>
      <c r="P52" s="138" t="s">
        <v>42</v>
      </c>
      <c r="Q52" s="83" t="s">
        <v>42</v>
      </c>
      <c r="R52" s="338" t="e">
        <f>IF(#REF!&lt;0.8,"OUI","NON")</f>
        <v>#REF!</v>
      </c>
      <c r="S52" s="38" t="e">
        <f>IF(#REF!&gt;0.8,"OUI","NON")</f>
        <v>#REF!</v>
      </c>
      <c r="T52" s="38"/>
      <c r="U52" s="57"/>
      <c r="V52" s="93"/>
      <c r="W52" s="97"/>
      <c r="X52" s="60" t="s">
        <v>44</v>
      </c>
      <c r="Y52" s="60" t="s">
        <v>44</v>
      </c>
      <c r="Z52" s="44" t="s">
        <v>44</v>
      </c>
      <c r="AA52" s="60" t="s">
        <v>44</v>
      </c>
      <c r="AB52" s="87"/>
      <c r="AC52" s="44" t="s">
        <v>44</v>
      </c>
      <c r="AD52" s="8" t="s">
        <v>44</v>
      </c>
      <c r="AE52" s="61" t="s">
        <v>185</v>
      </c>
      <c r="AF52" s="137"/>
      <c r="AG52" s="137"/>
      <c r="AH52" s="137"/>
      <c r="AI52" s="137"/>
      <c r="AJ52" s="137"/>
      <c r="AK52" s="137"/>
      <c r="AL52" s="137"/>
      <c r="AM52" s="137"/>
      <c r="AN52" s="137"/>
      <c r="AO52" s="137"/>
      <c r="AP52" s="137"/>
      <c r="AQ52" s="137"/>
      <c r="AR52" s="137"/>
      <c r="AS52" s="137"/>
    </row>
    <row r="53" spans="1:45" ht="12" customHeight="1" x14ac:dyDescent="0.25">
      <c r="A53" s="63" t="s">
        <v>515</v>
      </c>
      <c r="B53" s="43" t="s">
        <v>213</v>
      </c>
      <c r="C53" s="8" t="s">
        <v>129</v>
      </c>
      <c r="D53" s="15">
        <v>3</v>
      </c>
      <c r="E53" s="42" t="s">
        <v>46</v>
      </c>
      <c r="F53" s="43" t="s">
        <v>206</v>
      </c>
      <c r="G53" s="43" t="s">
        <v>48</v>
      </c>
      <c r="H53" s="87"/>
      <c r="I53" s="163"/>
      <c r="J53" s="69"/>
      <c r="K53" s="88">
        <v>43642</v>
      </c>
      <c r="L53" s="88">
        <v>43707</v>
      </c>
      <c r="M53" s="88"/>
      <c r="N53" s="46"/>
      <c r="O53" s="33"/>
      <c r="P53" s="138" t="s">
        <v>42</v>
      </c>
      <c r="Q53" s="83" t="s">
        <v>42</v>
      </c>
      <c r="R53" s="338" t="e">
        <f>IF(#REF!&lt;0.8,"OUI","NON")</f>
        <v>#REF!</v>
      </c>
      <c r="S53" s="38" t="e">
        <f>IF(#REF!&gt;0.8,"OUI","NON")</f>
        <v>#REF!</v>
      </c>
      <c r="T53" s="38"/>
      <c r="U53" s="57"/>
      <c r="V53" s="297"/>
      <c r="W53" s="97"/>
      <c r="X53" s="60" t="s">
        <v>44</v>
      </c>
      <c r="Y53" s="60" t="s">
        <v>44</v>
      </c>
      <c r="Z53" s="44" t="s">
        <v>44</v>
      </c>
      <c r="AA53" s="60" t="s">
        <v>44</v>
      </c>
      <c r="AB53" s="44" t="s">
        <v>44</v>
      </c>
      <c r="AC53" s="44" t="s">
        <v>44</v>
      </c>
      <c r="AD53" s="8" t="s">
        <v>44</v>
      </c>
      <c r="AE53" s="61" t="s">
        <v>185</v>
      </c>
      <c r="AF53" s="137"/>
      <c r="AG53" s="137"/>
      <c r="AH53" s="137"/>
      <c r="AI53" s="137"/>
      <c r="AJ53" s="137"/>
      <c r="AK53" s="137"/>
      <c r="AL53" s="137"/>
      <c r="AM53" s="137"/>
      <c r="AN53" s="137"/>
      <c r="AO53" s="137"/>
      <c r="AP53" s="137"/>
      <c r="AQ53" s="137"/>
      <c r="AR53" s="137"/>
      <c r="AS53" s="137"/>
    </row>
    <row r="54" spans="1:45" ht="12" customHeight="1" x14ac:dyDescent="0.25">
      <c r="A54" s="63" t="s">
        <v>515</v>
      </c>
      <c r="B54" s="251" t="s">
        <v>444</v>
      </c>
      <c r="C54" s="8" t="s">
        <v>139</v>
      </c>
      <c r="D54" s="15">
        <v>3</v>
      </c>
      <c r="E54" s="42" t="s">
        <v>52</v>
      </c>
      <c r="F54" s="251" t="s">
        <v>445</v>
      </c>
      <c r="G54" s="251" t="s">
        <v>448</v>
      </c>
      <c r="H54" s="254"/>
      <c r="I54" s="163"/>
      <c r="J54" s="69"/>
      <c r="K54" s="255">
        <v>43647</v>
      </c>
      <c r="L54" s="255">
        <v>43686</v>
      </c>
      <c r="M54" s="255"/>
      <c r="N54" s="256"/>
      <c r="O54" s="257"/>
      <c r="P54" s="138" t="s">
        <v>42</v>
      </c>
      <c r="Q54" s="83" t="s">
        <v>42</v>
      </c>
      <c r="R54" s="338" t="e">
        <f>IF(#REF!&lt;0.8,"OUI","NON")</f>
        <v>#REF!</v>
      </c>
      <c r="S54" s="38" t="e">
        <f>IF(#REF!&gt;0.8,"OUI","NON")</f>
        <v>#REF!</v>
      </c>
      <c r="T54" s="38"/>
      <c r="U54" s="57"/>
      <c r="V54" s="259"/>
      <c r="W54" s="260"/>
      <c r="X54" s="261" t="s">
        <v>44</v>
      </c>
      <c r="Y54" s="261" t="s">
        <v>44</v>
      </c>
      <c r="Z54" s="254" t="s">
        <v>44</v>
      </c>
      <c r="AA54" s="261" t="s">
        <v>44</v>
      </c>
      <c r="AB54" s="254" t="s">
        <v>44</v>
      </c>
      <c r="AC54" s="254" t="s">
        <v>44</v>
      </c>
      <c r="AD54" s="252" t="s">
        <v>44</v>
      </c>
      <c r="AE54" s="262" t="s">
        <v>44</v>
      </c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</row>
    <row r="55" spans="1:45" ht="12" customHeight="1" x14ac:dyDescent="0.25">
      <c r="A55" s="63" t="s">
        <v>515</v>
      </c>
      <c r="B55" s="238" t="s">
        <v>433</v>
      </c>
      <c r="C55" s="8" t="s">
        <v>375</v>
      </c>
      <c r="D55" s="13" t="e">
        <f>VLOOKUP(Tableau1[[#This Row],[NIVEAU D''ETUDES]],niv,2,FALSE)</f>
        <v>#NAME?</v>
      </c>
      <c r="E55" s="248" t="s">
        <v>58</v>
      </c>
      <c r="F55" s="238" t="s">
        <v>434</v>
      </c>
      <c r="G55" s="238" t="s">
        <v>63</v>
      </c>
      <c r="H55" s="240"/>
      <c r="I55" s="163"/>
      <c r="J55" s="69"/>
      <c r="K55" s="241">
        <v>43633</v>
      </c>
      <c r="L55" s="241">
        <v>43637</v>
      </c>
      <c r="M55" s="241"/>
      <c r="N55" s="242"/>
      <c r="O55" s="249"/>
      <c r="P55" s="138" t="s">
        <v>42</v>
      </c>
      <c r="Q55" s="83" t="s">
        <v>42</v>
      </c>
      <c r="R55" s="338" t="e">
        <f>IF(#REF!&lt;0.8,"OUI","NON")</f>
        <v>#REF!</v>
      </c>
      <c r="S55" s="38" t="e">
        <f>IF(#REF!&gt;0.8,"OUI","NON")</f>
        <v>#REF!</v>
      </c>
      <c r="T55" s="38"/>
      <c r="U55" s="57"/>
      <c r="V55" s="311"/>
      <c r="W55" s="244"/>
      <c r="X55" s="60" t="s">
        <v>44</v>
      </c>
      <c r="Y55" s="60" t="s">
        <v>44</v>
      </c>
      <c r="Z55" s="44" t="s">
        <v>44</v>
      </c>
      <c r="AA55" s="245"/>
      <c r="AB55" s="240"/>
      <c r="AC55" s="240"/>
      <c r="AD55" s="239" t="s">
        <v>44</v>
      </c>
      <c r="AE55" s="61" t="s">
        <v>185</v>
      </c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</row>
    <row r="56" spans="1:45" ht="12" customHeight="1" x14ac:dyDescent="0.25">
      <c r="A56" s="63" t="s">
        <v>515</v>
      </c>
      <c r="B56" s="43" t="s">
        <v>79</v>
      </c>
      <c r="C56" s="8" t="s">
        <v>375</v>
      </c>
      <c r="D56" s="13" t="e">
        <f>VLOOKUP(Tableau1[[#This Row],[NIVEAU D''ETUDES]],niv,2,FALSE)</f>
        <v>#NAME?</v>
      </c>
      <c r="E56" s="42" t="s">
        <v>58</v>
      </c>
      <c r="F56" s="43" t="s">
        <v>80</v>
      </c>
      <c r="G56" s="43" t="s">
        <v>63</v>
      </c>
      <c r="H56" s="44"/>
      <c r="I56" s="166"/>
      <c r="J56" s="69"/>
      <c r="K56" s="45">
        <v>43619</v>
      </c>
      <c r="L56" s="45" t="s">
        <v>451</v>
      </c>
      <c r="M56" s="45"/>
      <c r="N56" s="46"/>
      <c r="O56" s="33"/>
      <c r="P56" s="138" t="s">
        <v>42</v>
      </c>
      <c r="Q56" s="83" t="s">
        <v>42</v>
      </c>
      <c r="R56" s="338" t="e">
        <f>IF(#REF!&lt;0.8,"OUI","NON")</f>
        <v>#REF!</v>
      </c>
      <c r="S56" s="38" t="e">
        <f>IF(#REF!&gt;=0.8,"OUI","NON")</f>
        <v>#REF!</v>
      </c>
      <c r="T56" s="38"/>
      <c r="U56" s="57"/>
      <c r="V56" s="40"/>
      <c r="W56" s="97"/>
      <c r="X56" s="60" t="s">
        <v>44</v>
      </c>
      <c r="Y56" s="60" t="s">
        <v>44</v>
      </c>
      <c r="Z56" s="60" t="s">
        <v>44</v>
      </c>
      <c r="AA56" s="60" t="s">
        <v>44</v>
      </c>
      <c r="AB56" s="60" t="s">
        <v>44</v>
      </c>
      <c r="AC56" s="44"/>
      <c r="AD56" s="8" t="s">
        <v>44</v>
      </c>
      <c r="AE56" s="61" t="s">
        <v>185</v>
      </c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</row>
    <row r="57" spans="1:45" ht="12" customHeight="1" x14ac:dyDescent="0.25">
      <c r="A57" s="63" t="s">
        <v>515</v>
      </c>
      <c r="B57" s="64" t="s">
        <v>208</v>
      </c>
      <c r="C57" s="66" t="s">
        <v>67</v>
      </c>
      <c r="D57" s="214" t="e">
        <f>VLOOKUP(Tableau1[[#This Row],[NIVEAU D''ETUDES]],niv,2,FALSE)</f>
        <v>#NAME?</v>
      </c>
      <c r="E57" s="65" t="s">
        <v>46</v>
      </c>
      <c r="F57" s="64" t="s">
        <v>247</v>
      </c>
      <c r="G57" s="64" t="s">
        <v>48</v>
      </c>
      <c r="H57" s="67"/>
      <c r="I57" s="165"/>
      <c r="J57" s="69"/>
      <c r="K57" s="110">
        <v>43535</v>
      </c>
      <c r="L57" s="110">
        <v>43693</v>
      </c>
      <c r="M57" s="110"/>
      <c r="N57" s="71"/>
      <c r="O57" s="71"/>
      <c r="P57" s="141" t="s">
        <v>41</v>
      </c>
      <c r="Q57" s="103" t="s">
        <v>42</v>
      </c>
      <c r="R57" s="318" t="e">
        <f>IF(#REF!&lt;0.8,"OUI","NON")</f>
        <v>#REF!</v>
      </c>
      <c r="S57" s="318" t="e">
        <f>IF(#REF!&gt;0.8,"OUI","NON")</f>
        <v>#REF!</v>
      </c>
      <c r="T57" s="335"/>
      <c r="U57" s="102"/>
      <c r="V57" s="114"/>
      <c r="W57" s="105"/>
      <c r="X57" s="78" t="s">
        <v>44</v>
      </c>
      <c r="Y57" s="78" t="s">
        <v>44</v>
      </c>
      <c r="Z57" s="67" t="s">
        <v>44</v>
      </c>
      <c r="AA57" s="78" t="s">
        <v>44</v>
      </c>
      <c r="AB57" s="109"/>
      <c r="AC57" s="67" t="s">
        <v>44</v>
      </c>
      <c r="AD57" s="116"/>
      <c r="AE57" s="79" t="s">
        <v>185</v>
      </c>
      <c r="AF57" s="137"/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137"/>
      <c r="AR57" s="137"/>
      <c r="AS57" s="137"/>
    </row>
    <row r="58" spans="1:45" ht="12" customHeight="1" x14ac:dyDescent="0.25">
      <c r="A58" s="63" t="s">
        <v>515</v>
      </c>
      <c r="B58" s="64" t="s">
        <v>39</v>
      </c>
      <c r="C58" s="66" t="s">
        <v>40</v>
      </c>
      <c r="D58" s="214" t="e">
        <f>VLOOKUP(Tableau1[[#This Row],[NIVEAU D''ETUDES]],niv,2,FALSE)</f>
        <v>#NAME?</v>
      </c>
      <c r="E58" s="65" t="s">
        <v>46</v>
      </c>
      <c r="F58" s="64" t="s">
        <v>241</v>
      </c>
      <c r="G58" s="64" t="s">
        <v>48</v>
      </c>
      <c r="H58" s="67"/>
      <c r="I58" s="165"/>
      <c r="J58" s="69"/>
      <c r="K58" s="70">
        <v>43472</v>
      </c>
      <c r="L58" s="70">
        <v>43651</v>
      </c>
      <c r="M58" s="70"/>
      <c r="N58" s="71"/>
      <c r="O58" s="71"/>
      <c r="P58" s="148" t="s">
        <v>42</v>
      </c>
      <c r="Q58" s="148" t="s">
        <v>42</v>
      </c>
      <c r="R58" s="318" t="e">
        <f>IF(#REF!&lt;0.8,"OUI","NON")</f>
        <v>#REF!</v>
      </c>
      <c r="S58" s="318" t="e">
        <f>IF(#REF!&gt;0.8,"OUI","NON")</f>
        <v>#REF!</v>
      </c>
      <c r="T58" s="335"/>
      <c r="U58" s="100"/>
      <c r="V58" s="313"/>
      <c r="W58" s="105"/>
      <c r="X58" s="78" t="s">
        <v>44</v>
      </c>
      <c r="Y58" s="78" t="s">
        <v>44</v>
      </c>
      <c r="Z58" s="67" t="s">
        <v>44</v>
      </c>
      <c r="AA58" s="78" t="s">
        <v>44</v>
      </c>
      <c r="AB58" s="67" t="s">
        <v>44</v>
      </c>
      <c r="AC58" s="67" t="s">
        <v>44</v>
      </c>
      <c r="AD58" s="66" t="s">
        <v>44</v>
      </c>
      <c r="AE58" s="79" t="s">
        <v>56</v>
      </c>
      <c r="AF58" s="137"/>
      <c r="AG58" s="137"/>
      <c r="AH58" s="137"/>
      <c r="AI58" s="137"/>
      <c r="AJ58" s="137"/>
      <c r="AK58" s="137"/>
      <c r="AL58" s="137"/>
      <c r="AM58" s="137"/>
      <c r="AN58" s="137"/>
      <c r="AO58" s="137"/>
      <c r="AP58" s="137"/>
      <c r="AQ58" s="137"/>
      <c r="AR58" s="137"/>
      <c r="AS58" s="137"/>
    </row>
    <row r="59" spans="1:45" ht="12" customHeight="1" x14ac:dyDescent="0.25">
      <c r="A59" s="63" t="s">
        <v>515</v>
      </c>
      <c r="B59" s="43" t="s">
        <v>452</v>
      </c>
      <c r="C59" s="143" t="s">
        <v>139</v>
      </c>
      <c r="D59" s="15">
        <v>3</v>
      </c>
      <c r="E59" s="42" t="s">
        <v>52</v>
      </c>
      <c r="F59" s="43" t="s">
        <v>53</v>
      </c>
      <c r="G59" s="43" t="s">
        <v>54</v>
      </c>
      <c r="H59" s="44"/>
      <c r="I59" s="166"/>
      <c r="J59" s="69"/>
      <c r="K59" s="45">
        <v>43710</v>
      </c>
      <c r="L59" s="45">
        <v>43819</v>
      </c>
      <c r="M59" s="45"/>
      <c r="N59" s="46"/>
      <c r="O59" s="33"/>
      <c r="P59" s="149" t="s">
        <v>41</v>
      </c>
      <c r="Q59" s="149" t="s">
        <v>41</v>
      </c>
      <c r="R59" s="338" t="e">
        <f>IF(#REF!&lt;0.8,"OUI","NON")</f>
        <v>#REF!</v>
      </c>
      <c r="S59" s="38" t="e">
        <f>IF(#REF!&gt;0.8,"OUI","NON")</f>
        <v>#REF!</v>
      </c>
      <c r="T59" s="38"/>
      <c r="U59" s="56"/>
      <c r="V59" s="40"/>
      <c r="W59" s="97"/>
      <c r="X59" s="60" t="s">
        <v>44</v>
      </c>
      <c r="Y59" s="60"/>
      <c r="Z59" s="44"/>
      <c r="AA59" s="60"/>
      <c r="AB59" s="44"/>
      <c r="AC59" s="44"/>
      <c r="AD59" s="8"/>
      <c r="AE59" s="61"/>
      <c r="AF59" s="137"/>
      <c r="AG59" s="137"/>
      <c r="AH59" s="137"/>
      <c r="AI59" s="137"/>
      <c r="AJ59" s="137"/>
      <c r="AK59" s="137"/>
      <c r="AL59" s="137"/>
      <c r="AM59" s="137"/>
      <c r="AN59" s="137"/>
      <c r="AO59" s="137"/>
      <c r="AP59" s="137"/>
      <c r="AQ59" s="137"/>
      <c r="AR59" s="137"/>
      <c r="AS59" s="137"/>
    </row>
    <row r="60" spans="1:45" ht="12" customHeight="1" x14ac:dyDescent="0.25">
      <c r="A60" s="63" t="s">
        <v>515</v>
      </c>
      <c r="B60" s="64" t="s">
        <v>102</v>
      </c>
      <c r="C60" s="66" t="s">
        <v>67</v>
      </c>
      <c r="D60" s="214" t="e">
        <f>VLOOKUP(Tableau1[[#This Row],[NIVEAU D''ETUDES]],niv,2,FALSE)</f>
        <v>#NAME?</v>
      </c>
      <c r="E60" s="65" t="s">
        <v>114</v>
      </c>
      <c r="F60" s="64" t="s">
        <v>151</v>
      </c>
      <c r="G60" s="64" t="s">
        <v>199</v>
      </c>
      <c r="H60" s="109"/>
      <c r="I60" s="165"/>
      <c r="J60" s="69"/>
      <c r="K60" s="110">
        <v>43542</v>
      </c>
      <c r="L60" s="110">
        <v>43700</v>
      </c>
      <c r="M60" s="110"/>
      <c r="N60" s="71"/>
      <c r="O60" s="71"/>
      <c r="P60" s="148" t="s">
        <v>42</v>
      </c>
      <c r="Q60" s="148" t="s">
        <v>42</v>
      </c>
      <c r="R60" s="318" t="e">
        <f>IF(#REF!&lt;0.8,"OUI","NON")</f>
        <v>#REF!</v>
      </c>
      <c r="S60" s="318" t="e">
        <f>IF(#REF!&gt;0.8,"OUI","NON")</f>
        <v>#REF!</v>
      </c>
      <c r="T60" s="335"/>
      <c r="U60" s="102"/>
      <c r="V60" s="114"/>
      <c r="W60" s="105"/>
      <c r="X60" s="78" t="s">
        <v>44</v>
      </c>
      <c r="Y60" s="78" t="s">
        <v>44</v>
      </c>
      <c r="Z60" s="67" t="s">
        <v>44</v>
      </c>
      <c r="AA60" s="115"/>
      <c r="AB60" s="109"/>
      <c r="AC60" s="67" t="s">
        <v>44</v>
      </c>
      <c r="AD60" s="66" t="s">
        <v>44</v>
      </c>
      <c r="AE60" s="79" t="s">
        <v>185</v>
      </c>
      <c r="AF60" s="137"/>
      <c r="AG60" s="137"/>
      <c r="AH60" s="137"/>
      <c r="AI60" s="137"/>
      <c r="AJ60" s="137"/>
      <c r="AK60" s="137"/>
      <c r="AL60" s="137"/>
      <c r="AM60" s="137"/>
      <c r="AN60" s="137"/>
      <c r="AO60" s="137"/>
      <c r="AP60" s="137"/>
      <c r="AQ60" s="137"/>
      <c r="AR60" s="137"/>
      <c r="AS60" s="137"/>
    </row>
    <row r="61" spans="1:45" ht="12" customHeight="1" x14ac:dyDescent="0.25">
      <c r="A61" s="63" t="s">
        <v>515</v>
      </c>
      <c r="B61" s="43" t="s">
        <v>230</v>
      </c>
      <c r="C61" s="8" t="s">
        <v>50</v>
      </c>
      <c r="D61" s="14">
        <v>4</v>
      </c>
      <c r="E61" s="42" t="s">
        <v>46</v>
      </c>
      <c r="F61" s="43" t="s">
        <v>254</v>
      </c>
      <c r="G61" s="43" t="s">
        <v>48</v>
      </c>
      <c r="H61" s="87"/>
      <c r="I61" s="163"/>
      <c r="J61" s="69"/>
      <c r="K61" s="88">
        <v>43591</v>
      </c>
      <c r="L61" s="88">
        <v>43702</v>
      </c>
      <c r="M61" s="88"/>
      <c r="N61" s="46"/>
      <c r="O61" s="33"/>
      <c r="P61" s="149" t="s">
        <v>42</v>
      </c>
      <c r="Q61" s="83" t="s">
        <v>42</v>
      </c>
      <c r="R61" s="338" t="e">
        <f>IF(#REF!&lt;0.8,"OUI","NON")</f>
        <v>#REF!</v>
      </c>
      <c r="S61" s="38" t="e">
        <f>IF(#REF!&gt;0.8,"OUI","NON")</f>
        <v>#REF!</v>
      </c>
      <c r="T61" s="38"/>
      <c r="U61" s="57"/>
      <c r="V61" s="93"/>
      <c r="W61" s="97"/>
      <c r="X61" s="60" t="s">
        <v>44</v>
      </c>
      <c r="Y61" s="60" t="s">
        <v>44</v>
      </c>
      <c r="Z61" s="44" t="s">
        <v>44</v>
      </c>
      <c r="AA61" s="60" t="s">
        <v>44</v>
      </c>
      <c r="AB61" s="44" t="s">
        <v>44</v>
      </c>
      <c r="AC61" s="44" t="s">
        <v>44</v>
      </c>
      <c r="AD61" s="8" t="s">
        <v>44</v>
      </c>
      <c r="AE61" s="61" t="s">
        <v>185</v>
      </c>
      <c r="AF61" s="137"/>
      <c r="AG61" s="137"/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37"/>
    </row>
    <row r="62" spans="1:45" ht="12" customHeight="1" x14ac:dyDescent="0.25">
      <c r="A62" s="63" t="s">
        <v>515</v>
      </c>
      <c r="B62" s="64" t="s">
        <v>286</v>
      </c>
      <c r="C62" s="66" t="s">
        <v>67</v>
      </c>
      <c r="D62" s="214" t="e">
        <f>VLOOKUP(Tableau1[[#This Row],[NIVEAU D''ETUDES]],niv,2,FALSE)</f>
        <v>#NAME?</v>
      </c>
      <c r="E62" s="65" t="s">
        <v>46</v>
      </c>
      <c r="F62" s="64" t="s">
        <v>73</v>
      </c>
      <c r="G62" s="64" t="s">
        <v>48</v>
      </c>
      <c r="H62" s="67"/>
      <c r="I62" s="165"/>
      <c r="J62" s="69"/>
      <c r="K62" s="110">
        <v>43514</v>
      </c>
      <c r="L62" s="110">
        <v>43677</v>
      </c>
      <c r="M62" s="110"/>
      <c r="N62" s="71"/>
      <c r="O62" s="71"/>
      <c r="P62" s="148" t="s">
        <v>42</v>
      </c>
      <c r="Q62" s="148" t="s">
        <v>42</v>
      </c>
      <c r="R62" s="148" t="e">
        <f>IF(#REF!&lt;0.8,"OUI","NON")</f>
        <v>#REF!</v>
      </c>
      <c r="S62" s="318" t="e">
        <f>IF(#REF!&gt;0.8,"OUI","NON")</f>
        <v>#REF!</v>
      </c>
      <c r="T62" s="335"/>
      <c r="U62" s="102"/>
      <c r="V62" s="114"/>
      <c r="W62" s="105"/>
      <c r="X62" s="78" t="s">
        <v>44</v>
      </c>
      <c r="Y62" s="78" t="s">
        <v>44</v>
      </c>
      <c r="Z62" s="67" t="s">
        <v>44</v>
      </c>
      <c r="AA62" s="78" t="s">
        <v>44</v>
      </c>
      <c r="AB62" s="109"/>
      <c r="AC62" s="67" t="s">
        <v>44</v>
      </c>
      <c r="AD62" s="66" t="s">
        <v>44</v>
      </c>
      <c r="AE62" s="79" t="s">
        <v>185</v>
      </c>
      <c r="AF62" s="137"/>
      <c r="AG62" s="137"/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37"/>
    </row>
    <row r="63" spans="1:45" ht="12" customHeight="1" x14ac:dyDescent="0.25">
      <c r="A63" s="63" t="s">
        <v>515</v>
      </c>
      <c r="B63" s="43" t="s">
        <v>237</v>
      </c>
      <c r="C63" s="8" t="s">
        <v>50</v>
      </c>
      <c r="D63" s="14">
        <v>4</v>
      </c>
      <c r="E63" s="42" t="s">
        <v>46</v>
      </c>
      <c r="F63" s="43" t="s">
        <v>73</v>
      </c>
      <c r="G63" s="43" t="s">
        <v>48</v>
      </c>
      <c r="H63" s="87"/>
      <c r="I63" s="163"/>
      <c r="J63" s="69"/>
      <c r="K63" s="88">
        <v>43619</v>
      </c>
      <c r="L63" s="88">
        <v>43707</v>
      </c>
      <c r="M63" s="88"/>
      <c r="N63" s="46"/>
      <c r="O63" s="33"/>
      <c r="P63" s="138" t="s">
        <v>42</v>
      </c>
      <c r="Q63" s="138" t="s">
        <v>42</v>
      </c>
      <c r="R63" s="338" t="e">
        <f>IF(#REF!&lt;0.8,"OUI","NON")</f>
        <v>#REF!</v>
      </c>
      <c r="S63" s="38" t="e">
        <f>IF(#REF!&gt;0.8,"OUI","NON")</f>
        <v>#REF!</v>
      </c>
      <c r="T63" s="38"/>
      <c r="U63" s="57"/>
      <c r="V63" s="93"/>
      <c r="W63" s="97"/>
      <c r="X63" s="60" t="s">
        <v>44</v>
      </c>
      <c r="Y63" s="60" t="s">
        <v>44</v>
      </c>
      <c r="Z63" s="44" t="s">
        <v>44</v>
      </c>
      <c r="AA63" s="60" t="s">
        <v>44</v>
      </c>
      <c r="AB63" s="87"/>
      <c r="AC63" s="44" t="s">
        <v>44</v>
      </c>
      <c r="AD63" s="8" t="s">
        <v>44</v>
      </c>
      <c r="AE63" s="61" t="s">
        <v>185</v>
      </c>
      <c r="AN63" s="137"/>
      <c r="AO63" s="137"/>
      <c r="AP63" s="137"/>
      <c r="AQ63" s="137"/>
      <c r="AR63" s="137"/>
      <c r="AS63" s="137"/>
    </row>
    <row r="64" spans="1:45" ht="12" customHeight="1" x14ac:dyDescent="0.25">
      <c r="A64" s="63" t="s">
        <v>515</v>
      </c>
      <c r="B64" s="64" t="s">
        <v>177</v>
      </c>
      <c r="C64" s="66" t="s">
        <v>67</v>
      </c>
      <c r="D64" s="214" t="e">
        <f>VLOOKUP(Tableau1[[#This Row],[NIVEAU D''ETUDES]],niv,2,FALSE)</f>
        <v>#NAME?</v>
      </c>
      <c r="E64" s="65" t="s">
        <v>46</v>
      </c>
      <c r="F64" s="64" t="s">
        <v>183</v>
      </c>
      <c r="G64" s="64" t="s">
        <v>48</v>
      </c>
      <c r="H64" s="67"/>
      <c r="I64" s="165"/>
      <c r="J64" s="69"/>
      <c r="K64" s="110">
        <v>43535</v>
      </c>
      <c r="L64" s="110">
        <v>43718</v>
      </c>
      <c r="M64" s="110"/>
      <c r="N64" s="71"/>
      <c r="O64" s="71"/>
      <c r="P64" s="148" t="s">
        <v>42</v>
      </c>
      <c r="Q64" s="148" t="s">
        <v>42</v>
      </c>
      <c r="R64" s="318" t="e">
        <f>IF(#REF!&lt;0.8,"OUI","NON")</f>
        <v>#REF!</v>
      </c>
      <c r="S64" s="318" t="e">
        <f>IF(#REF!&gt;0.8,"OUI","NON")</f>
        <v>#REF!</v>
      </c>
      <c r="T64" s="74"/>
      <c r="U64" s="102"/>
      <c r="V64" s="114"/>
      <c r="W64" s="105"/>
      <c r="X64" s="78" t="s">
        <v>44</v>
      </c>
      <c r="Y64" s="78" t="s">
        <v>44</v>
      </c>
      <c r="Z64" s="67" t="s">
        <v>44</v>
      </c>
      <c r="AA64" s="115"/>
      <c r="AB64" s="67" t="s">
        <v>44</v>
      </c>
      <c r="AC64" s="67" t="s">
        <v>44</v>
      </c>
      <c r="AD64" s="66" t="s">
        <v>44</v>
      </c>
      <c r="AE64" s="79" t="s">
        <v>234</v>
      </c>
    </row>
    <row r="65" spans="1:31" ht="12" customHeight="1" x14ac:dyDescent="0.25">
      <c r="A65" s="63" t="s">
        <v>515</v>
      </c>
      <c r="B65" s="43" t="s">
        <v>125</v>
      </c>
      <c r="C65" s="8" t="s">
        <v>375</v>
      </c>
      <c r="D65" s="13" t="e">
        <f>VLOOKUP(Tableau1[[#This Row],[NIVEAU D''ETUDES]],niv,2,FALSE)</f>
        <v>#NAME?</v>
      </c>
      <c r="E65" s="42" t="s">
        <v>75</v>
      </c>
      <c r="F65" s="43" t="s">
        <v>126</v>
      </c>
      <c r="G65" s="43" t="s">
        <v>77</v>
      </c>
      <c r="H65" s="87"/>
      <c r="I65" s="163"/>
      <c r="J65" s="69"/>
      <c r="K65" s="88">
        <v>43486</v>
      </c>
      <c r="L65" s="88">
        <v>43490</v>
      </c>
      <c r="M65" s="88"/>
      <c r="N65" s="46"/>
      <c r="O65" s="33"/>
      <c r="P65" s="149" t="s">
        <v>42</v>
      </c>
      <c r="Q65" s="149" t="s">
        <v>42</v>
      </c>
      <c r="R65" s="338" t="e">
        <f>IF(#REF!&lt;0.8,"OUI","NON")</f>
        <v>#REF!</v>
      </c>
      <c r="S65" s="38" t="e">
        <f>IF(#REF!&gt;0.8,"OUI","NON")</f>
        <v>#REF!</v>
      </c>
      <c r="T65" s="38"/>
      <c r="U65" s="57"/>
      <c r="V65" s="40"/>
      <c r="W65" s="97"/>
      <c r="X65" s="60" t="s">
        <v>44</v>
      </c>
      <c r="Y65" s="60" t="s">
        <v>44</v>
      </c>
      <c r="Z65" s="44" t="s">
        <v>44</v>
      </c>
      <c r="AA65" s="94"/>
      <c r="AB65" s="87"/>
      <c r="AC65" s="87"/>
      <c r="AD65" s="8" t="s">
        <v>44</v>
      </c>
      <c r="AE65" s="61" t="s">
        <v>56</v>
      </c>
    </row>
    <row r="66" spans="1:31" ht="12" customHeight="1" x14ac:dyDescent="0.25">
      <c r="A66" s="63" t="s">
        <v>515</v>
      </c>
      <c r="B66" s="43" t="s">
        <v>81</v>
      </c>
      <c r="C66" s="8" t="s">
        <v>375</v>
      </c>
      <c r="D66" s="13" t="e">
        <f>VLOOKUP(Tableau1[[#This Row],[NIVEAU D''ETUDES]],niv,2,FALSE)</f>
        <v>#NAME?</v>
      </c>
      <c r="E66" s="42" t="s">
        <v>75</v>
      </c>
      <c r="F66" s="43" t="s">
        <v>76</v>
      </c>
      <c r="G66" s="43" t="s">
        <v>77</v>
      </c>
      <c r="H66" s="44"/>
      <c r="I66" s="163"/>
      <c r="J66" s="69"/>
      <c r="K66" s="45">
        <v>43472</v>
      </c>
      <c r="L66" s="45">
        <v>43476</v>
      </c>
      <c r="M66" s="45"/>
      <c r="N66" s="46"/>
      <c r="O66" s="33"/>
      <c r="P66" s="83" t="s">
        <v>41</v>
      </c>
      <c r="Q66" s="83" t="s">
        <v>41</v>
      </c>
      <c r="R66" s="338" t="e">
        <f>IF(#REF!&lt;0.8,"OUI","NON")</f>
        <v>#REF!</v>
      </c>
      <c r="S66" s="38" t="e">
        <f>IF(#REF!&gt;0.8,"OUI","NON")</f>
        <v>#REF!</v>
      </c>
      <c r="T66" s="38"/>
      <c r="U66" s="56"/>
      <c r="V66" s="181"/>
      <c r="W66" s="97"/>
      <c r="X66" s="60"/>
      <c r="Y66" s="60" t="s">
        <v>44</v>
      </c>
      <c r="Z66" s="44"/>
      <c r="AA66" s="60"/>
      <c r="AB66" s="44"/>
      <c r="AC66" s="44"/>
      <c r="AD66" s="8" t="s">
        <v>366</v>
      </c>
      <c r="AE66" s="61" t="s">
        <v>56</v>
      </c>
    </row>
    <row r="67" spans="1:31" ht="12" customHeight="1" x14ac:dyDescent="0.25">
      <c r="A67" s="63" t="s">
        <v>515</v>
      </c>
      <c r="B67" s="64" t="s">
        <v>289</v>
      </c>
      <c r="C67" s="66" t="s">
        <v>67</v>
      </c>
      <c r="D67" s="214" t="e">
        <f>VLOOKUP(Tableau1[[#This Row],[NIVEAU D''ETUDES]],niv,2,FALSE)</f>
        <v>#NAME?</v>
      </c>
      <c r="E67" s="65" t="s">
        <v>46</v>
      </c>
      <c r="F67" s="64" t="s">
        <v>290</v>
      </c>
      <c r="G67" s="64" t="s">
        <v>291</v>
      </c>
      <c r="H67" s="67"/>
      <c r="I67" s="165"/>
      <c r="J67" s="69"/>
      <c r="K67" s="110">
        <v>43633</v>
      </c>
      <c r="L67" s="110">
        <v>43812</v>
      </c>
      <c r="M67" s="110"/>
      <c r="N67" s="71"/>
      <c r="O67" s="71"/>
      <c r="P67" s="100" t="s">
        <v>41</v>
      </c>
      <c r="Q67" s="103" t="s">
        <v>41</v>
      </c>
      <c r="R67" s="318" t="e">
        <f>IF(#REF!&lt;0.8,"OUI","NON")</f>
        <v>#REF!</v>
      </c>
      <c r="S67" s="318" t="e">
        <f>IF(#REF!&gt;0.8,"OUI","NON")</f>
        <v>#REF!</v>
      </c>
      <c r="T67" s="335"/>
      <c r="U67" s="102"/>
      <c r="V67" s="114"/>
      <c r="W67" s="105"/>
      <c r="X67" s="80" t="s">
        <v>44</v>
      </c>
      <c r="Y67" s="115"/>
      <c r="Z67" s="109"/>
      <c r="AA67" s="115"/>
      <c r="AB67" s="109"/>
      <c r="AC67" s="109"/>
      <c r="AD67" s="116"/>
      <c r="AE67" s="79" t="s">
        <v>185</v>
      </c>
    </row>
    <row r="68" spans="1:31" ht="12" customHeight="1" x14ac:dyDescent="0.25">
      <c r="A68" s="63" t="s">
        <v>515</v>
      </c>
      <c r="B68" s="43" t="s">
        <v>163</v>
      </c>
      <c r="C68" s="8" t="s">
        <v>139</v>
      </c>
      <c r="D68" s="15">
        <v>3</v>
      </c>
      <c r="E68" s="42" t="s">
        <v>418</v>
      </c>
      <c r="F68" s="43" t="s">
        <v>419</v>
      </c>
      <c r="G68" s="43" t="s">
        <v>420</v>
      </c>
      <c r="H68" s="44"/>
      <c r="I68" s="163"/>
      <c r="J68" s="69"/>
      <c r="K68" s="45">
        <v>43619</v>
      </c>
      <c r="L68" s="45">
        <v>43672</v>
      </c>
      <c r="M68" s="45"/>
      <c r="N68" s="46"/>
      <c r="O68" s="33"/>
      <c r="P68" s="83" t="s">
        <v>41</v>
      </c>
      <c r="Q68" s="83" t="s">
        <v>41</v>
      </c>
      <c r="R68" s="338" t="e">
        <f>IF(#REF!&lt;0.8,"OUI","NON")</f>
        <v>#REF!</v>
      </c>
      <c r="S68" s="38" t="e">
        <f>IF(#REF!&gt;0.8,"OUI","NON")</f>
        <v>#REF!</v>
      </c>
      <c r="T68" s="38"/>
      <c r="U68" s="56"/>
      <c r="V68" s="40"/>
      <c r="W68" s="97"/>
      <c r="X68" s="60" t="s">
        <v>44</v>
      </c>
      <c r="Y68" s="60"/>
      <c r="Z68" s="44"/>
      <c r="AA68" s="60"/>
      <c r="AB68" s="44"/>
      <c r="AC68" s="44"/>
      <c r="AD68" s="8" t="s">
        <v>44</v>
      </c>
      <c r="AE68" s="61" t="s">
        <v>185</v>
      </c>
    </row>
    <row r="69" spans="1:31" ht="12" customHeight="1" x14ac:dyDescent="0.25">
      <c r="A69" s="63" t="s">
        <v>515</v>
      </c>
      <c r="B69" s="43" t="s">
        <v>82</v>
      </c>
      <c r="C69" s="8" t="s">
        <v>375</v>
      </c>
      <c r="D69" s="13" t="e">
        <f>VLOOKUP(Tableau1[[#This Row],[NIVEAU D''ETUDES]],niv,2,FALSE)</f>
        <v>#NAME?</v>
      </c>
      <c r="E69" s="42" t="s">
        <v>83</v>
      </c>
      <c r="F69" s="42" t="s">
        <v>84</v>
      </c>
      <c r="G69" s="43" t="s">
        <v>85</v>
      </c>
      <c r="H69" s="44"/>
      <c r="I69" s="119"/>
      <c r="J69" s="69"/>
      <c r="K69" s="45">
        <v>43479</v>
      </c>
      <c r="L69" s="45">
        <v>43497</v>
      </c>
      <c r="M69" s="45"/>
      <c r="N69" s="46"/>
      <c r="O69" s="312"/>
      <c r="P69" s="83" t="s">
        <v>41</v>
      </c>
      <c r="Q69" s="83" t="s">
        <v>41</v>
      </c>
      <c r="R69" s="338" t="e">
        <f>IF(#REF!&lt;0.8,"OUI","NON")</f>
        <v>#REF!</v>
      </c>
      <c r="S69" s="38" t="e">
        <f>IF(#REF!&gt;0.8,"OUI","NON")</f>
        <v>#REF!</v>
      </c>
      <c r="T69" s="38"/>
      <c r="U69" s="57"/>
      <c r="V69" s="181"/>
      <c r="W69" s="97"/>
      <c r="X69" s="60" t="s">
        <v>44</v>
      </c>
      <c r="Y69" s="60" t="s">
        <v>44</v>
      </c>
      <c r="Z69" s="44" t="s">
        <v>44</v>
      </c>
      <c r="AA69" s="60" t="s">
        <v>44</v>
      </c>
      <c r="AB69" s="44"/>
      <c r="AC69" s="44" t="s">
        <v>44</v>
      </c>
      <c r="AD69" s="8" t="s">
        <v>44</v>
      </c>
      <c r="AE69" s="61" t="s">
        <v>56</v>
      </c>
    </row>
    <row r="70" spans="1:31" ht="12" customHeight="1" x14ac:dyDescent="0.25">
      <c r="A70" s="63" t="s">
        <v>515</v>
      </c>
      <c r="B70" s="216" t="s">
        <v>404</v>
      </c>
      <c r="C70" s="8" t="s">
        <v>375</v>
      </c>
      <c r="D70" s="13" t="e">
        <f>VLOOKUP(Tableau1[[#This Row],[NIVEAU D''ETUDES]],niv,2,FALSE)</f>
        <v>#NAME?</v>
      </c>
      <c r="E70" s="219" t="s">
        <v>337</v>
      </c>
      <c r="F70" s="219" t="s">
        <v>405</v>
      </c>
      <c r="G70" s="216" t="s">
        <v>406</v>
      </c>
      <c r="H70" s="220"/>
      <c r="I70" s="119"/>
      <c r="J70" s="69"/>
      <c r="K70" s="221">
        <v>43570</v>
      </c>
      <c r="L70" s="221">
        <v>43581</v>
      </c>
      <c r="M70" s="221"/>
      <c r="N70" s="222"/>
      <c r="O70" s="223"/>
      <c r="P70" s="83" t="s">
        <v>42</v>
      </c>
      <c r="Q70" s="83" t="s">
        <v>42</v>
      </c>
      <c r="R70" s="338" t="e">
        <f>IF(#REF!&lt;0.8,"OUI","NON")</f>
        <v>#REF!</v>
      </c>
      <c r="S70" s="38" t="e">
        <f>IF(#REF!&gt;0.8,"OUI","NON")</f>
        <v>#REF!</v>
      </c>
      <c r="T70" s="38"/>
      <c r="U70" s="57"/>
      <c r="V70" s="298"/>
      <c r="W70" s="226"/>
      <c r="X70" s="227" t="s">
        <v>44</v>
      </c>
      <c r="Y70" s="227" t="s">
        <v>44</v>
      </c>
      <c r="Z70" s="220" t="s">
        <v>44</v>
      </c>
      <c r="AA70" s="227"/>
      <c r="AB70" s="220"/>
      <c r="AC70" s="220"/>
      <c r="AD70" s="220" t="s">
        <v>44</v>
      </c>
      <c r="AE70" s="228" t="s">
        <v>56</v>
      </c>
    </row>
    <row r="71" spans="1:31" ht="12" customHeight="1" x14ac:dyDescent="0.25">
      <c r="A71" s="63" t="s">
        <v>515</v>
      </c>
      <c r="B71" s="43" t="s">
        <v>172</v>
      </c>
      <c r="C71" s="8" t="s">
        <v>55</v>
      </c>
      <c r="D71" s="145">
        <v>2</v>
      </c>
      <c r="E71" s="42" t="s">
        <v>46</v>
      </c>
      <c r="F71" s="43" t="s">
        <v>206</v>
      </c>
      <c r="G71" s="43" t="s">
        <v>48</v>
      </c>
      <c r="H71" s="87"/>
      <c r="I71" s="163"/>
      <c r="J71" s="82"/>
      <c r="K71" s="88">
        <v>43472</v>
      </c>
      <c r="L71" s="88">
        <v>43511</v>
      </c>
      <c r="M71" s="88"/>
      <c r="N71" s="46"/>
      <c r="O71" s="33"/>
      <c r="P71" s="149" t="s">
        <v>42</v>
      </c>
      <c r="Q71" s="149" t="s">
        <v>42</v>
      </c>
      <c r="R71" s="338" t="e">
        <f>IF(#REF!&lt;0.8,"OUI","NON")</f>
        <v>#REF!</v>
      </c>
      <c r="S71" s="38" t="e">
        <f>IF(#REF!&gt;0.8,"OUI","NON")</f>
        <v>#REF!</v>
      </c>
      <c r="T71" s="38"/>
      <c r="U71" s="57"/>
      <c r="V71" s="93"/>
      <c r="W71" s="97"/>
      <c r="X71" s="60" t="s">
        <v>44</v>
      </c>
      <c r="Y71" s="60" t="s">
        <v>44</v>
      </c>
      <c r="Z71" s="44" t="s">
        <v>44</v>
      </c>
      <c r="AA71" s="60" t="s">
        <v>44</v>
      </c>
      <c r="AB71" s="87"/>
      <c r="AC71" s="44" t="s">
        <v>44</v>
      </c>
      <c r="AD71" s="8" t="s">
        <v>44</v>
      </c>
      <c r="AE71" s="61" t="s">
        <v>56</v>
      </c>
    </row>
    <row r="72" spans="1:31" ht="12" customHeight="1" x14ac:dyDescent="0.25">
      <c r="A72" s="63" t="s">
        <v>515</v>
      </c>
      <c r="B72" s="43" t="s">
        <v>300</v>
      </c>
      <c r="C72" s="8" t="s">
        <v>139</v>
      </c>
      <c r="D72" s="15">
        <v>3</v>
      </c>
      <c r="E72" s="42" t="s">
        <v>46</v>
      </c>
      <c r="F72" s="43" t="s">
        <v>301</v>
      </c>
      <c r="G72" s="43" t="s">
        <v>48</v>
      </c>
      <c r="H72" s="87"/>
      <c r="I72" s="163"/>
      <c r="J72" s="82"/>
      <c r="K72" s="88">
        <v>43633</v>
      </c>
      <c r="L72" s="88">
        <v>43686</v>
      </c>
      <c r="M72" s="88"/>
      <c r="N72" s="46"/>
      <c r="O72" s="33"/>
      <c r="P72" s="54" t="s">
        <v>41</v>
      </c>
      <c r="Q72" s="83" t="s">
        <v>41</v>
      </c>
      <c r="R72" s="338" t="e">
        <f>IF(#REF!&lt;0.8,"OUI","NON")</f>
        <v>#REF!</v>
      </c>
      <c r="S72" s="38" t="e">
        <f>IF(#REF!&gt;0.8,"OUI","NON")</f>
        <v>#REF!</v>
      </c>
      <c r="T72" s="38"/>
      <c r="U72" s="57"/>
      <c r="V72" s="93"/>
      <c r="W72" s="97"/>
      <c r="X72" s="60" t="s">
        <v>44</v>
      </c>
      <c r="Y72" s="60" t="s">
        <v>44</v>
      </c>
      <c r="Z72" s="44" t="s">
        <v>44</v>
      </c>
      <c r="AA72" s="60" t="s">
        <v>44</v>
      </c>
      <c r="AB72" s="44" t="s">
        <v>44</v>
      </c>
      <c r="AC72" s="44" t="s">
        <v>44</v>
      </c>
      <c r="AD72" s="8" t="s">
        <v>44</v>
      </c>
      <c r="AE72" s="61" t="s">
        <v>185</v>
      </c>
    </row>
    <row r="73" spans="1:31" ht="12" customHeight="1" x14ac:dyDescent="0.25">
      <c r="A73" s="63" t="s">
        <v>515</v>
      </c>
      <c r="B73" s="64" t="s">
        <v>105</v>
      </c>
      <c r="C73" s="66" t="s">
        <v>67</v>
      </c>
      <c r="D73" s="214" t="e">
        <f>VLOOKUP(Tableau1[[#This Row],[NIVEAU D''ETUDES]],niv,2,FALSE)</f>
        <v>#NAME?</v>
      </c>
      <c r="E73" s="65" t="s">
        <v>46</v>
      </c>
      <c r="F73" s="64" t="s">
        <v>155</v>
      </c>
      <c r="G73" s="64" t="s">
        <v>48</v>
      </c>
      <c r="H73" s="67"/>
      <c r="I73" s="165"/>
      <c r="J73" s="99"/>
      <c r="K73" s="110">
        <v>43591</v>
      </c>
      <c r="L73" s="110">
        <v>43774</v>
      </c>
      <c r="M73" s="110"/>
      <c r="N73" s="71"/>
      <c r="O73" s="71"/>
      <c r="P73" s="141" t="s">
        <v>41</v>
      </c>
      <c r="Q73" s="103" t="s">
        <v>41</v>
      </c>
      <c r="R73" s="318" t="e">
        <f>IF(#REF!&lt;0.8,"OUI","NON")</f>
        <v>#REF!</v>
      </c>
      <c r="S73" s="318" t="e">
        <f>IF(#REF!&gt;0.8,"OUI","NON")</f>
        <v>#REF!</v>
      </c>
      <c r="T73" s="335"/>
      <c r="U73" s="102"/>
      <c r="V73" s="114"/>
      <c r="W73" s="105"/>
      <c r="X73" s="80" t="s">
        <v>44</v>
      </c>
      <c r="Y73" s="78" t="s">
        <v>44</v>
      </c>
      <c r="Z73" s="67" t="s">
        <v>44</v>
      </c>
      <c r="AA73" s="78" t="s">
        <v>44</v>
      </c>
      <c r="AB73" s="109"/>
      <c r="AC73" s="67" t="s">
        <v>44</v>
      </c>
      <c r="AD73" s="66" t="s">
        <v>44</v>
      </c>
      <c r="AE73" s="79" t="s">
        <v>185</v>
      </c>
    </row>
    <row r="74" spans="1:31" ht="12" customHeight="1" x14ac:dyDescent="0.25">
      <c r="A74" s="63" t="s">
        <v>515</v>
      </c>
      <c r="B74" s="64" t="s">
        <v>205</v>
      </c>
      <c r="C74" s="66" t="s">
        <v>67</v>
      </c>
      <c r="D74" s="214" t="e">
        <f>VLOOKUP(Tableau1[[#This Row],[NIVEAU D''ETUDES]],niv,2,FALSE)</f>
        <v>#NAME?</v>
      </c>
      <c r="E74" s="65" t="s">
        <v>46</v>
      </c>
      <c r="F74" s="64" t="s">
        <v>153</v>
      </c>
      <c r="G74" s="64" t="s">
        <v>48</v>
      </c>
      <c r="H74" s="109"/>
      <c r="I74" s="165"/>
      <c r="J74" s="99"/>
      <c r="K74" s="110">
        <v>43549</v>
      </c>
      <c r="L74" s="110">
        <v>43735</v>
      </c>
      <c r="M74" s="110"/>
      <c r="N74" s="71"/>
      <c r="O74" s="71"/>
      <c r="P74" s="148" t="s">
        <v>42</v>
      </c>
      <c r="Q74" s="148" t="s">
        <v>42</v>
      </c>
      <c r="R74" s="318" t="e">
        <f>IF(#REF!&lt;0.8,"OUI","NON")</f>
        <v>#REF!</v>
      </c>
      <c r="S74" s="318" t="e">
        <f>IF(#REF!&gt;0.8,"OUI","NON")</f>
        <v>#REF!</v>
      </c>
      <c r="T74" s="335"/>
      <c r="U74" s="102"/>
      <c r="V74" s="114"/>
      <c r="W74" s="105"/>
      <c r="X74" s="78" t="s">
        <v>44</v>
      </c>
      <c r="Y74" s="78" t="s">
        <v>44</v>
      </c>
      <c r="Z74" s="67" t="s">
        <v>44</v>
      </c>
      <c r="AA74" s="78"/>
      <c r="AB74" s="109"/>
      <c r="AC74" s="67" t="s">
        <v>44</v>
      </c>
      <c r="AD74" s="66" t="s">
        <v>44</v>
      </c>
      <c r="AE74" s="79" t="s">
        <v>185</v>
      </c>
    </row>
    <row r="75" spans="1:31" ht="12" customHeight="1" x14ac:dyDescent="0.25">
      <c r="A75" s="63" t="s">
        <v>515</v>
      </c>
      <c r="B75" s="43" t="s">
        <v>236</v>
      </c>
      <c r="C75" s="8" t="s">
        <v>50</v>
      </c>
      <c r="D75" s="14">
        <v>4</v>
      </c>
      <c r="E75" s="42" t="s">
        <v>46</v>
      </c>
      <c r="F75" s="43" t="s">
        <v>73</v>
      </c>
      <c r="G75" s="43" t="s">
        <v>48</v>
      </c>
      <c r="H75" s="87"/>
      <c r="I75" s="163"/>
      <c r="J75" s="82"/>
      <c r="K75" s="45">
        <v>43612</v>
      </c>
      <c r="L75" s="45">
        <v>43700</v>
      </c>
      <c r="M75" s="45"/>
      <c r="N75" s="46"/>
      <c r="O75" s="33"/>
      <c r="P75" s="138" t="s">
        <v>42</v>
      </c>
      <c r="Q75" s="83" t="s">
        <v>42</v>
      </c>
      <c r="R75" s="338" t="e">
        <f>IF(#REF!&lt;0.8,"OUI","NON")</f>
        <v>#REF!</v>
      </c>
      <c r="S75" s="38" t="e">
        <f>IF(#REF!&gt;0.8,"OUI","NON")</f>
        <v>#REF!</v>
      </c>
      <c r="T75" s="38"/>
      <c r="U75" s="57"/>
      <c r="V75" s="93"/>
      <c r="W75" s="97"/>
      <c r="X75" s="80" t="s">
        <v>44</v>
      </c>
      <c r="Y75" s="60" t="s">
        <v>44</v>
      </c>
      <c r="Z75" s="44" t="s">
        <v>44</v>
      </c>
      <c r="AA75" s="60" t="s">
        <v>44</v>
      </c>
      <c r="AB75" s="87"/>
      <c r="AC75" s="44" t="s">
        <v>44</v>
      </c>
      <c r="AD75" s="8" t="s">
        <v>44</v>
      </c>
      <c r="AE75" s="61" t="s">
        <v>185</v>
      </c>
    </row>
    <row r="76" spans="1:31" ht="12" customHeight="1" x14ac:dyDescent="0.25">
      <c r="A76" s="63" t="s">
        <v>515</v>
      </c>
      <c r="B76" s="64" t="s">
        <v>180</v>
      </c>
      <c r="C76" s="66" t="s">
        <v>67</v>
      </c>
      <c r="D76" s="214" t="e">
        <f>VLOOKUP(Tableau1[[#This Row],[NIVEAU D''ETUDES]],niv,2,FALSE)</f>
        <v>#NAME?</v>
      </c>
      <c r="E76" s="65" t="s">
        <v>46</v>
      </c>
      <c r="F76" s="64" t="s">
        <v>167</v>
      </c>
      <c r="G76" s="64" t="s">
        <v>48</v>
      </c>
      <c r="H76" s="67"/>
      <c r="I76" s="165"/>
      <c r="J76" s="99"/>
      <c r="K76" s="110">
        <v>43500</v>
      </c>
      <c r="L76" s="110">
        <v>43637</v>
      </c>
      <c r="M76" s="237">
        <v>43672</v>
      </c>
      <c r="N76" s="71"/>
      <c r="O76" s="71"/>
      <c r="P76" s="141" t="s">
        <v>41</v>
      </c>
      <c r="Q76" s="103" t="s">
        <v>42</v>
      </c>
      <c r="R76" s="318" t="e">
        <f>IF(#REF!&lt;0.8,"OUI","NON")</f>
        <v>#REF!</v>
      </c>
      <c r="S76" s="318" t="e">
        <f>IF(#REF!&gt;0.8,"OUI","NON")</f>
        <v>#REF!</v>
      </c>
      <c r="T76" s="335"/>
      <c r="U76" s="102"/>
      <c r="V76" s="114"/>
      <c r="W76" s="105"/>
      <c r="X76" s="78" t="s">
        <v>44</v>
      </c>
      <c r="Y76" s="78" t="s">
        <v>44</v>
      </c>
      <c r="Z76" s="67" t="s">
        <v>44</v>
      </c>
      <c r="AA76" s="78" t="s">
        <v>44</v>
      </c>
      <c r="AB76" s="67" t="s">
        <v>44</v>
      </c>
      <c r="AC76" s="67" t="s">
        <v>44</v>
      </c>
      <c r="AD76" s="66" t="s">
        <v>44</v>
      </c>
      <c r="AE76" s="79" t="s">
        <v>185</v>
      </c>
    </row>
    <row r="77" spans="1:31" ht="12" customHeight="1" x14ac:dyDescent="0.25">
      <c r="A77" s="63" t="s">
        <v>515</v>
      </c>
      <c r="B77" s="43" t="s">
        <v>103</v>
      </c>
      <c r="C77" s="8" t="s">
        <v>375</v>
      </c>
      <c r="D77" s="13" t="e">
        <f>VLOOKUP(Tableau1[[#This Row],[NIVEAU D''ETUDES]],niv,2,FALSE)</f>
        <v>#NAME?</v>
      </c>
      <c r="E77" s="42" t="s">
        <v>337</v>
      </c>
      <c r="F77" s="43" t="s">
        <v>338</v>
      </c>
      <c r="G77" s="43" t="s">
        <v>339</v>
      </c>
      <c r="H77" s="87"/>
      <c r="I77" s="47"/>
      <c r="J77" s="49"/>
      <c r="K77" s="88">
        <v>43605</v>
      </c>
      <c r="L77" s="88">
        <v>43644</v>
      </c>
      <c r="M77" s="88"/>
      <c r="N77" s="46"/>
      <c r="O77" s="33"/>
      <c r="P77" s="54" t="s">
        <v>332</v>
      </c>
      <c r="Q77" s="83" t="s">
        <v>41</v>
      </c>
      <c r="R77" s="338" t="e">
        <f>IF(#REF!&lt;0.8,"OUI","NON")</f>
        <v>#REF!</v>
      </c>
      <c r="S77" s="38" t="e">
        <f>IF(#REF!&gt;0.8,"OUI","NON")</f>
        <v>#REF!</v>
      </c>
      <c r="T77" s="38"/>
      <c r="U77" s="57"/>
      <c r="V77" s="93"/>
      <c r="W77" s="97" t="s">
        <v>44</v>
      </c>
      <c r="X77" s="60" t="s">
        <v>44</v>
      </c>
      <c r="Y77" s="60" t="s">
        <v>44</v>
      </c>
      <c r="Z77" s="44" t="s">
        <v>44</v>
      </c>
      <c r="AA77" s="60" t="s">
        <v>44</v>
      </c>
      <c r="AB77" s="87"/>
      <c r="AC77" s="87"/>
      <c r="AD77" s="8" t="s">
        <v>44</v>
      </c>
      <c r="AE77" s="61" t="s">
        <v>185</v>
      </c>
    </row>
    <row r="78" spans="1:31" ht="12" customHeight="1" x14ac:dyDescent="0.25">
      <c r="A78" s="63" t="s">
        <v>515</v>
      </c>
      <c r="B78" s="43" t="s">
        <v>207</v>
      </c>
      <c r="C78" s="8" t="s">
        <v>50</v>
      </c>
      <c r="D78" s="14">
        <v>4</v>
      </c>
      <c r="E78" s="42" t="s">
        <v>46</v>
      </c>
      <c r="F78" s="43" t="s">
        <v>147</v>
      </c>
      <c r="G78" s="43" t="s">
        <v>48</v>
      </c>
      <c r="H78" s="87"/>
      <c r="I78" s="166"/>
      <c r="J78" s="49"/>
      <c r="K78" s="88">
        <v>43612</v>
      </c>
      <c r="L78" s="88">
        <v>43714</v>
      </c>
      <c r="M78" s="88"/>
      <c r="N78" s="46"/>
      <c r="O78" s="33"/>
      <c r="P78" s="149" t="s">
        <v>42</v>
      </c>
      <c r="Q78" s="149" t="s">
        <v>42</v>
      </c>
      <c r="R78" s="338" t="e">
        <f>IF(#REF!&lt;0.8,"OUI","NON")</f>
        <v>#REF!</v>
      </c>
      <c r="S78" s="38" t="e">
        <f>IF(#REF!&gt;0.8,"OUI","NON")</f>
        <v>#REF!</v>
      </c>
      <c r="T78" s="38"/>
      <c r="U78" s="57"/>
      <c r="V78" s="297"/>
      <c r="W78" s="97"/>
      <c r="X78" s="60" t="s">
        <v>44</v>
      </c>
      <c r="Y78" s="60" t="s">
        <v>44</v>
      </c>
      <c r="Z78" s="44" t="s">
        <v>44</v>
      </c>
      <c r="AA78" s="60" t="s">
        <v>44</v>
      </c>
      <c r="AB78" s="44" t="s">
        <v>44</v>
      </c>
      <c r="AC78" s="44" t="s">
        <v>44</v>
      </c>
      <c r="AD78" s="8" t="s">
        <v>44</v>
      </c>
      <c r="AE78" s="61" t="s">
        <v>185</v>
      </c>
    </row>
    <row r="79" spans="1:31" ht="12" customHeight="1" x14ac:dyDescent="0.25">
      <c r="A79" s="63" t="s">
        <v>515</v>
      </c>
      <c r="B79" s="216" t="s">
        <v>407</v>
      </c>
      <c r="C79" s="8" t="s">
        <v>55</v>
      </c>
      <c r="D79" s="145">
        <v>2</v>
      </c>
      <c r="E79" s="219" t="s">
        <v>410</v>
      </c>
      <c r="F79" s="216" t="s">
        <v>409</v>
      </c>
      <c r="G79" s="216" t="s">
        <v>408</v>
      </c>
      <c r="H79" s="220"/>
      <c r="I79" s="166"/>
      <c r="J79" s="49"/>
      <c r="K79" s="221">
        <v>43710</v>
      </c>
      <c r="L79" s="221">
        <v>43728</v>
      </c>
      <c r="M79" s="221"/>
      <c r="N79" s="222"/>
      <c r="O79" s="223"/>
      <c r="P79" s="149" t="s">
        <v>41</v>
      </c>
      <c r="Q79" s="149" t="s">
        <v>42</v>
      </c>
      <c r="R79" s="338" t="e">
        <f>IF(#REF!&lt;0.8,"OUI","NON")</f>
        <v>#REF!</v>
      </c>
      <c r="S79" s="38" t="e">
        <f>IF(#REF!&gt;0.8,"OUI","NON")</f>
        <v>#REF!</v>
      </c>
      <c r="T79" s="38"/>
      <c r="U79" s="57"/>
      <c r="V79" s="298"/>
      <c r="W79" s="226"/>
      <c r="X79" s="227" t="s">
        <v>44</v>
      </c>
      <c r="Y79" s="60" t="s">
        <v>44</v>
      </c>
      <c r="Z79" s="44" t="s">
        <v>44</v>
      </c>
      <c r="AA79" s="60" t="s">
        <v>44</v>
      </c>
      <c r="AB79" s="44" t="s">
        <v>44</v>
      </c>
      <c r="AC79" s="44" t="s">
        <v>44</v>
      </c>
      <c r="AD79" s="218"/>
      <c r="AE79" s="228" t="s">
        <v>185</v>
      </c>
    </row>
    <row r="80" spans="1:31" ht="12" customHeight="1" x14ac:dyDescent="0.25">
      <c r="A80" s="63" t="s">
        <v>515</v>
      </c>
      <c r="B80" s="43" t="s">
        <v>295</v>
      </c>
      <c r="C80" s="8" t="s">
        <v>55</v>
      </c>
      <c r="D80" s="145">
        <v>2</v>
      </c>
      <c r="E80" s="42" t="s">
        <v>46</v>
      </c>
      <c r="F80" s="43" t="s">
        <v>226</v>
      </c>
      <c r="G80" s="43" t="s">
        <v>48</v>
      </c>
      <c r="H80" s="87"/>
      <c r="I80" s="163"/>
      <c r="J80" s="82"/>
      <c r="K80" s="88">
        <v>43647</v>
      </c>
      <c r="L80" s="88">
        <v>43700</v>
      </c>
      <c r="M80" s="88"/>
      <c r="N80" s="46"/>
      <c r="O80" s="33"/>
      <c r="P80" s="54" t="s">
        <v>42</v>
      </c>
      <c r="Q80" s="83" t="s">
        <v>42</v>
      </c>
      <c r="R80" s="338" t="e">
        <f>IF(#REF!&lt;0.8,"OUI","NON")</f>
        <v>#REF!</v>
      </c>
      <c r="S80" s="38" t="e">
        <f>IF(#REF!&gt;0.8,"OUI","NON")</f>
        <v>#REF!</v>
      </c>
      <c r="T80" s="38"/>
      <c r="U80" s="57"/>
      <c r="V80" s="297"/>
      <c r="W80" s="97"/>
      <c r="X80" s="60" t="s">
        <v>44</v>
      </c>
      <c r="Y80" s="60" t="s">
        <v>44</v>
      </c>
      <c r="Z80" s="44" t="s">
        <v>44</v>
      </c>
      <c r="AA80" s="60" t="s">
        <v>44</v>
      </c>
      <c r="AB80" s="44" t="s">
        <v>44</v>
      </c>
      <c r="AC80" s="44" t="s">
        <v>44</v>
      </c>
      <c r="AD80" s="8" t="s">
        <v>44</v>
      </c>
      <c r="AE80" s="61" t="s">
        <v>185</v>
      </c>
    </row>
    <row r="81" spans="1:31" ht="12" customHeight="1" x14ac:dyDescent="0.25">
      <c r="A81" s="63" t="s">
        <v>515</v>
      </c>
      <c r="B81" s="108" t="s">
        <v>106</v>
      </c>
      <c r="C81" s="66" t="s">
        <v>67</v>
      </c>
      <c r="D81" s="214" t="e">
        <f>VLOOKUP(Tableau1[[#This Row],[NIVEAU D''ETUDES]],niv,2,FALSE)</f>
        <v>#NAME?</v>
      </c>
      <c r="E81" s="65" t="s">
        <v>114</v>
      </c>
      <c r="F81" s="64" t="s">
        <v>146</v>
      </c>
      <c r="G81" s="64" t="s">
        <v>116</v>
      </c>
      <c r="H81" s="109"/>
      <c r="I81" s="165"/>
      <c r="J81" s="99"/>
      <c r="K81" s="110">
        <v>43514</v>
      </c>
      <c r="L81" s="110">
        <v>43693</v>
      </c>
      <c r="M81" s="110"/>
      <c r="N81" s="128"/>
      <c r="O81" s="71"/>
      <c r="P81" s="148" t="s">
        <v>42</v>
      </c>
      <c r="Q81" s="148" t="s">
        <v>42</v>
      </c>
      <c r="R81" s="318" t="e">
        <f>IF(#REF!&lt;0.8,"OUI","NON")</f>
        <v>#REF!</v>
      </c>
      <c r="S81" s="318" t="e">
        <f>IF(#REF!&gt;0.8,"OUI","NON")</f>
        <v>#REF!</v>
      </c>
      <c r="T81" s="335"/>
      <c r="U81" s="102"/>
      <c r="V81" s="232"/>
      <c r="W81" s="105"/>
      <c r="X81" s="78" t="s">
        <v>44</v>
      </c>
      <c r="Y81" s="78" t="s">
        <v>44</v>
      </c>
      <c r="Z81" s="67" t="s">
        <v>44</v>
      </c>
      <c r="AA81" s="78" t="s">
        <v>44</v>
      </c>
      <c r="AB81" s="67" t="s">
        <v>44</v>
      </c>
      <c r="AC81" s="67" t="s">
        <v>44</v>
      </c>
      <c r="AD81" s="66" t="s">
        <v>44</v>
      </c>
      <c r="AE81" s="79" t="s">
        <v>185</v>
      </c>
    </row>
    <row r="82" spans="1:31" ht="12" customHeight="1" x14ac:dyDescent="0.25">
      <c r="A82" s="63" t="s">
        <v>515</v>
      </c>
      <c r="B82" s="216" t="s">
        <v>398</v>
      </c>
      <c r="C82" s="8" t="s">
        <v>139</v>
      </c>
      <c r="D82" s="15">
        <v>3</v>
      </c>
      <c r="E82" s="42" t="s">
        <v>46</v>
      </c>
      <c r="F82" s="216" t="s">
        <v>399</v>
      </c>
      <c r="G82" s="43" t="s">
        <v>48</v>
      </c>
      <c r="H82" s="220"/>
      <c r="I82" s="163"/>
      <c r="J82" s="82"/>
      <c r="K82" s="221">
        <v>43640</v>
      </c>
      <c r="L82" s="221">
        <v>43693</v>
      </c>
      <c r="M82" s="221"/>
      <c r="N82" s="46"/>
      <c r="O82" s="33"/>
      <c r="P82" s="149" t="s">
        <v>42</v>
      </c>
      <c r="Q82" s="149" t="s">
        <v>42</v>
      </c>
      <c r="R82" s="338" t="e">
        <f>IF(#REF!&lt;0.8,"OUI","NON")</f>
        <v>#REF!</v>
      </c>
      <c r="S82" s="38" t="e">
        <f>IF(#REF!&gt;0.8,"OUI","NON")</f>
        <v>#REF!</v>
      </c>
      <c r="T82" s="38"/>
      <c r="U82" s="57"/>
      <c r="V82" s="298"/>
      <c r="W82" s="226"/>
      <c r="X82" s="60" t="s">
        <v>44</v>
      </c>
      <c r="Y82" s="60" t="s">
        <v>44</v>
      </c>
      <c r="Z82" s="44" t="s">
        <v>44</v>
      </c>
      <c r="AA82" s="227"/>
      <c r="AB82" s="220"/>
      <c r="AC82" s="44" t="s">
        <v>44</v>
      </c>
      <c r="AD82" s="8" t="s">
        <v>44</v>
      </c>
      <c r="AE82" s="228" t="s">
        <v>185</v>
      </c>
    </row>
    <row r="83" spans="1:31" ht="12" customHeight="1" x14ac:dyDescent="0.25">
      <c r="A83" s="63" t="s">
        <v>515</v>
      </c>
      <c r="B83" s="43" t="s">
        <v>200</v>
      </c>
      <c r="C83" s="8" t="s">
        <v>55</v>
      </c>
      <c r="D83" s="145">
        <v>2</v>
      </c>
      <c r="E83" s="42" t="s">
        <v>58</v>
      </c>
      <c r="F83" s="43" t="s">
        <v>201</v>
      </c>
      <c r="G83" s="43" t="s">
        <v>202</v>
      </c>
      <c r="H83" s="87"/>
      <c r="I83" s="163"/>
      <c r="J83" s="82"/>
      <c r="K83" s="88">
        <v>43598</v>
      </c>
      <c r="L83" s="88">
        <v>43644</v>
      </c>
      <c r="M83" s="88"/>
      <c r="N83" s="46"/>
      <c r="O83" s="33"/>
      <c r="P83" s="138" t="s">
        <v>42</v>
      </c>
      <c r="Q83" s="83" t="s">
        <v>42</v>
      </c>
      <c r="R83" s="338" t="e">
        <f>IF(#REF!&lt;0.8,"OUI","NON")</f>
        <v>#REF!</v>
      </c>
      <c r="S83" s="38" t="e">
        <f>IF(#REF!&gt;0.8,"OUI","NON")</f>
        <v>#REF!</v>
      </c>
      <c r="T83" s="38"/>
      <c r="U83" s="57"/>
      <c r="V83" s="93"/>
      <c r="W83" s="97" t="s">
        <v>44</v>
      </c>
      <c r="X83" s="60" t="s">
        <v>44</v>
      </c>
      <c r="Y83" s="60" t="s">
        <v>44</v>
      </c>
      <c r="Z83" s="44" t="s">
        <v>44</v>
      </c>
      <c r="AA83" s="60" t="s">
        <v>44</v>
      </c>
      <c r="AB83" s="44" t="s">
        <v>44</v>
      </c>
      <c r="AC83" s="44" t="s">
        <v>44</v>
      </c>
      <c r="AD83" s="8" t="s">
        <v>44</v>
      </c>
      <c r="AE83" s="61" t="s">
        <v>185</v>
      </c>
    </row>
    <row r="84" spans="1:31" ht="12" customHeight="1" x14ac:dyDescent="0.25">
      <c r="A84" s="63" t="s">
        <v>515</v>
      </c>
      <c r="B84" s="64" t="s">
        <v>310</v>
      </c>
      <c r="C84" s="66" t="s">
        <v>67</v>
      </c>
      <c r="D84" s="214" t="e">
        <f>VLOOKUP(Tableau1[[#This Row],[NIVEAU D''ETUDES]],niv,2,FALSE)</f>
        <v>#NAME?</v>
      </c>
      <c r="E84" s="65" t="s">
        <v>46</v>
      </c>
      <c r="F84" s="64" t="s">
        <v>73</v>
      </c>
      <c r="G84" s="64" t="s">
        <v>48</v>
      </c>
      <c r="H84" s="109"/>
      <c r="I84" s="139"/>
      <c r="J84" s="229"/>
      <c r="K84" s="110">
        <v>43395</v>
      </c>
      <c r="L84" s="110">
        <v>43574</v>
      </c>
      <c r="M84" s="110"/>
      <c r="N84" s="64"/>
      <c r="O84" s="64"/>
      <c r="P84" s="158" t="s">
        <v>42</v>
      </c>
      <c r="Q84" s="158" t="s">
        <v>42</v>
      </c>
      <c r="R84" s="318" t="e">
        <f>IF(#REF!&lt;0.8,"OUI","NON")</f>
        <v>#REF!</v>
      </c>
      <c r="S84" s="318" t="e">
        <f>IF(#REF!&gt;0.8,"OUI","NON")</f>
        <v>#REF!</v>
      </c>
      <c r="T84" s="335"/>
      <c r="U84" s="158"/>
      <c r="V84" s="67"/>
      <c r="W84" s="182"/>
      <c r="X84" s="78" t="s">
        <v>44</v>
      </c>
      <c r="Y84" s="78" t="s">
        <v>44</v>
      </c>
      <c r="Z84" s="67" t="s">
        <v>44</v>
      </c>
      <c r="AA84" s="78" t="s">
        <v>44</v>
      </c>
      <c r="AB84" s="109" t="s">
        <v>44</v>
      </c>
      <c r="AC84" s="67" t="s">
        <v>44</v>
      </c>
      <c r="AD84" s="66" t="s">
        <v>44</v>
      </c>
      <c r="AE84" s="199" t="s">
        <v>185</v>
      </c>
    </row>
    <row r="85" spans="1:31" ht="12" customHeight="1" x14ac:dyDescent="0.25">
      <c r="A85" s="63" t="s">
        <v>515</v>
      </c>
      <c r="B85" s="64" t="s">
        <v>132</v>
      </c>
      <c r="C85" s="66" t="s">
        <v>67</v>
      </c>
      <c r="D85" s="214" t="e">
        <f>VLOOKUP(Tableau1[[#This Row],[NIVEAU D''ETUDES]],niv,2,FALSE)</f>
        <v>#NAME?</v>
      </c>
      <c r="E85" s="65" t="s">
        <v>46</v>
      </c>
      <c r="F85" s="64" t="s">
        <v>449</v>
      </c>
      <c r="G85" s="64" t="s">
        <v>450</v>
      </c>
      <c r="H85" s="67"/>
      <c r="I85" s="165"/>
      <c r="J85" s="99"/>
      <c r="K85" s="110">
        <v>43549</v>
      </c>
      <c r="L85" s="110">
        <v>43735</v>
      </c>
      <c r="M85" s="110"/>
      <c r="N85" s="71"/>
      <c r="O85" s="71"/>
      <c r="P85" s="141" t="s">
        <v>41</v>
      </c>
      <c r="Q85" s="103" t="s">
        <v>42</v>
      </c>
      <c r="R85" s="318" t="e">
        <f>IF(#REF!&lt;0.8,"OUI","NON")</f>
        <v>#REF!</v>
      </c>
      <c r="S85" s="318" t="e">
        <f>IF(#REF!&gt;0.8,"OUI","NON")</f>
        <v>#REF!</v>
      </c>
      <c r="T85" s="335"/>
      <c r="U85" s="102"/>
      <c r="V85" s="114"/>
      <c r="W85" s="105"/>
      <c r="X85" s="78" t="s">
        <v>44</v>
      </c>
      <c r="Y85" s="78" t="s">
        <v>44</v>
      </c>
      <c r="Z85" s="67" t="s">
        <v>44</v>
      </c>
      <c r="AA85" s="78" t="s">
        <v>44</v>
      </c>
      <c r="AB85" s="67" t="s">
        <v>44</v>
      </c>
      <c r="AC85" s="67" t="s">
        <v>44</v>
      </c>
      <c r="AD85" s="116"/>
      <c r="AE85" s="79" t="s">
        <v>185</v>
      </c>
    </row>
    <row r="86" spans="1:31" ht="12" customHeight="1" x14ac:dyDescent="0.25">
      <c r="A86" s="63" t="s">
        <v>515</v>
      </c>
      <c r="B86" s="169" t="s">
        <v>341</v>
      </c>
      <c r="C86" s="8" t="s">
        <v>139</v>
      </c>
      <c r="D86" s="15">
        <v>3</v>
      </c>
      <c r="E86" s="171" t="s">
        <v>114</v>
      </c>
      <c r="F86" s="169" t="s">
        <v>268</v>
      </c>
      <c r="G86" s="169" t="s">
        <v>342</v>
      </c>
      <c r="H86" s="172"/>
      <c r="I86" s="163"/>
      <c r="J86" s="82"/>
      <c r="K86" s="173">
        <v>43570</v>
      </c>
      <c r="L86" s="173">
        <v>43611</v>
      </c>
      <c r="M86" s="173"/>
      <c r="N86" s="174"/>
      <c r="O86" s="33"/>
      <c r="P86" s="138" t="s">
        <v>42</v>
      </c>
      <c r="Q86" s="83" t="s">
        <v>41</v>
      </c>
      <c r="R86" s="338" t="e">
        <f>IF(#REF!&lt;0.8,"OUI","NON")</f>
        <v>#REF!</v>
      </c>
      <c r="S86" s="38" t="e">
        <f>IF(#REF!&gt;0.8,"OUI","NON")</f>
        <v>#REF!</v>
      </c>
      <c r="T86" s="38"/>
      <c r="U86" s="57"/>
      <c r="V86" s="180"/>
      <c r="W86" s="97"/>
      <c r="X86" s="176" t="s">
        <v>44</v>
      </c>
      <c r="Y86" s="176" t="s">
        <v>44</v>
      </c>
      <c r="Z86" s="172" t="s">
        <v>44</v>
      </c>
      <c r="AA86" s="176" t="s">
        <v>44</v>
      </c>
      <c r="AB86" s="172"/>
      <c r="AC86" s="172" t="s">
        <v>44</v>
      </c>
      <c r="AD86" s="177" t="s">
        <v>44</v>
      </c>
      <c r="AE86" s="61" t="s">
        <v>185</v>
      </c>
    </row>
    <row r="87" spans="1:31" ht="12" customHeight="1" x14ac:dyDescent="0.25">
      <c r="A87" s="63" t="s">
        <v>515</v>
      </c>
      <c r="B87" s="64" t="s">
        <v>68</v>
      </c>
      <c r="C87" s="66" t="s">
        <v>67</v>
      </c>
      <c r="D87" s="214" t="e">
        <f>VLOOKUP(Tableau1[[#This Row],[NIVEAU D''ETUDES]],niv,2,FALSE)</f>
        <v>#NAME?</v>
      </c>
      <c r="E87" s="65" t="s">
        <v>46</v>
      </c>
      <c r="F87" s="64" t="s">
        <v>69</v>
      </c>
      <c r="G87" s="64" t="s">
        <v>48</v>
      </c>
      <c r="H87" s="67"/>
      <c r="I87" s="165"/>
      <c r="J87" s="99"/>
      <c r="K87" s="70">
        <v>43500</v>
      </c>
      <c r="L87" s="70">
        <v>43644</v>
      </c>
      <c r="M87" s="70"/>
      <c r="N87" s="71"/>
      <c r="O87" s="71"/>
      <c r="P87" s="148" t="s">
        <v>42</v>
      </c>
      <c r="Q87" s="148" t="s">
        <v>42</v>
      </c>
      <c r="R87" s="318" t="e">
        <f>IF(#REF!&lt;0.8,"OUI","NON")</f>
        <v>#REF!</v>
      </c>
      <c r="S87" s="318" t="e">
        <f>IF(#REF!&gt;0.8,"OUI","NON")</f>
        <v>#REF!</v>
      </c>
      <c r="T87" s="335"/>
      <c r="U87" s="103"/>
      <c r="V87" s="75"/>
      <c r="W87" s="105"/>
      <c r="X87" s="78" t="s">
        <v>44</v>
      </c>
      <c r="Y87" s="78" t="s">
        <v>44</v>
      </c>
      <c r="Z87" s="67" t="s">
        <v>44</v>
      </c>
      <c r="AA87" s="78" t="s">
        <v>44</v>
      </c>
      <c r="AB87" s="67"/>
      <c r="AC87" s="67" t="s">
        <v>44</v>
      </c>
      <c r="AD87" s="66" t="s">
        <v>44</v>
      </c>
      <c r="AE87" s="79" t="s">
        <v>185</v>
      </c>
    </row>
    <row r="88" spans="1:31" ht="12" customHeight="1" x14ac:dyDescent="0.25">
      <c r="A88" s="63" t="s">
        <v>515</v>
      </c>
      <c r="B88" s="64" t="s">
        <v>227</v>
      </c>
      <c r="C88" s="66" t="s">
        <v>67</v>
      </c>
      <c r="D88" s="214" t="e">
        <f>VLOOKUP(Tableau1[[#This Row],[NIVEAU D''ETUDES]],niv,2,FALSE)</f>
        <v>#NAME?</v>
      </c>
      <c r="E88" s="65" t="s">
        <v>46</v>
      </c>
      <c r="F88" s="64" t="s">
        <v>226</v>
      </c>
      <c r="G88" s="64" t="s">
        <v>48</v>
      </c>
      <c r="H88" s="67"/>
      <c r="I88" s="165"/>
      <c r="J88" s="99"/>
      <c r="K88" s="110">
        <v>43647</v>
      </c>
      <c r="L88" s="110">
        <v>43819</v>
      </c>
      <c r="M88" s="110"/>
      <c r="N88" s="71"/>
      <c r="O88" s="71"/>
      <c r="P88" s="100" t="s">
        <v>42</v>
      </c>
      <c r="Q88" s="100" t="s">
        <v>42</v>
      </c>
      <c r="R88" s="318" t="e">
        <f>IF(#REF!&lt;0.8,"OUI","NON")</f>
        <v>#REF!</v>
      </c>
      <c r="S88" s="318" t="e">
        <f>IF(#REF!&gt;0.8,"OUI","NON")</f>
        <v>#REF!</v>
      </c>
      <c r="T88" s="335"/>
      <c r="U88" s="102"/>
      <c r="V88" s="114"/>
      <c r="W88" s="105"/>
      <c r="X88" s="78" t="s">
        <v>44</v>
      </c>
      <c r="Y88" s="78" t="s">
        <v>44</v>
      </c>
      <c r="Z88" s="67" t="s">
        <v>44</v>
      </c>
      <c r="AA88" s="78" t="s">
        <v>44</v>
      </c>
      <c r="AB88" s="67" t="s">
        <v>44</v>
      </c>
      <c r="AC88" s="67" t="s">
        <v>44</v>
      </c>
      <c r="AD88" s="66" t="s">
        <v>44</v>
      </c>
      <c r="AE88" s="79" t="s">
        <v>185</v>
      </c>
    </row>
    <row r="89" spans="1:31" ht="12" customHeight="1" x14ac:dyDescent="0.25">
      <c r="A89" s="63" t="s">
        <v>515</v>
      </c>
      <c r="B89" s="43" t="s">
        <v>381</v>
      </c>
      <c r="C89" s="8" t="s">
        <v>55</v>
      </c>
      <c r="D89" s="145">
        <v>2</v>
      </c>
      <c r="E89" s="42" t="s">
        <v>58</v>
      </c>
      <c r="F89" s="43" t="s">
        <v>382</v>
      </c>
      <c r="G89" s="43" t="s">
        <v>383</v>
      </c>
      <c r="H89" s="87"/>
      <c r="I89" s="163"/>
      <c r="J89" s="82"/>
      <c r="K89" s="88">
        <v>43598</v>
      </c>
      <c r="L89" s="88">
        <v>43651</v>
      </c>
      <c r="M89" s="88"/>
      <c r="N89" s="46"/>
      <c r="O89" s="33"/>
      <c r="P89" s="54" t="s">
        <v>41</v>
      </c>
      <c r="Q89" s="83" t="s">
        <v>42</v>
      </c>
      <c r="R89" s="338" t="e">
        <f>IF(#REF!&lt;0.8,"OUI","NON")</f>
        <v>#REF!</v>
      </c>
      <c r="S89" s="38" t="e">
        <f>IF(#REF!&gt;0.8,"OUI","NON")</f>
        <v>#REF!</v>
      </c>
      <c r="T89" s="38"/>
      <c r="U89" s="57"/>
      <c r="V89" s="93"/>
      <c r="W89" s="97"/>
      <c r="X89" s="94"/>
      <c r="Y89" s="60" t="s">
        <v>44</v>
      </c>
      <c r="Z89" s="44" t="s">
        <v>44</v>
      </c>
      <c r="AA89" s="60" t="s">
        <v>44</v>
      </c>
      <c r="AB89" s="87"/>
      <c r="AC89" s="44" t="s">
        <v>44</v>
      </c>
      <c r="AD89" s="86"/>
      <c r="AE89" s="61" t="s">
        <v>185</v>
      </c>
    </row>
    <row r="90" spans="1:31" ht="12" customHeight="1" x14ac:dyDescent="0.25">
      <c r="A90" s="63" t="s">
        <v>515</v>
      </c>
      <c r="B90" s="64" t="s">
        <v>184</v>
      </c>
      <c r="C90" s="66" t="s">
        <v>67</v>
      </c>
      <c r="D90" s="214" t="e">
        <f>VLOOKUP(Tableau1[[#This Row],[NIVEAU D''ETUDES]],niv,2,FALSE)</f>
        <v>#NAME?</v>
      </c>
      <c r="E90" s="65" t="s">
        <v>46</v>
      </c>
      <c r="F90" s="64" t="s">
        <v>73</v>
      </c>
      <c r="G90" s="64" t="s">
        <v>48</v>
      </c>
      <c r="H90" s="109"/>
      <c r="I90" s="164"/>
      <c r="J90" s="69"/>
      <c r="K90" s="110">
        <v>43549</v>
      </c>
      <c r="L90" s="110">
        <v>43707</v>
      </c>
      <c r="M90" s="110"/>
      <c r="N90" s="71"/>
      <c r="O90" s="71"/>
      <c r="P90" s="148" t="s">
        <v>42</v>
      </c>
      <c r="Q90" s="148" t="s">
        <v>42</v>
      </c>
      <c r="R90" s="318" t="e">
        <f>IF(#REF!&lt;0.8,"OUI","NON")</f>
        <v>#REF!</v>
      </c>
      <c r="S90" s="318" t="e">
        <f>IF(#REF!&gt;0.8,"OUI","NON")</f>
        <v>#REF!</v>
      </c>
      <c r="T90" s="335"/>
      <c r="U90" s="102"/>
      <c r="V90" s="114"/>
      <c r="W90" s="105"/>
      <c r="X90" s="78" t="s">
        <v>44</v>
      </c>
      <c r="Y90" s="78" t="s">
        <v>44</v>
      </c>
      <c r="Z90" s="67" t="s">
        <v>44</v>
      </c>
      <c r="AA90" s="78" t="s">
        <v>44</v>
      </c>
      <c r="AB90" s="67" t="s">
        <v>44</v>
      </c>
      <c r="AC90" s="67" t="s">
        <v>44</v>
      </c>
      <c r="AD90" s="66" t="s">
        <v>44</v>
      </c>
      <c r="AE90" s="146" t="s">
        <v>185</v>
      </c>
    </row>
    <row r="91" spans="1:31" ht="12" customHeight="1" x14ac:dyDescent="0.25">
      <c r="A91" s="63" t="s">
        <v>515</v>
      </c>
      <c r="B91" s="43" t="s">
        <v>51</v>
      </c>
      <c r="C91" s="8" t="s">
        <v>50</v>
      </c>
      <c r="D91" s="14">
        <v>4</v>
      </c>
      <c r="E91" s="42" t="s">
        <v>46</v>
      </c>
      <c r="F91" s="43" t="s">
        <v>298</v>
      </c>
      <c r="G91" s="43" t="s">
        <v>299</v>
      </c>
      <c r="H91" s="87"/>
      <c r="I91" s="231"/>
      <c r="J91" s="82"/>
      <c r="K91" s="88">
        <v>43556</v>
      </c>
      <c r="L91" s="88">
        <v>43679</v>
      </c>
      <c r="M91" s="88"/>
      <c r="N91" s="46"/>
      <c r="O91" s="33"/>
      <c r="P91" s="54" t="s">
        <v>42</v>
      </c>
      <c r="Q91" s="83" t="s">
        <v>42</v>
      </c>
      <c r="R91" s="338" t="e">
        <f>IF(#REF!&lt;0.8,"OUI","NON")</f>
        <v>#REF!</v>
      </c>
      <c r="S91" s="38" t="e">
        <f>IF(#REF!&gt;0.8,"OUI","NON")</f>
        <v>#REF!</v>
      </c>
      <c r="T91" s="38"/>
      <c r="U91" s="57"/>
      <c r="V91" s="93"/>
      <c r="W91" s="97"/>
      <c r="X91" s="60" t="s">
        <v>44</v>
      </c>
      <c r="Y91" s="60" t="s">
        <v>44</v>
      </c>
      <c r="Z91" s="44" t="s">
        <v>44</v>
      </c>
      <c r="AA91" s="60" t="s">
        <v>44</v>
      </c>
      <c r="AB91" s="87"/>
      <c r="AC91" s="44" t="s">
        <v>44</v>
      </c>
      <c r="AD91" s="8" t="s">
        <v>44</v>
      </c>
      <c r="AE91" s="61" t="s">
        <v>185</v>
      </c>
    </row>
    <row r="92" spans="1:31" ht="12" customHeight="1" x14ac:dyDescent="0.25">
      <c r="A92" s="63" t="s">
        <v>515</v>
      </c>
      <c r="B92" s="43" t="s">
        <v>311</v>
      </c>
      <c r="C92" s="8" t="s">
        <v>50</v>
      </c>
      <c r="D92" s="14">
        <v>4</v>
      </c>
      <c r="E92" s="42" t="s">
        <v>114</v>
      </c>
      <c r="F92" s="43" t="s">
        <v>312</v>
      </c>
      <c r="G92" s="43" t="s">
        <v>313</v>
      </c>
      <c r="H92" s="87"/>
      <c r="I92" s="163"/>
      <c r="J92" s="82"/>
      <c r="K92" s="88">
        <v>43423</v>
      </c>
      <c r="L92" s="88">
        <v>43518</v>
      </c>
      <c r="M92" s="88"/>
      <c r="N92" s="46"/>
      <c r="O92" s="33"/>
      <c r="P92" s="138" t="s">
        <v>42</v>
      </c>
      <c r="Q92" s="83" t="s">
        <v>42</v>
      </c>
      <c r="R92" s="338" t="e">
        <f>IF(#REF!&lt;0.8,"OUI","NON")</f>
        <v>#REF!</v>
      </c>
      <c r="S92" s="38" t="e">
        <f>IF(#REF!&gt;0.8,"OUI","NON")</f>
        <v>#REF!</v>
      </c>
      <c r="T92" s="38"/>
      <c r="U92" s="57"/>
      <c r="V92" s="93"/>
      <c r="W92" s="97"/>
      <c r="X92" s="60" t="s">
        <v>44</v>
      </c>
      <c r="Y92" s="94" t="s">
        <v>44</v>
      </c>
      <c r="Z92" s="87" t="s">
        <v>44</v>
      </c>
      <c r="AA92" s="94" t="s">
        <v>44</v>
      </c>
      <c r="AB92" s="87" t="s">
        <v>44</v>
      </c>
      <c r="AC92" s="87" t="s">
        <v>44</v>
      </c>
      <c r="AD92" s="86" t="s">
        <v>44</v>
      </c>
      <c r="AE92" s="61" t="s">
        <v>56</v>
      </c>
    </row>
    <row r="93" spans="1:31" ht="12" customHeight="1" x14ac:dyDescent="0.25">
      <c r="A93" s="63" t="s">
        <v>515</v>
      </c>
      <c r="B93" s="43" t="s">
        <v>211</v>
      </c>
      <c r="C93" s="8" t="s">
        <v>139</v>
      </c>
      <c r="D93" s="15">
        <v>3</v>
      </c>
      <c r="E93" s="42" t="s">
        <v>52</v>
      </c>
      <c r="F93" s="43" t="s">
        <v>212</v>
      </c>
      <c r="G93" s="43" t="s">
        <v>54</v>
      </c>
      <c r="H93" s="87"/>
      <c r="I93" s="163"/>
      <c r="J93" s="82"/>
      <c r="K93" s="88">
        <v>43556</v>
      </c>
      <c r="L93" s="88">
        <v>43609</v>
      </c>
      <c r="M93" s="88"/>
      <c r="N93" s="46"/>
      <c r="O93" s="33"/>
      <c r="P93" s="138" t="s">
        <v>42</v>
      </c>
      <c r="Q93" s="83" t="s">
        <v>42</v>
      </c>
      <c r="R93" s="338" t="e">
        <f>IF(#REF!&lt;0.8,"OUI","NON")</f>
        <v>#REF!</v>
      </c>
      <c r="S93" s="38" t="e">
        <f>IF(#REF!&gt;0.8,"OUI","NON")</f>
        <v>#REF!</v>
      </c>
      <c r="T93" s="38"/>
      <c r="U93" s="57"/>
      <c r="V93" s="93"/>
      <c r="W93" s="97"/>
      <c r="X93" s="60" t="s">
        <v>44</v>
      </c>
      <c r="Y93" s="60" t="s">
        <v>44</v>
      </c>
      <c r="Z93" s="44" t="s">
        <v>44</v>
      </c>
      <c r="AA93" s="60" t="s">
        <v>44</v>
      </c>
      <c r="AB93" s="44" t="s">
        <v>44</v>
      </c>
      <c r="AC93" s="44" t="s">
        <v>44</v>
      </c>
      <c r="AD93" s="86"/>
      <c r="AE93" s="61" t="s">
        <v>185</v>
      </c>
    </row>
    <row r="94" spans="1:31" ht="12" customHeight="1" x14ac:dyDescent="0.25">
      <c r="A94" s="63" t="s">
        <v>515</v>
      </c>
      <c r="B94" s="43" t="s">
        <v>280</v>
      </c>
      <c r="C94" s="8" t="s">
        <v>129</v>
      </c>
      <c r="D94" s="15">
        <v>3</v>
      </c>
      <c r="E94" s="42" t="s">
        <v>114</v>
      </c>
      <c r="F94" s="43" t="s">
        <v>281</v>
      </c>
      <c r="G94" s="43" t="s">
        <v>282</v>
      </c>
      <c r="H94" s="87"/>
      <c r="I94" s="163"/>
      <c r="J94" s="82"/>
      <c r="K94" s="88">
        <v>43549</v>
      </c>
      <c r="L94" s="45">
        <v>43666</v>
      </c>
      <c r="M94" s="45"/>
      <c r="N94" s="46"/>
      <c r="O94" s="33"/>
      <c r="P94" s="54" t="s">
        <v>41</v>
      </c>
      <c r="Q94" s="83" t="s">
        <v>41</v>
      </c>
      <c r="R94" s="338" t="e">
        <f>IF(#REF!&lt;0.8,"OUI","NON")</f>
        <v>#REF!</v>
      </c>
      <c r="S94" s="38" t="e">
        <f>IF(#REF!&gt;0.8,"OUI","NON")</f>
        <v>#REF!</v>
      </c>
      <c r="T94" s="38"/>
      <c r="U94" s="57"/>
      <c r="V94" s="93"/>
      <c r="W94" s="97"/>
      <c r="X94" s="60" t="s">
        <v>44</v>
      </c>
      <c r="Y94" s="94"/>
      <c r="Z94" s="87"/>
      <c r="AA94" s="94"/>
      <c r="AB94" s="87"/>
      <c r="AC94" s="87"/>
      <c r="AD94" s="86"/>
      <c r="AE94" s="61" t="s">
        <v>185</v>
      </c>
    </row>
    <row r="95" spans="1:31" ht="12" customHeight="1" x14ac:dyDescent="0.25">
      <c r="A95" s="63" t="s">
        <v>515</v>
      </c>
      <c r="B95" s="43" t="s">
        <v>99</v>
      </c>
      <c r="C95" s="8" t="s">
        <v>139</v>
      </c>
      <c r="D95" s="15">
        <v>3</v>
      </c>
      <c r="E95" s="42" t="s">
        <v>46</v>
      </c>
      <c r="F95" s="43" t="s">
        <v>220</v>
      </c>
      <c r="G95" s="43" t="s">
        <v>48</v>
      </c>
      <c r="H95" s="87"/>
      <c r="I95" s="163"/>
      <c r="J95" s="82"/>
      <c r="K95" s="88">
        <v>43556</v>
      </c>
      <c r="L95" s="88">
        <v>43644</v>
      </c>
      <c r="M95" s="88"/>
      <c r="N95" s="46"/>
      <c r="O95" s="33"/>
      <c r="P95" s="149" t="s">
        <v>42</v>
      </c>
      <c r="Q95" s="83" t="s">
        <v>41</v>
      </c>
      <c r="R95" s="338" t="e">
        <f>IF(#REF!&lt;0.8,"OUI","NON")</f>
        <v>#REF!</v>
      </c>
      <c r="S95" s="38" t="e">
        <f>IF(#REF!&gt;0.8,"OUI","NON")</f>
        <v>#REF!</v>
      </c>
      <c r="T95" s="38"/>
      <c r="U95" s="57"/>
      <c r="V95" s="93"/>
      <c r="W95" s="97"/>
      <c r="X95" s="60" t="s">
        <v>44</v>
      </c>
      <c r="Y95" s="94"/>
      <c r="Z95" s="87"/>
      <c r="AA95" s="94"/>
      <c r="AB95" s="87"/>
      <c r="AC95" s="87"/>
      <c r="AD95" s="86"/>
      <c r="AE95" s="61" t="s">
        <v>185</v>
      </c>
    </row>
    <row r="96" spans="1:31" ht="12" customHeight="1" x14ac:dyDescent="0.25">
      <c r="A96" s="63" t="s">
        <v>515</v>
      </c>
      <c r="B96" s="43" t="s">
        <v>274</v>
      </c>
      <c r="C96" s="8" t="s">
        <v>50</v>
      </c>
      <c r="D96" s="14">
        <v>4</v>
      </c>
      <c r="E96" s="42" t="s">
        <v>46</v>
      </c>
      <c r="F96" s="43" t="s">
        <v>217</v>
      </c>
      <c r="G96" s="43" t="s">
        <v>275</v>
      </c>
      <c r="H96" s="87"/>
      <c r="I96" s="163"/>
      <c r="J96" s="82"/>
      <c r="K96" s="88">
        <v>43633</v>
      </c>
      <c r="L96" s="88">
        <v>43714</v>
      </c>
      <c r="M96" s="88"/>
      <c r="N96" s="46"/>
      <c r="O96" s="33"/>
      <c r="P96" s="54" t="s">
        <v>42</v>
      </c>
      <c r="Q96" s="83" t="s">
        <v>42</v>
      </c>
      <c r="R96" s="338" t="e">
        <f>IF(#REF!&lt;0.8,"OUI","NON")</f>
        <v>#REF!</v>
      </c>
      <c r="S96" s="38" t="e">
        <f>IF(#REF!&gt;0.8,"OUI","NON")</f>
        <v>#REF!</v>
      </c>
      <c r="T96" s="38"/>
      <c r="U96" s="57"/>
      <c r="V96" s="93"/>
      <c r="W96" s="97"/>
      <c r="X96" s="60" t="s">
        <v>44</v>
      </c>
      <c r="Y96" s="60" t="s">
        <v>44</v>
      </c>
      <c r="Z96" s="44" t="s">
        <v>44</v>
      </c>
      <c r="AA96" s="60" t="s">
        <v>44</v>
      </c>
      <c r="AB96" s="44" t="s">
        <v>44</v>
      </c>
      <c r="AC96" s="44" t="s">
        <v>44</v>
      </c>
      <c r="AD96" s="8" t="s">
        <v>44</v>
      </c>
      <c r="AE96" s="61" t="s">
        <v>185</v>
      </c>
    </row>
    <row r="97" spans="1:31" ht="12" customHeight="1" x14ac:dyDescent="0.25">
      <c r="A97" s="63" t="s">
        <v>515</v>
      </c>
      <c r="B97" s="64" t="s">
        <v>181</v>
      </c>
      <c r="C97" s="66" t="s">
        <v>67</v>
      </c>
      <c r="D97" s="214" t="e">
        <f>VLOOKUP(Tableau1[[#This Row],[NIVEAU D''ETUDES]],niv,2,FALSE)</f>
        <v>#NAME?</v>
      </c>
      <c r="E97" s="65" t="s">
        <v>46</v>
      </c>
      <c r="F97" s="64" t="s">
        <v>167</v>
      </c>
      <c r="G97" s="64" t="s">
        <v>48</v>
      </c>
      <c r="H97" s="109"/>
      <c r="I97" s="165"/>
      <c r="J97" s="99"/>
      <c r="K97" s="110">
        <v>43500</v>
      </c>
      <c r="L97" s="110">
        <v>43679</v>
      </c>
      <c r="M97" s="110"/>
      <c r="N97" s="71"/>
      <c r="O97" s="71"/>
      <c r="P97" s="148" t="s">
        <v>42</v>
      </c>
      <c r="Q97" s="148" t="s">
        <v>42</v>
      </c>
      <c r="R97" s="318" t="e">
        <f>IF(#REF!&lt;0.8,"OUI","NON")</f>
        <v>#REF!</v>
      </c>
      <c r="S97" s="318" t="e">
        <f>IF(#REF!&gt;0.8,"OUI","NON")</f>
        <v>#REF!</v>
      </c>
      <c r="T97" s="335"/>
      <c r="U97" s="102"/>
      <c r="V97" s="114"/>
      <c r="W97" s="105"/>
      <c r="X97" s="78" t="s">
        <v>44</v>
      </c>
      <c r="Y97" s="78" t="s">
        <v>44</v>
      </c>
      <c r="Z97" s="67" t="s">
        <v>44</v>
      </c>
      <c r="AA97" s="78" t="s">
        <v>44</v>
      </c>
      <c r="AB97" s="67" t="s">
        <v>44</v>
      </c>
      <c r="AC97" s="67" t="s">
        <v>44</v>
      </c>
      <c r="AD97" s="66" t="s">
        <v>44</v>
      </c>
      <c r="AE97" s="79" t="s">
        <v>185</v>
      </c>
    </row>
    <row r="98" spans="1:31" ht="12" customHeight="1" x14ac:dyDescent="0.25">
      <c r="A98" s="63" t="s">
        <v>515</v>
      </c>
      <c r="B98" s="43" t="s">
        <v>255</v>
      </c>
      <c r="C98" s="8" t="s">
        <v>55</v>
      </c>
      <c r="D98" s="145">
        <v>2</v>
      </c>
      <c r="E98" s="42" t="s">
        <v>46</v>
      </c>
      <c r="F98" s="43" t="s">
        <v>256</v>
      </c>
      <c r="G98" s="43" t="s">
        <v>48</v>
      </c>
      <c r="H98" s="87"/>
      <c r="I98" s="163"/>
      <c r="J98" s="82"/>
      <c r="K98" s="45">
        <v>43647</v>
      </c>
      <c r="L98" s="45">
        <v>43677</v>
      </c>
      <c r="M98" s="45"/>
      <c r="N98" s="46"/>
      <c r="O98" s="33"/>
      <c r="P98" s="138" t="s">
        <v>42</v>
      </c>
      <c r="Q98" s="83" t="s">
        <v>42</v>
      </c>
      <c r="R98" s="338" t="e">
        <f>IF(#REF!&lt;0.8,"OUI","NON")</f>
        <v>#REF!</v>
      </c>
      <c r="S98" s="38" t="e">
        <f>IF(#REF!&gt;0.8,"OUI","NON")</f>
        <v>#REF!</v>
      </c>
      <c r="T98" s="38"/>
      <c r="U98" s="57"/>
      <c r="V98" s="40"/>
      <c r="W98" s="97"/>
      <c r="X98" s="60" t="s">
        <v>44</v>
      </c>
      <c r="Y98" s="60" t="s">
        <v>44</v>
      </c>
      <c r="Z98" s="44" t="s">
        <v>44</v>
      </c>
      <c r="AA98" s="94"/>
      <c r="AB98" s="87"/>
      <c r="AC98" s="44" t="s">
        <v>44</v>
      </c>
      <c r="AD98" s="8" t="s">
        <v>44</v>
      </c>
      <c r="AE98" s="61" t="s">
        <v>185</v>
      </c>
    </row>
    <row r="99" spans="1:31" ht="12" customHeight="1" x14ac:dyDescent="0.25">
      <c r="A99" s="63" t="s">
        <v>515</v>
      </c>
      <c r="B99" s="43" t="s">
        <v>385</v>
      </c>
      <c r="C99" s="8" t="s">
        <v>375</v>
      </c>
      <c r="D99" s="13" t="e">
        <f>VLOOKUP(Tableau1[[#This Row],[NIVEAU D''ETUDES]],niv,2,FALSE)</f>
        <v>#NAME?</v>
      </c>
      <c r="E99" s="42" t="s">
        <v>58</v>
      </c>
      <c r="F99" s="43" t="s">
        <v>386</v>
      </c>
      <c r="G99" s="43" t="s">
        <v>387</v>
      </c>
      <c r="H99" s="87"/>
      <c r="I99" s="163"/>
      <c r="J99" s="82"/>
      <c r="K99" s="88">
        <v>43605</v>
      </c>
      <c r="L99" s="88">
        <v>43644</v>
      </c>
      <c r="M99" s="88"/>
      <c r="N99" s="46"/>
      <c r="O99" s="33"/>
      <c r="P99" s="54" t="s">
        <v>42</v>
      </c>
      <c r="Q99" s="83" t="s">
        <v>41</v>
      </c>
      <c r="R99" s="338" t="e">
        <f>IF(#REF!&lt;0.8,"OUI","NON")</f>
        <v>#REF!</v>
      </c>
      <c r="S99" s="38" t="e">
        <f>IF(#REF!&gt;0.8,"OUI","NON")</f>
        <v>#REF!</v>
      </c>
      <c r="T99" s="38"/>
      <c r="U99" s="57"/>
      <c r="V99" s="93"/>
      <c r="W99" s="97"/>
      <c r="X99" s="60" t="s">
        <v>44</v>
      </c>
      <c r="Y99" s="60" t="s">
        <v>44</v>
      </c>
      <c r="Z99" s="44" t="s">
        <v>44</v>
      </c>
      <c r="AA99" s="60" t="s">
        <v>44</v>
      </c>
      <c r="AB99" s="44" t="s">
        <v>44</v>
      </c>
      <c r="AC99" s="44" t="s">
        <v>44</v>
      </c>
      <c r="AD99" s="8" t="s">
        <v>44</v>
      </c>
      <c r="AE99" s="61" t="s">
        <v>185</v>
      </c>
    </row>
    <row r="100" spans="1:31" ht="12" customHeight="1" x14ac:dyDescent="0.25">
      <c r="A100" s="63" t="s">
        <v>515</v>
      </c>
      <c r="B100" s="43" t="s">
        <v>88</v>
      </c>
      <c r="C100" s="8" t="s">
        <v>55</v>
      </c>
      <c r="D100" s="145">
        <v>2</v>
      </c>
      <c r="E100" s="42" t="s">
        <v>58</v>
      </c>
      <c r="F100" s="42" t="s">
        <v>59</v>
      </c>
      <c r="G100" s="43" t="s">
        <v>60</v>
      </c>
      <c r="H100" s="44"/>
      <c r="I100" s="163"/>
      <c r="J100" s="82"/>
      <c r="K100" s="45">
        <v>43591</v>
      </c>
      <c r="L100" s="45">
        <v>43644</v>
      </c>
      <c r="M100" s="45"/>
      <c r="N100" s="46"/>
      <c r="O100" s="33"/>
      <c r="P100" s="149" t="s">
        <v>42</v>
      </c>
      <c r="Q100" s="149" t="s">
        <v>42</v>
      </c>
      <c r="R100" s="338" t="e">
        <f>IF(#REF!&lt;0.8,"OUI","NON")</f>
        <v>#REF!</v>
      </c>
      <c r="S100" s="38" t="e">
        <f>IF(#REF!&gt;0.8,"OUI","NON")</f>
        <v>#REF!</v>
      </c>
      <c r="T100" s="38"/>
      <c r="U100" s="57"/>
      <c r="V100" s="40"/>
      <c r="W100" s="97"/>
      <c r="X100" s="60" t="s">
        <v>44</v>
      </c>
      <c r="Y100" s="60" t="s">
        <v>44</v>
      </c>
      <c r="Z100" s="44" t="s">
        <v>44</v>
      </c>
      <c r="AA100" s="60" t="s">
        <v>44</v>
      </c>
      <c r="AB100" s="44" t="s">
        <v>44</v>
      </c>
      <c r="AC100" s="44" t="s">
        <v>44</v>
      </c>
      <c r="AD100" s="8" t="s">
        <v>44</v>
      </c>
      <c r="AE100" s="61" t="s">
        <v>185</v>
      </c>
    </row>
    <row r="101" spans="1:31" ht="12" customHeight="1" x14ac:dyDescent="0.25">
      <c r="A101" s="63" t="s">
        <v>515</v>
      </c>
      <c r="B101" s="43" t="s">
        <v>127</v>
      </c>
      <c r="C101" s="8" t="s">
        <v>129</v>
      </c>
      <c r="D101" s="15">
        <v>3</v>
      </c>
      <c r="E101" s="42" t="s">
        <v>46</v>
      </c>
      <c r="F101" s="43" t="s">
        <v>128</v>
      </c>
      <c r="G101" s="43" t="s">
        <v>48</v>
      </c>
      <c r="H101" s="87"/>
      <c r="I101" s="163"/>
      <c r="J101" s="82"/>
      <c r="K101" s="88">
        <v>43500</v>
      </c>
      <c r="L101" s="88">
        <v>43525</v>
      </c>
      <c r="M101" s="88"/>
      <c r="N101" s="46"/>
      <c r="O101" s="33"/>
      <c r="P101" s="149" t="s">
        <v>42</v>
      </c>
      <c r="Q101" s="83" t="s">
        <v>42</v>
      </c>
      <c r="R101" s="338" t="e">
        <f>IF(#REF!&lt;0.8,"OUI","NON")</f>
        <v>#REF!</v>
      </c>
      <c r="S101" s="38" t="e">
        <f>IF(#REF!&gt;0.8,"OUI","NON")</f>
        <v>#REF!</v>
      </c>
      <c r="T101" s="38"/>
      <c r="U101" s="57"/>
      <c r="V101" s="181"/>
      <c r="W101" s="97"/>
      <c r="X101" s="60" t="s">
        <v>44</v>
      </c>
      <c r="Y101" s="94"/>
      <c r="Z101" s="87"/>
      <c r="AA101" s="60" t="s">
        <v>44</v>
      </c>
      <c r="AB101" s="87"/>
      <c r="AC101" s="44" t="s">
        <v>44</v>
      </c>
      <c r="AD101" s="8" t="s">
        <v>44</v>
      </c>
      <c r="AE101" s="61" t="s">
        <v>56</v>
      </c>
    </row>
    <row r="102" spans="1:31" ht="12" customHeight="1" x14ac:dyDescent="0.25">
      <c r="A102" s="63" t="s">
        <v>515</v>
      </c>
      <c r="B102" s="251" t="s">
        <v>361</v>
      </c>
      <c r="C102" s="8" t="s">
        <v>375</v>
      </c>
      <c r="D102" s="13" t="e">
        <f>VLOOKUP(Tableau1[[#This Row],[NIVEAU D''ETUDES]],niv,2,FALSE)</f>
        <v>#NAME?</v>
      </c>
      <c r="E102" s="253" t="s">
        <v>58</v>
      </c>
      <c r="F102" s="251" t="s">
        <v>446</v>
      </c>
      <c r="G102" s="251" t="s">
        <v>447</v>
      </c>
      <c r="H102" s="254"/>
      <c r="I102" s="163"/>
      <c r="J102" s="82"/>
      <c r="K102" s="255">
        <v>43542</v>
      </c>
      <c r="L102" s="255">
        <v>43567</v>
      </c>
      <c r="M102" s="255"/>
      <c r="N102" s="256"/>
      <c r="O102" s="257"/>
      <c r="P102" s="149" t="s">
        <v>42</v>
      </c>
      <c r="Q102" s="83" t="s">
        <v>41</v>
      </c>
      <c r="R102" s="338" t="e">
        <f>IF(#REF!&lt;0.8,"OUI","NON")</f>
        <v>#REF!</v>
      </c>
      <c r="S102" s="38" t="e">
        <f>IF(#REF!&gt;0.8,"OUI","NON")</f>
        <v>#REF!</v>
      </c>
      <c r="T102" s="38"/>
      <c r="U102" s="57"/>
      <c r="V102" s="296"/>
      <c r="W102" s="260"/>
      <c r="X102" s="261"/>
      <c r="Y102" s="261"/>
      <c r="Z102" s="254"/>
      <c r="AA102" s="261"/>
      <c r="AB102" s="254"/>
      <c r="AC102" s="254"/>
      <c r="AD102" s="252" t="s">
        <v>44</v>
      </c>
      <c r="AE102" s="262"/>
    </row>
    <row r="103" spans="1:31" ht="12" customHeight="1" x14ac:dyDescent="0.25">
      <c r="A103" s="63" t="s">
        <v>515</v>
      </c>
      <c r="B103" s="43" t="s">
        <v>224</v>
      </c>
      <c r="C103" s="8" t="s">
        <v>50</v>
      </c>
      <c r="D103" s="14">
        <v>4</v>
      </c>
      <c r="E103" s="42" t="s">
        <v>46</v>
      </c>
      <c r="F103" s="43" t="s">
        <v>73</v>
      </c>
      <c r="G103" s="43" t="s">
        <v>48</v>
      </c>
      <c r="H103" s="87"/>
      <c r="I103" s="163"/>
      <c r="J103" s="82"/>
      <c r="K103" s="88">
        <v>43612</v>
      </c>
      <c r="L103" s="88">
        <v>43700</v>
      </c>
      <c r="M103" s="88"/>
      <c r="N103" s="46"/>
      <c r="O103" s="33"/>
      <c r="P103" s="138" t="s">
        <v>42</v>
      </c>
      <c r="Q103" s="83" t="s">
        <v>42</v>
      </c>
      <c r="R103" s="338" t="e">
        <f>IF(#REF!&lt;0.8,"OUI","NON")</f>
        <v>#REF!</v>
      </c>
      <c r="S103" s="38" t="e">
        <f>IF(#REF!&gt;0.8,"OUI","NON")</f>
        <v>#REF!</v>
      </c>
      <c r="T103" s="38"/>
      <c r="U103" s="57"/>
      <c r="V103" s="93"/>
      <c r="W103" s="97"/>
      <c r="X103" s="60" t="s">
        <v>44</v>
      </c>
      <c r="Y103" s="60" t="s">
        <v>44</v>
      </c>
      <c r="Z103" s="44" t="s">
        <v>44</v>
      </c>
      <c r="AA103" s="60" t="s">
        <v>44</v>
      </c>
      <c r="AB103" s="87"/>
      <c r="AC103" s="44" t="s">
        <v>44</v>
      </c>
      <c r="AD103" s="8" t="s">
        <v>44</v>
      </c>
      <c r="AE103" s="61" t="s">
        <v>185</v>
      </c>
    </row>
    <row r="104" spans="1:31" ht="12" customHeight="1" x14ac:dyDescent="0.25">
      <c r="A104" s="63" t="s">
        <v>515</v>
      </c>
      <c r="B104" s="43" t="s">
        <v>314</v>
      </c>
      <c r="C104" s="8" t="s">
        <v>375</v>
      </c>
      <c r="D104" s="13" t="e">
        <f>VLOOKUP(Tableau1[[#This Row],[NIVEAU D''ETUDES]],niv,2,FALSE)</f>
        <v>#NAME?</v>
      </c>
      <c r="E104" s="42" t="s">
        <v>58</v>
      </c>
      <c r="F104" s="43" t="s">
        <v>315</v>
      </c>
      <c r="G104" s="43" t="s">
        <v>316</v>
      </c>
      <c r="H104" s="87"/>
      <c r="I104" s="163"/>
      <c r="J104" s="82"/>
      <c r="K104" s="88">
        <v>43437</v>
      </c>
      <c r="L104" s="88">
        <v>43506</v>
      </c>
      <c r="M104" s="88"/>
      <c r="N104" s="46"/>
      <c r="O104" s="33"/>
      <c r="P104" s="149" t="s">
        <v>41</v>
      </c>
      <c r="Q104" s="149" t="s">
        <v>42</v>
      </c>
      <c r="R104" s="338" t="e">
        <f>IF(#REF!&lt;0.8,"OUI","NON")</f>
        <v>#REF!</v>
      </c>
      <c r="S104" s="38" t="e">
        <f>IF(#REF!&gt;0.8,"OUI","NON")</f>
        <v>#REF!</v>
      </c>
      <c r="T104" s="38"/>
      <c r="U104" s="57"/>
      <c r="V104" s="40"/>
      <c r="W104" s="97"/>
      <c r="X104" s="60"/>
      <c r="Y104" s="60" t="s">
        <v>44</v>
      </c>
      <c r="Z104" s="44" t="s">
        <v>44</v>
      </c>
      <c r="AA104" s="94" t="s">
        <v>44</v>
      </c>
      <c r="AB104" s="87"/>
      <c r="AC104" s="44" t="s">
        <v>44</v>
      </c>
      <c r="AD104" s="8" t="s">
        <v>44</v>
      </c>
      <c r="AE104" s="61" t="s">
        <v>56</v>
      </c>
    </row>
    <row r="105" spans="1:31" ht="12" customHeight="1" x14ac:dyDescent="0.25">
      <c r="A105" s="63" t="s">
        <v>515</v>
      </c>
      <c r="B105" s="43" t="s">
        <v>74</v>
      </c>
      <c r="C105" s="8" t="s">
        <v>375</v>
      </c>
      <c r="D105" s="13" t="e">
        <f>VLOOKUP(Tableau1[[#This Row],[NIVEAU D''ETUDES]],niv,2,FALSE)</f>
        <v>#NAME?</v>
      </c>
      <c r="E105" s="42" t="s">
        <v>75</v>
      </c>
      <c r="F105" s="43" t="s">
        <v>76</v>
      </c>
      <c r="G105" s="43" t="s">
        <v>77</v>
      </c>
      <c r="H105" s="44"/>
      <c r="I105" s="163"/>
      <c r="J105" s="82"/>
      <c r="K105" s="45">
        <v>43472</v>
      </c>
      <c r="L105" s="45">
        <v>43476</v>
      </c>
      <c r="M105" s="45"/>
      <c r="N105" s="46"/>
      <c r="O105" s="33"/>
      <c r="P105" s="83" t="s">
        <v>41</v>
      </c>
      <c r="Q105" s="83" t="s">
        <v>41</v>
      </c>
      <c r="R105" s="338" t="e">
        <f>IF(#REF!&lt;0.8,"OUI","NON")</f>
        <v>#REF!</v>
      </c>
      <c r="S105" s="38" t="e">
        <f>IF(#REF!&gt;0.8,"OUI","NON")</f>
        <v>#REF!</v>
      </c>
      <c r="T105" s="38"/>
      <c r="U105" s="57"/>
      <c r="V105" s="40"/>
      <c r="W105" s="97"/>
      <c r="X105" s="60"/>
      <c r="Y105" s="60" t="s">
        <v>44</v>
      </c>
      <c r="Z105" s="44"/>
      <c r="AA105" s="60"/>
      <c r="AB105" s="44"/>
      <c r="AC105" s="44"/>
      <c r="AD105" s="8" t="s">
        <v>44</v>
      </c>
      <c r="AE105" s="61" t="s">
        <v>56</v>
      </c>
    </row>
    <row r="106" spans="1:31" ht="12" customHeight="1" x14ac:dyDescent="0.25">
      <c r="A106" s="63" t="s">
        <v>515</v>
      </c>
      <c r="B106" s="43" t="s">
        <v>251</v>
      </c>
      <c r="C106" s="8" t="s">
        <v>50</v>
      </c>
      <c r="D106" s="14">
        <v>4</v>
      </c>
      <c r="E106" s="42" t="s">
        <v>46</v>
      </c>
      <c r="F106" s="43" t="s">
        <v>206</v>
      </c>
      <c r="G106" s="43" t="s">
        <v>48</v>
      </c>
      <c r="H106" s="87"/>
      <c r="I106" s="163"/>
      <c r="J106" s="82"/>
      <c r="K106" s="88">
        <v>43627</v>
      </c>
      <c r="L106" s="88">
        <v>43700</v>
      </c>
      <c r="M106" s="88"/>
      <c r="N106" s="46"/>
      <c r="O106" s="33"/>
      <c r="P106" s="138" t="s">
        <v>42</v>
      </c>
      <c r="Q106" s="83" t="s">
        <v>42</v>
      </c>
      <c r="R106" s="338" t="e">
        <f>IF(#REF!&lt;0.8,"OUI","NON")</f>
        <v>#REF!</v>
      </c>
      <c r="S106" s="38" t="e">
        <f>IF(#REF!&gt;0.8,"OUI","NON")</f>
        <v>#REF!</v>
      </c>
      <c r="T106" s="38"/>
      <c r="U106" s="57"/>
      <c r="V106" s="93"/>
      <c r="W106" s="97"/>
      <c r="X106" s="80" t="s">
        <v>44</v>
      </c>
      <c r="Y106" s="60" t="s">
        <v>44</v>
      </c>
      <c r="Z106" s="44" t="s">
        <v>44</v>
      </c>
      <c r="AA106" s="60" t="s">
        <v>44</v>
      </c>
      <c r="AB106" s="44" t="s">
        <v>44</v>
      </c>
      <c r="AC106" s="44" t="s">
        <v>44</v>
      </c>
      <c r="AD106" s="8" t="s">
        <v>44</v>
      </c>
      <c r="AE106" s="61" t="s">
        <v>185</v>
      </c>
    </row>
    <row r="107" spans="1:31" ht="12" customHeight="1" x14ac:dyDescent="0.25">
      <c r="A107" s="63" t="s">
        <v>515</v>
      </c>
      <c r="B107" s="43" t="s">
        <v>278</v>
      </c>
      <c r="C107" s="8" t="s">
        <v>55</v>
      </c>
      <c r="D107" s="145">
        <v>2</v>
      </c>
      <c r="E107" s="42" t="s">
        <v>46</v>
      </c>
      <c r="F107" s="43" t="s">
        <v>226</v>
      </c>
      <c r="G107" s="43" t="s">
        <v>48</v>
      </c>
      <c r="H107" s="87"/>
      <c r="I107" s="163"/>
      <c r="J107" s="82"/>
      <c r="K107" s="88">
        <v>43647</v>
      </c>
      <c r="L107" s="88">
        <v>43677</v>
      </c>
      <c r="M107" s="88"/>
      <c r="N107" s="46"/>
      <c r="O107" s="33"/>
      <c r="P107" s="54" t="s">
        <v>42</v>
      </c>
      <c r="Q107" s="83" t="s">
        <v>42</v>
      </c>
      <c r="R107" s="338" t="e">
        <f>IF(#REF!&lt;0.8,"OUI","NON")</f>
        <v>#REF!</v>
      </c>
      <c r="S107" s="38" t="e">
        <f>IF(#REF!&gt;0.8,"OUI","NON")</f>
        <v>#REF!</v>
      </c>
      <c r="T107" s="38"/>
      <c r="U107" s="57"/>
      <c r="V107" s="93"/>
      <c r="W107" s="97"/>
      <c r="X107" s="60" t="s">
        <v>44</v>
      </c>
      <c r="Y107" s="60" t="s">
        <v>44</v>
      </c>
      <c r="Z107" s="44" t="s">
        <v>44</v>
      </c>
      <c r="AA107" s="60" t="s">
        <v>44</v>
      </c>
      <c r="AB107" s="87"/>
      <c r="AC107" s="44" t="s">
        <v>44</v>
      </c>
      <c r="AD107" s="8" t="s">
        <v>44</v>
      </c>
      <c r="AE107" s="61" t="s">
        <v>185</v>
      </c>
    </row>
    <row r="108" spans="1:31" ht="12" customHeight="1" x14ac:dyDescent="0.25">
      <c r="A108" s="63" t="s">
        <v>515</v>
      </c>
      <c r="B108" s="64" t="s">
        <v>135</v>
      </c>
      <c r="C108" s="66" t="s">
        <v>67</v>
      </c>
      <c r="D108" s="214" t="e">
        <f>VLOOKUP(Tableau1[[#This Row],[NIVEAU D''ETUDES]],niv,2,FALSE)</f>
        <v>#NAME?</v>
      </c>
      <c r="E108" s="65" t="s">
        <v>114</v>
      </c>
      <c r="F108" s="64" t="s">
        <v>115</v>
      </c>
      <c r="G108" s="64" t="s">
        <v>199</v>
      </c>
      <c r="H108" s="67"/>
      <c r="I108" s="167"/>
      <c r="J108" s="153"/>
      <c r="K108" s="70">
        <v>43507</v>
      </c>
      <c r="L108" s="70">
        <v>43649</v>
      </c>
      <c r="M108" s="70"/>
      <c r="N108" s="64"/>
      <c r="O108" s="71"/>
      <c r="P108" s="150" t="s">
        <v>42</v>
      </c>
      <c r="Q108" s="103" t="s">
        <v>41</v>
      </c>
      <c r="R108" s="318" t="e">
        <f>IF(#REF!&lt;0.8,"OUI","NON")</f>
        <v>#REF!</v>
      </c>
      <c r="S108" s="318" t="e">
        <f>IF(#REF!&gt;0.8,"OUI","NON")</f>
        <v>#REF!</v>
      </c>
      <c r="T108" s="335"/>
      <c r="U108" s="103"/>
      <c r="V108" s="75"/>
      <c r="W108" s="105"/>
      <c r="X108" s="67" t="s">
        <v>44</v>
      </c>
      <c r="Y108" s="78" t="s">
        <v>44</v>
      </c>
      <c r="Z108" s="67" t="s">
        <v>44</v>
      </c>
      <c r="AA108" s="67" t="s">
        <v>44</v>
      </c>
      <c r="AB108" s="78" t="s">
        <v>44</v>
      </c>
      <c r="AC108" s="67" t="s">
        <v>44</v>
      </c>
      <c r="AD108" s="66" t="s">
        <v>44</v>
      </c>
      <c r="AE108" s="79" t="s">
        <v>185</v>
      </c>
    </row>
    <row r="109" spans="1:31" ht="12" customHeight="1" x14ac:dyDescent="0.25">
      <c r="A109" s="63" t="s">
        <v>515</v>
      </c>
      <c r="B109" s="43" t="s">
        <v>61</v>
      </c>
      <c r="C109" s="8" t="s">
        <v>375</v>
      </c>
      <c r="D109" s="13" t="e">
        <f>VLOOKUP(Tableau1[[#This Row],[NIVEAU D''ETUDES]],niv,2,FALSE)</f>
        <v>#NAME?</v>
      </c>
      <c r="E109" s="42" t="s">
        <v>58</v>
      </c>
      <c r="F109" s="43" t="s">
        <v>62</v>
      </c>
      <c r="G109" s="43" t="s">
        <v>63</v>
      </c>
      <c r="H109" s="44"/>
      <c r="I109" s="163"/>
      <c r="J109" s="82"/>
      <c r="K109" s="45">
        <v>43500</v>
      </c>
      <c r="L109" s="45">
        <v>43518</v>
      </c>
      <c r="M109" s="45"/>
      <c r="N109" s="46"/>
      <c r="O109" s="33"/>
      <c r="P109" s="149" t="s">
        <v>42</v>
      </c>
      <c r="Q109" s="149" t="s">
        <v>42</v>
      </c>
      <c r="R109" s="338" t="e">
        <f>IF(#REF!&lt;0.8,"OUI","NON")</f>
        <v>#REF!</v>
      </c>
      <c r="S109" s="38" t="e">
        <f>IF(#REF!&gt;0.8,"OUI","NON")</f>
        <v>#REF!</v>
      </c>
      <c r="T109" s="38"/>
      <c r="U109" s="57"/>
      <c r="V109" s="40"/>
      <c r="W109" s="97"/>
      <c r="X109" s="60" t="s">
        <v>44</v>
      </c>
      <c r="Y109" s="60" t="s">
        <v>44</v>
      </c>
      <c r="Z109" s="44" t="s">
        <v>44</v>
      </c>
      <c r="AA109" s="60" t="s">
        <v>44</v>
      </c>
      <c r="AB109" s="44" t="s">
        <v>44</v>
      </c>
      <c r="AC109" s="44"/>
      <c r="AD109" s="8" t="s">
        <v>44</v>
      </c>
      <c r="AE109" s="61" t="s">
        <v>56</v>
      </c>
    </row>
    <row r="110" spans="1:31" ht="12" customHeight="1" x14ac:dyDescent="0.25">
      <c r="A110" s="63" t="s">
        <v>515</v>
      </c>
      <c r="B110" s="43" t="s">
        <v>65</v>
      </c>
      <c r="C110" s="8" t="s">
        <v>129</v>
      </c>
      <c r="D110" s="15">
        <v>3</v>
      </c>
      <c r="E110" s="42" t="s">
        <v>46</v>
      </c>
      <c r="F110" s="43" t="s">
        <v>443</v>
      </c>
      <c r="G110" s="43" t="s">
        <v>48</v>
      </c>
      <c r="H110" s="44"/>
      <c r="I110" s="163"/>
      <c r="J110" s="82"/>
      <c r="K110" s="45">
        <v>43640</v>
      </c>
      <c r="L110" s="45">
        <v>43672</v>
      </c>
      <c r="M110" s="45"/>
      <c r="N110" s="46"/>
      <c r="O110" s="33"/>
      <c r="P110" s="149" t="s">
        <v>42</v>
      </c>
      <c r="Q110" s="149" t="s">
        <v>41</v>
      </c>
      <c r="R110" s="338" t="e">
        <f>IF(#REF!&lt;0.8,"OUI","NON")</f>
        <v>#REF!</v>
      </c>
      <c r="S110" s="38" t="e">
        <f>IF(#REF!&gt;=0.8,"OUI","NON")</f>
        <v>#REF!</v>
      </c>
      <c r="T110" s="38"/>
      <c r="U110" s="57"/>
      <c r="V110" s="40"/>
      <c r="W110" s="97"/>
      <c r="X110" s="60"/>
      <c r="Y110" s="60" t="s">
        <v>44</v>
      </c>
      <c r="Z110" s="44" t="s">
        <v>44</v>
      </c>
      <c r="AA110" s="60" t="s">
        <v>44</v>
      </c>
      <c r="AB110" s="44"/>
      <c r="AC110" s="44"/>
      <c r="AD110" s="8" t="s">
        <v>44</v>
      </c>
      <c r="AE110" s="61"/>
    </row>
    <row r="111" spans="1:31" ht="12" customHeight="1" x14ac:dyDescent="0.25">
      <c r="A111" s="63" t="s">
        <v>515</v>
      </c>
      <c r="B111" s="43" t="s">
        <v>142</v>
      </c>
      <c r="C111" s="8" t="s">
        <v>139</v>
      </c>
      <c r="D111" s="15">
        <v>3</v>
      </c>
      <c r="E111" s="42" t="s">
        <v>52</v>
      </c>
      <c r="F111" s="43" t="s">
        <v>157</v>
      </c>
      <c r="G111" s="43" t="s">
        <v>54</v>
      </c>
      <c r="H111" s="87"/>
      <c r="I111" s="163"/>
      <c r="J111" s="82"/>
      <c r="K111" s="88">
        <v>43479</v>
      </c>
      <c r="L111" s="88">
        <v>43525</v>
      </c>
      <c r="M111" s="88"/>
      <c r="N111" s="46"/>
      <c r="O111" s="33"/>
      <c r="P111" s="54" t="s">
        <v>42</v>
      </c>
      <c r="Q111" s="54" t="s">
        <v>42</v>
      </c>
      <c r="R111" s="338" t="e">
        <f>IF(#REF!&lt;0.8,"OUI","NON")</f>
        <v>#REF!</v>
      </c>
      <c r="S111" s="38" t="e">
        <f>IF(#REF!&gt;0.8,"OUI","NON")</f>
        <v>#REF!</v>
      </c>
      <c r="T111" s="38"/>
      <c r="U111" s="57"/>
      <c r="V111" s="93"/>
      <c r="W111" s="97"/>
      <c r="X111" s="60" t="s">
        <v>44</v>
      </c>
      <c r="Y111" s="60" t="s">
        <v>44</v>
      </c>
      <c r="Z111" s="44" t="s">
        <v>44</v>
      </c>
      <c r="AA111" s="60" t="s">
        <v>44</v>
      </c>
      <c r="AB111" s="44" t="s">
        <v>44</v>
      </c>
      <c r="AC111" s="44" t="s">
        <v>44</v>
      </c>
      <c r="AD111" s="8" t="s">
        <v>44</v>
      </c>
      <c r="AE111" s="61" t="s">
        <v>56</v>
      </c>
    </row>
    <row r="112" spans="1:31" ht="12" customHeight="1" x14ac:dyDescent="0.25">
      <c r="A112" s="63" t="s">
        <v>515</v>
      </c>
      <c r="B112" s="43" t="s">
        <v>186</v>
      </c>
      <c r="C112" s="8" t="s">
        <v>375</v>
      </c>
      <c r="D112" s="13" t="e">
        <f>VLOOKUP(Tableau1[[#This Row],[NIVEAU D''ETUDES]],niv,2,FALSE)</f>
        <v>#NAME?</v>
      </c>
      <c r="E112" s="42" t="s">
        <v>75</v>
      </c>
      <c r="F112" s="43" t="s">
        <v>329</v>
      </c>
      <c r="G112" s="43" t="s">
        <v>77</v>
      </c>
      <c r="H112" s="87"/>
      <c r="I112" s="163"/>
      <c r="J112" s="82"/>
      <c r="K112" s="88">
        <v>43633</v>
      </c>
      <c r="L112" s="88">
        <v>43637</v>
      </c>
      <c r="M112" s="88"/>
      <c r="N112" s="46"/>
      <c r="O112" s="33"/>
      <c r="P112" s="54" t="s">
        <v>42</v>
      </c>
      <c r="Q112" s="83" t="s">
        <v>42</v>
      </c>
      <c r="R112" s="338" t="e">
        <f>IF(#REF!&lt;0.8,"OUI","NON")</f>
        <v>#REF!</v>
      </c>
      <c r="S112" s="38" t="e">
        <f>IF(#REF!&gt;0.8,"OUI","NON")</f>
        <v>#REF!</v>
      </c>
      <c r="T112" s="38"/>
      <c r="U112" s="57"/>
      <c r="V112" s="40"/>
      <c r="W112" s="97"/>
      <c r="X112" s="94"/>
      <c r="Y112" s="60" t="s">
        <v>44</v>
      </c>
      <c r="Z112" s="44" t="s">
        <v>44</v>
      </c>
      <c r="AA112" s="94"/>
      <c r="AB112" s="87"/>
      <c r="AC112" s="87"/>
      <c r="AD112" s="8" t="s">
        <v>44</v>
      </c>
      <c r="AE112" s="61" t="s">
        <v>185</v>
      </c>
    </row>
    <row r="113" spans="1:31" ht="12" customHeight="1" x14ac:dyDescent="0.25">
      <c r="A113" s="63" t="s">
        <v>515</v>
      </c>
      <c r="B113" s="64" t="s">
        <v>297</v>
      </c>
      <c r="C113" s="66" t="s">
        <v>40</v>
      </c>
      <c r="D113" s="214" t="e">
        <f>VLOOKUP(Tableau1[[#This Row],[NIVEAU D''ETUDES]],niv,2,FALSE)</f>
        <v>#NAME?</v>
      </c>
      <c r="E113" s="65" t="s">
        <v>46</v>
      </c>
      <c r="F113" s="64" t="s">
        <v>155</v>
      </c>
      <c r="G113" s="64" t="s">
        <v>48</v>
      </c>
      <c r="H113" s="109"/>
      <c r="I113" s="165"/>
      <c r="J113" s="99"/>
      <c r="K113" s="70">
        <v>43647</v>
      </c>
      <c r="L113" s="70">
        <v>43819</v>
      </c>
      <c r="M113" s="70"/>
      <c r="N113" s="71"/>
      <c r="O113" s="71"/>
      <c r="P113" s="100" t="s">
        <v>42</v>
      </c>
      <c r="Q113" s="103" t="s">
        <v>42</v>
      </c>
      <c r="R113" s="318" t="e">
        <f>IF(#REF!&lt;0.8,"OUI","NON")</f>
        <v>#REF!</v>
      </c>
      <c r="S113" s="318" t="e">
        <f>IF(#REF!&gt;0.8,"OUI","NON")</f>
        <v>#REF!</v>
      </c>
      <c r="T113" s="335"/>
      <c r="U113" s="102"/>
      <c r="V113" s="114"/>
      <c r="W113" s="105"/>
      <c r="X113" s="78" t="s">
        <v>44</v>
      </c>
      <c r="Y113" s="78" t="s">
        <v>44</v>
      </c>
      <c r="Z113" s="67" t="s">
        <v>44</v>
      </c>
      <c r="AA113" s="78" t="s">
        <v>44</v>
      </c>
      <c r="AB113" s="67" t="s">
        <v>44</v>
      </c>
      <c r="AC113" s="67" t="s">
        <v>44</v>
      </c>
      <c r="AD113" s="66" t="s">
        <v>44</v>
      </c>
      <c r="AE113" s="79" t="s">
        <v>185</v>
      </c>
    </row>
    <row r="114" spans="1:31" ht="12" customHeight="1" x14ac:dyDescent="0.25">
      <c r="A114" s="63" t="s">
        <v>515</v>
      </c>
      <c r="B114" s="43" t="s">
        <v>95</v>
      </c>
      <c r="C114" s="8" t="s">
        <v>375</v>
      </c>
      <c r="D114" s="13" t="e">
        <f>VLOOKUP(Tableau1[[#This Row],[NIVEAU D''ETUDES]],niv,2,FALSE)</f>
        <v>#NAME?</v>
      </c>
      <c r="E114" s="42" t="s">
        <v>58</v>
      </c>
      <c r="F114" s="43" t="s">
        <v>96</v>
      </c>
      <c r="G114" s="43" t="s">
        <v>97</v>
      </c>
      <c r="H114" s="44"/>
      <c r="I114" s="119"/>
      <c r="J114" s="120"/>
      <c r="K114" s="45">
        <v>43472</v>
      </c>
      <c r="L114" s="45">
        <v>43511</v>
      </c>
      <c r="M114" s="45"/>
      <c r="N114" s="46"/>
      <c r="O114" s="33"/>
      <c r="P114" s="54" t="s">
        <v>42</v>
      </c>
      <c r="Q114" s="54" t="s">
        <v>42</v>
      </c>
      <c r="R114" s="338" t="e">
        <f>IF(#REF!&lt;0.8,"OUI","NON")</f>
        <v>#REF!</v>
      </c>
      <c r="S114" s="38" t="e">
        <f>IF(#REF!&gt;0.8,"OUI","NON")</f>
        <v>#REF!</v>
      </c>
      <c r="T114" s="38"/>
      <c r="U114" s="56"/>
      <c r="V114" s="181"/>
      <c r="W114" s="97"/>
      <c r="X114" s="60"/>
      <c r="Y114" s="60" t="s">
        <v>44</v>
      </c>
      <c r="Z114" s="44" t="s">
        <v>44</v>
      </c>
      <c r="AA114" s="60"/>
      <c r="AB114" s="44"/>
      <c r="AC114" s="44" t="s">
        <v>44</v>
      </c>
      <c r="AD114" s="8" t="s">
        <v>44</v>
      </c>
      <c r="AE114" s="61" t="s">
        <v>56</v>
      </c>
    </row>
    <row r="115" spans="1:31" ht="12" customHeight="1" x14ac:dyDescent="0.25">
      <c r="A115" s="63" t="s">
        <v>515</v>
      </c>
      <c r="B115" s="84" t="s">
        <v>107</v>
      </c>
      <c r="C115" s="8" t="s">
        <v>375</v>
      </c>
      <c r="D115" s="13" t="e">
        <f>VLOOKUP(Tableau1[[#This Row],[NIVEAU D''ETUDES]],niv,2,FALSE)</f>
        <v>#NAME?</v>
      </c>
      <c r="E115" s="42" t="s">
        <v>83</v>
      </c>
      <c r="F115" s="43" t="s">
        <v>110</v>
      </c>
      <c r="G115" s="43" t="s">
        <v>162</v>
      </c>
      <c r="H115" s="87"/>
      <c r="I115" s="163"/>
      <c r="J115" s="82"/>
      <c r="K115" s="88">
        <v>43486</v>
      </c>
      <c r="L115" s="88">
        <v>43511</v>
      </c>
      <c r="M115" s="88"/>
      <c r="N115" s="46"/>
      <c r="O115" s="33"/>
      <c r="P115" s="149" t="s">
        <v>42</v>
      </c>
      <c r="Q115" s="83" t="s">
        <v>41</v>
      </c>
      <c r="R115" s="338" t="e">
        <f>IF(#REF!&lt;0.8,"OUI","NON")</f>
        <v>#REF!</v>
      </c>
      <c r="S115" s="38" t="e">
        <f>IF(#REF!&gt;0.8,"OUI","NON")</f>
        <v>#REF!</v>
      </c>
      <c r="T115" s="38"/>
      <c r="U115" s="57"/>
      <c r="V115" s="40"/>
      <c r="W115" s="97"/>
      <c r="X115" s="60"/>
      <c r="Y115" s="94"/>
      <c r="Z115" s="87"/>
      <c r="AA115" s="94"/>
      <c r="AB115" s="87"/>
      <c r="AC115" s="87"/>
      <c r="AD115" s="86"/>
      <c r="AE115" s="61" t="s">
        <v>56</v>
      </c>
    </row>
    <row r="116" spans="1:31" ht="12" customHeight="1" x14ac:dyDescent="0.25">
      <c r="A116" s="63" t="s">
        <v>515</v>
      </c>
      <c r="B116" s="43" t="s">
        <v>136</v>
      </c>
      <c r="C116" s="8" t="s">
        <v>139</v>
      </c>
      <c r="D116" s="15">
        <v>3</v>
      </c>
      <c r="E116" s="42" t="s">
        <v>58</v>
      </c>
      <c r="F116" s="43" t="s">
        <v>137</v>
      </c>
      <c r="G116" s="43" t="s">
        <v>138</v>
      </c>
      <c r="H116" s="87"/>
      <c r="I116" s="163"/>
      <c r="J116" s="82"/>
      <c r="K116" s="88">
        <v>43472</v>
      </c>
      <c r="L116" s="88">
        <v>43497</v>
      </c>
      <c r="M116" s="88"/>
      <c r="N116" s="46"/>
      <c r="O116" s="90"/>
      <c r="P116" s="149" t="s">
        <v>42</v>
      </c>
      <c r="Q116" s="149" t="s">
        <v>42</v>
      </c>
      <c r="R116" s="338" t="e">
        <f>IF(#REF!&lt;0.8,"OUI","NON")</f>
        <v>#REF!</v>
      </c>
      <c r="S116" s="38" t="e">
        <f>IF(#REF!&gt;0.8,"OUI","NON")</f>
        <v>#REF!</v>
      </c>
      <c r="T116" s="38"/>
      <c r="U116" s="57"/>
      <c r="V116" s="181"/>
      <c r="W116" s="97"/>
      <c r="X116" s="60" t="s">
        <v>44</v>
      </c>
      <c r="Y116" s="60" t="s">
        <v>44</v>
      </c>
      <c r="Z116" s="44" t="s">
        <v>44</v>
      </c>
      <c r="AA116" s="60" t="s">
        <v>44</v>
      </c>
      <c r="AB116" s="87"/>
      <c r="AC116" s="87"/>
      <c r="AD116" s="8" t="s">
        <v>44</v>
      </c>
      <c r="AE116" s="61" t="s">
        <v>56</v>
      </c>
    </row>
    <row r="117" spans="1:31" ht="12" customHeight="1" x14ac:dyDescent="0.25">
      <c r="A117" s="63" t="s">
        <v>515</v>
      </c>
      <c r="B117" s="43" t="s">
        <v>261</v>
      </c>
      <c r="C117" s="8" t="s">
        <v>50</v>
      </c>
      <c r="D117" s="14">
        <v>4</v>
      </c>
      <c r="E117" s="42" t="s">
        <v>46</v>
      </c>
      <c r="F117" s="43" t="s">
        <v>421</v>
      </c>
      <c r="G117" s="43" t="s">
        <v>378</v>
      </c>
      <c r="H117" s="44"/>
      <c r="I117" s="166"/>
      <c r="J117" s="49"/>
      <c r="K117" s="45">
        <v>43622</v>
      </c>
      <c r="L117" s="45">
        <v>43682</v>
      </c>
      <c r="M117" s="45"/>
      <c r="N117" s="46"/>
      <c r="O117" s="33"/>
      <c r="P117" s="149" t="s">
        <v>42</v>
      </c>
      <c r="Q117" s="149" t="s">
        <v>42</v>
      </c>
      <c r="R117" s="338" t="e">
        <f>IF(#REF!&lt;0.8,"OUI","NON")</f>
        <v>#REF!</v>
      </c>
      <c r="S117" s="38" t="e">
        <f>IF(#REF!&gt;0.8,"OUI","NON")</f>
        <v>#REF!</v>
      </c>
      <c r="T117" s="38"/>
      <c r="U117" s="57"/>
      <c r="V117" s="40"/>
      <c r="W117" s="97"/>
      <c r="X117" s="60" t="s">
        <v>44</v>
      </c>
      <c r="Y117" s="60" t="s">
        <v>44</v>
      </c>
      <c r="Z117" s="44" t="s">
        <v>44</v>
      </c>
      <c r="AA117" s="60"/>
      <c r="AB117" s="44"/>
      <c r="AC117" s="44" t="s">
        <v>44</v>
      </c>
      <c r="AD117" s="8" t="s">
        <v>44</v>
      </c>
      <c r="AE117" s="61" t="s">
        <v>185</v>
      </c>
    </row>
    <row r="118" spans="1:31" ht="12" customHeight="1" x14ac:dyDescent="0.25">
      <c r="A118" s="63" t="s">
        <v>515</v>
      </c>
      <c r="B118" s="43" t="s">
        <v>238</v>
      </c>
      <c r="C118" s="8" t="s">
        <v>67</v>
      </c>
      <c r="D118" s="214" t="e">
        <f>VLOOKUP(Tableau1[[#This Row],[NIVEAU D''ETUDES]],niv,2,FALSE)</f>
        <v>#NAME?</v>
      </c>
      <c r="E118" s="42" t="s">
        <v>114</v>
      </c>
      <c r="F118" s="43" t="s">
        <v>239</v>
      </c>
      <c r="G118" s="43" t="s">
        <v>240</v>
      </c>
      <c r="H118" s="87"/>
      <c r="I118" s="163"/>
      <c r="J118" s="82"/>
      <c r="K118" s="88">
        <v>43556</v>
      </c>
      <c r="L118" s="88">
        <v>43738</v>
      </c>
      <c r="M118" s="88"/>
      <c r="N118" s="46"/>
      <c r="O118" s="33"/>
      <c r="P118" s="138" t="s">
        <v>42</v>
      </c>
      <c r="Q118" s="83" t="s">
        <v>42</v>
      </c>
      <c r="R118" s="338" t="e">
        <f>IF(#REF!&lt;0.8,"OUI","NON")</f>
        <v>#REF!</v>
      </c>
      <c r="S118" s="38" t="e">
        <f>IF(#REF!&gt;0.8,"OUI","NON")</f>
        <v>#REF!</v>
      </c>
      <c r="T118" s="38"/>
      <c r="U118" s="57"/>
      <c r="V118" s="93"/>
      <c r="W118" s="97"/>
      <c r="X118" s="60" t="s">
        <v>44</v>
      </c>
      <c r="Y118" s="60" t="s">
        <v>44</v>
      </c>
      <c r="Z118" s="44" t="s">
        <v>44</v>
      </c>
      <c r="AA118" s="60" t="s">
        <v>44</v>
      </c>
      <c r="AB118" s="44" t="s">
        <v>44</v>
      </c>
      <c r="AC118" s="44" t="s">
        <v>44</v>
      </c>
      <c r="AD118" s="86"/>
      <c r="AE118" s="61" t="s">
        <v>185</v>
      </c>
    </row>
    <row r="119" spans="1:31" ht="12" customHeight="1" x14ac:dyDescent="0.25">
      <c r="A119" s="63" t="s">
        <v>515</v>
      </c>
      <c r="B119" s="43" t="s">
        <v>296</v>
      </c>
      <c r="C119" s="8" t="s">
        <v>55</v>
      </c>
      <c r="D119" s="145">
        <v>2</v>
      </c>
      <c r="E119" s="42" t="s">
        <v>58</v>
      </c>
      <c r="F119" s="43" t="s">
        <v>59</v>
      </c>
      <c r="G119" s="43" t="s">
        <v>60</v>
      </c>
      <c r="H119" s="87"/>
      <c r="I119" s="163"/>
      <c r="J119" s="82"/>
      <c r="K119" s="88">
        <v>43591</v>
      </c>
      <c r="L119" s="88">
        <v>43644</v>
      </c>
      <c r="M119" s="88"/>
      <c r="N119" s="46"/>
      <c r="O119" s="33"/>
      <c r="P119" s="54" t="s">
        <v>42</v>
      </c>
      <c r="Q119" s="83" t="s">
        <v>42</v>
      </c>
      <c r="R119" s="338" t="e">
        <f>IF(#REF!&lt;0.8,"OUI","NON")</f>
        <v>#REF!</v>
      </c>
      <c r="S119" s="38" t="e">
        <f>IF(#REF!&gt;0.8,"OUI","NON")</f>
        <v>#REF!</v>
      </c>
      <c r="T119" s="38"/>
      <c r="U119" s="57"/>
      <c r="V119" s="93"/>
      <c r="W119" s="97"/>
      <c r="X119" s="60" t="s">
        <v>44</v>
      </c>
      <c r="Y119" s="94"/>
      <c r="Z119" s="87"/>
      <c r="AA119" s="94"/>
      <c r="AB119" s="87"/>
      <c r="AC119" s="87"/>
      <c r="AD119" s="86"/>
      <c r="AE119" s="61" t="s">
        <v>185</v>
      </c>
    </row>
    <row r="120" spans="1:31" ht="12" customHeight="1" x14ac:dyDescent="0.25">
      <c r="A120" s="63" t="s">
        <v>515</v>
      </c>
      <c r="B120" s="43" t="s">
        <v>389</v>
      </c>
      <c r="C120" s="8" t="s">
        <v>375</v>
      </c>
      <c r="D120" s="13" t="e">
        <f>VLOOKUP(Tableau1[[#This Row],[NIVEAU D''ETUDES]],niv,2,FALSE)</f>
        <v>#NAME?</v>
      </c>
      <c r="E120" s="42" t="s">
        <v>58</v>
      </c>
      <c r="F120" s="43" t="s">
        <v>390</v>
      </c>
      <c r="G120" s="43" t="s">
        <v>63</v>
      </c>
      <c r="H120" s="87"/>
      <c r="I120" s="163"/>
      <c r="J120" s="82"/>
      <c r="K120" s="234">
        <v>43605</v>
      </c>
      <c r="L120" s="234">
        <v>43608</v>
      </c>
      <c r="M120" s="234"/>
      <c r="N120" s="46"/>
      <c r="O120" s="33"/>
      <c r="P120" s="54" t="s">
        <v>42</v>
      </c>
      <c r="Q120" s="83" t="s">
        <v>41</v>
      </c>
      <c r="R120" s="338" t="e">
        <f>IF(#REF!&lt;0.8,"OUI","NON")</f>
        <v>#REF!</v>
      </c>
      <c r="S120" s="38" t="e">
        <f>IF(#REF!&gt;0.8,"OUI","NON")</f>
        <v>#REF!</v>
      </c>
      <c r="T120" s="38"/>
      <c r="U120" s="57"/>
      <c r="V120" s="40"/>
      <c r="W120" s="97"/>
      <c r="X120" s="60" t="s">
        <v>366</v>
      </c>
      <c r="Y120" s="60" t="s">
        <v>366</v>
      </c>
      <c r="Z120" s="44" t="s">
        <v>366</v>
      </c>
      <c r="AA120" s="60" t="s">
        <v>366</v>
      </c>
      <c r="AB120" s="87"/>
      <c r="AC120" s="87"/>
      <c r="AD120" s="8" t="s">
        <v>44</v>
      </c>
      <c r="AE120" s="61" t="s">
        <v>185</v>
      </c>
    </row>
    <row r="121" spans="1:31" ht="12" customHeight="1" x14ac:dyDescent="0.25">
      <c r="A121" s="63" t="s">
        <v>515</v>
      </c>
      <c r="B121" s="43" t="s">
        <v>163</v>
      </c>
      <c r="C121" s="8" t="s">
        <v>375</v>
      </c>
      <c r="D121" s="13" t="e">
        <f>VLOOKUP(Tableau1[[#This Row],[NIVEAU D''ETUDES]],niv,2,FALSE)</f>
        <v>#NAME?</v>
      </c>
      <c r="E121" s="42" t="s">
        <v>58</v>
      </c>
      <c r="F121" s="43" t="s">
        <v>164</v>
      </c>
      <c r="G121" s="43" t="s">
        <v>165</v>
      </c>
      <c r="H121" s="87"/>
      <c r="I121" s="163"/>
      <c r="J121" s="82"/>
      <c r="K121" s="88">
        <v>43479</v>
      </c>
      <c r="L121" s="88">
        <v>43518</v>
      </c>
      <c r="M121" s="88"/>
      <c r="N121" s="46"/>
      <c r="O121" s="33"/>
      <c r="P121" s="149" t="s">
        <v>42</v>
      </c>
      <c r="Q121" s="149" t="s">
        <v>42</v>
      </c>
      <c r="R121" s="338" t="e">
        <f>IF(#REF!&lt;0.8,"OUI","NON")</f>
        <v>#REF!</v>
      </c>
      <c r="S121" s="38" t="e">
        <f>IF(#REF!&gt;0.8,"OUI","NON")</f>
        <v>#REF!</v>
      </c>
      <c r="T121" s="38"/>
      <c r="U121" s="57"/>
      <c r="V121" s="93"/>
      <c r="W121" s="97"/>
      <c r="X121" s="60" t="s">
        <v>44</v>
      </c>
      <c r="Y121" s="60" t="s">
        <v>44</v>
      </c>
      <c r="Z121" s="44" t="s">
        <v>44</v>
      </c>
      <c r="AA121" s="94"/>
      <c r="AB121" s="44" t="s">
        <v>44</v>
      </c>
      <c r="AC121" s="44" t="s">
        <v>44</v>
      </c>
      <c r="AD121" s="8" t="s">
        <v>44</v>
      </c>
      <c r="AE121" s="61" t="s">
        <v>56</v>
      </c>
    </row>
    <row r="122" spans="1:31" ht="12" customHeight="1" x14ac:dyDescent="0.25">
      <c r="A122" s="63" t="s">
        <v>515</v>
      </c>
      <c r="B122" s="43" t="s">
        <v>186</v>
      </c>
      <c r="C122" s="8" t="s">
        <v>50</v>
      </c>
      <c r="D122" s="14">
        <v>4</v>
      </c>
      <c r="E122" s="42" t="s">
        <v>114</v>
      </c>
      <c r="F122" s="43" t="s">
        <v>187</v>
      </c>
      <c r="G122" s="43" t="s">
        <v>188</v>
      </c>
      <c r="H122" s="87"/>
      <c r="I122" s="163"/>
      <c r="J122" s="82"/>
      <c r="K122" s="88">
        <v>43549</v>
      </c>
      <c r="L122" s="88">
        <v>43672</v>
      </c>
      <c r="M122" s="88"/>
      <c r="N122" s="89"/>
      <c r="O122" s="33"/>
      <c r="P122" s="149" t="s">
        <v>42</v>
      </c>
      <c r="Q122" s="149" t="s">
        <v>42</v>
      </c>
      <c r="R122" s="338" t="e">
        <f>IF(#REF!&lt;0.8,"OUI","NON")</f>
        <v>#REF!</v>
      </c>
      <c r="S122" s="38" t="e">
        <f>IF(#REF!&gt;0.8,"OUI","NON")</f>
        <v>#REF!</v>
      </c>
      <c r="T122" s="38"/>
      <c r="U122" s="57"/>
      <c r="V122" s="93"/>
      <c r="W122" s="97"/>
      <c r="X122" s="60" t="s">
        <v>44</v>
      </c>
      <c r="Y122" s="60" t="s">
        <v>44</v>
      </c>
      <c r="Z122" s="44" t="s">
        <v>44</v>
      </c>
      <c r="AA122" s="60" t="s">
        <v>44</v>
      </c>
      <c r="AB122" s="44" t="s">
        <v>44</v>
      </c>
      <c r="AC122" s="44" t="s">
        <v>44</v>
      </c>
      <c r="AD122" s="8" t="s">
        <v>44</v>
      </c>
      <c r="AE122" s="61" t="s">
        <v>185</v>
      </c>
    </row>
    <row r="123" spans="1:31" ht="12" customHeight="1" x14ac:dyDescent="0.25">
      <c r="A123" s="63" t="s">
        <v>515</v>
      </c>
      <c r="B123" s="169" t="s">
        <v>350</v>
      </c>
      <c r="C123" s="8" t="s">
        <v>55</v>
      </c>
      <c r="D123" s="145">
        <v>2</v>
      </c>
      <c r="E123" s="171" t="s">
        <v>58</v>
      </c>
      <c r="F123" s="169" t="s">
        <v>351</v>
      </c>
      <c r="G123" s="169" t="s">
        <v>348</v>
      </c>
      <c r="H123" s="172"/>
      <c r="I123" s="163"/>
      <c r="J123" s="82"/>
      <c r="K123" s="173">
        <v>43619</v>
      </c>
      <c r="L123" s="173">
        <v>43644</v>
      </c>
      <c r="M123" s="173"/>
      <c r="N123" s="46"/>
      <c r="O123" s="33"/>
      <c r="P123" s="149" t="s">
        <v>41</v>
      </c>
      <c r="Q123" s="149" t="s">
        <v>41</v>
      </c>
      <c r="R123" s="338" t="e">
        <f>IF(#REF!&lt;0.8,"OUI","NON")</f>
        <v>#REF!</v>
      </c>
      <c r="S123" s="38" t="e">
        <f>IF(#REF!&gt;0.8,"OUI","NON")</f>
        <v>#REF!</v>
      </c>
      <c r="T123" s="38"/>
      <c r="U123" s="57"/>
      <c r="V123" s="40"/>
      <c r="W123" s="97"/>
      <c r="X123" s="60"/>
      <c r="Y123" s="176"/>
      <c r="Z123" s="172"/>
      <c r="AA123" s="176"/>
      <c r="AB123" s="172"/>
      <c r="AC123" s="172"/>
      <c r="AD123" s="177"/>
      <c r="AE123" s="61" t="s">
        <v>185</v>
      </c>
    </row>
    <row r="124" spans="1:31" ht="12" customHeight="1" x14ac:dyDescent="0.25">
      <c r="A124" s="63" t="s">
        <v>515</v>
      </c>
      <c r="B124" s="43" t="s">
        <v>109</v>
      </c>
      <c r="C124" s="8" t="s">
        <v>375</v>
      </c>
      <c r="D124" s="13" t="e">
        <f>VLOOKUP(Tableau1[[#This Row],[NIVEAU D''ETUDES]],niv,2,FALSE)</f>
        <v>#NAME?</v>
      </c>
      <c r="E124" s="42" t="s">
        <v>83</v>
      </c>
      <c r="F124" s="43" t="s">
        <v>110</v>
      </c>
      <c r="G124" s="43" t="s">
        <v>111</v>
      </c>
      <c r="H124" s="87"/>
      <c r="I124" s="163"/>
      <c r="J124" s="82"/>
      <c r="K124" s="88">
        <v>43507</v>
      </c>
      <c r="L124" s="88">
        <v>43532</v>
      </c>
      <c r="M124" s="88"/>
      <c r="N124" s="46"/>
      <c r="O124" s="33"/>
      <c r="P124" s="149" t="s">
        <v>42</v>
      </c>
      <c r="Q124" s="149" t="s">
        <v>42</v>
      </c>
      <c r="R124" s="338" t="e">
        <f>IF(#REF!&lt;0.8,"OUI","NON")</f>
        <v>#REF!</v>
      </c>
      <c r="S124" s="38" t="e">
        <f>IF(#REF!&gt;0.8,"OUI","NON")</f>
        <v>#REF!</v>
      </c>
      <c r="T124" s="38"/>
      <c r="U124" s="57"/>
      <c r="V124" s="40"/>
      <c r="W124" s="97"/>
      <c r="X124" s="60" t="s">
        <v>44</v>
      </c>
      <c r="Y124" s="60" t="s">
        <v>44</v>
      </c>
      <c r="Z124" s="44" t="s">
        <v>44</v>
      </c>
      <c r="AA124" s="60" t="s">
        <v>44</v>
      </c>
      <c r="AB124" s="44" t="s">
        <v>44</v>
      </c>
      <c r="AC124" s="44" t="s">
        <v>44</v>
      </c>
      <c r="AD124" s="8" t="s">
        <v>44</v>
      </c>
      <c r="AE124" s="61" t="s">
        <v>56</v>
      </c>
    </row>
    <row r="125" spans="1:31" ht="12" customHeight="1" x14ac:dyDescent="0.25">
      <c r="A125" s="63" t="s">
        <v>515</v>
      </c>
      <c r="B125" s="43" t="s">
        <v>361</v>
      </c>
      <c r="C125" s="8" t="s">
        <v>139</v>
      </c>
      <c r="D125" s="15">
        <v>3</v>
      </c>
      <c r="E125" s="42" t="s">
        <v>52</v>
      </c>
      <c r="F125" s="43" t="s">
        <v>362</v>
      </c>
      <c r="G125" s="43" t="s">
        <v>363</v>
      </c>
      <c r="H125" s="87"/>
      <c r="I125" s="163"/>
      <c r="J125" s="82"/>
      <c r="K125" s="88">
        <v>43587</v>
      </c>
      <c r="L125" s="88">
        <v>43658</v>
      </c>
      <c r="M125" s="88"/>
      <c r="N125" s="46"/>
      <c r="O125" s="33"/>
      <c r="P125" s="54" t="s">
        <v>42</v>
      </c>
      <c r="Q125" s="83" t="s">
        <v>42</v>
      </c>
      <c r="R125" s="338" t="e">
        <f>IF(#REF!&lt;0.8,"OUI","NON")</f>
        <v>#REF!</v>
      </c>
      <c r="S125" s="38" t="e">
        <f>IF(#REF!&gt;0.8,"OUI","NON")</f>
        <v>#REF!</v>
      </c>
      <c r="T125" s="38"/>
      <c r="U125" s="57"/>
      <c r="V125" s="93"/>
      <c r="W125" s="97" t="s">
        <v>44</v>
      </c>
      <c r="X125" s="60" t="s">
        <v>44</v>
      </c>
      <c r="Y125" s="60" t="s">
        <v>44</v>
      </c>
      <c r="Z125" s="44" t="s">
        <v>44</v>
      </c>
      <c r="AA125" s="60" t="s">
        <v>44</v>
      </c>
      <c r="AB125" s="44" t="s">
        <v>44</v>
      </c>
      <c r="AC125" s="44" t="s">
        <v>44</v>
      </c>
      <c r="AD125" s="8" t="s">
        <v>44</v>
      </c>
      <c r="AE125" s="61" t="s">
        <v>185</v>
      </c>
    </row>
    <row r="126" spans="1:31" ht="12" customHeight="1" x14ac:dyDescent="0.25">
      <c r="A126" s="63" t="s">
        <v>515</v>
      </c>
      <c r="B126" s="132" t="s">
        <v>150</v>
      </c>
      <c r="C126" s="66" t="s">
        <v>67</v>
      </c>
      <c r="D126" s="214" t="e">
        <f>VLOOKUP(Tableau1[[#This Row],[NIVEAU D''ETUDES]],niv,2,FALSE)</f>
        <v>#NAME?</v>
      </c>
      <c r="E126" s="133" t="s">
        <v>46</v>
      </c>
      <c r="F126" s="133" t="s">
        <v>73</v>
      </c>
      <c r="G126" s="132" t="s">
        <v>48</v>
      </c>
      <c r="H126" s="67"/>
      <c r="I126" s="165"/>
      <c r="J126" s="99"/>
      <c r="K126" s="70">
        <v>43528</v>
      </c>
      <c r="L126" s="70">
        <v>43679</v>
      </c>
      <c r="M126" s="70"/>
      <c r="N126" s="134"/>
      <c r="O126" s="134"/>
      <c r="P126" s="148" t="s">
        <v>42</v>
      </c>
      <c r="Q126" s="148" t="s">
        <v>42</v>
      </c>
      <c r="R126" s="318" t="e">
        <f>IF(#REF!&lt;0.8,"OUI","NON")</f>
        <v>#REF!</v>
      </c>
      <c r="S126" s="318" t="e">
        <f>IF(#REF!&gt;0.8,"OUI","NON")</f>
        <v>#REF!</v>
      </c>
      <c r="T126" s="335"/>
      <c r="U126" s="102"/>
      <c r="V126" s="313"/>
      <c r="W126" s="105"/>
      <c r="X126" s="80" t="s">
        <v>44</v>
      </c>
      <c r="Y126" s="78" t="s">
        <v>44</v>
      </c>
      <c r="Z126" s="78" t="s">
        <v>44</v>
      </c>
      <c r="AA126" s="78" t="s">
        <v>44</v>
      </c>
      <c r="AB126" s="67" t="s">
        <v>44</v>
      </c>
      <c r="AC126" s="67"/>
      <c r="AD126" s="66" t="s">
        <v>44</v>
      </c>
      <c r="AE126" s="79" t="s">
        <v>234</v>
      </c>
    </row>
    <row r="127" spans="1:31" ht="12" customHeight="1" x14ac:dyDescent="0.25">
      <c r="A127" s="63" t="s">
        <v>515</v>
      </c>
      <c r="B127" s="216" t="s">
        <v>225</v>
      </c>
      <c r="C127" s="8" t="s">
        <v>129</v>
      </c>
      <c r="D127" s="15">
        <v>3</v>
      </c>
      <c r="E127" s="219" t="s">
        <v>46</v>
      </c>
      <c r="F127" s="216" t="s">
        <v>422</v>
      </c>
      <c r="G127" s="216" t="s">
        <v>423</v>
      </c>
      <c r="H127" s="220"/>
      <c r="I127" s="163"/>
      <c r="J127" s="82"/>
      <c r="K127" s="221">
        <v>43640</v>
      </c>
      <c r="L127" s="221">
        <v>43693</v>
      </c>
      <c r="M127" s="221"/>
      <c r="N127" s="222"/>
      <c r="O127" s="223"/>
      <c r="P127" s="149" t="s">
        <v>42</v>
      </c>
      <c r="Q127" s="149" t="s">
        <v>42</v>
      </c>
      <c r="R127" s="338" t="e">
        <f>IF(#REF!&lt;0.8,"OUI","NON")</f>
        <v>#REF!</v>
      </c>
      <c r="S127" s="38" t="e">
        <f>IF(#REF!&gt;0.8,"OUI","NON")</f>
        <v>#REF!</v>
      </c>
      <c r="T127" s="38"/>
      <c r="U127" s="57"/>
      <c r="V127" s="298"/>
      <c r="W127" s="226"/>
      <c r="X127" s="60" t="s">
        <v>44</v>
      </c>
      <c r="Y127" s="60" t="s">
        <v>44</v>
      </c>
      <c r="Z127" s="60" t="s">
        <v>44</v>
      </c>
      <c r="AA127" s="60" t="s">
        <v>44</v>
      </c>
      <c r="AB127" s="220"/>
      <c r="AC127" s="60" t="s">
        <v>44</v>
      </c>
      <c r="AD127" s="218" t="s">
        <v>44</v>
      </c>
      <c r="AE127" s="61" t="s">
        <v>185</v>
      </c>
    </row>
    <row r="128" spans="1:31" ht="12" customHeight="1" x14ac:dyDescent="0.25">
      <c r="A128" s="63" t="s">
        <v>515</v>
      </c>
      <c r="B128" s="43" t="s">
        <v>218</v>
      </c>
      <c r="C128" s="8" t="s">
        <v>139</v>
      </c>
      <c r="D128" s="15">
        <v>3</v>
      </c>
      <c r="E128" s="42" t="s">
        <v>52</v>
      </c>
      <c r="F128" s="43" t="s">
        <v>53</v>
      </c>
      <c r="G128" s="43" t="s">
        <v>54</v>
      </c>
      <c r="H128" s="87"/>
      <c r="I128" s="163"/>
      <c r="J128" s="82"/>
      <c r="K128" s="88">
        <v>43563</v>
      </c>
      <c r="L128" s="88">
        <v>43602</v>
      </c>
      <c r="M128" s="88"/>
      <c r="N128" s="46"/>
      <c r="O128" s="33"/>
      <c r="P128" s="138" t="s">
        <v>42</v>
      </c>
      <c r="Q128" s="83" t="s">
        <v>41</v>
      </c>
      <c r="R128" s="338" t="e">
        <f>IF(#REF!&lt;0.8,"OUI","NON")</f>
        <v>#REF!</v>
      </c>
      <c r="S128" s="38" t="e">
        <f>IF(#REF!&gt;0.8,"OUI","NON")</f>
        <v>#REF!</v>
      </c>
      <c r="T128" s="38"/>
      <c r="U128" s="57"/>
      <c r="V128" s="93"/>
      <c r="W128" s="97"/>
      <c r="X128" s="94"/>
      <c r="Y128" s="94"/>
      <c r="Z128" s="87"/>
      <c r="AA128" s="94"/>
      <c r="AB128" s="87"/>
      <c r="AC128" s="87"/>
      <c r="AD128" s="8" t="s">
        <v>44</v>
      </c>
      <c r="AE128" s="61" t="s">
        <v>185</v>
      </c>
    </row>
    <row r="129" spans="1:31" ht="12" customHeight="1" x14ac:dyDescent="0.25">
      <c r="A129" s="63" t="s">
        <v>515</v>
      </c>
      <c r="B129" s="64" t="s">
        <v>279</v>
      </c>
      <c r="C129" s="66" t="s">
        <v>67</v>
      </c>
      <c r="D129" s="214" t="e">
        <f>VLOOKUP(Tableau1[[#This Row],[NIVEAU D''ETUDES]],niv,2,FALSE)</f>
        <v>#NAME?</v>
      </c>
      <c r="E129" s="65" t="s">
        <v>46</v>
      </c>
      <c r="F129" s="64" t="s">
        <v>209</v>
      </c>
      <c r="G129" s="64" t="s">
        <v>48</v>
      </c>
      <c r="H129" s="67"/>
      <c r="I129" s="165"/>
      <c r="J129" s="99"/>
      <c r="K129" s="110">
        <v>43649</v>
      </c>
      <c r="L129" s="110">
        <v>43830</v>
      </c>
      <c r="M129" s="110"/>
      <c r="N129" s="71"/>
      <c r="O129" s="71"/>
      <c r="P129" s="100" t="s">
        <v>42</v>
      </c>
      <c r="Q129" s="103" t="s">
        <v>42</v>
      </c>
      <c r="R129" s="318" t="e">
        <f>IF(#REF!&lt;0.8,"OUI","NON")</f>
        <v>#REF!</v>
      </c>
      <c r="S129" s="318" t="e">
        <f>IF(#REF!&gt;0.8,"OUI","NON")</f>
        <v>#REF!</v>
      </c>
      <c r="T129" s="335"/>
      <c r="U129" s="102"/>
      <c r="V129" s="114"/>
      <c r="W129" s="105"/>
      <c r="X129" s="78" t="s">
        <v>44</v>
      </c>
      <c r="Y129" s="78" t="s">
        <v>44</v>
      </c>
      <c r="Z129" s="67" t="s">
        <v>44</v>
      </c>
      <c r="AA129" s="78" t="s">
        <v>44</v>
      </c>
      <c r="AB129" s="67" t="s">
        <v>44</v>
      </c>
      <c r="AC129" s="67" t="s">
        <v>44</v>
      </c>
      <c r="AD129" s="66" t="s">
        <v>44</v>
      </c>
      <c r="AE129" s="79" t="s">
        <v>185</v>
      </c>
    </row>
    <row r="130" spans="1:31" ht="12" customHeight="1" x14ac:dyDescent="0.25">
      <c r="A130" s="63" t="s">
        <v>515</v>
      </c>
      <c r="B130" s="43" t="s">
        <v>122</v>
      </c>
      <c r="C130" s="8" t="s">
        <v>375</v>
      </c>
      <c r="D130" s="13" t="e">
        <f>VLOOKUP(Tableau1[[#This Row],[NIVEAU D''ETUDES]],niv,2,FALSE)</f>
        <v>#NAME?</v>
      </c>
      <c r="E130" s="42" t="s">
        <v>58</v>
      </c>
      <c r="F130" s="43" t="s">
        <v>120</v>
      </c>
      <c r="G130" s="43" t="s">
        <v>121</v>
      </c>
      <c r="H130" s="87"/>
      <c r="I130" s="163"/>
      <c r="J130" s="82"/>
      <c r="K130" s="88">
        <v>43479</v>
      </c>
      <c r="L130" s="88">
        <v>43504</v>
      </c>
      <c r="M130" s="88"/>
      <c r="N130" s="46"/>
      <c r="O130" s="33"/>
      <c r="P130" s="138" t="s">
        <v>41</v>
      </c>
      <c r="Q130" s="83" t="s">
        <v>41</v>
      </c>
      <c r="R130" s="338" t="e">
        <f>IF(#REF!&lt;0.8,"OUI","NON")</f>
        <v>#REF!</v>
      </c>
      <c r="S130" s="38" t="e">
        <f>IF(#REF!&gt;0.8,"OUI","NON")</f>
        <v>#REF!</v>
      </c>
      <c r="T130" s="224"/>
      <c r="U130" s="57"/>
      <c r="V130" s="40"/>
      <c r="W130" s="97"/>
      <c r="X130" s="94"/>
      <c r="Y130" s="94"/>
      <c r="Z130" s="87"/>
      <c r="AA130" s="94"/>
      <c r="AB130" s="87"/>
      <c r="AC130" s="87"/>
      <c r="AD130" s="86"/>
      <c r="AE130" s="61" t="s">
        <v>56</v>
      </c>
    </row>
    <row r="131" spans="1:31" ht="11.25" customHeight="1" x14ac:dyDescent="0.25">
      <c r="A131" s="63" t="s">
        <v>515</v>
      </c>
      <c r="B131" s="43" t="s">
        <v>235</v>
      </c>
      <c r="C131" s="8" t="s">
        <v>55</v>
      </c>
      <c r="D131" s="145">
        <v>2</v>
      </c>
      <c r="E131" s="42" t="s">
        <v>46</v>
      </c>
      <c r="F131" s="43" t="s">
        <v>242</v>
      </c>
      <c r="G131" s="43" t="s">
        <v>48</v>
      </c>
      <c r="H131" s="87"/>
      <c r="I131" s="163"/>
      <c r="J131" s="82"/>
      <c r="K131" s="45">
        <v>43619</v>
      </c>
      <c r="L131" s="45">
        <v>43649</v>
      </c>
      <c r="M131" s="45"/>
      <c r="N131" s="46"/>
      <c r="O131" s="33"/>
      <c r="P131" s="138" t="s">
        <v>42</v>
      </c>
      <c r="Q131" s="83" t="s">
        <v>42</v>
      </c>
      <c r="R131" s="338" t="e">
        <f>IF(#REF!&lt;0.8,"OUI","NON")</f>
        <v>#REF!</v>
      </c>
      <c r="S131" s="38" t="e">
        <f>IF(#REF!&gt;0.8,"OUI","NON")</f>
        <v>#REF!</v>
      </c>
      <c r="T131" s="224"/>
      <c r="U131" s="57"/>
      <c r="V131" s="93"/>
      <c r="W131" s="97"/>
      <c r="X131" s="60" t="s">
        <v>44</v>
      </c>
      <c r="Y131" s="60" t="s">
        <v>44</v>
      </c>
      <c r="Z131" s="60" t="s">
        <v>44</v>
      </c>
      <c r="AA131" s="60" t="s">
        <v>44</v>
      </c>
      <c r="AB131" s="87"/>
      <c r="AC131" s="60" t="s">
        <v>44</v>
      </c>
      <c r="AD131" s="8" t="s">
        <v>44</v>
      </c>
      <c r="AE131" s="61" t="s">
        <v>185</v>
      </c>
    </row>
    <row r="132" spans="1:31" ht="11.25" customHeight="1" x14ac:dyDescent="0.25">
      <c r="A132" s="63" t="s">
        <v>515</v>
      </c>
      <c r="B132" s="43" t="s">
        <v>65</v>
      </c>
      <c r="C132" s="8" t="s">
        <v>375</v>
      </c>
      <c r="D132" s="13" t="e">
        <f>VLOOKUP(Tableau1[[#This Row],[NIVEAU D''ETUDES]],niv,2,FALSE)</f>
        <v>#NAME?</v>
      </c>
      <c r="E132" s="42" t="s">
        <v>58</v>
      </c>
      <c r="F132" s="43" t="s">
        <v>424</v>
      </c>
      <c r="G132" s="43" t="s">
        <v>425</v>
      </c>
      <c r="H132" s="87"/>
      <c r="I132" s="163"/>
      <c r="J132" s="82"/>
      <c r="K132" s="88">
        <v>43612</v>
      </c>
      <c r="L132" s="88">
        <v>43650</v>
      </c>
      <c r="M132" s="88"/>
      <c r="N132" s="46"/>
      <c r="O132" s="33"/>
      <c r="P132" s="54" t="s">
        <v>41</v>
      </c>
      <c r="Q132" s="83" t="s">
        <v>41</v>
      </c>
      <c r="R132" s="338" t="e">
        <f>IF(#REF!&lt;0.8,"OUI","NON")</f>
        <v>#REF!</v>
      </c>
      <c r="S132" s="38" t="e">
        <f>IF(#REF!&gt;0.8,"OUI","NON")</f>
        <v>#REF!</v>
      </c>
      <c r="T132" s="224"/>
      <c r="U132" s="57"/>
      <c r="V132" s="297"/>
      <c r="W132" s="97"/>
      <c r="X132" s="94"/>
      <c r="Y132" s="94"/>
      <c r="Z132" s="87"/>
      <c r="AA132" s="94"/>
      <c r="AB132" s="87"/>
      <c r="AC132" s="87"/>
      <c r="AD132" s="86"/>
      <c r="AE132" s="61" t="s">
        <v>185</v>
      </c>
    </row>
    <row r="133" spans="1:31" ht="12" customHeight="1" x14ac:dyDescent="0.25">
      <c r="A133" s="63" t="s">
        <v>515</v>
      </c>
      <c r="B133" s="238" t="s">
        <v>430</v>
      </c>
      <c r="C133" s="8" t="s">
        <v>375</v>
      </c>
      <c r="D133" s="13" t="e">
        <f>VLOOKUP(Tableau1[[#This Row],[NIVEAU D''ETUDES]],niv,2,FALSE)</f>
        <v>#NAME?</v>
      </c>
      <c r="E133" s="42" t="s">
        <v>58</v>
      </c>
      <c r="F133" s="43" t="s">
        <v>431</v>
      </c>
      <c r="G133" s="238" t="s">
        <v>432</v>
      </c>
      <c r="H133" s="240"/>
      <c r="I133" s="163"/>
      <c r="J133" s="82"/>
      <c r="K133" s="241">
        <v>43633</v>
      </c>
      <c r="L133" s="241">
        <v>43650</v>
      </c>
      <c r="M133" s="241"/>
      <c r="N133" s="242"/>
      <c r="O133" s="33"/>
      <c r="P133" s="54" t="s">
        <v>42</v>
      </c>
      <c r="Q133" s="83" t="s">
        <v>41</v>
      </c>
      <c r="R133" s="338" t="e">
        <f>IF(#REF!&lt;0.8,"OUI","NON")</f>
        <v>#REF!</v>
      </c>
      <c r="S133" s="38" t="e">
        <f>IF(#REF!&gt;0.8,"OUI","NON")</f>
        <v>#REF!</v>
      </c>
      <c r="T133" s="224"/>
      <c r="U133" s="57"/>
      <c r="V133" s="311"/>
      <c r="W133" s="244"/>
      <c r="X133" s="245"/>
      <c r="Y133" s="245" t="s">
        <v>44</v>
      </c>
      <c r="Z133" s="240" t="s">
        <v>44</v>
      </c>
      <c r="AA133" s="245" t="s">
        <v>44</v>
      </c>
      <c r="AB133" s="240"/>
      <c r="AC133" s="240" t="s">
        <v>44</v>
      </c>
      <c r="AD133" s="239" t="s">
        <v>44</v>
      </c>
      <c r="AE133" s="246" t="s">
        <v>185</v>
      </c>
    </row>
    <row r="134" spans="1:31" ht="12" customHeight="1" x14ac:dyDescent="0.25">
      <c r="A134" s="63" t="s">
        <v>515</v>
      </c>
      <c r="B134" s="64" t="s">
        <v>130</v>
      </c>
      <c r="C134" s="66" t="s">
        <v>67</v>
      </c>
      <c r="D134" s="214" t="e">
        <f>VLOOKUP(Tableau1[[#This Row],[NIVEAU D''ETUDES]],niv,2,FALSE)</f>
        <v>#NAME?</v>
      </c>
      <c r="E134" s="65" t="s">
        <v>46</v>
      </c>
      <c r="F134" s="64" t="s">
        <v>131</v>
      </c>
      <c r="G134" s="64" t="s">
        <v>48</v>
      </c>
      <c r="H134" s="109"/>
      <c r="I134" s="164"/>
      <c r="J134" s="99"/>
      <c r="K134" s="110">
        <v>43514</v>
      </c>
      <c r="L134" s="110">
        <v>43695</v>
      </c>
      <c r="M134" s="110"/>
      <c r="N134" s="71"/>
      <c r="O134" s="71"/>
      <c r="P134" s="148" t="s">
        <v>42</v>
      </c>
      <c r="Q134" s="148" t="s">
        <v>42</v>
      </c>
      <c r="R134" s="318" t="e">
        <f>IF(#REF!&lt;0.8,"OUI","NON")</f>
        <v>#REF!</v>
      </c>
      <c r="S134" s="318" t="e">
        <f>IF(#REF!&gt;0.8,"OUI","NON")</f>
        <v>#REF!</v>
      </c>
      <c r="T134" s="335"/>
      <c r="U134" s="102"/>
      <c r="V134" s="114"/>
      <c r="W134" s="105"/>
      <c r="X134" s="78" t="s">
        <v>44</v>
      </c>
      <c r="Y134" s="78" t="s">
        <v>44</v>
      </c>
      <c r="Z134" s="67" t="s">
        <v>44</v>
      </c>
      <c r="AA134" s="78" t="s">
        <v>44</v>
      </c>
      <c r="AB134" s="109"/>
      <c r="AC134" s="67" t="s">
        <v>44</v>
      </c>
      <c r="AD134" s="66" t="s">
        <v>44</v>
      </c>
      <c r="AE134" s="79" t="s">
        <v>185</v>
      </c>
    </row>
    <row r="135" spans="1:31" ht="12" customHeight="1" x14ac:dyDescent="0.25">
      <c r="A135" s="63" t="s">
        <v>515</v>
      </c>
      <c r="B135" s="64" t="s">
        <v>113</v>
      </c>
      <c r="C135" s="66" t="s">
        <v>67</v>
      </c>
      <c r="D135" s="214" t="e">
        <f>VLOOKUP(Tableau1[[#This Row],[NIVEAU D''ETUDES]],niv,2,FALSE)</f>
        <v>#NAME?</v>
      </c>
      <c r="E135" s="65" t="s">
        <v>46</v>
      </c>
      <c r="F135" s="64" t="s">
        <v>73</v>
      </c>
      <c r="G135" s="64" t="s">
        <v>48</v>
      </c>
      <c r="H135" s="109"/>
      <c r="I135" s="165"/>
      <c r="J135" s="99"/>
      <c r="K135" s="110">
        <v>43535</v>
      </c>
      <c r="L135" s="110">
        <v>43719</v>
      </c>
      <c r="M135" s="110"/>
      <c r="N135" s="71"/>
      <c r="O135" s="71"/>
      <c r="P135" s="148" t="s">
        <v>42</v>
      </c>
      <c r="Q135" s="148" t="s">
        <v>42</v>
      </c>
      <c r="R135" s="318" t="e">
        <f>IF(#REF!&lt;0.8,"OUI","NON")</f>
        <v>#REF!</v>
      </c>
      <c r="S135" s="318" t="e">
        <f>IF(#REF!&gt;0.8,"OUI","NON")</f>
        <v>#REF!</v>
      </c>
      <c r="T135" s="335"/>
      <c r="U135" s="102"/>
      <c r="V135" s="232"/>
      <c r="W135" s="105"/>
      <c r="X135" s="78" t="s">
        <v>44</v>
      </c>
      <c r="Y135" s="78" t="s">
        <v>44</v>
      </c>
      <c r="Z135" s="67" t="s">
        <v>44</v>
      </c>
      <c r="AA135" s="78" t="s">
        <v>44</v>
      </c>
      <c r="AB135" s="67" t="s">
        <v>44</v>
      </c>
      <c r="AC135" s="67" t="s">
        <v>44</v>
      </c>
      <c r="AD135" s="66" t="s">
        <v>44</v>
      </c>
      <c r="AE135" s="79" t="s">
        <v>185</v>
      </c>
    </row>
    <row r="136" spans="1:31" ht="12" customHeight="1" x14ac:dyDescent="0.25">
      <c r="A136" s="63" t="s">
        <v>515</v>
      </c>
      <c r="B136" s="43" t="s">
        <v>160</v>
      </c>
      <c r="C136" s="8" t="s">
        <v>375</v>
      </c>
      <c r="D136" s="13" t="e">
        <f>VLOOKUP(Tableau1[[#This Row],[NIVEAU D''ETUDES]],niv,2,FALSE)</f>
        <v>#NAME?</v>
      </c>
      <c r="E136" s="42" t="s">
        <v>75</v>
      </c>
      <c r="F136" s="43" t="s">
        <v>161</v>
      </c>
      <c r="G136" s="43" t="s">
        <v>77</v>
      </c>
      <c r="H136" s="87"/>
      <c r="I136" s="163"/>
      <c r="J136" s="82"/>
      <c r="K136" s="88">
        <v>43500</v>
      </c>
      <c r="L136" s="88">
        <v>43504</v>
      </c>
      <c r="M136" s="88"/>
      <c r="N136" s="46"/>
      <c r="O136" s="33"/>
      <c r="P136" s="138" t="s">
        <v>41</v>
      </c>
      <c r="Q136" s="83" t="s">
        <v>42</v>
      </c>
      <c r="R136" s="338" t="e">
        <f>IF(#REF!&lt;0.8,"OUI","NON")</f>
        <v>#REF!</v>
      </c>
      <c r="S136" s="38" t="e">
        <f>IF(#REF!&gt;0.8,"OUI","NON")</f>
        <v>#REF!</v>
      </c>
      <c r="T136" s="224"/>
      <c r="U136" s="57"/>
      <c r="V136" s="40"/>
      <c r="W136" s="97"/>
      <c r="X136" s="60" t="s">
        <v>44</v>
      </c>
      <c r="Y136" s="60" t="s">
        <v>44</v>
      </c>
      <c r="Z136" s="44" t="s">
        <v>44</v>
      </c>
      <c r="AA136" s="94"/>
      <c r="AB136" s="87"/>
      <c r="AC136" s="87"/>
      <c r="AD136" s="8" t="s">
        <v>44</v>
      </c>
      <c r="AE136" s="61" t="s">
        <v>56</v>
      </c>
    </row>
    <row r="137" spans="1:31" ht="12" customHeight="1" x14ac:dyDescent="0.25">
      <c r="A137" s="63" t="s">
        <v>515</v>
      </c>
      <c r="B137" s="64" t="s">
        <v>70</v>
      </c>
      <c r="C137" s="66" t="s">
        <v>67</v>
      </c>
      <c r="D137" s="214" t="e">
        <f>VLOOKUP(Tableau1[[#This Row],[NIVEAU D''ETUDES]],niv,2,FALSE)</f>
        <v>#NAME?</v>
      </c>
      <c r="E137" s="65" t="s">
        <v>46</v>
      </c>
      <c r="F137" s="64" t="s">
        <v>71</v>
      </c>
      <c r="G137" s="64" t="s">
        <v>48</v>
      </c>
      <c r="H137" s="67"/>
      <c r="I137" s="139"/>
      <c r="J137" s="140"/>
      <c r="K137" s="70">
        <v>43525</v>
      </c>
      <c r="L137" s="70">
        <v>43708</v>
      </c>
      <c r="M137" s="70"/>
      <c r="N137" s="71"/>
      <c r="O137" s="71"/>
      <c r="P137" s="148" t="s">
        <v>42</v>
      </c>
      <c r="Q137" s="148" t="s">
        <v>42</v>
      </c>
      <c r="R137" s="318" t="e">
        <f>IF(#REF!&lt;0.8,"OUI","NON")</f>
        <v>#REF!</v>
      </c>
      <c r="S137" s="318" t="e">
        <f>IF(#REF!&gt;0.8,"OUI","NON")</f>
        <v>#REF!</v>
      </c>
      <c r="T137" s="74"/>
      <c r="U137" s="102"/>
      <c r="V137" s="75"/>
      <c r="W137" s="105"/>
      <c r="X137" s="78" t="s">
        <v>44</v>
      </c>
      <c r="Y137" s="78" t="s">
        <v>44</v>
      </c>
      <c r="Z137" s="67" t="s">
        <v>44</v>
      </c>
      <c r="AA137" s="78" t="s">
        <v>44</v>
      </c>
      <c r="AB137" s="67"/>
      <c r="AC137" s="67" t="s">
        <v>44</v>
      </c>
      <c r="AD137" s="66" t="s">
        <v>44</v>
      </c>
      <c r="AE137" s="79" t="s">
        <v>234</v>
      </c>
    </row>
    <row r="138" spans="1:31" ht="12" customHeight="1" x14ac:dyDescent="0.25">
      <c r="A138" s="63" t="s">
        <v>515</v>
      </c>
      <c r="B138" s="64" t="s">
        <v>317</v>
      </c>
      <c r="C138" s="66" t="s">
        <v>67</v>
      </c>
      <c r="D138" s="214" t="e">
        <f>VLOOKUP(Tableau1[[#This Row],[NIVEAU D''ETUDES]],niv,2,FALSE)</f>
        <v>#NAME?</v>
      </c>
      <c r="E138" s="65" t="s">
        <v>114</v>
      </c>
      <c r="F138" s="64" t="s">
        <v>302</v>
      </c>
      <c r="G138" s="64" t="s">
        <v>303</v>
      </c>
      <c r="H138" s="109"/>
      <c r="I138" s="165"/>
      <c r="J138" s="99"/>
      <c r="K138" s="110">
        <v>43570</v>
      </c>
      <c r="L138" s="110">
        <v>43738</v>
      </c>
      <c r="M138" s="110"/>
      <c r="N138" s="71"/>
      <c r="O138" s="71"/>
      <c r="P138" s="100" t="s">
        <v>41</v>
      </c>
      <c r="Q138" s="103" t="s">
        <v>42</v>
      </c>
      <c r="R138" s="318" t="e">
        <f>IF(#REF!&lt;0.8,"OUI","NON")</f>
        <v>#REF!</v>
      </c>
      <c r="S138" s="318" t="e">
        <f>IF(#REF!&gt;0.8,"OUI","NON")</f>
        <v>#REF!</v>
      </c>
      <c r="T138" s="74"/>
      <c r="U138" s="102"/>
      <c r="V138" s="114"/>
      <c r="W138" s="105"/>
      <c r="X138" s="78" t="s">
        <v>44</v>
      </c>
      <c r="Y138" s="78" t="s">
        <v>44</v>
      </c>
      <c r="Z138" s="67" t="s">
        <v>44</v>
      </c>
      <c r="AA138" s="78" t="s">
        <v>44</v>
      </c>
      <c r="AB138" s="67" t="s">
        <v>44</v>
      </c>
      <c r="AC138" s="67" t="s">
        <v>44</v>
      </c>
      <c r="AD138" s="66" t="s">
        <v>44</v>
      </c>
      <c r="AE138" s="79" t="s">
        <v>185</v>
      </c>
    </row>
    <row r="139" spans="1:31" ht="12" customHeight="1" x14ac:dyDescent="0.25">
      <c r="A139" s="63" t="s">
        <v>515</v>
      </c>
      <c r="B139" s="43" t="s">
        <v>119</v>
      </c>
      <c r="C139" s="8" t="s">
        <v>375</v>
      </c>
      <c r="D139" s="13" t="e">
        <f>VLOOKUP(Tableau1[[#This Row],[NIVEAU D''ETUDES]],niv,2,FALSE)</f>
        <v>#NAME?</v>
      </c>
      <c r="E139" s="42" t="s">
        <v>58</v>
      </c>
      <c r="F139" s="43" t="s">
        <v>120</v>
      </c>
      <c r="G139" s="43" t="s">
        <v>121</v>
      </c>
      <c r="H139" s="87"/>
      <c r="I139" s="163"/>
      <c r="J139" s="82"/>
      <c r="K139" s="88">
        <v>43521</v>
      </c>
      <c r="L139" s="88">
        <v>43532</v>
      </c>
      <c r="M139" s="88"/>
      <c r="N139" s="46"/>
      <c r="O139" s="33"/>
      <c r="P139" s="149" t="s">
        <v>42</v>
      </c>
      <c r="Q139" s="149" t="s">
        <v>42</v>
      </c>
      <c r="R139" s="338" t="e">
        <f>IF(#REF!&lt;0.8,"OUI","NON")</f>
        <v>#REF!</v>
      </c>
      <c r="S139" s="38" t="e">
        <f>IF(#REF!&gt;0.8,"OUI","NON")</f>
        <v>#REF!</v>
      </c>
      <c r="T139" s="224"/>
      <c r="U139" s="57"/>
      <c r="V139" s="40"/>
      <c r="W139" s="97"/>
      <c r="X139" s="60" t="s">
        <v>44</v>
      </c>
      <c r="Y139" s="60" t="s">
        <v>44</v>
      </c>
      <c r="Z139" s="44" t="s">
        <v>44</v>
      </c>
      <c r="AA139" s="60" t="s">
        <v>44</v>
      </c>
      <c r="AB139" s="44" t="s">
        <v>44</v>
      </c>
      <c r="AC139" s="87"/>
      <c r="AD139" s="8" t="s">
        <v>44</v>
      </c>
      <c r="AE139" s="61" t="s">
        <v>56</v>
      </c>
    </row>
    <row r="140" spans="1:31" ht="12" customHeight="1" x14ac:dyDescent="0.25">
      <c r="A140" s="63" t="s">
        <v>515</v>
      </c>
      <c r="B140" s="43" t="s">
        <v>340</v>
      </c>
      <c r="C140" s="8" t="s">
        <v>139</v>
      </c>
      <c r="D140" s="15">
        <v>3</v>
      </c>
      <c r="E140" s="42" t="s">
        <v>343</v>
      </c>
      <c r="F140" s="43" t="s">
        <v>344</v>
      </c>
      <c r="G140" s="43" t="s">
        <v>345</v>
      </c>
      <c r="H140" s="87"/>
      <c r="I140" s="163"/>
      <c r="J140" s="82"/>
      <c r="K140" s="88">
        <v>43563</v>
      </c>
      <c r="L140" s="88">
        <v>43622</v>
      </c>
      <c r="M140" s="88"/>
      <c r="N140" s="46"/>
      <c r="O140" s="33"/>
      <c r="P140" s="54" t="s">
        <v>42</v>
      </c>
      <c r="Q140" s="83" t="s">
        <v>41</v>
      </c>
      <c r="R140" s="338" t="e">
        <f>IF(#REF!&lt;0.8,"OUI","NON")</f>
        <v>#REF!</v>
      </c>
      <c r="S140" s="38" t="e">
        <f>IF(#REF!&gt;0.8,"OUI","NON")</f>
        <v>#REF!</v>
      </c>
      <c r="T140" s="224"/>
      <c r="U140" s="57"/>
      <c r="V140" s="93"/>
      <c r="W140" s="97"/>
      <c r="X140" s="60" t="s">
        <v>44</v>
      </c>
      <c r="Y140" s="94"/>
      <c r="Z140" s="87"/>
      <c r="AA140" s="94"/>
      <c r="AB140" s="87"/>
      <c r="AC140" s="87"/>
      <c r="AD140" s="86"/>
      <c r="AE140" s="61" t="s">
        <v>185</v>
      </c>
    </row>
    <row r="141" spans="1:31" ht="12" customHeight="1" x14ac:dyDescent="0.25">
      <c r="A141" s="63" t="s">
        <v>515</v>
      </c>
      <c r="B141" s="43" t="s">
        <v>292</v>
      </c>
      <c r="C141" s="8" t="s">
        <v>50</v>
      </c>
      <c r="D141" s="14">
        <v>4</v>
      </c>
      <c r="E141" s="42" t="s">
        <v>46</v>
      </c>
      <c r="F141" s="43" t="s">
        <v>73</v>
      </c>
      <c r="G141" s="43" t="s">
        <v>48</v>
      </c>
      <c r="H141" s="87"/>
      <c r="I141" s="163"/>
      <c r="J141" s="82"/>
      <c r="K141" s="88">
        <v>43612</v>
      </c>
      <c r="L141" s="88">
        <v>43707</v>
      </c>
      <c r="M141" s="88"/>
      <c r="N141" s="46"/>
      <c r="O141" s="33"/>
      <c r="P141" s="54" t="s">
        <v>42</v>
      </c>
      <c r="Q141" s="83" t="s">
        <v>42</v>
      </c>
      <c r="R141" s="338" t="e">
        <f>IF(#REF!&lt;0.8,"OUI","NON")</f>
        <v>#REF!</v>
      </c>
      <c r="S141" s="38" t="e">
        <f>IF(#REF!&gt;0.8,"OUI","NON")</f>
        <v>#REF!</v>
      </c>
      <c r="T141" s="224"/>
      <c r="U141" s="57"/>
      <c r="V141" s="93"/>
      <c r="W141" s="97"/>
      <c r="X141" s="60" t="s">
        <v>44</v>
      </c>
      <c r="Y141" s="60" t="s">
        <v>44</v>
      </c>
      <c r="Z141" s="44" t="s">
        <v>44</v>
      </c>
      <c r="AA141" s="60" t="s">
        <v>44</v>
      </c>
      <c r="AB141" s="87"/>
      <c r="AC141" s="44" t="s">
        <v>44</v>
      </c>
      <c r="AD141" s="8" t="s">
        <v>44</v>
      </c>
      <c r="AE141" s="61" t="s">
        <v>185</v>
      </c>
    </row>
    <row r="142" spans="1:31" ht="12" customHeight="1" x14ac:dyDescent="0.25">
      <c r="A142" s="63" t="s">
        <v>515</v>
      </c>
      <c r="B142" s="64" t="s">
        <v>65</v>
      </c>
      <c r="C142" s="66" t="s">
        <v>67</v>
      </c>
      <c r="D142" s="214" t="e">
        <f>VLOOKUP(Tableau1[[#This Row],[NIVEAU D''ETUDES]],niv,2,FALSE)</f>
        <v>#NAME?</v>
      </c>
      <c r="E142" s="65" t="s">
        <v>46</v>
      </c>
      <c r="F142" s="64" t="s">
        <v>66</v>
      </c>
      <c r="G142" s="64" t="s">
        <v>48</v>
      </c>
      <c r="H142" s="67"/>
      <c r="I142" s="164"/>
      <c r="J142" s="82"/>
      <c r="K142" s="70">
        <v>43521</v>
      </c>
      <c r="L142" s="70">
        <v>43707</v>
      </c>
      <c r="M142" s="70"/>
      <c r="N142" s="71"/>
      <c r="O142" s="71"/>
      <c r="P142" s="148" t="s">
        <v>42</v>
      </c>
      <c r="Q142" s="148" t="s">
        <v>42</v>
      </c>
      <c r="R142" s="318" t="e">
        <f>IF(#REF!&lt;0.8,"OUI","NON")</f>
        <v>#REF!</v>
      </c>
      <c r="S142" s="318" t="e">
        <f>IF(#REF!&gt;0.8,"OUI","NON")</f>
        <v>#REF!</v>
      </c>
      <c r="T142" s="74"/>
      <c r="U142" s="103"/>
      <c r="V142" s="75"/>
      <c r="W142" s="105"/>
      <c r="X142" s="78" t="s">
        <v>44</v>
      </c>
      <c r="Y142" s="78" t="s">
        <v>44</v>
      </c>
      <c r="Z142" s="67" t="s">
        <v>44</v>
      </c>
      <c r="AA142" s="78" t="s">
        <v>44</v>
      </c>
      <c r="AB142" s="67" t="s">
        <v>44</v>
      </c>
      <c r="AC142" s="67" t="s">
        <v>44</v>
      </c>
      <c r="AD142" s="66" t="s">
        <v>44</v>
      </c>
      <c r="AE142" s="79" t="s">
        <v>185</v>
      </c>
    </row>
    <row r="143" spans="1:31" ht="12" customHeight="1" x14ac:dyDescent="0.25">
      <c r="A143" s="63" t="s">
        <v>515</v>
      </c>
      <c r="B143" s="43" t="s">
        <v>91</v>
      </c>
      <c r="C143" s="8" t="s">
        <v>55</v>
      </c>
      <c r="D143" s="145">
        <v>2</v>
      </c>
      <c r="E143" s="42" t="s">
        <v>58</v>
      </c>
      <c r="F143" s="43" t="s">
        <v>92</v>
      </c>
      <c r="G143" s="43" t="s">
        <v>60</v>
      </c>
      <c r="H143" s="44"/>
      <c r="I143" s="163"/>
      <c r="J143" s="82"/>
      <c r="K143" s="45">
        <v>43605</v>
      </c>
      <c r="L143" s="45">
        <v>43658</v>
      </c>
      <c r="M143" s="45"/>
      <c r="N143" s="46"/>
      <c r="O143" s="33"/>
      <c r="P143" s="149" t="s">
        <v>42</v>
      </c>
      <c r="Q143" s="54" t="s">
        <v>41</v>
      </c>
      <c r="R143" s="338" t="e">
        <f>IF(#REF!&lt;0.8,"OUI","NON")</f>
        <v>#REF!</v>
      </c>
      <c r="S143" s="38" t="e">
        <f>IF(#REF!&gt;0.8,"OUI","NON")</f>
        <v>#REF!</v>
      </c>
      <c r="T143" s="224"/>
      <c r="U143" s="57"/>
      <c r="V143" s="40"/>
      <c r="W143" s="97"/>
      <c r="X143" s="60" t="s">
        <v>44</v>
      </c>
      <c r="Y143" s="60" t="s">
        <v>44</v>
      </c>
      <c r="Z143" s="44" t="s">
        <v>44</v>
      </c>
      <c r="AA143" s="60" t="s">
        <v>44</v>
      </c>
      <c r="AB143" s="44"/>
      <c r="AC143" s="44" t="s">
        <v>44</v>
      </c>
      <c r="AD143" s="8" t="s">
        <v>44</v>
      </c>
      <c r="AE143" s="61" t="s">
        <v>185</v>
      </c>
    </row>
    <row r="144" spans="1:31" ht="12" customHeight="1" x14ac:dyDescent="0.25">
      <c r="A144" s="63" t="s">
        <v>515</v>
      </c>
      <c r="B144" s="43" t="s">
        <v>123</v>
      </c>
      <c r="C144" s="8" t="s">
        <v>129</v>
      </c>
      <c r="D144" s="15">
        <v>3</v>
      </c>
      <c r="E144" s="42" t="s">
        <v>46</v>
      </c>
      <c r="F144" s="43" t="s">
        <v>73</v>
      </c>
      <c r="G144" s="43" t="s">
        <v>48</v>
      </c>
      <c r="H144" s="87"/>
      <c r="I144" s="163"/>
      <c r="J144" s="82"/>
      <c r="K144" s="88">
        <v>43612</v>
      </c>
      <c r="L144" s="88">
        <v>43651</v>
      </c>
      <c r="M144" s="88"/>
      <c r="N144" s="46"/>
      <c r="O144" s="33"/>
      <c r="P144" s="138" t="s">
        <v>42</v>
      </c>
      <c r="Q144" s="83" t="s">
        <v>42</v>
      </c>
      <c r="R144" s="338" t="e">
        <f>IF(#REF!&lt;0.8,"OUI","NON")</f>
        <v>#REF!</v>
      </c>
      <c r="S144" s="38" t="e">
        <f>IF(#REF!&gt;0.8,"OUI","NON")</f>
        <v>#REF!</v>
      </c>
      <c r="T144" s="224"/>
      <c r="U144" s="57"/>
      <c r="V144" s="93"/>
      <c r="W144" s="97"/>
      <c r="X144" s="60" t="s">
        <v>44</v>
      </c>
      <c r="Y144" s="60" t="s">
        <v>44</v>
      </c>
      <c r="Z144" s="44" t="s">
        <v>44</v>
      </c>
      <c r="AA144" s="60" t="s">
        <v>44</v>
      </c>
      <c r="AB144" s="44" t="s">
        <v>44</v>
      </c>
      <c r="AC144" s="44" t="s">
        <v>44</v>
      </c>
      <c r="AD144" s="8" t="s">
        <v>44</v>
      </c>
      <c r="AE144" s="61" t="s">
        <v>185</v>
      </c>
    </row>
    <row r="145" spans="1:31" ht="12" customHeight="1" x14ac:dyDescent="0.25">
      <c r="A145" s="63" t="s">
        <v>515</v>
      </c>
      <c r="B145" s="43" t="s">
        <v>293</v>
      </c>
      <c r="C145" s="8" t="s">
        <v>55</v>
      </c>
      <c r="D145" s="145">
        <v>2</v>
      </c>
      <c r="E145" s="42" t="s">
        <v>46</v>
      </c>
      <c r="F145" s="43" t="s">
        <v>294</v>
      </c>
      <c r="G145" s="43" t="s">
        <v>60</v>
      </c>
      <c r="H145" s="87"/>
      <c r="I145" s="163"/>
      <c r="J145" s="82"/>
      <c r="K145" s="88">
        <v>43619</v>
      </c>
      <c r="L145" s="88">
        <v>43672</v>
      </c>
      <c r="M145" s="88"/>
      <c r="N145" s="46"/>
      <c r="O145" s="33"/>
      <c r="P145" s="54" t="s">
        <v>41</v>
      </c>
      <c r="Q145" s="83" t="s">
        <v>41</v>
      </c>
      <c r="R145" s="338" t="e">
        <f>IF(#REF!&lt;0.8,"OUI","NON")</f>
        <v>#REF!</v>
      </c>
      <c r="S145" s="38" t="e">
        <f>IF(#REF!&gt;0.8,"OUI","NON")</f>
        <v>#REF!</v>
      </c>
      <c r="T145" s="224"/>
      <c r="U145" s="57"/>
      <c r="V145" s="93"/>
      <c r="W145" s="97"/>
      <c r="X145" s="60" t="s">
        <v>44</v>
      </c>
      <c r="Y145" s="60" t="s">
        <v>44</v>
      </c>
      <c r="Z145" s="44" t="s">
        <v>44</v>
      </c>
      <c r="AA145" s="60" t="s">
        <v>44</v>
      </c>
      <c r="AB145" s="44" t="s">
        <v>44</v>
      </c>
      <c r="AC145" s="44" t="s">
        <v>44</v>
      </c>
      <c r="AD145" s="86"/>
      <c r="AE145" s="61" t="s">
        <v>185</v>
      </c>
    </row>
    <row r="146" spans="1:31" ht="12" customHeight="1" x14ac:dyDescent="0.25">
      <c r="A146" s="63" t="s">
        <v>515</v>
      </c>
      <c r="B146" s="43" t="s">
        <v>327</v>
      </c>
      <c r="C146" s="8" t="s">
        <v>375</v>
      </c>
      <c r="D146" s="13" t="e">
        <f>VLOOKUP(Tableau1[[#This Row],[NIVEAU D''ETUDES]],niv,2,FALSE)</f>
        <v>#NAME?</v>
      </c>
      <c r="E146" s="42" t="s">
        <v>75</v>
      </c>
      <c r="F146" s="43" t="s">
        <v>328</v>
      </c>
      <c r="G146" s="43" t="s">
        <v>77</v>
      </c>
      <c r="H146" s="87"/>
      <c r="I146" s="163"/>
      <c r="J146" s="82"/>
      <c r="K146" s="88">
        <v>43570</v>
      </c>
      <c r="L146" s="88">
        <v>43574</v>
      </c>
      <c r="M146" s="88"/>
      <c r="N146" s="46"/>
      <c r="O146" s="33"/>
      <c r="P146" s="54" t="s">
        <v>42</v>
      </c>
      <c r="Q146" s="83" t="s">
        <v>41</v>
      </c>
      <c r="R146" s="338" t="e">
        <f>IF(#REF!&lt;0.8,"OUI","NON")</f>
        <v>#REF!</v>
      </c>
      <c r="S146" s="38" t="e">
        <f>IF(#REF!&gt;0.8,"OUI","NON")</f>
        <v>#REF!</v>
      </c>
      <c r="T146" s="224"/>
      <c r="U146" s="57"/>
      <c r="V146" s="40"/>
      <c r="W146" s="97"/>
      <c r="X146" s="94"/>
      <c r="Y146" s="94"/>
      <c r="Z146" s="87"/>
      <c r="AA146" s="94"/>
      <c r="AB146" s="87"/>
      <c r="AC146" s="87"/>
      <c r="AD146" s="8" t="s">
        <v>44</v>
      </c>
      <c r="AE146" s="61" t="s">
        <v>185</v>
      </c>
    </row>
    <row r="147" spans="1:31" ht="12" customHeight="1" x14ac:dyDescent="0.25">
      <c r="A147" s="63" t="s">
        <v>515</v>
      </c>
      <c r="B147" s="169" t="s">
        <v>333</v>
      </c>
      <c r="C147" s="8" t="s">
        <v>375</v>
      </c>
      <c r="D147" s="13" t="e">
        <f>VLOOKUP(Tableau1[[#This Row],[NIVEAU D''ETUDES]],niv,2,FALSE)</f>
        <v>#NAME?</v>
      </c>
      <c r="E147" s="171" t="s">
        <v>335</v>
      </c>
      <c r="F147" s="171" t="s">
        <v>334</v>
      </c>
      <c r="G147" s="43" t="s">
        <v>336</v>
      </c>
      <c r="H147" s="172"/>
      <c r="I147" s="163"/>
      <c r="J147" s="82"/>
      <c r="K147" s="173">
        <v>43578</v>
      </c>
      <c r="L147" s="173">
        <v>43595</v>
      </c>
      <c r="M147" s="173"/>
      <c r="N147" s="174"/>
      <c r="O147" s="33"/>
      <c r="P147" s="54" t="s">
        <v>332</v>
      </c>
      <c r="Q147" s="83" t="s">
        <v>42</v>
      </c>
      <c r="R147" s="338" t="e">
        <f>IF(#REF!&lt;0.8,"OUI","NON")</f>
        <v>#REF!</v>
      </c>
      <c r="S147" s="38" t="e">
        <f>IF(#REF!&gt;0.8,"OUI","NON")</f>
        <v>#REF!</v>
      </c>
      <c r="T147" s="224"/>
      <c r="U147" s="57"/>
      <c r="V147" s="180"/>
      <c r="W147" s="97"/>
      <c r="X147" s="176" t="s">
        <v>44</v>
      </c>
      <c r="Y147" s="176" t="s">
        <v>44</v>
      </c>
      <c r="Z147" s="176" t="s">
        <v>44</v>
      </c>
      <c r="AA147" s="176"/>
      <c r="AB147" s="172"/>
      <c r="AC147" s="176" t="s">
        <v>44</v>
      </c>
      <c r="AD147" s="8" t="s">
        <v>44</v>
      </c>
      <c r="AE147" s="61" t="s">
        <v>185</v>
      </c>
    </row>
    <row r="148" spans="1:31" ht="12" customHeight="1" x14ac:dyDescent="0.25">
      <c r="A148" s="63" t="s">
        <v>515</v>
      </c>
      <c r="B148" s="169" t="s">
        <v>333</v>
      </c>
      <c r="C148" s="8" t="s">
        <v>375</v>
      </c>
      <c r="D148" s="13" t="e">
        <f>VLOOKUP(Tableau1[[#This Row],[NIVEAU D''ETUDES]],niv,2,FALSE)</f>
        <v>#NAME?</v>
      </c>
      <c r="E148" s="171" t="s">
        <v>335</v>
      </c>
      <c r="F148" s="171" t="s">
        <v>334</v>
      </c>
      <c r="G148" s="43" t="s">
        <v>336</v>
      </c>
      <c r="H148" s="172"/>
      <c r="I148" s="163"/>
      <c r="J148" s="82"/>
      <c r="K148" s="173">
        <v>43619</v>
      </c>
      <c r="L148" s="173">
        <v>43629</v>
      </c>
      <c r="M148" s="173"/>
      <c r="N148" s="174"/>
      <c r="O148" s="33"/>
      <c r="P148" s="54" t="s">
        <v>42</v>
      </c>
      <c r="Q148" s="83" t="s">
        <v>41</v>
      </c>
      <c r="R148" s="338" t="e">
        <f>IF(#REF!&lt;0.8,"OUI","NON")</f>
        <v>#REF!</v>
      </c>
      <c r="S148" s="38" t="e">
        <f>IF(#REF!&gt;0.8,"OUI","NON")</f>
        <v>#REF!</v>
      </c>
      <c r="T148" s="224"/>
      <c r="U148" s="57"/>
      <c r="V148" s="180"/>
      <c r="W148" s="97"/>
      <c r="X148" s="176" t="s">
        <v>44</v>
      </c>
      <c r="Y148" s="176" t="s">
        <v>44</v>
      </c>
      <c r="Z148" s="176" t="s">
        <v>44</v>
      </c>
      <c r="AA148" s="176"/>
      <c r="AB148" s="172"/>
      <c r="AC148" s="176" t="s">
        <v>44</v>
      </c>
      <c r="AD148" s="8" t="s">
        <v>44</v>
      </c>
      <c r="AE148" s="61" t="s">
        <v>185</v>
      </c>
    </row>
    <row r="149" spans="1:31" ht="12" customHeight="1" x14ac:dyDescent="0.25">
      <c r="A149" s="63" t="s">
        <v>515</v>
      </c>
      <c r="B149" s="43" t="s">
        <v>86</v>
      </c>
      <c r="C149" s="8" t="s">
        <v>55</v>
      </c>
      <c r="D149" s="145">
        <v>2</v>
      </c>
      <c r="E149" s="42" t="s">
        <v>52</v>
      </c>
      <c r="F149" s="43" t="s">
        <v>53</v>
      </c>
      <c r="G149" s="43" t="s">
        <v>54</v>
      </c>
      <c r="H149" s="50"/>
      <c r="I149" s="314"/>
      <c r="J149" s="82"/>
      <c r="K149" s="45">
        <v>43486</v>
      </c>
      <c r="L149" s="45">
        <v>43511</v>
      </c>
      <c r="M149" s="45"/>
      <c r="N149" s="46"/>
      <c r="O149" s="33"/>
      <c r="P149" s="149" t="s">
        <v>42</v>
      </c>
      <c r="Q149" s="149" t="s">
        <v>42</v>
      </c>
      <c r="R149" s="338" t="e">
        <f>IF(#REF!&lt;0.8,"OUI","NON")</f>
        <v>#REF!</v>
      </c>
      <c r="S149" s="38" t="e">
        <f>IF(#REF!&gt;0.8,"OUI","NON")</f>
        <v>#REF!</v>
      </c>
      <c r="T149" s="224"/>
      <c r="U149" s="57"/>
      <c r="V149" s="40"/>
      <c r="W149" s="97"/>
      <c r="X149" s="60" t="s">
        <v>44</v>
      </c>
      <c r="Y149" s="60" t="s">
        <v>44</v>
      </c>
      <c r="Z149" s="60" t="s">
        <v>44</v>
      </c>
      <c r="AA149" s="60" t="s">
        <v>44</v>
      </c>
      <c r="AB149" s="62" t="s">
        <v>44</v>
      </c>
      <c r="AC149" s="60"/>
      <c r="AD149" s="8" t="s">
        <v>44</v>
      </c>
      <c r="AE149" s="61" t="s">
        <v>56</v>
      </c>
    </row>
    <row r="150" spans="1:31" ht="12" customHeight="1" x14ac:dyDescent="0.25">
      <c r="A150" s="63" t="s">
        <v>515</v>
      </c>
      <c r="B150" s="43" t="s">
        <v>456</v>
      </c>
      <c r="C150" s="8" t="s">
        <v>139</v>
      </c>
      <c r="D150" s="15">
        <v>3</v>
      </c>
      <c r="E150" s="42" t="s">
        <v>46</v>
      </c>
      <c r="F150" s="43" t="s">
        <v>457</v>
      </c>
      <c r="G150" s="43" t="s">
        <v>48</v>
      </c>
      <c r="H150" s="44"/>
      <c r="I150" s="314"/>
      <c r="J150" s="82"/>
      <c r="K150" s="45">
        <v>43710</v>
      </c>
      <c r="L150" s="45">
        <v>43861</v>
      </c>
      <c r="M150" s="45"/>
      <c r="N150" s="46"/>
      <c r="O150" s="33"/>
      <c r="P150" s="149" t="s">
        <v>41</v>
      </c>
      <c r="Q150" s="149" t="s">
        <v>41</v>
      </c>
      <c r="R150" s="338" t="e">
        <f>IF(#REF!&lt;0.8,"OUI","NON")</f>
        <v>#REF!</v>
      </c>
      <c r="S150" s="38" t="e">
        <f>IF(#REF!&gt;0.8,"OUI","NON")</f>
        <v>#REF!</v>
      </c>
      <c r="T150" s="224"/>
      <c r="U150" s="57"/>
      <c r="V150" s="181"/>
      <c r="W150" s="97"/>
      <c r="X150" s="60" t="s">
        <v>44</v>
      </c>
      <c r="Y150" s="60" t="s">
        <v>44</v>
      </c>
      <c r="Z150" s="44" t="s">
        <v>44</v>
      </c>
      <c r="AA150" s="60" t="s">
        <v>44</v>
      </c>
      <c r="AB150" s="44"/>
      <c r="AC150" s="44" t="s">
        <v>44</v>
      </c>
      <c r="AD150" s="8" t="s">
        <v>44</v>
      </c>
      <c r="AE150" s="61" t="s">
        <v>185</v>
      </c>
    </row>
    <row r="151" spans="1:31" ht="12" customHeight="1" x14ac:dyDescent="0.25">
      <c r="A151" s="63" t="s">
        <v>515</v>
      </c>
      <c r="B151" s="43" t="s">
        <v>222</v>
      </c>
      <c r="C151" s="8" t="s">
        <v>50</v>
      </c>
      <c r="D151" s="14">
        <v>4</v>
      </c>
      <c r="E151" s="42" t="s">
        <v>46</v>
      </c>
      <c r="F151" s="43" t="s">
        <v>223</v>
      </c>
      <c r="G151" s="43" t="s">
        <v>48</v>
      </c>
      <c r="H151" s="87"/>
      <c r="I151" s="163"/>
      <c r="J151" s="82"/>
      <c r="K151" s="88">
        <v>43678</v>
      </c>
      <c r="L151" s="88">
        <v>43708</v>
      </c>
      <c r="M151" s="88"/>
      <c r="N151" s="46"/>
      <c r="O151" s="33"/>
      <c r="P151" s="138" t="s">
        <v>42</v>
      </c>
      <c r="Q151" s="83" t="s">
        <v>42</v>
      </c>
      <c r="R151" s="338" t="e">
        <f>IF(#REF!&lt;0.8,"OUI","NON")</f>
        <v>#REF!</v>
      </c>
      <c r="S151" s="38" t="e">
        <f>IF(#REF!&gt;0.8,"OUI","NON")</f>
        <v>#REF!</v>
      </c>
      <c r="T151" s="224"/>
      <c r="U151" s="57"/>
      <c r="V151" s="93"/>
      <c r="W151" s="97"/>
      <c r="X151" s="60" t="s">
        <v>44</v>
      </c>
      <c r="Y151" s="60" t="s">
        <v>44</v>
      </c>
      <c r="Z151" s="44" t="s">
        <v>44</v>
      </c>
      <c r="AA151" s="94"/>
      <c r="AB151" s="87"/>
      <c r="AC151" s="44" t="s">
        <v>44</v>
      </c>
      <c r="AD151" s="8" t="s">
        <v>44</v>
      </c>
      <c r="AE151" s="61" t="s">
        <v>185</v>
      </c>
    </row>
    <row r="152" spans="1:31" ht="12" customHeight="1" x14ac:dyDescent="0.25">
      <c r="A152" s="63" t="s">
        <v>515</v>
      </c>
      <c r="B152" s="43" t="s">
        <v>228</v>
      </c>
      <c r="C152" s="8" t="s">
        <v>50</v>
      </c>
      <c r="D152" s="14">
        <v>4</v>
      </c>
      <c r="E152" s="42" t="s">
        <v>46</v>
      </c>
      <c r="F152" s="43" t="s">
        <v>73</v>
      </c>
      <c r="G152" s="43" t="s">
        <v>48</v>
      </c>
      <c r="H152" s="87"/>
      <c r="I152" s="163"/>
      <c r="J152" s="82"/>
      <c r="K152" s="88">
        <v>43612</v>
      </c>
      <c r="L152" s="88">
        <v>43700</v>
      </c>
      <c r="M152" s="88"/>
      <c r="N152" s="46"/>
      <c r="O152" s="33"/>
      <c r="P152" s="83" t="s">
        <v>42</v>
      </c>
      <c r="Q152" s="83" t="s">
        <v>42</v>
      </c>
      <c r="R152" s="338" t="e">
        <f>IF(#REF!&lt;0.8,"OUI","NON")</f>
        <v>#REF!</v>
      </c>
      <c r="S152" s="38" t="e">
        <f>IF(#REF!&gt;0.8,"OUI","NON")</f>
        <v>#REF!</v>
      </c>
      <c r="T152" s="224"/>
      <c r="U152" s="57"/>
      <c r="V152" s="93"/>
      <c r="W152" s="97"/>
      <c r="X152" s="60" t="s">
        <v>44</v>
      </c>
      <c r="Y152" s="60" t="s">
        <v>44</v>
      </c>
      <c r="Z152" s="60" t="s">
        <v>44</v>
      </c>
      <c r="AA152" s="60" t="s">
        <v>44</v>
      </c>
      <c r="AB152" s="60" t="s">
        <v>44</v>
      </c>
      <c r="AC152" s="60" t="s">
        <v>44</v>
      </c>
      <c r="AD152" s="295" t="s">
        <v>44</v>
      </c>
      <c r="AE152" s="61" t="s">
        <v>185</v>
      </c>
    </row>
    <row r="153" spans="1:31" ht="12" customHeight="1" x14ac:dyDescent="0.25">
      <c r="A153" s="63" t="s">
        <v>515</v>
      </c>
      <c r="B153" s="64" t="s">
        <v>72</v>
      </c>
      <c r="C153" s="66" t="s">
        <v>67</v>
      </c>
      <c r="D153" s="214" t="e">
        <f>VLOOKUP(Tableau1[[#This Row],[NIVEAU D''ETUDES]],niv,2,FALSE)</f>
        <v>#NAME?</v>
      </c>
      <c r="E153" s="65" t="s">
        <v>46</v>
      </c>
      <c r="F153" s="64" t="s">
        <v>73</v>
      </c>
      <c r="G153" s="64" t="s">
        <v>48</v>
      </c>
      <c r="H153" s="67"/>
      <c r="I153" s="165"/>
      <c r="J153" s="99"/>
      <c r="K153" s="70">
        <v>43528</v>
      </c>
      <c r="L153" s="70">
        <v>43681</v>
      </c>
      <c r="M153" s="70"/>
      <c r="N153" s="71"/>
      <c r="O153" s="71"/>
      <c r="P153" s="148" t="s">
        <v>42</v>
      </c>
      <c r="Q153" s="148" t="s">
        <v>42</v>
      </c>
      <c r="R153" s="318" t="e">
        <f>IF(#REF!&lt;0.8,"OUI","NON")</f>
        <v>#REF!</v>
      </c>
      <c r="S153" s="318" t="e">
        <f>IF(#REF!&gt;0.8,"OUI","NON")</f>
        <v>#REF!</v>
      </c>
      <c r="T153" s="335"/>
      <c r="U153" s="102"/>
      <c r="V153" s="75"/>
      <c r="W153" s="105"/>
      <c r="X153" s="78" t="s">
        <v>44</v>
      </c>
      <c r="Y153" s="78" t="s">
        <v>44</v>
      </c>
      <c r="Z153" s="67" t="s">
        <v>44</v>
      </c>
      <c r="AA153" s="78"/>
      <c r="AB153" s="67" t="s">
        <v>44</v>
      </c>
      <c r="AC153" s="67" t="s">
        <v>44</v>
      </c>
      <c r="AD153" s="66" t="s">
        <v>44</v>
      </c>
      <c r="AE153" s="79" t="s">
        <v>234</v>
      </c>
    </row>
    <row r="154" spans="1:31" ht="12" customHeight="1" x14ac:dyDescent="0.25">
      <c r="A154" s="63" t="s">
        <v>515</v>
      </c>
      <c r="B154" s="43" t="s">
        <v>288</v>
      </c>
      <c r="C154" s="8" t="s">
        <v>50</v>
      </c>
      <c r="D154" s="14">
        <v>4</v>
      </c>
      <c r="E154" s="42" t="s">
        <v>46</v>
      </c>
      <c r="F154" s="43" t="s">
        <v>73</v>
      </c>
      <c r="G154" s="43" t="s">
        <v>48</v>
      </c>
      <c r="H154" s="87"/>
      <c r="I154" s="163"/>
      <c r="J154" s="82"/>
      <c r="K154" s="45">
        <v>43612</v>
      </c>
      <c r="L154" s="45">
        <v>43700</v>
      </c>
      <c r="M154" s="45"/>
      <c r="N154" s="46"/>
      <c r="O154" s="33"/>
      <c r="P154" s="54" t="s">
        <v>42</v>
      </c>
      <c r="Q154" s="83" t="s">
        <v>42</v>
      </c>
      <c r="R154" s="338" t="e">
        <f>IF(#REF!&lt;0.8,"OUI","NON")</f>
        <v>#REF!</v>
      </c>
      <c r="S154" s="38" t="e">
        <f>IF(#REF!&gt;0.8,"OUI","NON")</f>
        <v>#REF!</v>
      </c>
      <c r="T154" s="224"/>
      <c r="U154" s="57"/>
      <c r="V154" s="93"/>
      <c r="W154" s="97"/>
      <c r="X154" s="60" t="s">
        <v>44</v>
      </c>
      <c r="Y154" s="60" t="s">
        <v>44</v>
      </c>
      <c r="Z154" s="44" t="s">
        <v>44</v>
      </c>
      <c r="AA154" s="60" t="s">
        <v>44</v>
      </c>
      <c r="AB154" s="87"/>
      <c r="AC154" s="44" t="s">
        <v>44</v>
      </c>
      <c r="AD154" s="8" t="s">
        <v>44</v>
      </c>
      <c r="AE154" s="61" t="s">
        <v>185</v>
      </c>
    </row>
    <row r="155" spans="1:31" ht="12" customHeight="1" x14ac:dyDescent="0.25">
      <c r="A155" s="63" t="s">
        <v>515</v>
      </c>
      <c r="B155" s="64" t="s">
        <v>87</v>
      </c>
      <c r="C155" s="66" t="s">
        <v>67</v>
      </c>
      <c r="D155" s="214" t="e">
        <f>VLOOKUP(Tableau1[[#This Row],[NIVEAU D''ETUDES]],niv,2,FALSE)</f>
        <v>#NAME?</v>
      </c>
      <c r="E155" s="65" t="s">
        <v>46</v>
      </c>
      <c r="F155" s="64" t="s">
        <v>100</v>
      </c>
      <c r="G155" s="64" t="s">
        <v>48</v>
      </c>
      <c r="H155" s="67"/>
      <c r="I155" s="165"/>
      <c r="J155" s="99"/>
      <c r="K155" s="70">
        <v>43500</v>
      </c>
      <c r="L155" s="70">
        <v>43644</v>
      </c>
      <c r="M155" s="70"/>
      <c r="N155" s="71"/>
      <c r="O155" s="71"/>
      <c r="P155" s="148" t="s">
        <v>42</v>
      </c>
      <c r="Q155" s="148" t="s">
        <v>42</v>
      </c>
      <c r="R155" s="318" t="e">
        <f>IF(#REF!&lt;0.8,"OUI","NON")</f>
        <v>#REF!</v>
      </c>
      <c r="S155" s="318" t="e">
        <f>IF(#REF!&gt;0.8,"OUI","NON")</f>
        <v>#REF!</v>
      </c>
      <c r="T155" s="335"/>
      <c r="U155" s="102"/>
      <c r="V155" s="75"/>
      <c r="W155" s="105"/>
      <c r="X155" s="60" t="s">
        <v>44</v>
      </c>
      <c r="Y155" s="60" t="s">
        <v>44</v>
      </c>
      <c r="Z155" s="44" t="s">
        <v>44</v>
      </c>
      <c r="AA155" s="60" t="s">
        <v>44</v>
      </c>
      <c r="AB155" s="44" t="s">
        <v>44</v>
      </c>
      <c r="AC155" s="44" t="s">
        <v>44</v>
      </c>
      <c r="AD155" s="8" t="s">
        <v>44</v>
      </c>
      <c r="AE155" s="61" t="s">
        <v>185</v>
      </c>
    </row>
    <row r="156" spans="1:31" ht="12" customHeight="1" x14ac:dyDescent="0.25">
      <c r="A156" s="63" t="s">
        <v>515</v>
      </c>
      <c r="B156" s="325" t="s">
        <v>207</v>
      </c>
      <c r="C156" s="8" t="s">
        <v>55</v>
      </c>
      <c r="D156" s="145">
        <v>2</v>
      </c>
      <c r="E156" s="327" t="s">
        <v>58</v>
      </c>
      <c r="F156" s="325" t="s">
        <v>454</v>
      </c>
      <c r="G156" s="43" t="s">
        <v>455</v>
      </c>
      <c r="H156" s="328"/>
      <c r="I156" s="163"/>
      <c r="J156" s="82"/>
      <c r="K156" s="329">
        <v>43598</v>
      </c>
      <c r="L156" s="329">
        <v>43651</v>
      </c>
      <c r="M156" s="329"/>
      <c r="N156" s="330"/>
      <c r="O156" s="331"/>
      <c r="P156" s="149" t="s">
        <v>42</v>
      </c>
      <c r="Q156" s="149" t="s">
        <v>56</v>
      </c>
      <c r="R156" s="338" t="e">
        <f>IF(#REF!&lt;0.8,"OUI","NON")</f>
        <v>#REF!</v>
      </c>
      <c r="S156" s="38" t="e">
        <f>IF(#REF!&gt;0.8,"OUI","NON")</f>
        <v>#REF!</v>
      </c>
      <c r="T156" s="224"/>
      <c r="U156" s="57"/>
      <c r="V156" s="332"/>
      <c r="W156" s="333"/>
      <c r="X156" s="60" t="s">
        <v>44</v>
      </c>
      <c r="Y156" s="60" t="s">
        <v>44</v>
      </c>
      <c r="Z156" s="328"/>
      <c r="AA156" s="334"/>
      <c r="AB156" s="328"/>
      <c r="AC156" s="328"/>
      <c r="AD156" s="326" t="s">
        <v>44</v>
      </c>
      <c r="AE156" s="61" t="s">
        <v>56</v>
      </c>
    </row>
    <row r="157" spans="1:31" ht="12" customHeight="1" x14ac:dyDescent="0.25">
      <c r="A157" s="63" t="s">
        <v>515</v>
      </c>
      <c r="B157" s="64" t="s">
        <v>103</v>
      </c>
      <c r="C157" s="66" t="s">
        <v>67</v>
      </c>
      <c r="D157" s="214" t="e">
        <f>VLOOKUP(Tableau1[[#This Row],[NIVEAU D''ETUDES]],niv,2,FALSE)</f>
        <v>#NAME?</v>
      </c>
      <c r="E157" s="65" t="s">
        <v>46</v>
      </c>
      <c r="F157" s="64" t="s">
        <v>147</v>
      </c>
      <c r="G157" s="64" t="s">
        <v>48</v>
      </c>
      <c r="H157" s="67"/>
      <c r="I157" s="165"/>
      <c r="J157" s="99"/>
      <c r="K157" s="70">
        <v>43507</v>
      </c>
      <c r="L157" s="70">
        <v>43674</v>
      </c>
      <c r="M157" s="70"/>
      <c r="N157" s="71"/>
      <c r="O157" s="71"/>
      <c r="P157" s="100" t="s">
        <v>42</v>
      </c>
      <c r="Q157" s="100" t="s">
        <v>42</v>
      </c>
      <c r="R157" s="318" t="e">
        <f>IF(#REF!&lt;0.8,"OUI","NON")</f>
        <v>#REF!</v>
      </c>
      <c r="S157" s="318" t="e">
        <f>IF(#REF!&gt;0.8,"OUI","NON")</f>
        <v>#REF!</v>
      </c>
      <c r="T157" s="335"/>
      <c r="U157" s="102"/>
      <c r="V157" s="75"/>
      <c r="W157" s="105"/>
      <c r="X157" s="78" t="s">
        <v>44</v>
      </c>
      <c r="Y157" s="78" t="s">
        <v>44</v>
      </c>
      <c r="Z157" s="67" t="s">
        <v>44</v>
      </c>
      <c r="AA157" s="78" t="s">
        <v>44</v>
      </c>
      <c r="AB157" s="67"/>
      <c r="AC157" s="67" t="s">
        <v>44</v>
      </c>
      <c r="AD157" s="66" t="s">
        <v>44</v>
      </c>
      <c r="AE157" s="79" t="s">
        <v>185</v>
      </c>
    </row>
    <row r="158" spans="1:31" ht="12" customHeight="1" x14ac:dyDescent="0.25">
      <c r="A158" s="63" t="s">
        <v>515</v>
      </c>
      <c r="B158" s="43" t="s">
        <v>297</v>
      </c>
      <c r="C158" s="8" t="s">
        <v>50</v>
      </c>
      <c r="D158" s="14">
        <v>4</v>
      </c>
      <c r="E158" s="42" t="s">
        <v>46</v>
      </c>
      <c r="F158" s="43" t="s">
        <v>73</v>
      </c>
      <c r="G158" s="43" t="s">
        <v>380</v>
      </c>
      <c r="H158" s="87"/>
      <c r="I158" s="163"/>
      <c r="J158" s="82"/>
      <c r="K158" s="88">
        <v>43619</v>
      </c>
      <c r="L158" s="88">
        <v>43707</v>
      </c>
      <c r="M158" s="88"/>
      <c r="N158" s="46"/>
      <c r="O158" s="33"/>
      <c r="P158" s="54" t="s">
        <v>42</v>
      </c>
      <c r="Q158" s="83" t="s">
        <v>42</v>
      </c>
      <c r="R158" s="338" t="e">
        <f>IF(#REF!&lt;0.8,"OUI","NON")</f>
        <v>#REF!</v>
      </c>
      <c r="S158" s="38" t="e">
        <f>IF(#REF!&gt;0.8,"OUI","NON")</f>
        <v>#REF!</v>
      </c>
      <c r="T158" s="224"/>
      <c r="U158" s="57"/>
      <c r="V158" s="93"/>
      <c r="W158" s="97"/>
      <c r="X158" s="60" t="s">
        <v>44</v>
      </c>
      <c r="Y158" s="60" t="s">
        <v>44</v>
      </c>
      <c r="Z158" s="44" t="s">
        <v>44</v>
      </c>
      <c r="AA158" s="60" t="s">
        <v>44</v>
      </c>
      <c r="AB158" s="44" t="s">
        <v>44</v>
      </c>
      <c r="AC158" s="44" t="s">
        <v>44</v>
      </c>
      <c r="AD158" s="8" t="s">
        <v>44</v>
      </c>
      <c r="AE158" s="61" t="s">
        <v>185</v>
      </c>
    </row>
    <row r="159" spans="1:31" ht="12" customHeight="1" x14ac:dyDescent="0.25">
      <c r="A159" s="63" t="s">
        <v>515</v>
      </c>
      <c r="B159" s="43" t="s">
        <v>117</v>
      </c>
      <c r="C159" s="8" t="s">
        <v>375</v>
      </c>
      <c r="D159" s="13" t="e">
        <f>VLOOKUP(Tableau1[[#This Row],[NIVEAU D''ETUDES]],niv,2,FALSE)</f>
        <v>#NAME?</v>
      </c>
      <c r="E159" s="42" t="s">
        <v>75</v>
      </c>
      <c r="F159" s="43" t="s">
        <v>118</v>
      </c>
      <c r="G159" s="43" t="s">
        <v>77</v>
      </c>
      <c r="H159" s="87"/>
      <c r="I159" s="163"/>
      <c r="J159" s="82"/>
      <c r="K159" s="88">
        <v>43514</v>
      </c>
      <c r="L159" s="88">
        <v>43518</v>
      </c>
      <c r="M159" s="88"/>
      <c r="N159" s="46"/>
      <c r="O159" s="33"/>
      <c r="P159" s="138" t="s">
        <v>41</v>
      </c>
      <c r="Q159" s="83" t="s">
        <v>42</v>
      </c>
      <c r="R159" s="338" t="e">
        <f>IF(#REF!&lt;0.8,"OUI","NON")</f>
        <v>#REF!</v>
      </c>
      <c r="S159" s="38" t="e">
        <f>IF(#REF!&gt;0.8,"OUI","NON")</f>
        <v>#REF!</v>
      </c>
      <c r="T159" s="224"/>
      <c r="U159" s="57"/>
      <c r="V159" s="93"/>
      <c r="W159" s="97"/>
      <c r="X159" s="94" t="s">
        <v>44</v>
      </c>
      <c r="Y159" s="94" t="s">
        <v>44</v>
      </c>
      <c r="Z159" s="87" t="s">
        <v>44</v>
      </c>
      <c r="AA159" s="94"/>
      <c r="AB159" s="87"/>
      <c r="AC159" s="87"/>
      <c r="AD159" s="86" t="s">
        <v>44</v>
      </c>
      <c r="AE159" s="61" t="s">
        <v>56</v>
      </c>
    </row>
    <row r="160" spans="1:31" ht="12" customHeight="1" x14ac:dyDescent="0.25">
      <c r="A160" s="84"/>
      <c r="B160" s="84"/>
      <c r="C160" s="8"/>
      <c r="D160" s="8"/>
      <c r="E160" s="85"/>
      <c r="F160" s="84"/>
      <c r="G160" s="84"/>
      <c r="H160" s="87"/>
      <c r="I160" s="163"/>
      <c r="J160" s="82"/>
      <c r="K160" s="88"/>
      <c r="L160" s="88"/>
      <c r="M160" s="88"/>
      <c r="N160" s="89"/>
      <c r="O160" s="90"/>
      <c r="P160" s="138"/>
      <c r="Q160" s="138"/>
      <c r="R160" s="338"/>
      <c r="S160" s="38"/>
      <c r="T160" s="224"/>
      <c r="U160" s="92"/>
      <c r="V160" s="93"/>
      <c r="W160" s="97"/>
      <c r="X160" s="94"/>
      <c r="Y160" s="94"/>
      <c r="Z160" s="87"/>
      <c r="AA160" s="94"/>
      <c r="AB160" s="87"/>
      <c r="AC160" s="87"/>
      <c r="AD160" s="86"/>
      <c r="AE160" s="95"/>
    </row>
    <row r="161" spans="1:31" x14ac:dyDescent="0.25">
      <c r="A161" s="84"/>
      <c r="B161" s="216"/>
      <c r="C161" s="217"/>
      <c r="D161" s="218"/>
      <c r="E161" s="219"/>
      <c r="F161" s="216"/>
      <c r="G161" s="216"/>
      <c r="H161" s="220"/>
      <c r="I161" s="163"/>
      <c r="J161" s="82"/>
      <c r="K161" s="221"/>
      <c r="L161" s="221"/>
      <c r="M161" s="221"/>
      <c r="N161" s="222"/>
      <c r="O161" s="223"/>
      <c r="P161" s="138"/>
      <c r="Q161" s="138"/>
      <c r="R161" s="338"/>
      <c r="S161" s="38"/>
      <c r="T161" s="224"/>
      <c r="U161" s="92"/>
      <c r="V161" s="225"/>
      <c r="W161" s="226"/>
      <c r="X161" s="227"/>
      <c r="Y161" s="227"/>
      <c r="Z161" s="220"/>
      <c r="AA161" s="227"/>
      <c r="AB161" s="220"/>
      <c r="AC161" s="220"/>
      <c r="AD161" s="218"/>
      <c r="AE161" s="228"/>
    </row>
    <row r="162" spans="1:31" x14ac:dyDescent="0.25">
      <c r="A162" s="84"/>
      <c r="B162" s="216"/>
      <c r="C162" s="217"/>
      <c r="D162" s="218"/>
      <c r="E162" s="219"/>
      <c r="F162" s="216"/>
      <c r="G162" s="216"/>
      <c r="H162" s="220"/>
      <c r="I162" s="163"/>
      <c r="J162" s="82"/>
      <c r="K162" s="221"/>
      <c r="L162" s="221"/>
      <c r="M162" s="221"/>
      <c r="N162" s="222"/>
      <c r="O162" s="223"/>
      <c r="P162" s="138"/>
      <c r="Q162" s="138"/>
      <c r="R162" s="338"/>
      <c r="S162" s="38"/>
      <c r="T162" s="224"/>
      <c r="U162" s="92"/>
      <c r="V162" s="225"/>
      <c r="W162" s="226"/>
      <c r="X162" s="227"/>
      <c r="Y162" s="227"/>
      <c r="Z162" s="220"/>
      <c r="AA162" s="227"/>
      <c r="AB162" s="220"/>
      <c r="AC162" s="220"/>
      <c r="AD162" s="218"/>
      <c r="AE162" s="228"/>
    </row>
    <row r="163" spans="1:31" x14ac:dyDescent="0.25">
      <c r="A163" s="84"/>
      <c r="B163" s="216"/>
      <c r="C163" s="217"/>
      <c r="D163" s="218"/>
      <c r="E163" s="219"/>
      <c r="F163" s="216"/>
      <c r="G163" s="216"/>
      <c r="H163" s="220"/>
      <c r="I163" s="163"/>
      <c r="J163" s="82"/>
      <c r="K163" s="221"/>
      <c r="L163" s="221"/>
      <c r="M163" s="221"/>
      <c r="N163" s="222"/>
      <c r="O163" s="223"/>
      <c r="P163" s="138"/>
      <c r="Q163" s="138"/>
      <c r="R163" s="338"/>
      <c r="S163" s="38"/>
      <c r="T163" s="224"/>
      <c r="U163" s="92"/>
      <c r="V163" s="225"/>
      <c r="W163" s="226"/>
      <c r="X163" s="227"/>
      <c r="Y163" s="227"/>
      <c r="Z163" s="220"/>
      <c r="AA163" s="227"/>
      <c r="AB163" s="220"/>
      <c r="AC163" s="220"/>
      <c r="AD163" s="218"/>
      <c r="AE163" s="228"/>
    </row>
    <row r="164" spans="1:31" x14ac:dyDescent="0.25">
      <c r="A164" s="84"/>
      <c r="B164" s="216"/>
      <c r="C164" s="217"/>
      <c r="D164" s="218"/>
      <c r="E164" s="219"/>
      <c r="F164" s="216"/>
      <c r="G164" s="216"/>
      <c r="H164" s="220"/>
      <c r="I164" s="163"/>
      <c r="J164" s="82"/>
      <c r="K164" s="221"/>
      <c r="L164" s="221"/>
      <c r="M164" s="221"/>
      <c r="N164" s="222"/>
      <c r="O164" s="223"/>
      <c r="P164" s="138"/>
      <c r="Q164" s="138"/>
      <c r="R164" s="338"/>
      <c r="S164" s="38"/>
      <c r="T164" s="224"/>
      <c r="U164" s="92"/>
      <c r="V164" s="225"/>
      <c r="W164" s="226"/>
      <c r="X164" s="227"/>
      <c r="Y164" s="227"/>
      <c r="Z164" s="220"/>
      <c r="AA164" s="227"/>
      <c r="AB164" s="220"/>
      <c r="AC164" s="220"/>
      <c r="AD164" s="218"/>
      <c r="AE164" s="228"/>
    </row>
    <row r="165" spans="1:31" x14ac:dyDescent="0.25">
      <c r="A165" s="84"/>
      <c r="B165" s="216"/>
      <c r="C165" s="217"/>
      <c r="D165" s="218"/>
      <c r="E165" s="219"/>
      <c r="F165" s="216"/>
      <c r="G165" s="216"/>
      <c r="H165" s="220"/>
      <c r="I165" s="163"/>
      <c r="J165" s="82"/>
      <c r="K165" s="221"/>
      <c r="L165" s="221"/>
      <c r="M165" s="221"/>
      <c r="N165" s="222"/>
      <c r="O165" s="223"/>
      <c r="P165" s="138"/>
      <c r="Q165" s="138"/>
      <c r="R165" s="338"/>
      <c r="S165" s="38"/>
      <c r="T165" s="224"/>
      <c r="U165" s="92"/>
      <c r="V165" s="225"/>
      <c r="W165" s="226"/>
      <c r="X165" s="227"/>
      <c r="Y165" s="227"/>
      <c r="Z165" s="220"/>
      <c r="AA165" s="227"/>
      <c r="AB165" s="220"/>
      <c r="AC165" s="220"/>
      <c r="AD165" s="218"/>
      <c r="AE165" s="228"/>
    </row>
    <row r="166" spans="1:31" x14ac:dyDescent="0.25">
      <c r="A166" s="84"/>
      <c r="B166" s="216"/>
      <c r="C166" s="217"/>
      <c r="D166" s="218"/>
      <c r="E166" s="219"/>
      <c r="F166" s="216"/>
      <c r="G166" s="216"/>
      <c r="H166" s="220"/>
      <c r="I166" s="163"/>
      <c r="J166" s="82"/>
      <c r="K166" s="221"/>
      <c r="L166" s="221"/>
      <c r="M166" s="221"/>
      <c r="N166" s="222"/>
      <c r="O166" s="223"/>
      <c r="P166" s="138"/>
      <c r="Q166" s="138"/>
      <c r="R166" s="338"/>
      <c r="S166" s="38"/>
      <c r="T166" s="224"/>
      <c r="U166" s="92"/>
      <c r="V166" s="225"/>
      <c r="W166" s="226"/>
      <c r="X166" s="227"/>
      <c r="Y166" s="227"/>
      <c r="Z166" s="220"/>
      <c r="AA166" s="227"/>
      <c r="AB166" s="220"/>
      <c r="AC166" s="220"/>
      <c r="AD166" s="218"/>
      <c r="AE166" s="228"/>
    </row>
    <row r="167" spans="1:31" x14ac:dyDescent="0.25">
      <c r="A167" s="84"/>
      <c r="B167" s="216"/>
      <c r="C167" s="217"/>
      <c r="D167" s="218"/>
      <c r="E167" s="219"/>
      <c r="F167" s="216"/>
      <c r="G167" s="216"/>
      <c r="H167" s="220"/>
      <c r="I167" s="163"/>
      <c r="J167" s="82"/>
      <c r="K167" s="221"/>
      <c r="L167" s="221"/>
      <c r="M167" s="221"/>
      <c r="N167" s="222"/>
      <c r="O167" s="223"/>
      <c r="P167" s="138"/>
      <c r="Q167" s="138"/>
      <c r="R167" s="338"/>
      <c r="S167" s="38"/>
      <c r="T167" s="224"/>
      <c r="U167" s="92"/>
      <c r="V167" s="225"/>
      <c r="W167" s="226"/>
      <c r="X167" s="227"/>
      <c r="Y167" s="227"/>
      <c r="Z167" s="220"/>
      <c r="AA167" s="227"/>
      <c r="AB167" s="220"/>
      <c r="AC167" s="220"/>
      <c r="AD167" s="218"/>
      <c r="AE167" s="228"/>
    </row>
    <row r="168" spans="1:31" x14ac:dyDescent="0.25">
      <c r="A168" s="84"/>
      <c r="B168" s="216"/>
      <c r="C168" s="217"/>
      <c r="D168" s="218"/>
      <c r="E168" s="219"/>
      <c r="F168" s="216"/>
      <c r="G168" s="216"/>
      <c r="H168" s="220"/>
      <c r="I168" s="163"/>
      <c r="J168" s="82"/>
      <c r="K168" s="221"/>
      <c r="L168" s="221"/>
      <c r="M168" s="221"/>
      <c r="N168" s="222"/>
      <c r="O168" s="223"/>
      <c r="P168" s="138"/>
      <c r="Q168" s="138"/>
      <c r="R168" s="338"/>
      <c r="S168" s="38"/>
      <c r="T168" s="224"/>
      <c r="U168" s="92"/>
      <c r="V168" s="225"/>
      <c r="W168" s="226"/>
      <c r="X168" s="227"/>
      <c r="Y168" s="227"/>
      <c r="Z168" s="220"/>
      <c r="AA168" s="227"/>
      <c r="AB168" s="220"/>
      <c r="AC168" s="220"/>
      <c r="AD168" s="218"/>
      <c r="AE168" s="228"/>
    </row>
    <row r="169" spans="1:31" x14ac:dyDescent="0.25">
      <c r="A169" s="84"/>
      <c r="B169" s="238"/>
      <c r="C169" s="247"/>
      <c r="D169" s="239"/>
      <c r="E169" s="248"/>
      <c r="F169" s="238"/>
      <c r="G169" s="238"/>
      <c r="H169" s="240"/>
      <c r="I169" s="250"/>
      <c r="J169" s="82"/>
      <c r="K169" s="241"/>
      <c r="L169" s="241"/>
      <c r="M169" s="241"/>
      <c r="N169" s="242"/>
      <c r="O169" s="249"/>
      <c r="P169" s="138"/>
      <c r="Q169" s="138"/>
      <c r="R169" s="338"/>
      <c r="S169" s="38"/>
      <c r="T169" s="224"/>
      <c r="U169" s="92"/>
      <c r="V169" s="243"/>
      <c r="W169" s="244"/>
      <c r="X169" s="245"/>
      <c r="Y169" s="245"/>
      <c r="Z169" s="240"/>
      <c r="AA169" s="245"/>
      <c r="AB169" s="240"/>
      <c r="AC169" s="240"/>
      <c r="AD169" s="239"/>
      <c r="AE169" s="246"/>
    </row>
    <row r="170" spans="1:31" x14ac:dyDescent="0.25">
      <c r="A170" s="84"/>
      <c r="B170" s="251"/>
      <c r="C170" s="263"/>
      <c r="D170" s="252"/>
      <c r="E170" s="253"/>
      <c r="F170" s="251"/>
      <c r="G170" s="251"/>
      <c r="H170" s="254"/>
      <c r="I170" s="250"/>
      <c r="J170" s="82"/>
      <c r="K170" s="255"/>
      <c r="L170" s="255"/>
      <c r="M170" s="255"/>
      <c r="N170" s="256"/>
      <c r="O170" s="257"/>
      <c r="P170" s="138"/>
      <c r="Q170" s="138"/>
      <c r="R170" s="338"/>
      <c r="S170" s="38"/>
      <c r="T170" s="224"/>
      <c r="U170" s="92"/>
      <c r="V170" s="259"/>
      <c r="W170" s="260"/>
      <c r="X170" s="261"/>
      <c r="Y170" s="261"/>
      <c r="Z170" s="254"/>
      <c r="AA170" s="261"/>
      <c r="AB170" s="254"/>
      <c r="AC170" s="254"/>
      <c r="AD170" s="252"/>
      <c r="AE170" s="262"/>
    </row>
    <row r="171" spans="1:31" x14ac:dyDescent="0.25">
      <c r="A171" s="84"/>
      <c r="B171" s="251"/>
      <c r="C171" s="263"/>
      <c r="D171" s="252"/>
      <c r="E171" s="253"/>
      <c r="F171" s="251"/>
      <c r="G171" s="251"/>
      <c r="H171" s="254"/>
      <c r="I171" s="250"/>
      <c r="J171" s="82"/>
      <c r="K171" s="255"/>
      <c r="L171" s="255"/>
      <c r="M171" s="255"/>
      <c r="N171" s="256"/>
      <c r="O171" s="257"/>
      <c r="P171" s="138"/>
      <c r="Q171" s="138"/>
      <c r="R171" s="338"/>
      <c r="S171" s="38"/>
      <c r="T171" s="224"/>
      <c r="U171" s="92"/>
      <c r="V171" s="259"/>
      <c r="W171" s="260"/>
      <c r="X171" s="261"/>
      <c r="Y171" s="261"/>
      <c r="Z171" s="254"/>
      <c r="AA171" s="261"/>
      <c r="AB171" s="254"/>
      <c r="AC171" s="254"/>
      <c r="AD171" s="252"/>
      <c r="AE171" s="262"/>
    </row>
    <row r="172" spans="1:31" x14ac:dyDescent="0.25">
      <c r="A172" s="84"/>
      <c r="B172" s="251"/>
      <c r="C172" s="263"/>
      <c r="D172" s="252"/>
      <c r="E172" s="253"/>
      <c r="F172" s="251"/>
      <c r="G172" s="251"/>
      <c r="H172" s="254"/>
      <c r="I172" s="250"/>
      <c r="J172" s="82"/>
      <c r="K172" s="255"/>
      <c r="L172" s="255"/>
      <c r="M172" s="255"/>
      <c r="N172" s="256"/>
      <c r="O172" s="257"/>
      <c r="P172" s="138"/>
      <c r="Q172" s="138"/>
      <c r="R172" s="338"/>
      <c r="S172" s="38"/>
      <c r="T172" s="224"/>
      <c r="U172" s="92"/>
      <c r="V172" s="259"/>
      <c r="W172" s="260"/>
      <c r="X172" s="261"/>
      <c r="Y172" s="261"/>
      <c r="Z172" s="254"/>
      <c r="AA172" s="261"/>
      <c r="AB172" s="254"/>
      <c r="AC172" s="254"/>
      <c r="AD172" s="252"/>
      <c r="AE172" s="262"/>
    </row>
    <row r="173" spans="1:31" x14ac:dyDescent="0.25">
      <c r="A173" s="84"/>
      <c r="B173" s="251"/>
      <c r="C173" s="263"/>
      <c r="D173" s="252"/>
      <c r="E173" s="253"/>
      <c r="F173" s="251"/>
      <c r="G173" s="251"/>
      <c r="H173" s="254"/>
      <c r="I173" s="250"/>
      <c r="J173" s="82"/>
      <c r="K173" s="255"/>
      <c r="L173" s="255"/>
      <c r="M173" s="255"/>
      <c r="N173" s="256"/>
      <c r="O173" s="257"/>
      <c r="P173" s="138"/>
      <c r="Q173" s="138"/>
      <c r="R173" s="338"/>
      <c r="S173" s="38"/>
      <c r="T173" s="224"/>
      <c r="U173" s="92"/>
      <c r="V173" s="259"/>
      <c r="W173" s="260"/>
      <c r="X173" s="261"/>
      <c r="Y173" s="261"/>
      <c r="Z173" s="254"/>
      <c r="AA173" s="261"/>
      <c r="AB173" s="254"/>
      <c r="AC173" s="254"/>
      <c r="AD173" s="252"/>
      <c r="AE173" s="262"/>
    </row>
    <row r="174" spans="1:31" x14ac:dyDescent="0.25">
      <c r="A174" s="84"/>
      <c r="B174" s="251"/>
      <c r="C174" s="263"/>
      <c r="D174" s="252"/>
      <c r="E174" s="253"/>
      <c r="F174" s="251"/>
      <c r="G174" s="251"/>
      <c r="H174" s="254"/>
      <c r="I174" s="250"/>
      <c r="J174" s="82"/>
      <c r="K174" s="255"/>
      <c r="L174" s="255"/>
      <c r="M174" s="255"/>
      <c r="N174" s="256"/>
      <c r="O174" s="257"/>
      <c r="P174" s="138"/>
      <c r="Q174" s="138"/>
      <c r="R174" s="338"/>
      <c r="S174" s="38"/>
      <c r="T174" s="224"/>
      <c r="U174" s="92"/>
      <c r="V174" s="259"/>
      <c r="W174" s="260"/>
      <c r="X174" s="261"/>
      <c r="Y174" s="261"/>
      <c r="Z174" s="254"/>
      <c r="AA174" s="261"/>
      <c r="AB174" s="254"/>
      <c r="AC174" s="254"/>
      <c r="AD174" s="252"/>
      <c r="AE174" s="262"/>
    </row>
    <row r="175" spans="1:31" x14ac:dyDescent="0.25">
      <c r="A175" s="84"/>
      <c r="B175" s="299"/>
      <c r="C175" s="300"/>
      <c r="D175" s="301"/>
      <c r="E175" s="302"/>
      <c r="F175" s="299"/>
      <c r="G175" s="299"/>
      <c r="H175" s="303"/>
      <c r="I175" s="250"/>
      <c r="J175" s="82"/>
      <c r="K175" s="304"/>
      <c r="L175" s="304"/>
      <c r="M175" s="304"/>
      <c r="N175" s="305"/>
      <c r="O175" s="306"/>
      <c r="P175" s="138"/>
      <c r="Q175" s="138"/>
      <c r="R175" s="338"/>
      <c r="S175" s="38"/>
      <c r="T175" s="224"/>
      <c r="U175" s="92"/>
      <c r="V175" s="307"/>
      <c r="W175" s="308"/>
      <c r="X175" s="309"/>
      <c r="Y175" s="309"/>
      <c r="Z175" s="303"/>
      <c r="AA175" s="309"/>
      <c r="AB175" s="303"/>
      <c r="AC175" s="303"/>
      <c r="AD175" s="301"/>
      <c r="AE175" s="310"/>
    </row>
    <row r="176" spans="1:31" x14ac:dyDescent="0.25">
      <c r="A176" s="84"/>
      <c r="B176" s="43"/>
      <c r="C176" s="143"/>
      <c r="D176" s="8"/>
      <c r="E176" s="42"/>
      <c r="F176" s="43"/>
      <c r="G176" s="43"/>
      <c r="H176" s="44"/>
      <c r="I176" s="250"/>
      <c r="J176" s="82"/>
      <c r="K176" s="45"/>
      <c r="L176" s="45"/>
      <c r="M176" s="45"/>
      <c r="N176" s="46"/>
      <c r="O176" s="33"/>
      <c r="P176" s="138"/>
      <c r="Q176" s="138"/>
      <c r="R176" s="338"/>
      <c r="S176" s="38"/>
      <c r="T176" s="224"/>
      <c r="U176" s="92"/>
      <c r="V176" s="181"/>
      <c r="W176" s="97"/>
      <c r="X176" s="60"/>
      <c r="Y176" s="60"/>
      <c r="Z176" s="44"/>
      <c r="AA176" s="60"/>
      <c r="AB176" s="44"/>
      <c r="AC176" s="44"/>
      <c r="AD176" s="8"/>
      <c r="AE176" s="61"/>
    </row>
    <row r="177" spans="2:31" x14ac:dyDescent="0.25">
      <c r="B177" s="17" t="s">
        <v>32</v>
      </c>
      <c r="C177" s="9"/>
      <c r="D177" s="9"/>
      <c r="E177" s="12" t="s">
        <v>36</v>
      </c>
      <c r="P177" s="10"/>
      <c r="Q177" s="10"/>
      <c r="R177" s="339"/>
      <c r="S177" s="339"/>
      <c r="T177" s="336"/>
      <c r="U177" s="10"/>
      <c r="V177" s="10"/>
      <c r="W177" s="184"/>
      <c r="X177" s="10"/>
      <c r="Y177" s="10"/>
      <c r="Z177" s="10"/>
      <c r="AA177" s="10"/>
      <c r="AB177" s="10"/>
      <c r="AC177" s="10"/>
      <c r="AD177" s="11"/>
      <c r="AE177" s="10"/>
    </row>
    <row r="178" spans="2:31" x14ac:dyDescent="0.25">
      <c r="B178" s="4" t="s">
        <v>33</v>
      </c>
      <c r="C178" s="9"/>
      <c r="D178" s="9"/>
      <c r="E178" s="13">
        <v>1</v>
      </c>
      <c r="P178" s="10"/>
      <c r="Q178" s="10"/>
      <c r="R178" s="10"/>
      <c r="S178" s="10"/>
      <c r="T178" s="336"/>
      <c r="U178" s="10"/>
      <c r="V178" s="10"/>
      <c r="W178" s="184"/>
      <c r="X178" s="10"/>
      <c r="Y178" s="10"/>
      <c r="Z178" s="10"/>
      <c r="AA178" s="10"/>
      <c r="AB178" s="10"/>
      <c r="AC178" s="10"/>
      <c r="AD178" s="11"/>
      <c r="AE178" s="10"/>
    </row>
    <row r="179" spans="2:31" x14ac:dyDescent="0.25">
      <c r="B179" s="7" t="s">
        <v>34</v>
      </c>
      <c r="C179" s="9"/>
      <c r="D179" s="9"/>
      <c r="E179" s="145">
        <v>2</v>
      </c>
      <c r="P179" s="10"/>
      <c r="Q179" s="10"/>
      <c r="R179" s="10"/>
      <c r="S179" s="10"/>
      <c r="T179" s="336"/>
      <c r="U179" s="10"/>
      <c r="V179" s="10"/>
      <c r="W179" s="184"/>
      <c r="X179" s="10"/>
      <c r="Y179" s="10"/>
      <c r="Z179" s="10"/>
      <c r="AA179" s="10"/>
      <c r="AB179" s="10"/>
      <c r="AC179" s="10"/>
      <c r="AD179" s="11"/>
      <c r="AE179" s="10"/>
    </row>
    <row r="180" spans="2:31" x14ac:dyDescent="0.25">
      <c r="B180" s="6" t="s">
        <v>35</v>
      </c>
      <c r="C180" s="9"/>
      <c r="D180" s="9"/>
      <c r="E180" s="15">
        <v>3</v>
      </c>
      <c r="P180" s="10"/>
      <c r="Q180" s="10"/>
      <c r="R180" s="10"/>
      <c r="S180" s="10"/>
      <c r="T180" s="336"/>
      <c r="U180" s="10"/>
      <c r="V180" s="10"/>
      <c r="W180" s="184"/>
      <c r="X180" s="10"/>
      <c r="Y180" s="10"/>
      <c r="Z180" s="10"/>
      <c r="AA180" s="10"/>
      <c r="AB180" s="10"/>
      <c r="AC180" s="10"/>
      <c r="AD180" s="11"/>
      <c r="AE180" s="10"/>
    </row>
    <row r="181" spans="2:31" x14ac:dyDescent="0.25">
      <c r="C181" s="9"/>
      <c r="D181" s="9"/>
      <c r="E181" s="14">
        <v>4</v>
      </c>
      <c r="P181" s="10"/>
      <c r="Q181" s="10"/>
      <c r="R181" s="10"/>
      <c r="S181" s="10"/>
      <c r="T181" s="336"/>
      <c r="U181" s="10"/>
      <c r="V181" s="10"/>
      <c r="W181" s="184"/>
      <c r="X181" s="10"/>
      <c r="Y181" s="10"/>
      <c r="Z181" s="10"/>
      <c r="AA181" s="10"/>
      <c r="AB181" s="10"/>
      <c r="AC181" s="10"/>
      <c r="AD181" s="11"/>
      <c r="AE181" s="10"/>
    </row>
    <row r="182" spans="2:31" x14ac:dyDescent="0.25">
      <c r="E182" s="16">
        <v>5</v>
      </c>
    </row>
  </sheetData>
  <phoneticPr fontId="10" type="noConversion"/>
  <dataValidations count="2">
    <dataValidation type="list" allowBlank="1" showInputMessage="1" showErrorMessage="1" sqref="P1" xr:uid="{00000000-0002-0000-0000-000000000000}">
      <formula1>#REF!</formula1>
    </dataValidation>
    <dataValidation type="list" showInputMessage="1" showErrorMessage="1" sqref="E1 G1" xr:uid="{00000000-0002-0000-0000-000001000000}">
      <formula1>#REF!</formula1>
    </dataValidation>
  </dataValidations>
  <pageMargins left="0.7" right="0.7" top="0.75" bottom="0.75" header="0.3" footer="0.3"/>
  <pageSetup paperSize="9" scale="18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DG11"/>
  <sheetViews>
    <sheetView workbookViewId="0">
      <selection activeCell="E29" sqref="E29"/>
    </sheetView>
  </sheetViews>
  <sheetFormatPr baseColWidth="10" defaultRowHeight="15" x14ac:dyDescent="0.25"/>
  <cols>
    <col min="1" max="1" width="21" customWidth="1"/>
    <col min="2" max="2" width="23.85546875" customWidth="1"/>
    <col min="3" max="3" width="15.42578125" bestFit="1" customWidth="1"/>
    <col min="4" max="4" width="16.140625" bestFit="1" customWidth="1"/>
    <col min="5" max="5" width="4.7109375" bestFit="1" customWidth="1"/>
    <col min="6" max="6" width="5.5703125" bestFit="1" customWidth="1"/>
    <col min="7" max="7" width="8.140625" bestFit="1" customWidth="1"/>
    <col min="8" max="8" width="24" bestFit="1" customWidth="1"/>
    <col min="9" max="9" width="20.140625" bestFit="1" customWidth="1"/>
    <col min="10" max="10" width="18.5703125" bestFit="1" customWidth="1"/>
    <col min="11" max="11" width="13.42578125" bestFit="1" customWidth="1"/>
    <col min="12" max="12" width="21.42578125" bestFit="1" customWidth="1"/>
    <col min="13" max="13" width="4.140625" bestFit="1" customWidth="1"/>
    <col min="14" max="14" width="21.5703125" bestFit="1" customWidth="1"/>
    <col min="15" max="15" width="33.5703125" bestFit="1" customWidth="1"/>
    <col min="16" max="16" width="40.85546875" bestFit="1" customWidth="1"/>
    <col min="17" max="17" width="20.85546875" bestFit="1" customWidth="1"/>
    <col min="18" max="18" width="28.85546875" bestFit="1" customWidth="1"/>
    <col min="19" max="19" width="5.7109375" bestFit="1" customWidth="1"/>
    <col min="20" max="20" width="5" bestFit="1" customWidth="1"/>
    <col min="21" max="21" width="5.7109375" bestFit="1" customWidth="1"/>
    <col min="22" max="22" width="7.5703125" bestFit="1" customWidth="1"/>
    <col min="23" max="23" width="11.7109375" bestFit="1" customWidth="1"/>
    <col min="24" max="24" width="4.140625" bestFit="1" customWidth="1"/>
    <col min="25" max="25" width="5.7109375" bestFit="1" customWidth="1"/>
    <col min="26" max="26" width="5.7109375" customWidth="1"/>
    <col min="27" max="27" width="5.85546875" bestFit="1" customWidth="1"/>
    <col min="28" max="28" width="5.140625" bestFit="1" customWidth="1"/>
    <col min="29" max="29" width="28" bestFit="1" customWidth="1"/>
    <col min="30" max="30" width="5.85546875" bestFit="1" customWidth="1"/>
    <col min="31" max="31" width="9.85546875" bestFit="1" customWidth="1"/>
    <col min="32" max="32" width="12.28515625" bestFit="1" customWidth="1"/>
    <col min="33" max="33" width="11.42578125" bestFit="1" customWidth="1"/>
    <col min="34" max="34" width="15.140625" bestFit="1" customWidth="1"/>
    <col min="35" max="35" width="13.85546875" bestFit="1" customWidth="1"/>
    <col min="36" max="36" width="7.5703125" bestFit="1" customWidth="1"/>
    <col min="37" max="37" width="5" bestFit="1" customWidth="1"/>
    <col min="38" max="38" width="3.7109375" bestFit="1" customWidth="1"/>
    <col min="39" max="39" width="12.85546875" bestFit="1" customWidth="1"/>
    <col min="40" max="40" width="11.140625" bestFit="1" customWidth="1"/>
    <col min="41" max="41" width="11.7109375" bestFit="1" customWidth="1"/>
    <col min="42" max="42" width="11" bestFit="1" customWidth="1"/>
    <col min="43" max="43" width="28.7109375" bestFit="1" customWidth="1"/>
    <col min="44" max="44" width="20.28515625" bestFit="1" customWidth="1"/>
    <col min="45" max="45" width="19" bestFit="1" customWidth="1"/>
    <col min="46" max="46" width="13.140625" bestFit="1" customWidth="1"/>
    <col min="47" max="47" width="15.5703125" bestFit="1" customWidth="1"/>
    <col min="48" max="48" width="14.7109375" bestFit="1" customWidth="1"/>
    <col min="49" max="50" width="21.42578125" bestFit="1" customWidth="1"/>
    <col min="51" max="51" width="20.7109375" bestFit="1" customWidth="1"/>
    <col min="52" max="52" width="11.28515625" bestFit="1" customWidth="1"/>
    <col min="53" max="53" width="20.5703125" bestFit="1" customWidth="1"/>
    <col min="54" max="54" width="15.85546875" bestFit="1" customWidth="1"/>
    <col min="55" max="55" width="19.28515625" bestFit="1" customWidth="1"/>
    <col min="56" max="56" width="21.42578125" bestFit="1" customWidth="1"/>
    <col min="57" max="57" width="24.7109375" bestFit="1" customWidth="1"/>
    <col min="58" max="58" width="7.7109375" bestFit="1" customWidth="1"/>
    <col min="59" max="59" width="11.140625" bestFit="1" customWidth="1"/>
    <col min="60" max="60" width="25.42578125" bestFit="1" customWidth="1"/>
    <col min="61" max="61" width="23.5703125" bestFit="1" customWidth="1"/>
    <col min="62" max="62" width="17.7109375" bestFit="1" customWidth="1"/>
    <col min="63" max="63" width="16.140625" bestFit="1" customWidth="1"/>
    <col min="64" max="64" width="15" bestFit="1" customWidth="1"/>
    <col min="65" max="65" width="22" bestFit="1" customWidth="1"/>
    <col min="66" max="66" width="4.5703125" bestFit="1" customWidth="1"/>
    <col min="67" max="67" width="16.7109375" bestFit="1" customWidth="1"/>
    <col min="68" max="68" width="30.7109375" bestFit="1" customWidth="1"/>
    <col min="69" max="69" width="22.140625" bestFit="1" customWidth="1"/>
    <col min="70" max="70" width="23" bestFit="1" customWidth="1"/>
    <col min="71" max="71" width="24.85546875" bestFit="1" customWidth="1"/>
    <col min="72" max="72" width="16.42578125" bestFit="1" customWidth="1"/>
    <col min="73" max="73" width="25.28515625" bestFit="1" customWidth="1"/>
    <col min="74" max="74" width="10" bestFit="1" customWidth="1"/>
    <col min="75" max="75" width="6.28515625" bestFit="1" customWidth="1"/>
    <col min="76" max="76" width="18.28515625" bestFit="1" customWidth="1"/>
    <col min="77" max="77" width="24.28515625" bestFit="1" customWidth="1"/>
    <col min="78" max="78" width="15.28515625" bestFit="1" customWidth="1"/>
    <col min="79" max="79" width="31.5703125" bestFit="1" customWidth="1"/>
    <col min="80" max="80" width="15.85546875" bestFit="1" customWidth="1"/>
    <col min="81" max="81" width="18.85546875" bestFit="1" customWidth="1"/>
    <col min="82" max="82" width="42.140625" bestFit="1" customWidth="1"/>
    <col min="83" max="83" width="17.5703125" bestFit="1" customWidth="1"/>
    <col min="84" max="84" width="19.140625" bestFit="1" customWidth="1"/>
    <col min="85" max="85" width="40.28515625" bestFit="1" customWidth="1"/>
    <col min="86" max="86" width="27.140625" bestFit="1" customWidth="1"/>
    <col min="87" max="87" width="18.5703125" bestFit="1" customWidth="1"/>
    <col min="88" max="88" width="18.42578125" bestFit="1" customWidth="1"/>
    <col min="89" max="89" width="26.7109375" bestFit="1" customWidth="1"/>
    <col min="90" max="90" width="45.28515625" bestFit="1" customWidth="1"/>
    <col min="91" max="91" width="78.28515625" bestFit="1" customWidth="1"/>
    <col min="92" max="92" width="32" bestFit="1" customWidth="1"/>
    <col min="93" max="93" width="5" bestFit="1" customWidth="1"/>
    <col min="94" max="94" width="10.7109375" bestFit="1" customWidth="1"/>
    <col min="95" max="95" width="58" bestFit="1" customWidth="1"/>
    <col min="96" max="96" width="28.7109375" bestFit="1" customWidth="1"/>
    <col min="97" max="97" width="21.7109375" bestFit="1" customWidth="1"/>
    <col min="98" max="98" width="21.85546875" bestFit="1" customWidth="1"/>
    <col min="99" max="99" width="46.140625" bestFit="1" customWidth="1"/>
    <col min="100" max="100" width="35.28515625" bestFit="1" customWidth="1"/>
    <col min="101" max="101" width="29.28515625" bestFit="1" customWidth="1"/>
    <col min="102" max="102" width="12.85546875" bestFit="1" customWidth="1"/>
    <col min="103" max="103" width="36.140625" bestFit="1" customWidth="1"/>
    <col min="104" max="104" width="28.7109375" bestFit="1" customWidth="1"/>
    <col min="105" max="105" width="32.140625" bestFit="1" customWidth="1"/>
    <col min="106" max="106" width="12.85546875" bestFit="1" customWidth="1"/>
    <col min="107" max="107" width="19" bestFit="1" customWidth="1"/>
    <col min="108" max="108" width="49" bestFit="1" customWidth="1"/>
    <col min="109" max="109" width="42.140625" bestFit="1" customWidth="1"/>
    <col min="110" max="110" width="42.7109375" bestFit="1" customWidth="1"/>
    <col min="111" max="111" width="12.5703125" bestFit="1" customWidth="1"/>
  </cols>
  <sheetData>
    <row r="3" spans="1:111" x14ac:dyDescent="0.25">
      <c r="A3" s="160" t="s">
        <v>325</v>
      </c>
      <c r="B3" s="160" t="s">
        <v>322</v>
      </c>
    </row>
    <row r="4" spans="1:111" x14ac:dyDescent="0.25">
      <c r="A4" s="160" t="s">
        <v>324</v>
      </c>
      <c r="B4" t="s">
        <v>110</v>
      </c>
      <c r="C4" t="s">
        <v>198</v>
      </c>
      <c r="D4" t="s">
        <v>155</v>
      </c>
      <c r="E4" t="s">
        <v>220</v>
      </c>
      <c r="F4" t="s">
        <v>209</v>
      </c>
      <c r="G4" t="s">
        <v>170</v>
      </c>
      <c r="H4" t="s">
        <v>126</v>
      </c>
      <c r="I4" t="s">
        <v>76</v>
      </c>
      <c r="J4" t="s">
        <v>161</v>
      </c>
      <c r="K4" t="s">
        <v>62</v>
      </c>
      <c r="L4" t="s">
        <v>294</v>
      </c>
      <c r="M4" t="s">
        <v>84</v>
      </c>
      <c r="N4" t="s">
        <v>254</v>
      </c>
      <c r="O4" t="s">
        <v>151</v>
      </c>
      <c r="P4" t="s">
        <v>156</v>
      </c>
      <c r="Q4" t="s">
        <v>247</v>
      </c>
      <c r="R4" t="s">
        <v>131</v>
      </c>
      <c r="S4" t="s">
        <v>298</v>
      </c>
      <c r="T4" t="s">
        <v>69</v>
      </c>
      <c r="U4" t="s">
        <v>167</v>
      </c>
      <c r="V4" t="s">
        <v>173</v>
      </c>
      <c r="W4" t="s">
        <v>217</v>
      </c>
      <c r="X4" t="s">
        <v>242</v>
      </c>
      <c r="Y4" t="s">
        <v>204</v>
      </c>
      <c r="Z4" t="s">
        <v>226</v>
      </c>
      <c r="AA4" t="s">
        <v>256</v>
      </c>
      <c r="AB4" t="s">
        <v>73</v>
      </c>
      <c r="AC4" t="s">
        <v>232</v>
      </c>
      <c r="AD4" t="s">
        <v>301</v>
      </c>
      <c r="AE4" t="s">
        <v>223</v>
      </c>
      <c r="AF4" t="s">
        <v>147</v>
      </c>
      <c r="AG4" t="s">
        <v>154</v>
      </c>
      <c r="AH4" t="s">
        <v>178</v>
      </c>
      <c r="AI4" t="s">
        <v>66</v>
      </c>
      <c r="AJ4" t="s">
        <v>206</v>
      </c>
      <c r="AK4" t="s">
        <v>290</v>
      </c>
      <c r="AL4" t="s">
        <v>118</v>
      </c>
      <c r="AM4" t="s">
        <v>53</v>
      </c>
      <c r="AN4" t="s">
        <v>262</v>
      </c>
      <c r="AO4" t="s">
        <v>212</v>
      </c>
      <c r="AP4" t="s">
        <v>157</v>
      </c>
      <c r="AQ4" t="s">
        <v>120</v>
      </c>
      <c r="AR4" t="s">
        <v>169</v>
      </c>
      <c r="AS4" t="s">
        <v>80</v>
      </c>
      <c r="AT4" t="s">
        <v>133</v>
      </c>
      <c r="AU4" t="s">
        <v>253</v>
      </c>
      <c r="AV4" t="s">
        <v>164</v>
      </c>
      <c r="AW4" t="s">
        <v>96</v>
      </c>
      <c r="AX4" t="s">
        <v>59</v>
      </c>
      <c r="AY4" t="s">
        <v>315</v>
      </c>
      <c r="AZ4" t="s">
        <v>141</v>
      </c>
      <c r="BA4" t="s">
        <v>201</v>
      </c>
      <c r="BB4" t="s">
        <v>137</v>
      </c>
      <c r="BC4" t="s">
        <v>249</v>
      </c>
      <c r="BD4" t="s">
        <v>92</v>
      </c>
      <c r="BE4" t="s">
        <v>128</v>
      </c>
      <c r="BF4" t="s">
        <v>187</v>
      </c>
      <c r="BG4" t="s">
        <v>191</v>
      </c>
      <c r="BH4" t="s">
        <v>241</v>
      </c>
      <c r="BI4" t="s">
        <v>308</v>
      </c>
      <c r="BJ4" t="s">
        <v>71</v>
      </c>
      <c r="BK4" t="s">
        <v>153</v>
      </c>
      <c r="BL4" t="s">
        <v>183</v>
      </c>
      <c r="BM4" t="s">
        <v>281</v>
      </c>
      <c r="BN4" t="s">
        <v>312</v>
      </c>
      <c r="BO4" t="s">
        <v>239</v>
      </c>
      <c r="BP4" t="s">
        <v>268</v>
      </c>
      <c r="BQ4" t="s">
        <v>144</v>
      </c>
      <c r="BR4" t="s">
        <v>146</v>
      </c>
      <c r="BS4" t="s">
        <v>115</v>
      </c>
      <c r="BT4" t="s">
        <v>221</v>
      </c>
      <c r="BU4" t="s">
        <v>302</v>
      </c>
      <c r="BV4" t="s">
        <v>100</v>
      </c>
      <c r="BW4" t="s">
        <v>516</v>
      </c>
      <c r="BX4" t="s">
        <v>394</v>
      </c>
      <c r="BY4" t="s">
        <v>388</v>
      </c>
      <c r="BZ4" t="s">
        <v>443</v>
      </c>
      <c r="CA4" t="s">
        <v>428</v>
      </c>
      <c r="CB4" t="s">
        <v>435</v>
      </c>
      <c r="CC4" t="s">
        <v>347</v>
      </c>
      <c r="CD4" t="s">
        <v>426</v>
      </c>
      <c r="CE4" t="s">
        <v>440</v>
      </c>
      <c r="CF4" t="s">
        <v>396</v>
      </c>
      <c r="CG4" t="s">
        <v>395</v>
      </c>
      <c r="CH4" t="s">
        <v>353</v>
      </c>
      <c r="CI4" t="s">
        <v>445</v>
      </c>
      <c r="CJ4" t="s">
        <v>434</v>
      </c>
      <c r="CK4" t="s">
        <v>419</v>
      </c>
      <c r="CL4" t="s">
        <v>405</v>
      </c>
      <c r="CM4" t="s">
        <v>338</v>
      </c>
      <c r="CN4" t="s">
        <v>409</v>
      </c>
      <c r="CO4" t="s">
        <v>399</v>
      </c>
      <c r="CP4" t="s">
        <v>449</v>
      </c>
      <c r="CQ4" t="s">
        <v>382</v>
      </c>
      <c r="CR4" t="s">
        <v>386</v>
      </c>
      <c r="CS4" t="s">
        <v>446</v>
      </c>
      <c r="CT4" t="s">
        <v>329</v>
      </c>
      <c r="CU4" t="s">
        <v>421</v>
      </c>
      <c r="CV4" t="s">
        <v>390</v>
      </c>
      <c r="CW4" t="s">
        <v>351</v>
      </c>
      <c r="CX4" t="s">
        <v>362</v>
      </c>
      <c r="CY4" t="s">
        <v>422</v>
      </c>
      <c r="CZ4" t="s">
        <v>424</v>
      </c>
      <c r="DA4" t="s">
        <v>431</v>
      </c>
      <c r="DB4" t="s">
        <v>344</v>
      </c>
      <c r="DC4" t="s">
        <v>328</v>
      </c>
      <c r="DD4" t="s">
        <v>334</v>
      </c>
      <c r="DE4" t="s">
        <v>457</v>
      </c>
      <c r="DF4" t="s">
        <v>454</v>
      </c>
      <c r="DG4" t="s">
        <v>323</v>
      </c>
    </row>
    <row r="5" spans="1:111" x14ac:dyDescent="0.25">
      <c r="A5" s="161">
        <v>1</v>
      </c>
      <c r="B5" s="162">
        <v>2</v>
      </c>
      <c r="C5" s="162"/>
      <c r="D5" s="162"/>
      <c r="E5" s="162"/>
      <c r="F5" s="162"/>
      <c r="G5" s="162">
        <v>1</v>
      </c>
      <c r="H5" s="162">
        <v>1</v>
      </c>
      <c r="I5" s="162">
        <v>2</v>
      </c>
      <c r="J5" s="162">
        <v>1</v>
      </c>
      <c r="K5" s="162">
        <v>2</v>
      </c>
      <c r="L5" s="162"/>
      <c r="M5" s="162">
        <v>1</v>
      </c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>
        <v>1</v>
      </c>
      <c r="AM5" s="162"/>
      <c r="AN5" s="162"/>
      <c r="AO5" s="162"/>
      <c r="AP5" s="162"/>
      <c r="AQ5" s="162">
        <v>2</v>
      </c>
      <c r="AR5" s="162"/>
      <c r="AS5" s="162">
        <v>1</v>
      </c>
      <c r="AT5" s="162">
        <v>1</v>
      </c>
      <c r="AU5" s="162"/>
      <c r="AV5" s="162">
        <v>1</v>
      </c>
      <c r="AW5" s="162">
        <v>1</v>
      </c>
      <c r="AX5" s="162">
        <v>1</v>
      </c>
      <c r="AY5" s="162">
        <v>1</v>
      </c>
      <c r="AZ5" s="162"/>
      <c r="BA5" s="162"/>
      <c r="BB5" s="162"/>
      <c r="BC5" s="162">
        <v>1</v>
      </c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>
        <v>1</v>
      </c>
      <c r="BZ5" s="162"/>
      <c r="CA5" s="162"/>
      <c r="CB5" s="162"/>
      <c r="CC5" s="162">
        <v>1</v>
      </c>
      <c r="CD5" s="162">
        <v>1</v>
      </c>
      <c r="CE5" s="162"/>
      <c r="CF5" s="162">
        <v>1</v>
      </c>
      <c r="CG5" s="162"/>
      <c r="CH5" s="162"/>
      <c r="CI5" s="162"/>
      <c r="CJ5" s="162">
        <v>1</v>
      </c>
      <c r="CK5" s="162"/>
      <c r="CL5" s="162">
        <v>1</v>
      </c>
      <c r="CM5" s="162">
        <v>1</v>
      </c>
      <c r="CN5" s="162"/>
      <c r="CO5" s="162"/>
      <c r="CP5" s="162"/>
      <c r="CQ5" s="162"/>
      <c r="CR5" s="162">
        <v>1</v>
      </c>
      <c r="CS5" s="162">
        <v>1</v>
      </c>
      <c r="CT5" s="162">
        <v>1</v>
      </c>
      <c r="CU5" s="162"/>
      <c r="CV5" s="162">
        <v>1</v>
      </c>
      <c r="CW5" s="162"/>
      <c r="CX5" s="162"/>
      <c r="CY5" s="162"/>
      <c r="CZ5" s="162">
        <v>1</v>
      </c>
      <c r="DA5" s="162">
        <v>1</v>
      </c>
      <c r="DB5" s="162"/>
      <c r="DC5" s="162">
        <v>1</v>
      </c>
      <c r="DD5" s="162">
        <v>2</v>
      </c>
      <c r="DE5" s="162"/>
      <c r="DF5" s="162"/>
      <c r="DG5" s="162">
        <v>36</v>
      </c>
    </row>
    <row r="6" spans="1:111" x14ac:dyDescent="0.25">
      <c r="A6" s="161">
        <v>2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>
        <v>1</v>
      </c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>
        <v>1</v>
      </c>
      <c r="Y6" s="162"/>
      <c r="Z6" s="162">
        <v>2</v>
      </c>
      <c r="AA6" s="162">
        <v>1</v>
      </c>
      <c r="AB6" s="162"/>
      <c r="AC6" s="162"/>
      <c r="AD6" s="162"/>
      <c r="AE6" s="162"/>
      <c r="AF6" s="162"/>
      <c r="AG6" s="162"/>
      <c r="AH6" s="162">
        <v>1</v>
      </c>
      <c r="AI6" s="162"/>
      <c r="AJ6" s="162">
        <v>1</v>
      </c>
      <c r="AK6" s="162"/>
      <c r="AL6" s="162"/>
      <c r="AM6" s="162">
        <v>2</v>
      </c>
      <c r="AN6" s="162"/>
      <c r="AO6" s="162"/>
      <c r="AP6" s="162"/>
      <c r="AQ6" s="162"/>
      <c r="AR6" s="162">
        <v>1</v>
      </c>
      <c r="AS6" s="162"/>
      <c r="AT6" s="162"/>
      <c r="AU6" s="162">
        <v>1</v>
      </c>
      <c r="AV6" s="162"/>
      <c r="AW6" s="162"/>
      <c r="AX6" s="162">
        <v>3</v>
      </c>
      <c r="AY6" s="162"/>
      <c r="AZ6" s="162">
        <v>1</v>
      </c>
      <c r="BA6" s="162">
        <v>1</v>
      </c>
      <c r="BB6" s="162"/>
      <c r="BC6" s="162"/>
      <c r="BD6" s="162">
        <v>1</v>
      </c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>
        <v>1</v>
      </c>
      <c r="BQ6" s="162"/>
      <c r="BR6" s="162"/>
      <c r="BS6" s="162">
        <v>1</v>
      </c>
      <c r="BT6" s="162"/>
      <c r="BU6" s="162"/>
      <c r="BV6" s="162"/>
      <c r="BW6" s="162">
        <v>1</v>
      </c>
      <c r="BX6" s="162"/>
      <c r="BY6" s="162"/>
      <c r="BZ6" s="162"/>
      <c r="CA6" s="162">
        <v>1</v>
      </c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>
        <v>1</v>
      </c>
      <c r="CO6" s="162"/>
      <c r="CP6" s="162"/>
      <c r="CQ6" s="162">
        <v>1</v>
      </c>
      <c r="CR6" s="162"/>
      <c r="CS6" s="162"/>
      <c r="CT6" s="162"/>
      <c r="CU6" s="162"/>
      <c r="CV6" s="162"/>
      <c r="CW6" s="162">
        <v>1</v>
      </c>
      <c r="CX6" s="162"/>
      <c r="CY6" s="162"/>
      <c r="CZ6" s="162"/>
      <c r="DA6" s="162"/>
      <c r="DB6" s="162"/>
      <c r="DC6" s="162"/>
      <c r="DD6" s="162"/>
      <c r="DE6" s="162"/>
      <c r="DF6" s="162">
        <v>1</v>
      </c>
      <c r="DG6" s="162">
        <v>25</v>
      </c>
    </row>
    <row r="7" spans="1:111" x14ac:dyDescent="0.25">
      <c r="A7" s="161">
        <v>3</v>
      </c>
      <c r="B7" s="162"/>
      <c r="C7" s="162"/>
      <c r="D7" s="162"/>
      <c r="E7" s="162">
        <v>1</v>
      </c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>
        <v>1</v>
      </c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>
        <v>2</v>
      </c>
      <c r="AC7" s="162"/>
      <c r="AD7" s="162">
        <v>1</v>
      </c>
      <c r="AE7" s="162"/>
      <c r="AF7" s="162"/>
      <c r="AG7" s="162"/>
      <c r="AH7" s="162"/>
      <c r="AI7" s="162"/>
      <c r="AJ7" s="162">
        <v>1</v>
      </c>
      <c r="AK7" s="162"/>
      <c r="AL7" s="162"/>
      <c r="AM7" s="162">
        <v>3</v>
      </c>
      <c r="AN7" s="162">
        <v>1</v>
      </c>
      <c r="AO7" s="162">
        <v>1</v>
      </c>
      <c r="AP7" s="162">
        <v>1</v>
      </c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>
        <v>1</v>
      </c>
      <c r="BC7" s="162"/>
      <c r="BD7" s="162"/>
      <c r="BE7" s="162">
        <v>1</v>
      </c>
      <c r="BF7" s="162"/>
      <c r="BG7" s="162">
        <v>1</v>
      </c>
      <c r="BH7" s="162"/>
      <c r="BI7" s="162"/>
      <c r="BJ7" s="162"/>
      <c r="BK7" s="162"/>
      <c r="BL7" s="162"/>
      <c r="BM7" s="162">
        <v>1</v>
      </c>
      <c r="BN7" s="162"/>
      <c r="BO7" s="162"/>
      <c r="BP7" s="162">
        <v>1</v>
      </c>
      <c r="BQ7" s="162"/>
      <c r="BR7" s="162"/>
      <c r="BS7" s="162"/>
      <c r="BT7" s="162">
        <v>1</v>
      </c>
      <c r="BU7" s="162"/>
      <c r="BV7" s="162"/>
      <c r="BW7" s="162"/>
      <c r="BX7" s="162"/>
      <c r="BY7" s="162"/>
      <c r="BZ7" s="162">
        <v>2</v>
      </c>
      <c r="CA7" s="162"/>
      <c r="CB7" s="162">
        <v>1</v>
      </c>
      <c r="CC7" s="162"/>
      <c r="CD7" s="162"/>
      <c r="CE7" s="162">
        <v>1</v>
      </c>
      <c r="CF7" s="162"/>
      <c r="CG7" s="162">
        <v>1</v>
      </c>
      <c r="CH7" s="162">
        <v>1</v>
      </c>
      <c r="CI7" s="162">
        <v>1</v>
      </c>
      <c r="CJ7" s="162"/>
      <c r="CK7" s="162">
        <v>1</v>
      </c>
      <c r="CL7" s="162"/>
      <c r="CM7" s="162"/>
      <c r="CN7" s="162"/>
      <c r="CO7" s="162">
        <v>1</v>
      </c>
      <c r="CP7" s="162"/>
      <c r="CQ7" s="162"/>
      <c r="CR7" s="162"/>
      <c r="CS7" s="162"/>
      <c r="CT7" s="162"/>
      <c r="CU7" s="162"/>
      <c r="CV7" s="162"/>
      <c r="CW7" s="162"/>
      <c r="CX7" s="162">
        <v>1</v>
      </c>
      <c r="CY7" s="162">
        <v>1</v>
      </c>
      <c r="CZ7" s="162"/>
      <c r="DA7" s="162"/>
      <c r="DB7" s="162">
        <v>1</v>
      </c>
      <c r="DC7" s="162"/>
      <c r="DD7" s="162"/>
      <c r="DE7" s="162">
        <v>1</v>
      </c>
      <c r="DF7" s="162"/>
      <c r="DG7" s="162">
        <v>31</v>
      </c>
    </row>
    <row r="8" spans="1:111" x14ac:dyDescent="0.25">
      <c r="A8" s="161">
        <v>4</v>
      </c>
      <c r="B8" s="162"/>
      <c r="C8" s="162"/>
      <c r="D8" s="162">
        <v>1</v>
      </c>
      <c r="E8" s="162"/>
      <c r="F8" s="162"/>
      <c r="G8" s="162"/>
      <c r="H8" s="162"/>
      <c r="I8" s="162"/>
      <c r="J8" s="162"/>
      <c r="K8" s="162"/>
      <c r="L8" s="162"/>
      <c r="M8" s="162"/>
      <c r="N8" s="162">
        <v>1</v>
      </c>
      <c r="O8" s="162"/>
      <c r="P8" s="162"/>
      <c r="Q8" s="162"/>
      <c r="R8" s="162"/>
      <c r="S8" s="162">
        <v>1</v>
      </c>
      <c r="T8" s="162"/>
      <c r="U8" s="162">
        <v>1</v>
      </c>
      <c r="V8" s="162"/>
      <c r="W8" s="162">
        <v>1</v>
      </c>
      <c r="X8" s="162"/>
      <c r="Y8" s="162"/>
      <c r="Z8" s="162"/>
      <c r="AA8" s="162"/>
      <c r="AB8" s="162">
        <v>10</v>
      </c>
      <c r="AC8" s="162"/>
      <c r="AD8" s="162"/>
      <c r="AE8" s="162">
        <v>1</v>
      </c>
      <c r="AF8" s="162">
        <v>1</v>
      </c>
      <c r="AG8" s="162"/>
      <c r="AH8" s="162"/>
      <c r="AI8" s="162"/>
      <c r="AJ8" s="162">
        <v>1</v>
      </c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>
        <v>1</v>
      </c>
      <c r="BG8" s="162"/>
      <c r="BH8" s="162">
        <v>1</v>
      </c>
      <c r="BI8" s="162"/>
      <c r="BJ8" s="162"/>
      <c r="BK8" s="162">
        <v>1</v>
      </c>
      <c r="BL8" s="162"/>
      <c r="BM8" s="162"/>
      <c r="BN8" s="162">
        <v>1</v>
      </c>
      <c r="BO8" s="162"/>
      <c r="BP8" s="162"/>
      <c r="BQ8" s="162"/>
      <c r="BR8" s="162"/>
      <c r="BS8" s="162"/>
      <c r="BT8" s="162"/>
      <c r="BU8" s="162"/>
      <c r="BV8" s="162"/>
      <c r="BW8" s="162"/>
      <c r="BX8" s="162">
        <v>1</v>
      </c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>
        <v>1</v>
      </c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>
        <v>24</v>
      </c>
    </row>
    <row r="9" spans="1:111" x14ac:dyDescent="0.25">
      <c r="A9" s="161">
        <v>5</v>
      </c>
      <c r="B9" s="162"/>
      <c r="C9" s="162">
        <v>1</v>
      </c>
      <c r="D9" s="162">
        <v>1</v>
      </c>
      <c r="E9" s="162"/>
      <c r="F9" s="162">
        <v>2</v>
      </c>
      <c r="G9" s="162"/>
      <c r="H9" s="162"/>
      <c r="I9" s="162"/>
      <c r="J9" s="162"/>
      <c r="K9" s="162"/>
      <c r="L9" s="162"/>
      <c r="M9" s="162"/>
      <c r="N9" s="162"/>
      <c r="O9" s="162">
        <v>1</v>
      </c>
      <c r="P9" s="162"/>
      <c r="Q9" s="162">
        <v>1</v>
      </c>
      <c r="R9" s="162">
        <v>1</v>
      </c>
      <c r="S9" s="162"/>
      <c r="T9" s="162">
        <v>1</v>
      </c>
      <c r="U9" s="162">
        <v>2</v>
      </c>
      <c r="V9" s="162">
        <v>1</v>
      </c>
      <c r="W9" s="162"/>
      <c r="X9" s="162"/>
      <c r="Y9" s="162">
        <v>1</v>
      </c>
      <c r="Z9" s="162">
        <v>1</v>
      </c>
      <c r="AA9" s="162"/>
      <c r="AB9" s="162">
        <v>10</v>
      </c>
      <c r="AC9" s="162">
        <v>1</v>
      </c>
      <c r="AD9" s="162"/>
      <c r="AE9" s="162"/>
      <c r="AF9" s="162">
        <v>1</v>
      </c>
      <c r="AG9" s="162">
        <v>1</v>
      </c>
      <c r="AH9" s="162">
        <v>1</v>
      </c>
      <c r="AI9" s="162">
        <v>1</v>
      </c>
      <c r="AJ9" s="162"/>
      <c r="AK9" s="162">
        <v>1</v>
      </c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>
        <v>1</v>
      </c>
      <c r="BJ9" s="162">
        <v>2</v>
      </c>
      <c r="BK9" s="162">
        <v>1</v>
      </c>
      <c r="BL9" s="162">
        <v>1</v>
      </c>
      <c r="BM9" s="162"/>
      <c r="BN9" s="162"/>
      <c r="BO9" s="162">
        <v>1</v>
      </c>
      <c r="BP9" s="162"/>
      <c r="BQ9" s="162">
        <v>1</v>
      </c>
      <c r="BR9" s="162">
        <v>1</v>
      </c>
      <c r="BS9" s="162">
        <v>1</v>
      </c>
      <c r="BT9" s="162"/>
      <c r="BU9" s="162">
        <v>1</v>
      </c>
      <c r="BV9" s="162">
        <v>1</v>
      </c>
      <c r="BW9" s="162"/>
      <c r="BX9" s="162"/>
      <c r="BY9" s="162"/>
      <c r="BZ9" s="162">
        <v>1</v>
      </c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>
        <v>1</v>
      </c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>
        <v>42</v>
      </c>
    </row>
    <row r="10" spans="1:111" x14ac:dyDescent="0.25">
      <c r="A10" s="161" t="s">
        <v>516</v>
      </c>
      <c r="B10" s="162"/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</row>
    <row r="11" spans="1:111" x14ac:dyDescent="0.25">
      <c r="A11" s="161" t="s">
        <v>323</v>
      </c>
      <c r="B11" s="162">
        <v>2</v>
      </c>
      <c r="C11" s="162">
        <v>1</v>
      </c>
      <c r="D11" s="162">
        <v>2</v>
      </c>
      <c r="E11" s="162">
        <v>1</v>
      </c>
      <c r="F11" s="162">
        <v>2</v>
      </c>
      <c r="G11" s="162">
        <v>1</v>
      </c>
      <c r="H11" s="162">
        <v>1</v>
      </c>
      <c r="I11" s="162">
        <v>2</v>
      </c>
      <c r="J11" s="162">
        <v>1</v>
      </c>
      <c r="K11" s="162">
        <v>2</v>
      </c>
      <c r="L11" s="162">
        <v>1</v>
      </c>
      <c r="M11" s="162">
        <v>1</v>
      </c>
      <c r="N11" s="162">
        <v>1</v>
      </c>
      <c r="O11" s="162">
        <v>1</v>
      </c>
      <c r="P11" s="162">
        <v>1</v>
      </c>
      <c r="Q11" s="162">
        <v>1</v>
      </c>
      <c r="R11" s="162">
        <v>1</v>
      </c>
      <c r="S11" s="162">
        <v>1</v>
      </c>
      <c r="T11" s="162">
        <v>1</v>
      </c>
      <c r="U11" s="162">
        <v>3</v>
      </c>
      <c r="V11" s="162">
        <v>1</v>
      </c>
      <c r="W11" s="162">
        <v>1</v>
      </c>
      <c r="X11" s="162">
        <v>1</v>
      </c>
      <c r="Y11" s="162">
        <v>1</v>
      </c>
      <c r="Z11" s="162">
        <v>3</v>
      </c>
      <c r="AA11" s="162">
        <v>1</v>
      </c>
      <c r="AB11" s="162">
        <v>22</v>
      </c>
      <c r="AC11" s="162">
        <v>1</v>
      </c>
      <c r="AD11" s="162">
        <v>1</v>
      </c>
      <c r="AE11" s="162">
        <v>1</v>
      </c>
      <c r="AF11" s="162">
        <v>2</v>
      </c>
      <c r="AG11" s="162">
        <v>1</v>
      </c>
      <c r="AH11" s="162">
        <v>2</v>
      </c>
      <c r="AI11" s="162">
        <v>1</v>
      </c>
      <c r="AJ11" s="162">
        <v>3</v>
      </c>
      <c r="AK11" s="162">
        <v>1</v>
      </c>
      <c r="AL11" s="162">
        <v>1</v>
      </c>
      <c r="AM11" s="162">
        <v>5</v>
      </c>
      <c r="AN11" s="162">
        <v>1</v>
      </c>
      <c r="AO11" s="162">
        <v>1</v>
      </c>
      <c r="AP11" s="162">
        <v>1</v>
      </c>
      <c r="AQ11" s="162">
        <v>2</v>
      </c>
      <c r="AR11" s="162">
        <v>1</v>
      </c>
      <c r="AS11" s="162">
        <v>1</v>
      </c>
      <c r="AT11" s="162">
        <v>1</v>
      </c>
      <c r="AU11" s="162">
        <v>1</v>
      </c>
      <c r="AV11" s="162">
        <v>1</v>
      </c>
      <c r="AW11" s="162">
        <v>1</v>
      </c>
      <c r="AX11" s="162">
        <v>4</v>
      </c>
      <c r="AY11" s="162">
        <v>1</v>
      </c>
      <c r="AZ11" s="162">
        <v>1</v>
      </c>
      <c r="BA11" s="162">
        <v>1</v>
      </c>
      <c r="BB11" s="162">
        <v>1</v>
      </c>
      <c r="BC11" s="162">
        <v>1</v>
      </c>
      <c r="BD11" s="162">
        <v>1</v>
      </c>
      <c r="BE11" s="162">
        <v>1</v>
      </c>
      <c r="BF11" s="162">
        <v>1</v>
      </c>
      <c r="BG11" s="162">
        <v>1</v>
      </c>
      <c r="BH11" s="162">
        <v>1</v>
      </c>
      <c r="BI11" s="162">
        <v>1</v>
      </c>
      <c r="BJ11" s="162">
        <v>2</v>
      </c>
      <c r="BK11" s="162">
        <v>2</v>
      </c>
      <c r="BL11" s="162">
        <v>1</v>
      </c>
      <c r="BM11" s="162">
        <v>1</v>
      </c>
      <c r="BN11" s="162">
        <v>1</v>
      </c>
      <c r="BO11" s="162">
        <v>1</v>
      </c>
      <c r="BP11" s="162">
        <v>2</v>
      </c>
      <c r="BQ11" s="162">
        <v>1</v>
      </c>
      <c r="BR11" s="162">
        <v>1</v>
      </c>
      <c r="BS11" s="162">
        <v>2</v>
      </c>
      <c r="BT11" s="162">
        <v>1</v>
      </c>
      <c r="BU11" s="162">
        <v>1</v>
      </c>
      <c r="BV11" s="162">
        <v>1</v>
      </c>
      <c r="BW11" s="162">
        <v>1</v>
      </c>
      <c r="BX11" s="162">
        <v>1</v>
      </c>
      <c r="BY11" s="162">
        <v>1</v>
      </c>
      <c r="BZ11" s="162">
        <v>3</v>
      </c>
      <c r="CA11" s="162">
        <v>1</v>
      </c>
      <c r="CB11" s="162">
        <v>1</v>
      </c>
      <c r="CC11" s="162">
        <v>1</v>
      </c>
      <c r="CD11" s="162">
        <v>1</v>
      </c>
      <c r="CE11" s="162">
        <v>1</v>
      </c>
      <c r="CF11" s="162">
        <v>1</v>
      </c>
      <c r="CG11" s="162">
        <v>1</v>
      </c>
      <c r="CH11" s="162">
        <v>1</v>
      </c>
      <c r="CI11" s="162">
        <v>1</v>
      </c>
      <c r="CJ11" s="162">
        <v>1</v>
      </c>
      <c r="CK11" s="162">
        <v>1</v>
      </c>
      <c r="CL11" s="162">
        <v>1</v>
      </c>
      <c r="CM11" s="162">
        <v>1</v>
      </c>
      <c r="CN11" s="162">
        <v>1</v>
      </c>
      <c r="CO11" s="162">
        <v>1</v>
      </c>
      <c r="CP11" s="162">
        <v>1</v>
      </c>
      <c r="CQ11" s="162">
        <v>1</v>
      </c>
      <c r="CR11" s="162">
        <v>1</v>
      </c>
      <c r="CS11" s="162">
        <v>1</v>
      </c>
      <c r="CT11" s="162">
        <v>1</v>
      </c>
      <c r="CU11" s="162">
        <v>1</v>
      </c>
      <c r="CV11" s="162">
        <v>1</v>
      </c>
      <c r="CW11" s="162">
        <v>1</v>
      </c>
      <c r="CX11" s="162">
        <v>1</v>
      </c>
      <c r="CY11" s="162">
        <v>1</v>
      </c>
      <c r="CZ11" s="162">
        <v>1</v>
      </c>
      <c r="DA11" s="162">
        <v>1</v>
      </c>
      <c r="DB11" s="162">
        <v>1</v>
      </c>
      <c r="DC11" s="162">
        <v>1</v>
      </c>
      <c r="DD11" s="162">
        <v>2</v>
      </c>
      <c r="DE11" s="162">
        <v>1</v>
      </c>
      <c r="DF11" s="162">
        <v>1</v>
      </c>
      <c r="DG11" s="162">
        <v>158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3:B9"/>
  <sheetViews>
    <sheetView workbookViewId="0">
      <selection activeCell="C8" sqref="C8"/>
    </sheetView>
  </sheetViews>
  <sheetFormatPr baseColWidth="10" defaultRowHeight="15" x14ac:dyDescent="0.25"/>
  <cols>
    <col min="1" max="1" width="21" customWidth="1"/>
    <col min="2" max="2" width="19.5703125" bestFit="1" customWidth="1"/>
  </cols>
  <sheetData>
    <row r="3" spans="1:2" x14ac:dyDescent="0.25">
      <c r="A3" s="160" t="s">
        <v>324</v>
      </c>
      <c r="B3" t="s">
        <v>325</v>
      </c>
    </row>
    <row r="4" spans="1:2" x14ac:dyDescent="0.25">
      <c r="A4" s="161">
        <v>1</v>
      </c>
      <c r="B4" s="162">
        <v>36</v>
      </c>
    </row>
    <row r="5" spans="1:2" x14ac:dyDescent="0.25">
      <c r="A5" s="161">
        <v>2</v>
      </c>
      <c r="B5" s="162">
        <v>25</v>
      </c>
    </row>
    <row r="6" spans="1:2" x14ac:dyDescent="0.25">
      <c r="A6" s="161">
        <v>3</v>
      </c>
      <c r="B6" s="162">
        <v>31</v>
      </c>
    </row>
    <row r="7" spans="1:2" x14ac:dyDescent="0.25">
      <c r="A7" s="161">
        <v>4</v>
      </c>
      <c r="B7" s="162">
        <v>24</v>
      </c>
    </row>
    <row r="8" spans="1:2" x14ac:dyDescent="0.25">
      <c r="A8" s="161">
        <v>5</v>
      </c>
      <c r="B8" s="162">
        <v>42</v>
      </c>
    </row>
    <row r="9" spans="1:2" x14ac:dyDescent="0.25">
      <c r="A9" s="161" t="s">
        <v>323</v>
      </c>
      <c r="B9" s="162">
        <v>158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FF6969"/>
  </sheetPr>
  <dimension ref="A1:AV28"/>
  <sheetViews>
    <sheetView topLeftCell="A3" workbookViewId="0">
      <selection activeCell="Q3" sqref="Q1:Q1048576"/>
    </sheetView>
  </sheetViews>
  <sheetFormatPr baseColWidth="10" defaultRowHeight="15" x14ac:dyDescent="0.25"/>
  <cols>
    <col min="1" max="1" width="18.42578125" bestFit="1" customWidth="1"/>
    <col min="2" max="2" width="14.140625" bestFit="1" customWidth="1"/>
    <col min="3" max="3" width="7.42578125" customWidth="1"/>
    <col min="4" max="4" width="15.85546875" customWidth="1"/>
    <col min="5" max="5" width="23" customWidth="1"/>
    <col min="6" max="6" width="24.85546875" bestFit="1" customWidth="1"/>
    <col min="7" max="7" width="11.28515625" customWidth="1"/>
    <col min="8" max="8" width="30.28515625" customWidth="1"/>
    <col min="9" max="10" width="0" hidden="1" customWidth="1"/>
    <col min="11" max="12" width="10.7109375" customWidth="1"/>
    <col min="13" max="13" width="12.28515625" customWidth="1"/>
    <col min="14" max="14" width="11.42578125" customWidth="1"/>
    <col min="15" max="15" width="15.140625" customWidth="1"/>
    <col min="16" max="16" width="10.7109375" customWidth="1"/>
    <col min="17" max="17" width="15.140625" customWidth="1"/>
    <col min="18" max="18" width="17.5703125" customWidth="1"/>
    <col min="19" max="19" width="13.5703125" customWidth="1"/>
    <col min="20" max="20" width="21.140625" customWidth="1"/>
    <col min="21" max="24" width="11.42578125" customWidth="1"/>
    <col min="25" max="27" width="9.7109375" customWidth="1"/>
    <col min="28" max="28" width="9.85546875" customWidth="1"/>
    <col min="29" max="31" width="9.7109375" customWidth="1"/>
    <col min="32" max="32" width="10.7109375" customWidth="1"/>
    <col min="33" max="33" width="9.7109375" customWidth="1"/>
    <col min="34" max="34" width="20.7109375" customWidth="1"/>
  </cols>
  <sheetData>
    <row r="1" spans="1:48" ht="63" customHeight="1" x14ac:dyDescent="0.25">
      <c r="A1" s="18" t="s">
        <v>0</v>
      </c>
      <c r="B1" s="19" t="s">
        <v>1</v>
      </c>
      <c r="C1" s="20" t="s">
        <v>2</v>
      </c>
      <c r="D1" s="20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21" t="s">
        <v>9</v>
      </c>
      <c r="K1" s="22" t="s">
        <v>10</v>
      </c>
      <c r="L1" s="22"/>
      <c r="M1" s="24" t="s">
        <v>14</v>
      </c>
      <c r="N1" s="24" t="s">
        <v>15</v>
      </c>
      <c r="O1" s="25"/>
      <c r="P1" s="25"/>
      <c r="Q1" s="26"/>
      <c r="R1" s="26"/>
      <c r="S1" s="26" t="s">
        <v>18</v>
      </c>
      <c r="T1" s="27" t="s">
        <v>19</v>
      </c>
      <c r="U1" s="1" t="s">
        <v>37</v>
      </c>
      <c r="V1" s="1" t="s">
        <v>38</v>
      </c>
      <c r="W1" s="1" t="s">
        <v>20</v>
      </c>
      <c r="X1" s="2" t="s">
        <v>21</v>
      </c>
      <c r="Y1" s="29" t="s">
        <v>22</v>
      </c>
      <c r="Z1" s="29" t="s">
        <v>23</v>
      </c>
      <c r="AA1" s="29" t="s">
        <v>24</v>
      </c>
      <c r="AB1" s="29" t="s">
        <v>25</v>
      </c>
      <c r="AC1" s="29" t="s">
        <v>26</v>
      </c>
      <c r="AD1" s="29" t="s">
        <v>27</v>
      </c>
      <c r="AE1" s="29" t="s">
        <v>28</v>
      </c>
      <c r="AF1" s="30" t="s">
        <v>29</v>
      </c>
      <c r="AG1" s="31" t="s">
        <v>30</v>
      </c>
      <c r="AH1" s="32" t="s">
        <v>31</v>
      </c>
    </row>
    <row r="2" spans="1:48" ht="12" customHeight="1" x14ac:dyDescent="0.25">
      <c r="A2" s="63" t="s">
        <v>515</v>
      </c>
      <c r="B2" s="64" t="s">
        <v>104</v>
      </c>
      <c r="C2" s="107">
        <v>5</v>
      </c>
      <c r="D2" s="65" t="s">
        <v>152</v>
      </c>
      <c r="E2" s="64" t="s">
        <v>153</v>
      </c>
      <c r="F2" s="64" t="s">
        <v>48</v>
      </c>
      <c r="G2" s="66" t="s">
        <v>67</v>
      </c>
      <c r="H2" s="108"/>
      <c r="I2" s="68"/>
      <c r="J2" s="69"/>
      <c r="K2" s="70">
        <v>43549</v>
      </c>
      <c r="L2" s="110"/>
      <c r="M2" s="74" t="s">
        <v>41</v>
      </c>
      <c r="N2" s="72" t="s">
        <v>41</v>
      </c>
      <c r="O2" s="129"/>
      <c r="P2" s="113"/>
      <c r="Q2" s="74"/>
      <c r="R2" s="74"/>
      <c r="S2" s="130" t="s">
        <v>41</v>
      </c>
      <c r="T2" s="114">
        <v>100</v>
      </c>
      <c r="U2" s="76"/>
      <c r="V2" s="76"/>
      <c r="W2" s="76"/>
      <c r="X2" s="77"/>
      <c r="Y2" s="78" t="s">
        <v>44</v>
      </c>
      <c r="Z2" s="115"/>
      <c r="AA2" s="109"/>
      <c r="AB2" s="115"/>
      <c r="AC2" s="109"/>
      <c r="AD2" s="109"/>
      <c r="AE2" s="115"/>
      <c r="AF2" s="109"/>
      <c r="AG2" s="116"/>
      <c r="AH2" s="117"/>
    </row>
    <row r="3" spans="1:48" ht="12" customHeight="1" x14ac:dyDescent="0.25">
      <c r="A3" s="63" t="s">
        <v>515</v>
      </c>
      <c r="B3" s="43" t="s">
        <v>392</v>
      </c>
      <c r="C3" s="8" t="s">
        <v>129</v>
      </c>
      <c r="D3" s="14">
        <v>3</v>
      </c>
      <c r="E3" s="42" t="s">
        <v>46</v>
      </c>
      <c r="F3" s="43" t="s">
        <v>167</v>
      </c>
      <c r="G3" s="43" t="s">
        <v>48</v>
      </c>
      <c r="H3" s="87"/>
      <c r="I3" s="82" t="s">
        <v>393</v>
      </c>
      <c r="J3" s="236">
        <v>43626</v>
      </c>
      <c r="K3" s="88">
        <v>43651</v>
      </c>
      <c r="L3" s="46"/>
      <c r="M3" s="55" t="s">
        <v>41</v>
      </c>
      <c r="N3" s="56" t="s">
        <v>42</v>
      </c>
      <c r="O3" s="56"/>
      <c r="P3" s="39"/>
      <c r="Q3" s="93"/>
      <c r="R3" s="41"/>
      <c r="S3" s="97"/>
      <c r="T3" s="114">
        <v>100</v>
      </c>
      <c r="U3" s="3"/>
      <c r="V3" s="60" t="s">
        <v>44</v>
      </c>
      <c r="W3" s="94"/>
      <c r="X3" s="264"/>
      <c r="Y3" s="94"/>
      <c r="Z3" s="87"/>
      <c r="AA3" s="87"/>
      <c r="AB3" s="86"/>
      <c r="AC3" s="87"/>
      <c r="AD3" s="281"/>
      <c r="AE3" s="281"/>
      <c r="AF3" s="281"/>
      <c r="AG3" s="281"/>
      <c r="AH3" s="293"/>
    </row>
    <row r="4" spans="1:48" ht="12" customHeight="1" x14ac:dyDescent="0.25">
      <c r="A4" s="63" t="s">
        <v>515</v>
      </c>
      <c r="B4" s="43" t="s">
        <v>108</v>
      </c>
      <c r="C4" s="8" t="s">
        <v>50</v>
      </c>
      <c r="D4" s="15">
        <v>4</v>
      </c>
      <c r="E4" s="42" t="s">
        <v>46</v>
      </c>
      <c r="F4" s="43" t="s">
        <v>73</v>
      </c>
      <c r="G4" s="43" t="s">
        <v>48</v>
      </c>
      <c r="H4" s="87"/>
      <c r="I4" s="49" t="s">
        <v>326</v>
      </c>
      <c r="J4" s="88">
        <v>43617</v>
      </c>
      <c r="K4" s="88">
        <v>43708</v>
      </c>
      <c r="L4" s="46"/>
      <c r="M4" s="37" t="s">
        <v>41</v>
      </c>
      <c r="N4" s="38" t="s">
        <v>42</v>
      </c>
      <c r="O4" s="38"/>
      <c r="P4" s="39"/>
      <c r="Q4" s="93"/>
      <c r="R4" s="41"/>
      <c r="S4" s="41"/>
      <c r="T4" s="114">
        <v>100</v>
      </c>
      <c r="U4" s="159"/>
      <c r="V4" s="274" t="s">
        <v>44</v>
      </c>
      <c r="W4" s="276"/>
      <c r="X4" s="277"/>
      <c r="Y4" s="94"/>
      <c r="Z4" s="87"/>
      <c r="AA4" s="87"/>
      <c r="AB4" s="86"/>
      <c r="AC4" s="44" t="s">
        <v>185</v>
      </c>
      <c r="AD4" s="281"/>
      <c r="AE4" s="281"/>
      <c r="AF4" s="281"/>
      <c r="AG4" s="281"/>
      <c r="AH4" s="293"/>
    </row>
    <row r="5" spans="1:48" ht="12" customHeight="1" x14ac:dyDescent="0.25">
      <c r="A5" s="63" t="s">
        <v>515</v>
      </c>
      <c r="B5" s="64" t="s">
        <v>105</v>
      </c>
      <c r="C5" s="107">
        <v>5</v>
      </c>
      <c r="D5" s="65" t="s">
        <v>46</v>
      </c>
      <c r="E5" s="64" t="s">
        <v>73</v>
      </c>
      <c r="F5" s="64" t="s">
        <v>48</v>
      </c>
      <c r="G5" s="66" t="s">
        <v>67</v>
      </c>
      <c r="H5" s="108"/>
      <c r="I5" s="48"/>
      <c r="J5" s="49"/>
      <c r="K5" s="110"/>
      <c r="L5" s="110"/>
      <c r="M5" s="74" t="s">
        <v>41</v>
      </c>
      <c r="N5" s="72" t="s">
        <v>42</v>
      </c>
      <c r="O5" s="129"/>
      <c r="P5" s="113"/>
      <c r="Q5" s="74"/>
      <c r="R5" s="74"/>
      <c r="S5" s="130" t="s">
        <v>41</v>
      </c>
      <c r="T5" s="114">
        <v>100</v>
      </c>
      <c r="U5" s="76"/>
      <c r="V5" s="76"/>
      <c r="W5" s="76"/>
      <c r="X5" s="77"/>
      <c r="Y5" s="78" t="s">
        <v>44</v>
      </c>
      <c r="Z5" s="78" t="s">
        <v>44</v>
      </c>
      <c r="AA5" s="67" t="s">
        <v>44</v>
      </c>
      <c r="AB5" s="78" t="s">
        <v>44</v>
      </c>
      <c r="AC5" s="109"/>
      <c r="AD5" s="67" t="s">
        <v>44</v>
      </c>
      <c r="AE5" s="115"/>
      <c r="AF5" s="109"/>
      <c r="AG5" s="116"/>
      <c r="AH5" s="117"/>
    </row>
    <row r="6" spans="1:48" ht="12" customHeight="1" x14ac:dyDescent="0.25">
      <c r="A6" s="63" t="s">
        <v>515</v>
      </c>
      <c r="B6" s="64" t="s">
        <v>264</v>
      </c>
      <c r="C6" s="107">
        <v>5</v>
      </c>
      <c r="D6" s="65" t="s">
        <v>114</v>
      </c>
      <c r="E6" s="64" t="s">
        <v>265</v>
      </c>
      <c r="F6" s="64" t="s">
        <v>266</v>
      </c>
      <c r="G6" s="66" t="s">
        <v>67</v>
      </c>
      <c r="H6" s="108"/>
      <c r="I6" s="98"/>
      <c r="J6" s="99"/>
      <c r="K6" s="110">
        <v>43563</v>
      </c>
      <c r="L6" s="110"/>
      <c r="M6" s="100" t="s">
        <v>41</v>
      </c>
      <c r="N6" s="103" t="s">
        <v>41</v>
      </c>
      <c r="O6" s="112"/>
      <c r="P6" s="113"/>
      <c r="Q6" s="74"/>
      <c r="R6" s="74"/>
      <c r="S6" s="102" t="s">
        <v>41</v>
      </c>
      <c r="T6" s="114">
        <v>100</v>
      </c>
      <c r="U6" s="80"/>
      <c r="V6" s="80"/>
      <c r="W6" s="80"/>
      <c r="X6" s="106"/>
      <c r="Y6" s="78" t="s">
        <v>44</v>
      </c>
      <c r="Z6" s="115"/>
      <c r="AA6" s="109"/>
      <c r="AB6" s="115"/>
      <c r="AC6" s="109"/>
      <c r="AD6" s="109"/>
      <c r="AE6" s="115"/>
      <c r="AF6" s="109"/>
      <c r="AG6" s="116"/>
      <c r="AH6" s="117"/>
      <c r="AI6" s="137"/>
      <c r="AJ6" s="137"/>
      <c r="AK6" s="137"/>
      <c r="AL6" s="137"/>
      <c r="AM6" s="137"/>
      <c r="AN6" s="137"/>
      <c r="AO6" s="137"/>
      <c r="AP6" s="137"/>
      <c r="AQ6" s="137"/>
      <c r="AR6" s="137"/>
      <c r="AS6" s="137"/>
      <c r="AT6" s="137"/>
      <c r="AU6" s="137"/>
      <c r="AV6" s="137"/>
    </row>
    <row r="7" spans="1:48" ht="12" customHeight="1" x14ac:dyDescent="0.25">
      <c r="A7" s="63" t="s">
        <v>515</v>
      </c>
      <c r="B7" s="43" t="s">
        <v>210</v>
      </c>
      <c r="C7" s="143" t="s">
        <v>40</v>
      </c>
      <c r="D7" s="42" t="s">
        <v>46</v>
      </c>
      <c r="E7" s="43" t="s">
        <v>155</v>
      </c>
      <c r="F7" s="43" t="s">
        <v>48</v>
      </c>
      <c r="G7" s="8" t="s">
        <v>40</v>
      </c>
      <c r="H7" s="84"/>
      <c r="I7" s="48"/>
      <c r="J7" s="49"/>
      <c r="K7" s="88">
        <v>43682</v>
      </c>
      <c r="L7" s="88"/>
      <c r="M7" s="155" t="s">
        <v>41</v>
      </c>
      <c r="N7" s="35" t="s">
        <v>41</v>
      </c>
      <c r="O7" s="37"/>
      <c r="P7" s="36"/>
      <c r="Q7" s="38"/>
      <c r="R7" s="38"/>
      <c r="S7" s="39" t="s">
        <v>41</v>
      </c>
      <c r="T7" s="114">
        <v>100</v>
      </c>
      <c r="U7" s="5"/>
      <c r="V7" s="5"/>
      <c r="W7" s="5"/>
      <c r="X7" s="3"/>
      <c r="Y7" s="60" t="s">
        <v>44</v>
      </c>
      <c r="Z7" s="94"/>
      <c r="AA7" s="87"/>
      <c r="AB7" s="94"/>
      <c r="AC7" s="87"/>
      <c r="AD7" s="87"/>
      <c r="AE7" s="94"/>
      <c r="AF7" s="87"/>
      <c r="AG7" s="86"/>
      <c r="AH7" s="95"/>
      <c r="AI7" s="137"/>
      <c r="AJ7" s="137"/>
      <c r="AK7" s="137"/>
      <c r="AL7" s="137"/>
      <c r="AM7" s="137"/>
      <c r="AN7" s="137"/>
      <c r="AO7" s="137"/>
      <c r="AP7" s="137"/>
      <c r="AQ7" s="137"/>
      <c r="AR7" s="137"/>
      <c r="AS7" s="137"/>
      <c r="AT7" s="137"/>
      <c r="AU7" s="137"/>
      <c r="AV7" s="137"/>
    </row>
    <row r="8" spans="1:48" x14ac:dyDescent="0.25">
      <c r="A8" s="63" t="s">
        <v>515</v>
      </c>
      <c r="B8" s="216" t="s">
        <v>400</v>
      </c>
      <c r="C8" s="8" t="s">
        <v>64</v>
      </c>
      <c r="D8" s="13">
        <v>1</v>
      </c>
      <c r="E8" s="219" t="s">
        <v>58</v>
      </c>
      <c r="F8" s="216" t="s">
        <v>401</v>
      </c>
      <c r="G8" s="216" t="s">
        <v>402</v>
      </c>
      <c r="H8" s="220"/>
      <c r="I8" s="49" t="s">
        <v>403</v>
      </c>
      <c r="J8" s="221">
        <v>43647</v>
      </c>
      <c r="K8" s="221">
        <v>43658</v>
      </c>
      <c r="L8" s="222"/>
      <c r="M8" s="55" t="s">
        <v>42</v>
      </c>
      <c r="N8" s="224" t="s">
        <v>41</v>
      </c>
      <c r="O8" s="224"/>
      <c r="P8" s="39"/>
      <c r="Q8" s="268"/>
      <c r="R8" s="41"/>
      <c r="S8" s="226"/>
      <c r="T8" s="114">
        <v>100</v>
      </c>
      <c r="U8" s="3"/>
      <c r="V8" s="275" t="s">
        <v>44</v>
      </c>
      <c r="W8" s="227"/>
      <c r="X8" s="220"/>
      <c r="Y8" s="227"/>
      <c r="Z8" s="220"/>
      <c r="AA8" s="220"/>
      <c r="AB8" s="218"/>
      <c r="AC8" s="220" t="s">
        <v>185</v>
      </c>
      <c r="AD8" s="50"/>
      <c r="AE8" s="50"/>
      <c r="AF8" s="290"/>
      <c r="AG8" s="137"/>
      <c r="AH8" s="137"/>
      <c r="AO8" s="137"/>
      <c r="AP8" s="137"/>
      <c r="AQ8" s="137"/>
      <c r="AR8" s="137"/>
      <c r="AS8" s="137"/>
      <c r="AT8" s="137"/>
    </row>
    <row r="9" spans="1:48" ht="12" customHeight="1" x14ac:dyDescent="0.25">
      <c r="A9" s="63" t="s">
        <v>515</v>
      </c>
      <c r="B9" s="64" t="s">
        <v>166</v>
      </c>
      <c r="C9" s="107">
        <v>5</v>
      </c>
      <c r="D9" s="65" t="s">
        <v>46</v>
      </c>
      <c r="E9" s="64" t="s">
        <v>167</v>
      </c>
      <c r="F9" s="64" t="s">
        <v>48</v>
      </c>
      <c r="G9" s="66" t="s">
        <v>67</v>
      </c>
      <c r="H9" s="108"/>
      <c r="I9" s="98"/>
      <c r="J9" s="99"/>
      <c r="K9" s="110">
        <v>43525</v>
      </c>
      <c r="L9" s="110"/>
      <c r="M9" s="100" t="s">
        <v>41</v>
      </c>
      <c r="N9" s="103" t="s">
        <v>41</v>
      </c>
      <c r="O9" s="112"/>
      <c r="P9" s="113"/>
      <c r="Q9" s="74"/>
      <c r="R9" s="74"/>
      <c r="S9" s="102" t="s">
        <v>41</v>
      </c>
      <c r="T9" s="114">
        <v>100</v>
      </c>
      <c r="U9" s="80"/>
      <c r="V9" s="80"/>
      <c r="W9" s="80"/>
      <c r="X9" s="106"/>
      <c r="Y9" s="78" t="s">
        <v>44</v>
      </c>
      <c r="Z9" s="115"/>
      <c r="AA9" s="109"/>
      <c r="AB9" s="115"/>
      <c r="AC9" s="109"/>
      <c r="AD9" s="109"/>
      <c r="AE9" s="115"/>
      <c r="AF9" s="109"/>
      <c r="AG9" s="116"/>
      <c r="AH9" s="117"/>
    </row>
    <row r="10" spans="1:48" ht="12" customHeight="1" x14ac:dyDescent="0.25">
      <c r="A10" s="63" t="s">
        <v>515</v>
      </c>
      <c r="B10" s="64" t="s">
        <v>257</v>
      </c>
      <c r="C10" s="107">
        <v>5</v>
      </c>
      <c r="D10" s="65" t="s">
        <v>46</v>
      </c>
      <c r="E10" s="64" t="s">
        <v>226</v>
      </c>
      <c r="F10" s="64" t="s">
        <v>48</v>
      </c>
      <c r="G10" s="66" t="s">
        <v>67</v>
      </c>
      <c r="H10" s="108"/>
      <c r="I10" s="98" t="s">
        <v>258</v>
      </c>
      <c r="J10" s="99" t="s">
        <v>259</v>
      </c>
      <c r="K10" s="110">
        <v>43647</v>
      </c>
      <c r="L10" s="110"/>
      <c r="M10" s="141" t="s">
        <v>41</v>
      </c>
      <c r="N10" s="103" t="s">
        <v>41</v>
      </c>
      <c r="O10" s="112"/>
      <c r="P10" s="113"/>
      <c r="Q10" s="74"/>
      <c r="R10" s="74"/>
      <c r="S10" s="102" t="s">
        <v>41</v>
      </c>
      <c r="T10" s="114">
        <v>100</v>
      </c>
      <c r="U10" s="80"/>
      <c r="V10" s="80"/>
      <c r="W10" s="80"/>
      <c r="X10" s="106"/>
      <c r="Y10" s="78" t="s">
        <v>44</v>
      </c>
      <c r="Z10" s="115"/>
      <c r="AA10" s="109"/>
      <c r="AB10" s="115"/>
      <c r="AC10" s="109"/>
      <c r="AD10" s="109"/>
      <c r="AE10" s="115"/>
      <c r="AF10" s="109"/>
      <c r="AG10" s="116"/>
      <c r="AH10" s="117"/>
    </row>
    <row r="11" spans="1:48" ht="12" customHeight="1" x14ac:dyDescent="0.25">
      <c r="A11" s="63" t="s">
        <v>515</v>
      </c>
      <c r="B11" s="43" t="s">
        <v>225</v>
      </c>
      <c r="C11" s="145">
        <v>2</v>
      </c>
      <c r="D11" s="8" t="s">
        <v>139</v>
      </c>
      <c r="E11" s="42" t="s">
        <v>46</v>
      </c>
      <c r="F11" s="43" t="s">
        <v>226</v>
      </c>
      <c r="G11" s="43" t="s">
        <v>48</v>
      </c>
      <c r="H11" s="87"/>
      <c r="I11" s="82" t="s">
        <v>356</v>
      </c>
      <c r="J11" s="236">
        <v>43647</v>
      </c>
      <c r="K11" s="88">
        <v>43677</v>
      </c>
      <c r="L11" s="46"/>
      <c r="M11" s="55" t="s">
        <v>41</v>
      </c>
      <c r="N11" s="56" t="s">
        <v>42</v>
      </c>
      <c r="O11" s="56"/>
      <c r="P11" s="39"/>
      <c r="Q11" s="93"/>
      <c r="R11" s="41"/>
      <c r="S11" s="272" t="s">
        <v>49</v>
      </c>
      <c r="T11" s="114">
        <v>100</v>
      </c>
      <c r="U11" s="60" t="s">
        <v>44</v>
      </c>
      <c r="V11" s="94"/>
      <c r="W11" s="87"/>
      <c r="X11" s="278"/>
      <c r="Y11" s="87"/>
      <c r="Z11" s="87"/>
      <c r="AA11" s="86"/>
      <c r="AB11" s="87"/>
      <c r="AC11" s="281"/>
      <c r="AD11" s="281"/>
      <c r="AE11" s="281"/>
      <c r="AF11" s="281"/>
      <c r="AG11" s="281"/>
      <c r="AH11" s="293"/>
      <c r="AI11" s="137"/>
      <c r="AJ11" s="137"/>
      <c r="AK11" s="137"/>
      <c r="AL11" s="137"/>
      <c r="AM11" s="137"/>
      <c r="AN11" s="137"/>
      <c r="AO11" s="137"/>
      <c r="AP11" s="137"/>
      <c r="AQ11" s="137"/>
      <c r="AR11" s="137"/>
      <c r="AS11" s="137"/>
      <c r="AT11" s="137"/>
      <c r="AU11" s="137"/>
      <c r="AV11" s="137"/>
    </row>
    <row r="12" spans="1:48" ht="12" customHeight="1" x14ac:dyDescent="0.25">
      <c r="A12" s="63" t="s">
        <v>515</v>
      </c>
      <c r="B12" s="64" t="s">
        <v>189</v>
      </c>
      <c r="C12" s="107">
        <v>5</v>
      </c>
      <c r="D12" s="65" t="s">
        <v>46</v>
      </c>
      <c r="E12" s="64" t="s">
        <v>73</v>
      </c>
      <c r="F12" s="64" t="s">
        <v>48</v>
      </c>
      <c r="G12" s="66" t="s">
        <v>67</v>
      </c>
      <c r="H12" s="108"/>
      <c r="I12" s="98"/>
      <c r="J12" s="99"/>
      <c r="K12" s="110"/>
      <c r="L12" s="110"/>
      <c r="M12" s="100" t="s">
        <v>41</v>
      </c>
      <c r="N12" s="103" t="s">
        <v>41</v>
      </c>
      <c r="O12" s="112"/>
      <c r="P12" s="113"/>
      <c r="Q12" s="74"/>
      <c r="R12" s="74"/>
      <c r="S12" s="102" t="s">
        <v>41</v>
      </c>
      <c r="T12" s="114">
        <v>100</v>
      </c>
      <c r="U12" s="80"/>
      <c r="V12" s="80"/>
      <c r="W12" s="80"/>
      <c r="X12" s="106"/>
      <c r="Y12" s="78" t="s">
        <v>44</v>
      </c>
      <c r="Z12" s="115"/>
      <c r="AA12" s="109"/>
      <c r="AB12" s="115"/>
      <c r="AC12" s="109"/>
      <c r="AD12" s="109"/>
      <c r="AE12" s="115"/>
      <c r="AF12" s="109"/>
      <c r="AG12" s="116"/>
      <c r="AH12" s="117"/>
    </row>
    <row r="13" spans="1:48" ht="12" customHeight="1" x14ac:dyDescent="0.25">
      <c r="A13" s="63" t="s">
        <v>515</v>
      </c>
      <c r="B13" s="43" t="s">
        <v>269</v>
      </c>
      <c r="C13" s="145">
        <v>2</v>
      </c>
      <c r="D13" s="42" t="s">
        <v>52</v>
      </c>
      <c r="E13" s="43" t="s">
        <v>270</v>
      </c>
      <c r="F13" s="43" t="s">
        <v>271</v>
      </c>
      <c r="G13" s="8" t="s">
        <v>55</v>
      </c>
      <c r="H13" s="84"/>
      <c r="I13" s="81" t="s">
        <v>272</v>
      </c>
      <c r="J13" s="82" t="s">
        <v>273</v>
      </c>
      <c r="K13" s="88">
        <v>43619</v>
      </c>
      <c r="L13" s="88"/>
      <c r="M13" s="54" t="s">
        <v>41</v>
      </c>
      <c r="N13" s="83" t="s">
        <v>41</v>
      </c>
      <c r="O13" s="55"/>
      <c r="P13" s="91"/>
      <c r="Q13" s="38"/>
      <c r="R13" s="38"/>
      <c r="S13" s="57" t="s">
        <v>41</v>
      </c>
      <c r="T13" s="114">
        <v>100</v>
      </c>
      <c r="U13" s="5"/>
      <c r="V13" s="5"/>
      <c r="W13" s="5"/>
      <c r="X13" s="59"/>
      <c r="Y13" s="60" t="s">
        <v>44</v>
      </c>
      <c r="Z13" s="94"/>
      <c r="AA13" s="87"/>
      <c r="AB13" s="94"/>
      <c r="AC13" s="87"/>
      <c r="AD13" s="87"/>
      <c r="AE13" s="94"/>
      <c r="AF13" s="87"/>
      <c r="AG13" s="86"/>
      <c r="AH13" s="95"/>
      <c r="AI13" s="137"/>
      <c r="AJ13" s="137"/>
      <c r="AK13" s="137"/>
      <c r="AL13" s="137"/>
      <c r="AM13" s="137"/>
      <c r="AN13" s="137"/>
      <c r="AO13" s="137"/>
      <c r="AP13" s="137"/>
      <c r="AQ13" s="137"/>
      <c r="AR13" s="137"/>
      <c r="AS13" s="137"/>
      <c r="AT13" s="137"/>
      <c r="AU13" s="137"/>
      <c r="AV13" s="137"/>
    </row>
    <row r="14" spans="1:48" ht="12" customHeight="1" x14ac:dyDescent="0.25">
      <c r="A14" s="63" t="s">
        <v>515</v>
      </c>
      <c r="B14" s="43" t="s">
        <v>376</v>
      </c>
      <c r="C14" s="8" t="s">
        <v>50</v>
      </c>
      <c r="D14" s="15">
        <v>4</v>
      </c>
      <c r="E14" s="42" t="s">
        <v>46</v>
      </c>
      <c r="F14" s="43" t="s">
        <v>377</v>
      </c>
      <c r="G14" s="43" t="s">
        <v>378</v>
      </c>
      <c r="H14" s="87"/>
      <c r="I14" s="82" t="s">
        <v>379</v>
      </c>
      <c r="J14" s="236">
        <v>43619</v>
      </c>
      <c r="K14" s="88">
        <v>43700</v>
      </c>
      <c r="L14" s="46"/>
      <c r="M14" s="55" t="s">
        <v>41</v>
      </c>
      <c r="N14" s="56" t="s">
        <v>42</v>
      </c>
      <c r="O14" s="56"/>
      <c r="P14" s="39"/>
      <c r="Q14" s="93"/>
      <c r="R14" s="41"/>
      <c r="S14" s="97"/>
      <c r="T14" s="114">
        <v>100</v>
      </c>
      <c r="U14" s="5"/>
      <c r="V14" s="60" t="s">
        <v>44</v>
      </c>
      <c r="W14" s="94"/>
      <c r="X14" s="264"/>
      <c r="Y14" s="94"/>
      <c r="Z14" s="87"/>
      <c r="AA14" s="87"/>
      <c r="AB14" s="86"/>
      <c r="AC14" s="87"/>
      <c r="AD14" s="281"/>
      <c r="AE14" s="281"/>
      <c r="AF14" s="281"/>
      <c r="AG14" s="281"/>
      <c r="AH14" s="293"/>
    </row>
    <row r="15" spans="1:48" ht="12" customHeight="1" x14ac:dyDescent="0.25">
      <c r="A15" s="63" t="s">
        <v>515</v>
      </c>
      <c r="B15" s="64" t="s">
        <v>78</v>
      </c>
      <c r="C15" s="16">
        <v>5</v>
      </c>
      <c r="D15" s="65" t="s">
        <v>46</v>
      </c>
      <c r="E15" s="64" t="s">
        <v>73</v>
      </c>
      <c r="F15" s="64" t="s">
        <v>48</v>
      </c>
      <c r="G15" s="66" t="s">
        <v>67</v>
      </c>
      <c r="H15" s="64"/>
      <c r="I15" s="98"/>
      <c r="J15" s="99"/>
      <c r="K15" s="70"/>
      <c r="L15" s="70"/>
      <c r="M15" s="100"/>
      <c r="N15" s="103"/>
      <c r="O15" s="101"/>
      <c r="P15" s="73"/>
      <c r="Q15" s="74"/>
      <c r="R15" s="74"/>
      <c r="S15" s="100"/>
      <c r="T15" s="114">
        <v>100</v>
      </c>
      <c r="U15" s="80"/>
      <c r="V15" s="80"/>
      <c r="W15" s="80"/>
      <c r="X15" s="106"/>
      <c r="Y15" s="78"/>
      <c r="Z15" s="78"/>
      <c r="AA15" s="67"/>
      <c r="AB15" s="78"/>
      <c r="AC15" s="67"/>
      <c r="AD15" s="67"/>
      <c r="AE15" s="78"/>
      <c r="AF15" s="67"/>
      <c r="AG15" s="66"/>
      <c r="AH15" s="79"/>
    </row>
    <row r="16" spans="1:48" ht="12" customHeight="1" x14ac:dyDescent="0.25">
      <c r="A16" s="63" t="s">
        <v>515</v>
      </c>
      <c r="B16" s="43" t="s">
        <v>112</v>
      </c>
      <c r="C16" s="14">
        <v>3</v>
      </c>
      <c r="D16" s="42" t="s">
        <v>46</v>
      </c>
      <c r="E16" s="43" t="s">
        <v>283</v>
      </c>
      <c r="F16" s="43" t="s">
        <v>48</v>
      </c>
      <c r="G16" s="8" t="s">
        <v>129</v>
      </c>
      <c r="H16" s="84"/>
      <c r="I16" s="81" t="s">
        <v>284</v>
      </c>
      <c r="J16" s="82" t="s">
        <v>285</v>
      </c>
      <c r="K16" s="88">
        <v>43612</v>
      </c>
      <c r="L16" s="88"/>
      <c r="M16" s="54" t="s">
        <v>41</v>
      </c>
      <c r="N16" s="83" t="s">
        <v>41</v>
      </c>
      <c r="O16" s="55"/>
      <c r="P16" s="91"/>
      <c r="Q16" s="38"/>
      <c r="R16" s="38"/>
      <c r="S16" s="57" t="s">
        <v>41</v>
      </c>
      <c r="T16" s="114">
        <v>100</v>
      </c>
      <c r="U16" s="5"/>
      <c r="V16" s="5"/>
      <c r="W16" s="5"/>
      <c r="X16" s="59"/>
      <c r="Y16" s="60" t="s">
        <v>44</v>
      </c>
      <c r="Z16" s="94"/>
      <c r="AA16" s="87"/>
      <c r="AB16" s="94"/>
      <c r="AC16" s="87"/>
      <c r="AD16" s="87"/>
      <c r="AE16" s="94"/>
      <c r="AF16" s="87"/>
      <c r="AG16" s="86"/>
      <c r="AH16" s="95"/>
    </row>
    <row r="17" spans="1:43" ht="12" customHeight="1" x14ac:dyDescent="0.25">
      <c r="A17" s="63" t="s">
        <v>515</v>
      </c>
      <c r="B17" s="43" t="s">
        <v>216</v>
      </c>
      <c r="C17" s="8" t="s">
        <v>50</v>
      </c>
      <c r="D17" s="15">
        <v>4</v>
      </c>
      <c r="E17" s="42" t="s">
        <v>46</v>
      </c>
      <c r="F17" s="43" t="s">
        <v>217</v>
      </c>
      <c r="G17" s="43" t="s">
        <v>48</v>
      </c>
      <c r="H17" s="87"/>
      <c r="I17" s="82" t="s">
        <v>355</v>
      </c>
      <c r="J17" s="236">
        <v>43633</v>
      </c>
      <c r="K17" s="88">
        <v>43707</v>
      </c>
      <c r="L17" s="88"/>
      <c r="M17" s="83" t="s">
        <v>41</v>
      </c>
      <c r="N17" s="55" t="s">
        <v>41</v>
      </c>
      <c r="O17" s="56"/>
      <c r="P17" s="38"/>
      <c r="Q17" s="39"/>
      <c r="R17" s="93"/>
      <c r="S17" s="97" t="s">
        <v>90</v>
      </c>
      <c r="T17" s="114">
        <v>100</v>
      </c>
      <c r="U17" s="5"/>
      <c r="V17" s="5"/>
      <c r="W17" s="60" t="s">
        <v>44</v>
      </c>
      <c r="X17" s="278"/>
      <c r="Y17" s="87"/>
      <c r="Z17" s="94"/>
      <c r="AA17" s="87"/>
      <c r="AB17" s="87"/>
      <c r="AC17" s="86"/>
      <c r="AD17" s="44" t="s">
        <v>185</v>
      </c>
      <c r="AE17" s="281"/>
      <c r="AF17" s="281"/>
      <c r="AG17" s="281"/>
      <c r="AH17" s="293"/>
    </row>
    <row r="18" spans="1:43" ht="12" customHeight="1" x14ac:dyDescent="0.25">
      <c r="A18" s="63" t="s">
        <v>515</v>
      </c>
      <c r="B18" s="43" t="s">
        <v>94</v>
      </c>
      <c r="C18" s="14">
        <v>3</v>
      </c>
      <c r="D18" s="42" t="s">
        <v>46</v>
      </c>
      <c r="E18" s="43" t="s">
        <v>148</v>
      </c>
      <c r="F18" s="43" t="s">
        <v>48</v>
      </c>
      <c r="G18" s="8" t="s">
        <v>129</v>
      </c>
      <c r="H18" s="43"/>
      <c r="I18" s="81"/>
      <c r="J18" s="49"/>
      <c r="K18" s="45"/>
      <c r="L18" s="45"/>
      <c r="M18" s="54" t="s">
        <v>41</v>
      </c>
      <c r="N18" s="155" t="s">
        <v>41</v>
      </c>
      <c r="O18" s="37"/>
      <c r="P18" s="265"/>
      <c r="Q18" s="38"/>
      <c r="R18" s="56"/>
      <c r="S18" s="273" t="s">
        <v>41</v>
      </c>
      <c r="T18" s="114">
        <v>100</v>
      </c>
      <c r="U18" s="5"/>
      <c r="V18" s="5"/>
      <c r="W18" s="5"/>
      <c r="X18" s="3"/>
      <c r="Y18" s="60" t="s">
        <v>44</v>
      </c>
      <c r="Z18" s="60"/>
      <c r="AA18" s="44"/>
      <c r="AB18" s="279"/>
      <c r="AC18" s="282"/>
      <c r="AD18" s="282"/>
      <c r="AE18" s="287"/>
      <c r="AF18" s="282"/>
      <c r="AG18" s="291"/>
      <c r="AH18" s="282" t="s">
        <v>56</v>
      </c>
    </row>
    <row r="19" spans="1:43" ht="12" customHeight="1" x14ac:dyDescent="0.25">
      <c r="A19" s="63" t="s">
        <v>515</v>
      </c>
      <c r="B19" s="169" t="s">
        <v>357</v>
      </c>
      <c r="C19" s="170" t="s">
        <v>64</v>
      </c>
      <c r="D19" s="13">
        <v>1</v>
      </c>
      <c r="E19" s="171" t="s">
        <v>337</v>
      </c>
      <c r="F19" s="169" t="s">
        <v>358</v>
      </c>
      <c r="G19" s="169" t="s">
        <v>359</v>
      </c>
      <c r="H19" s="172"/>
      <c r="I19" s="49" t="s">
        <v>360</v>
      </c>
      <c r="J19" s="173"/>
      <c r="K19" s="173"/>
      <c r="L19" s="174"/>
      <c r="M19" s="37"/>
      <c r="N19" s="175"/>
      <c r="O19" s="175"/>
      <c r="P19" s="39"/>
      <c r="Q19" s="180"/>
      <c r="R19" s="41"/>
      <c r="S19" s="41"/>
      <c r="T19" s="114">
        <v>100</v>
      </c>
      <c r="U19" s="3"/>
      <c r="V19" s="176" t="s">
        <v>44</v>
      </c>
      <c r="W19" s="176"/>
      <c r="X19" s="172"/>
      <c r="Y19" s="176"/>
      <c r="Z19" s="172"/>
      <c r="AA19" s="172"/>
      <c r="AB19" s="177"/>
      <c r="AC19" s="179" t="s">
        <v>185</v>
      </c>
    </row>
    <row r="20" spans="1:43" ht="12" customHeight="1" x14ac:dyDescent="0.25">
      <c r="A20" s="63" t="s">
        <v>515</v>
      </c>
      <c r="B20" s="43" t="s">
        <v>319</v>
      </c>
      <c r="C20" s="8" t="s">
        <v>64</v>
      </c>
      <c r="D20" s="13">
        <v>1</v>
      </c>
      <c r="E20" s="42" t="s">
        <v>58</v>
      </c>
      <c r="F20" s="43" t="s">
        <v>320</v>
      </c>
      <c r="G20" s="43" t="s">
        <v>63</v>
      </c>
      <c r="H20" s="87"/>
      <c r="I20" s="82"/>
      <c r="J20" s="88">
        <v>43640</v>
      </c>
      <c r="K20" s="88">
        <v>43644</v>
      </c>
      <c r="L20" s="88"/>
      <c r="M20" s="83" t="s">
        <v>41</v>
      </c>
      <c r="N20" s="37" t="s">
        <v>42</v>
      </c>
      <c r="O20" s="38"/>
      <c r="P20" s="56"/>
      <c r="Q20" s="39"/>
      <c r="R20" s="58"/>
      <c r="S20" s="97" t="s">
        <v>43</v>
      </c>
      <c r="T20" s="114">
        <v>100</v>
      </c>
      <c r="U20" s="144"/>
      <c r="V20" s="5"/>
      <c r="W20" s="94"/>
      <c r="X20" s="94"/>
      <c r="Y20" s="87"/>
      <c r="Z20" s="94"/>
      <c r="AA20" s="87"/>
      <c r="AB20" s="87"/>
      <c r="AC20" s="280"/>
      <c r="AD20" s="282" t="s">
        <v>185</v>
      </c>
    </row>
    <row r="21" spans="1:43" ht="12" customHeight="1" x14ac:dyDescent="0.25">
      <c r="A21" s="63" t="s">
        <v>515</v>
      </c>
      <c r="B21" s="43" t="s">
        <v>214</v>
      </c>
      <c r="C21" s="14">
        <v>3</v>
      </c>
      <c r="D21" s="42" t="s">
        <v>52</v>
      </c>
      <c r="E21" s="43" t="s">
        <v>215</v>
      </c>
      <c r="F21" s="43" t="s">
        <v>54</v>
      </c>
      <c r="G21" s="8" t="s">
        <v>139</v>
      </c>
      <c r="H21" s="84"/>
      <c r="I21" s="81"/>
      <c r="J21" s="49"/>
      <c r="K21" s="88">
        <v>43584</v>
      </c>
      <c r="L21" s="88"/>
      <c r="M21" s="54" t="s">
        <v>41</v>
      </c>
      <c r="N21" s="35" t="s">
        <v>41</v>
      </c>
      <c r="O21" s="37"/>
      <c r="P21" s="266"/>
      <c r="Q21" s="38"/>
      <c r="R21" s="56"/>
      <c r="S21" s="57" t="s">
        <v>41</v>
      </c>
      <c r="T21" s="114">
        <v>100</v>
      </c>
      <c r="U21" s="144"/>
      <c r="V21" s="5"/>
      <c r="W21" s="5"/>
      <c r="X21" s="3"/>
      <c r="Y21" s="60" t="s">
        <v>44</v>
      </c>
      <c r="Z21" s="94"/>
      <c r="AA21" s="87"/>
      <c r="AB21" s="94"/>
      <c r="AC21" s="95"/>
      <c r="AD21" s="284"/>
      <c r="AE21" s="288"/>
      <c r="AF21" s="284"/>
      <c r="AG21" s="292"/>
      <c r="AH21" s="284"/>
    </row>
    <row r="22" spans="1:43" ht="12" customHeight="1" x14ac:dyDescent="0.25">
      <c r="A22" s="63" t="s">
        <v>515</v>
      </c>
      <c r="B22" s="64" t="s">
        <v>175</v>
      </c>
      <c r="C22" s="107">
        <v>5</v>
      </c>
      <c r="D22" s="135"/>
      <c r="E22" s="64" t="s">
        <v>167</v>
      </c>
      <c r="F22" s="108"/>
      <c r="G22" s="116"/>
      <c r="H22" s="108"/>
      <c r="I22" s="110"/>
      <c r="J22" s="110"/>
      <c r="K22" s="128"/>
      <c r="L22" s="111"/>
      <c r="M22" s="112"/>
      <c r="N22" s="113"/>
      <c r="O22" s="136"/>
      <c r="P22" s="267"/>
      <c r="Q22" s="130"/>
      <c r="R22" s="271"/>
      <c r="S22" s="104"/>
      <c r="T22" s="114">
        <v>100</v>
      </c>
      <c r="U22" s="76"/>
      <c r="V22" s="131"/>
      <c r="W22" s="115"/>
      <c r="X22" s="115"/>
      <c r="Y22" s="109"/>
      <c r="Z22" s="115"/>
      <c r="AA22" s="109"/>
      <c r="AB22" s="109"/>
      <c r="AC22" s="283"/>
      <c r="AD22" s="285"/>
      <c r="AE22" s="289"/>
      <c r="AF22" s="285"/>
    </row>
    <row r="23" spans="1:43" ht="12" customHeight="1" x14ac:dyDescent="0.25">
      <c r="A23" s="63" t="s">
        <v>515</v>
      </c>
      <c r="B23" s="43" t="s">
        <v>45</v>
      </c>
      <c r="C23" s="15">
        <v>4</v>
      </c>
      <c r="D23" s="42" t="s">
        <v>46</v>
      </c>
      <c r="E23" s="43" t="s">
        <v>47</v>
      </c>
      <c r="F23" s="43" t="s">
        <v>48</v>
      </c>
      <c r="G23" s="8" t="s">
        <v>50</v>
      </c>
      <c r="H23" s="43"/>
      <c r="I23" s="81"/>
      <c r="J23" s="49"/>
      <c r="K23" s="45">
        <v>43472</v>
      </c>
      <c r="L23" s="45"/>
      <c r="M23" s="83" t="s">
        <v>41</v>
      </c>
      <c r="N23" s="35" t="s">
        <v>41</v>
      </c>
      <c r="O23" s="215"/>
      <c r="P23" s="265"/>
      <c r="Q23" s="269"/>
      <c r="R23" s="56"/>
      <c r="S23" s="57" t="s">
        <v>41</v>
      </c>
      <c r="T23" s="114">
        <v>100</v>
      </c>
      <c r="U23" s="142"/>
      <c r="V23" s="5"/>
      <c r="W23" s="5"/>
      <c r="X23" s="3"/>
      <c r="Y23" s="60"/>
      <c r="Z23" s="60"/>
      <c r="AA23" s="44"/>
      <c r="AB23" s="60"/>
      <c r="AC23" s="61"/>
      <c r="AD23" s="282"/>
      <c r="AE23" s="287"/>
      <c r="AF23" s="282"/>
      <c r="AG23" s="291"/>
      <c r="AH23" s="282" t="s">
        <v>56</v>
      </c>
      <c r="AI23" s="137"/>
      <c r="AJ23" s="137"/>
      <c r="AK23" s="137"/>
      <c r="AL23" s="137"/>
      <c r="AM23" s="137"/>
      <c r="AN23" s="137"/>
      <c r="AO23" s="137"/>
      <c r="AP23" s="137"/>
      <c r="AQ23" s="137"/>
    </row>
    <row r="24" spans="1:43" ht="12" customHeight="1" x14ac:dyDescent="0.25">
      <c r="A24" s="63" t="s">
        <v>515</v>
      </c>
      <c r="B24" s="216" t="s">
        <v>413</v>
      </c>
      <c r="C24" s="8" t="s">
        <v>55</v>
      </c>
      <c r="D24" s="145">
        <v>2</v>
      </c>
      <c r="E24" s="42" t="s">
        <v>58</v>
      </c>
      <c r="F24" s="216" t="s">
        <v>414</v>
      </c>
      <c r="G24" s="233" t="s">
        <v>417</v>
      </c>
      <c r="H24" s="220"/>
      <c r="I24" s="82" t="s">
        <v>415</v>
      </c>
      <c r="J24" s="235">
        <v>43619</v>
      </c>
      <c r="K24" s="235">
        <v>43700</v>
      </c>
      <c r="L24" s="222"/>
      <c r="M24" s="55" t="s">
        <v>41</v>
      </c>
      <c r="N24" s="224" t="s">
        <v>42</v>
      </c>
      <c r="O24" s="224"/>
      <c r="P24" s="57"/>
      <c r="Q24" s="225"/>
      <c r="R24" s="97"/>
      <c r="S24" s="226"/>
      <c r="T24" s="114">
        <v>100</v>
      </c>
      <c r="U24" s="159"/>
      <c r="V24" s="227" t="s">
        <v>44</v>
      </c>
      <c r="W24" s="227" t="s">
        <v>44</v>
      </c>
      <c r="X24" s="220" t="s">
        <v>44</v>
      </c>
      <c r="Y24" s="227"/>
      <c r="Z24" s="220" t="s">
        <v>44</v>
      </c>
      <c r="AA24" s="220" t="s">
        <v>44</v>
      </c>
      <c r="AB24" s="218"/>
      <c r="AC24" s="228" t="s">
        <v>185</v>
      </c>
    </row>
    <row r="25" spans="1:43" ht="12" customHeight="1" x14ac:dyDescent="0.25">
      <c r="A25" s="63" t="s">
        <v>515</v>
      </c>
      <c r="B25" s="43" t="s">
        <v>276</v>
      </c>
      <c r="C25" s="8" t="s">
        <v>129</v>
      </c>
      <c r="D25" s="14">
        <v>3</v>
      </c>
      <c r="E25" s="42" t="s">
        <v>46</v>
      </c>
      <c r="F25" s="43" t="s">
        <v>73</v>
      </c>
      <c r="G25" s="43" t="s">
        <v>48</v>
      </c>
      <c r="H25" s="87"/>
      <c r="I25" s="82" t="s">
        <v>277</v>
      </c>
      <c r="J25" s="88">
        <v>43619</v>
      </c>
      <c r="K25" s="88">
        <v>43661</v>
      </c>
      <c r="L25" s="88"/>
      <c r="M25" s="83" t="s">
        <v>41</v>
      </c>
      <c r="N25" s="55" t="s">
        <v>41</v>
      </c>
      <c r="O25" s="38"/>
      <c r="P25" s="38"/>
      <c r="Q25" s="57"/>
      <c r="R25" s="93"/>
      <c r="S25" s="97" t="s">
        <v>90</v>
      </c>
      <c r="T25" s="114">
        <v>100</v>
      </c>
      <c r="U25" s="5"/>
      <c r="V25" s="142"/>
      <c r="W25" s="60" t="s">
        <v>44</v>
      </c>
      <c r="X25" s="94"/>
      <c r="Y25" s="87"/>
      <c r="Z25" s="94"/>
      <c r="AA25" s="87"/>
      <c r="AB25" s="87"/>
      <c r="AC25" s="86"/>
      <c r="AD25" s="61" t="s">
        <v>185</v>
      </c>
    </row>
    <row r="26" spans="1:43" ht="12" customHeight="1" x14ac:dyDescent="0.25">
      <c r="A26" s="63" t="s">
        <v>515</v>
      </c>
      <c r="B26" s="43" t="s">
        <v>243</v>
      </c>
      <c r="C26" s="13">
        <v>1</v>
      </c>
      <c r="D26" s="42" t="s">
        <v>83</v>
      </c>
      <c r="E26" s="43" t="s">
        <v>110</v>
      </c>
      <c r="F26" s="43" t="s">
        <v>244</v>
      </c>
      <c r="G26" s="8" t="s">
        <v>64</v>
      </c>
      <c r="H26" s="84"/>
      <c r="I26" s="81" t="s">
        <v>245</v>
      </c>
      <c r="J26" s="49" t="s">
        <v>246</v>
      </c>
      <c r="K26" s="88">
        <v>43549</v>
      </c>
      <c r="L26" s="88"/>
      <c r="M26" s="138" t="s">
        <v>41</v>
      </c>
      <c r="N26" s="83" t="s">
        <v>41</v>
      </c>
      <c r="O26" s="37"/>
      <c r="P26" s="91"/>
      <c r="Q26" s="56"/>
      <c r="R26" s="270"/>
      <c r="S26" s="57" t="s">
        <v>56</v>
      </c>
      <c r="T26" s="114">
        <v>100</v>
      </c>
      <c r="U26" s="5"/>
      <c r="V26" s="142"/>
      <c r="W26" s="5"/>
      <c r="X26" s="3"/>
      <c r="Y26" s="60" t="s">
        <v>44</v>
      </c>
      <c r="Z26" s="94"/>
      <c r="AA26" s="87"/>
      <c r="AB26" s="94"/>
      <c r="AC26" s="87"/>
      <c r="AD26" s="95"/>
      <c r="AE26" s="288"/>
      <c r="AF26" s="284"/>
      <c r="AG26" s="292"/>
      <c r="AH26" s="282" t="s">
        <v>56</v>
      </c>
    </row>
    <row r="27" spans="1:43" ht="12" customHeight="1" x14ac:dyDescent="0.25">
      <c r="A27" s="63" t="s">
        <v>515</v>
      </c>
      <c r="B27" s="64" t="s">
        <v>194</v>
      </c>
      <c r="C27" s="107">
        <v>5</v>
      </c>
      <c r="D27" s="65" t="s">
        <v>46</v>
      </c>
      <c r="E27" s="64" t="s">
        <v>195</v>
      </c>
      <c r="F27" s="64" t="s">
        <v>196</v>
      </c>
      <c r="G27" s="66" t="s">
        <v>67</v>
      </c>
      <c r="H27" s="108"/>
      <c r="I27" s="98"/>
      <c r="J27" s="69"/>
      <c r="K27" s="110"/>
      <c r="L27" s="110"/>
      <c r="M27" s="100" t="s">
        <v>41</v>
      </c>
      <c r="N27" s="103" t="s">
        <v>41</v>
      </c>
      <c r="O27" s="129"/>
      <c r="P27" s="113"/>
      <c r="Q27" s="100"/>
      <c r="R27" s="74"/>
      <c r="S27" s="102" t="s">
        <v>41</v>
      </c>
      <c r="T27" s="114">
        <v>100</v>
      </c>
      <c r="U27" s="80"/>
      <c r="V27" s="76"/>
      <c r="W27" s="80"/>
      <c r="X27" s="131"/>
      <c r="Y27" s="78" t="s">
        <v>44</v>
      </c>
      <c r="Z27" s="115"/>
      <c r="AA27" s="109"/>
      <c r="AB27" s="115"/>
      <c r="AC27" s="109"/>
      <c r="AD27" s="117"/>
      <c r="AE27" s="286"/>
      <c r="AF27" s="285"/>
      <c r="AG27" s="289"/>
      <c r="AH27" s="285"/>
    </row>
    <row r="28" spans="1:43" ht="12" customHeight="1" x14ac:dyDescent="0.25">
      <c r="A28" s="63" t="s">
        <v>515</v>
      </c>
      <c r="B28" s="251" t="s">
        <v>436</v>
      </c>
      <c r="C28" s="8" t="s">
        <v>50</v>
      </c>
      <c r="D28" s="14">
        <v>4</v>
      </c>
      <c r="E28" s="253" t="s">
        <v>46</v>
      </c>
      <c r="F28" s="251" t="s">
        <v>437</v>
      </c>
      <c r="G28" s="251" t="s">
        <v>48</v>
      </c>
      <c r="H28" s="254"/>
      <c r="I28" s="49" t="s">
        <v>438</v>
      </c>
      <c r="J28" s="255">
        <v>43710</v>
      </c>
      <c r="K28" s="255">
        <v>43875</v>
      </c>
      <c r="L28" s="255"/>
      <c r="M28" s="149" t="s">
        <v>42</v>
      </c>
      <c r="N28" s="55" t="s">
        <v>41</v>
      </c>
      <c r="O28" s="258"/>
      <c r="P28" s="258"/>
      <c r="Q28" s="57"/>
      <c r="R28" s="259"/>
      <c r="S28" s="97" t="s">
        <v>391</v>
      </c>
      <c r="T28" s="114">
        <v>100</v>
      </c>
      <c r="U28" s="142"/>
      <c r="V28" s="142"/>
      <c r="W28" s="261" t="s">
        <v>44</v>
      </c>
      <c r="X28" s="261" t="s">
        <v>44</v>
      </c>
      <c r="Y28" s="254" t="s">
        <v>44</v>
      </c>
      <c r="Z28" s="261"/>
      <c r="AA28" s="254" t="s">
        <v>44</v>
      </c>
      <c r="AB28" s="254" t="s">
        <v>44</v>
      </c>
      <c r="AC28" s="252" t="s">
        <v>44</v>
      </c>
      <c r="AD28" s="262" t="s">
        <v>185</v>
      </c>
    </row>
  </sheetData>
  <autoFilter ref="A1:AH11" xr:uid="{00000000-0009-0000-0000-000004000000}"/>
  <sortState xmlns:xlrd2="http://schemas.microsoft.com/office/spreadsheetml/2017/richdata2" ref="A2:AH27">
    <sortCondition ref="A2"/>
  </sortState>
  <dataValidations count="2">
    <dataValidation type="list" showInputMessage="1" showErrorMessage="1" sqref="D1 F1:G1" xr:uid="{00000000-0002-0000-0400-000000000000}">
      <formula1>#REF!</formula1>
    </dataValidation>
    <dataValidation type="list" allowBlank="1" showInputMessage="1" showErrorMessage="1" sqref="M1" xr:uid="{00000000-0002-0000-0400-000001000000}">
      <formula1>#REF!</formula1>
    </dataValidation>
  </dataValidations>
  <hyperlinks>
    <hyperlink ref="I10" r:id="rId1" xr:uid="{00000000-0004-0000-0400-000000000000}"/>
    <hyperlink ref="I16" r:id="rId2" xr:uid="{00000000-0004-0000-0400-000001000000}"/>
    <hyperlink ref="I26" r:id="rId3" xr:uid="{00000000-0004-0000-0400-000002000000}"/>
    <hyperlink ref="I13" r:id="rId4" xr:uid="{00000000-0004-0000-0400-000003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4B084"/>
  </sheetPr>
  <dimension ref="A1:D20"/>
  <sheetViews>
    <sheetView workbookViewId="0">
      <selection activeCell="C17" sqref="C17"/>
    </sheetView>
  </sheetViews>
  <sheetFormatPr baseColWidth="10" defaultRowHeight="15" x14ac:dyDescent="0.25"/>
  <cols>
    <col min="1" max="1" width="31.7109375" customWidth="1"/>
    <col min="2" max="2" width="6.28515625" customWidth="1"/>
    <col min="3" max="3" width="20.85546875" customWidth="1"/>
    <col min="4" max="4" width="32.7109375" customWidth="1"/>
  </cols>
  <sheetData>
    <row r="1" spans="1:4" x14ac:dyDescent="0.25">
      <c r="A1" s="341" t="s">
        <v>367</v>
      </c>
      <c r="B1" s="342"/>
      <c r="C1" s="343"/>
      <c r="D1" s="185" t="s">
        <v>368</v>
      </c>
    </row>
    <row r="2" spans="1:4" ht="15.75" thickBot="1" x14ac:dyDescent="0.3">
      <c r="A2" s="344"/>
      <c r="B2" s="345"/>
      <c r="C2" s="346"/>
      <c r="D2" s="186" t="s">
        <v>369</v>
      </c>
    </row>
    <row r="3" spans="1:4" ht="26.25" thickBot="1" x14ac:dyDescent="0.3">
      <c r="A3" s="188" t="s">
        <v>508</v>
      </c>
      <c r="B3" s="212">
        <v>1</v>
      </c>
      <c r="C3" s="212" t="s">
        <v>64</v>
      </c>
      <c r="D3" s="187">
        <v>50</v>
      </c>
    </row>
    <row r="4" spans="1:4" ht="26.25" thickBot="1" x14ac:dyDescent="0.3">
      <c r="A4" s="188" t="s">
        <v>509</v>
      </c>
      <c r="B4" s="212">
        <v>1</v>
      </c>
      <c r="C4" s="212" t="s">
        <v>64</v>
      </c>
      <c r="D4" s="213">
        <v>60</v>
      </c>
    </row>
    <row r="5" spans="1:4" ht="26.25" thickBot="1" x14ac:dyDescent="0.3">
      <c r="A5" s="202" t="s">
        <v>510</v>
      </c>
      <c r="B5" s="205">
        <v>2</v>
      </c>
      <c r="C5" s="200" t="s">
        <v>55</v>
      </c>
      <c r="D5" s="201">
        <v>70</v>
      </c>
    </row>
    <row r="6" spans="1:4" ht="26.25" thickBot="1" x14ac:dyDescent="0.3">
      <c r="A6" s="204" t="s">
        <v>511</v>
      </c>
      <c r="B6" s="203">
        <v>3</v>
      </c>
      <c r="C6" s="203" t="s">
        <v>139</v>
      </c>
      <c r="D6" s="203">
        <v>80</v>
      </c>
    </row>
    <row r="7" spans="1:4" ht="26.25" thickBot="1" x14ac:dyDescent="0.3">
      <c r="A7" s="204" t="s">
        <v>512</v>
      </c>
      <c r="B7" s="203">
        <v>3</v>
      </c>
      <c r="C7" s="189" t="s">
        <v>129</v>
      </c>
      <c r="D7" s="190">
        <v>90</v>
      </c>
    </row>
    <row r="8" spans="1:4" ht="26.25" thickBot="1" x14ac:dyDescent="0.3">
      <c r="A8" s="191" t="s">
        <v>513</v>
      </c>
      <c r="B8" s="206">
        <v>4</v>
      </c>
      <c r="C8" s="192" t="s">
        <v>370</v>
      </c>
      <c r="D8" s="193">
        <v>100</v>
      </c>
    </row>
    <row r="9" spans="1:4" ht="24" customHeight="1" thickBot="1" x14ac:dyDescent="0.3">
      <c r="A9" s="208" t="s">
        <v>40</v>
      </c>
      <c r="B9" s="207">
        <v>4</v>
      </c>
      <c r="C9" s="194" t="s">
        <v>50</v>
      </c>
      <c r="D9" s="195">
        <v>110</v>
      </c>
    </row>
    <row r="10" spans="1:4" ht="15.75" thickBot="1" x14ac:dyDescent="0.3">
      <c r="A10" s="209" t="s">
        <v>514</v>
      </c>
      <c r="B10" s="210">
        <v>5</v>
      </c>
      <c r="C10" s="210" t="s">
        <v>371</v>
      </c>
      <c r="D10" s="211">
        <v>200</v>
      </c>
    </row>
    <row r="13" spans="1:4" ht="15.75" thickBot="1" x14ac:dyDescent="0.3"/>
    <row r="14" spans="1:4" ht="15.75" thickBot="1" x14ac:dyDescent="0.3">
      <c r="A14" s="212" t="s">
        <v>375</v>
      </c>
      <c r="B14" s="212">
        <v>1</v>
      </c>
    </row>
    <row r="15" spans="1:4" ht="15.75" thickBot="1" x14ac:dyDescent="0.3">
      <c r="A15" s="200" t="s">
        <v>55</v>
      </c>
      <c r="B15" s="205">
        <v>2</v>
      </c>
    </row>
    <row r="16" spans="1:4" ht="15.75" thickBot="1" x14ac:dyDescent="0.3">
      <c r="A16" s="203" t="s">
        <v>139</v>
      </c>
      <c r="B16" s="203">
        <v>3</v>
      </c>
    </row>
    <row r="17" spans="1:2" ht="15.75" thickBot="1" x14ac:dyDescent="0.3">
      <c r="A17" s="189" t="s">
        <v>129</v>
      </c>
      <c r="B17" s="203">
        <v>3</v>
      </c>
    </row>
    <row r="18" spans="1:2" ht="15.75" thickBot="1" x14ac:dyDescent="0.3">
      <c r="A18" s="192" t="s">
        <v>50</v>
      </c>
      <c r="B18" s="206">
        <v>4</v>
      </c>
    </row>
    <row r="19" spans="1:2" ht="15.75" thickBot="1" x14ac:dyDescent="0.3">
      <c r="A19" s="192" t="s">
        <v>40</v>
      </c>
      <c r="B19" s="206">
        <v>4</v>
      </c>
    </row>
    <row r="20" spans="1:2" ht="15.75" thickBot="1" x14ac:dyDescent="0.3">
      <c r="A20" s="210" t="s">
        <v>67</v>
      </c>
      <c r="B20" s="210">
        <v>5</v>
      </c>
    </row>
  </sheetData>
  <mergeCells count="1">
    <mergeCell ref="A1:C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7" tint="0.39997558519241921"/>
  </sheetPr>
  <dimension ref="A1:C45"/>
  <sheetViews>
    <sheetView topLeftCell="A26" workbookViewId="0">
      <selection activeCell="A3" sqref="A3:A45"/>
    </sheetView>
  </sheetViews>
  <sheetFormatPr baseColWidth="10" defaultRowHeight="15" x14ac:dyDescent="0.25"/>
  <cols>
    <col min="1" max="1" width="37" bestFit="1" customWidth="1"/>
    <col min="2" max="2" width="19.140625" customWidth="1"/>
    <col min="3" max="3" width="28.28515625" customWidth="1"/>
  </cols>
  <sheetData>
    <row r="1" spans="1:3" ht="19.5" thickBot="1" x14ac:dyDescent="0.3">
      <c r="A1" s="347"/>
      <c r="B1" s="347"/>
      <c r="C1" s="348"/>
    </row>
    <row r="2" spans="1:3" ht="15.75" thickBot="1" x14ac:dyDescent="0.3">
      <c r="A2" s="196" t="s">
        <v>372</v>
      </c>
      <c r="B2" s="196" t="s">
        <v>373</v>
      </c>
      <c r="C2" s="196" t="s">
        <v>374</v>
      </c>
    </row>
    <row r="3" spans="1:3" x14ac:dyDescent="0.25">
      <c r="A3" s="197" t="s">
        <v>465</v>
      </c>
      <c r="B3" s="198" t="s">
        <v>463</v>
      </c>
      <c r="C3" s="197" t="s">
        <v>464</v>
      </c>
    </row>
    <row r="4" spans="1:3" x14ac:dyDescent="0.25">
      <c r="A4" s="197" t="s">
        <v>466</v>
      </c>
      <c r="B4" s="198" t="s">
        <v>463</v>
      </c>
      <c r="C4" s="197" t="s">
        <v>464</v>
      </c>
    </row>
    <row r="5" spans="1:3" x14ac:dyDescent="0.25">
      <c r="A5" s="197" t="s">
        <v>467</v>
      </c>
      <c r="B5" s="198" t="s">
        <v>463</v>
      </c>
      <c r="C5" s="197" t="s">
        <v>464</v>
      </c>
    </row>
    <row r="6" spans="1:3" x14ac:dyDescent="0.25">
      <c r="A6" s="197" t="s">
        <v>468</v>
      </c>
      <c r="B6" s="198" t="s">
        <v>463</v>
      </c>
      <c r="C6" s="197" t="s">
        <v>464</v>
      </c>
    </row>
    <row r="7" spans="1:3" x14ac:dyDescent="0.25">
      <c r="A7" s="197" t="s">
        <v>469</v>
      </c>
      <c r="B7" s="198" t="s">
        <v>463</v>
      </c>
      <c r="C7" s="197" t="s">
        <v>464</v>
      </c>
    </row>
    <row r="8" spans="1:3" x14ac:dyDescent="0.25">
      <c r="A8" s="197" t="s">
        <v>470</v>
      </c>
      <c r="B8" s="198" t="s">
        <v>463</v>
      </c>
      <c r="C8" s="197" t="s">
        <v>464</v>
      </c>
    </row>
    <row r="9" spans="1:3" x14ac:dyDescent="0.25">
      <c r="A9" s="197" t="s">
        <v>471</v>
      </c>
      <c r="B9" s="198" t="s">
        <v>463</v>
      </c>
      <c r="C9" s="197" t="s">
        <v>464</v>
      </c>
    </row>
    <row r="10" spans="1:3" x14ac:dyDescent="0.25">
      <c r="A10" s="197" t="s">
        <v>472</v>
      </c>
      <c r="B10" s="198" t="s">
        <v>463</v>
      </c>
      <c r="C10" s="197" t="s">
        <v>464</v>
      </c>
    </row>
    <row r="11" spans="1:3" x14ac:dyDescent="0.25">
      <c r="A11" s="197" t="s">
        <v>473</v>
      </c>
      <c r="B11" s="198" t="s">
        <v>463</v>
      </c>
      <c r="C11" s="197" t="s">
        <v>464</v>
      </c>
    </row>
    <row r="12" spans="1:3" x14ac:dyDescent="0.25">
      <c r="A12" s="197" t="s">
        <v>474</v>
      </c>
      <c r="B12" s="198" t="s">
        <v>463</v>
      </c>
      <c r="C12" s="197" t="s">
        <v>464</v>
      </c>
    </row>
    <row r="13" spans="1:3" x14ac:dyDescent="0.25">
      <c r="A13" s="197" t="s">
        <v>475</v>
      </c>
      <c r="B13" s="198" t="s">
        <v>463</v>
      </c>
      <c r="C13" s="197" t="s">
        <v>464</v>
      </c>
    </row>
    <row r="14" spans="1:3" x14ac:dyDescent="0.25">
      <c r="A14" s="197" t="s">
        <v>476</v>
      </c>
      <c r="B14" s="198" t="s">
        <v>463</v>
      </c>
      <c r="C14" s="197" t="s">
        <v>464</v>
      </c>
    </row>
    <row r="15" spans="1:3" x14ac:dyDescent="0.25">
      <c r="A15" s="197" t="s">
        <v>477</v>
      </c>
      <c r="B15" s="198" t="s">
        <v>463</v>
      </c>
      <c r="C15" s="197" t="s">
        <v>464</v>
      </c>
    </row>
    <row r="16" spans="1:3" x14ac:dyDescent="0.25">
      <c r="A16" s="197" t="s">
        <v>478</v>
      </c>
      <c r="B16" s="198" t="s">
        <v>463</v>
      </c>
      <c r="C16" s="197" t="s">
        <v>464</v>
      </c>
    </row>
    <row r="17" spans="1:3" x14ac:dyDescent="0.25">
      <c r="A17" s="197" t="s">
        <v>479</v>
      </c>
      <c r="B17" s="198" t="s">
        <v>463</v>
      </c>
      <c r="C17" s="197" t="s">
        <v>464</v>
      </c>
    </row>
    <row r="18" spans="1:3" x14ac:dyDescent="0.25">
      <c r="A18" s="197" t="s">
        <v>480</v>
      </c>
      <c r="B18" s="198" t="s">
        <v>463</v>
      </c>
      <c r="C18" s="197" t="s">
        <v>464</v>
      </c>
    </row>
    <row r="19" spans="1:3" x14ac:dyDescent="0.25">
      <c r="A19" s="197" t="s">
        <v>481</v>
      </c>
      <c r="B19" s="198" t="s">
        <v>463</v>
      </c>
      <c r="C19" s="197" t="s">
        <v>464</v>
      </c>
    </row>
    <row r="20" spans="1:3" x14ac:dyDescent="0.25">
      <c r="A20" s="197" t="s">
        <v>482</v>
      </c>
      <c r="B20" s="198" t="s">
        <v>463</v>
      </c>
      <c r="C20" s="197" t="s">
        <v>464</v>
      </c>
    </row>
    <row r="21" spans="1:3" x14ac:dyDescent="0.25">
      <c r="A21" s="197" t="s">
        <v>483</v>
      </c>
      <c r="B21" s="198" t="s">
        <v>463</v>
      </c>
      <c r="C21" s="197" t="s">
        <v>464</v>
      </c>
    </row>
    <row r="22" spans="1:3" x14ac:dyDescent="0.25">
      <c r="A22" s="197" t="s">
        <v>484</v>
      </c>
      <c r="B22" s="198" t="s">
        <v>463</v>
      </c>
      <c r="C22" s="197" t="s">
        <v>464</v>
      </c>
    </row>
    <row r="23" spans="1:3" x14ac:dyDescent="0.25">
      <c r="A23" s="197" t="s">
        <v>485</v>
      </c>
      <c r="B23" s="198" t="s">
        <v>463</v>
      </c>
      <c r="C23" s="197" t="s">
        <v>464</v>
      </c>
    </row>
    <row r="24" spans="1:3" x14ac:dyDescent="0.25">
      <c r="A24" s="197" t="s">
        <v>486</v>
      </c>
      <c r="B24" s="198" t="s">
        <v>463</v>
      </c>
      <c r="C24" s="197" t="s">
        <v>464</v>
      </c>
    </row>
    <row r="25" spans="1:3" x14ac:dyDescent="0.25">
      <c r="A25" s="197" t="s">
        <v>487</v>
      </c>
      <c r="B25" s="198" t="s">
        <v>463</v>
      </c>
      <c r="C25" s="197" t="s">
        <v>464</v>
      </c>
    </row>
    <row r="26" spans="1:3" x14ac:dyDescent="0.25">
      <c r="A26" s="197" t="s">
        <v>488</v>
      </c>
      <c r="B26" s="198"/>
      <c r="C26" s="197" t="s">
        <v>464</v>
      </c>
    </row>
    <row r="27" spans="1:3" x14ac:dyDescent="0.25">
      <c r="A27" s="197" t="s">
        <v>489</v>
      </c>
      <c r="B27" s="198"/>
      <c r="C27" s="197" t="s">
        <v>464</v>
      </c>
    </row>
    <row r="28" spans="1:3" x14ac:dyDescent="0.25">
      <c r="A28" s="197" t="s">
        <v>490</v>
      </c>
      <c r="B28" s="198" t="s">
        <v>463</v>
      </c>
      <c r="C28" s="197" t="s">
        <v>464</v>
      </c>
    </row>
    <row r="29" spans="1:3" x14ac:dyDescent="0.25">
      <c r="A29" s="197" t="s">
        <v>491</v>
      </c>
      <c r="B29" s="198" t="s">
        <v>463</v>
      </c>
      <c r="C29" s="197" t="s">
        <v>464</v>
      </c>
    </row>
    <row r="30" spans="1:3" x14ac:dyDescent="0.25">
      <c r="A30" s="197" t="s">
        <v>492</v>
      </c>
      <c r="B30" s="198" t="s">
        <v>463</v>
      </c>
      <c r="C30" s="197" t="s">
        <v>464</v>
      </c>
    </row>
    <row r="31" spans="1:3" x14ac:dyDescent="0.25">
      <c r="A31" s="197" t="s">
        <v>493</v>
      </c>
      <c r="B31" s="198" t="s">
        <v>463</v>
      </c>
      <c r="C31" s="197" t="s">
        <v>464</v>
      </c>
    </row>
    <row r="32" spans="1:3" x14ac:dyDescent="0.25">
      <c r="A32" s="197" t="s">
        <v>494</v>
      </c>
      <c r="B32" s="198" t="s">
        <v>463</v>
      </c>
      <c r="C32" s="197" t="s">
        <v>464</v>
      </c>
    </row>
    <row r="33" spans="1:3" x14ac:dyDescent="0.25">
      <c r="A33" s="197" t="s">
        <v>495</v>
      </c>
      <c r="B33" s="198" t="s">
        <v>463</v>
      </c>
      <c r="C33" s="197" t="s">
        <v>464</v>
      </c>
    </row>
    <row r="34" spans="1:3" x14ac:dyDescent="0.25">
      <c r="A34" s="197" t="s">
        <v>496</v>
      </c>
      <c r="B34" s="198" t="s">
        <v>463</v>
      </c>
      <c r="C34" s="197" t="s">
        <v>464</v>
      </c>
    </row>
    <row r="35" spans="1:3" x14ac:dyDescent="0.25">
      <c r="A35" s="197" t="s">
        <v>497</v>
      </c>
      <c r="B35" s="198" t="s">
        <v>463</v>
      </c>
      <c r="C35" s="197" t="s">
        <v>464</v>
      </c>
    </row>
    <row r="36" spans="1:3" x14ac:dyDescent="0.25">
      <c r="A36" s="197" t="s">
        <v>498</v>
      </c>
      <c r="B36" s="198" t="s">
        <v>463</v>
      </c>
      <c r="C36" s="197" t="s">
        <v>464</v>
      </c>
    </row>
    <row r="37" spans="1:3" x14ac:dyDescent="0.25">
      <c r="A37" s="197" t="s">
        <v>499</v>
      </c>
      <c r="B37" s="198" t="s">
        <v>463</v>
      </c>
      <c r="C37" s="197" t="s">
        <v>464</v>
      </c>
    </row>
    <row r="38" spans="1:3" x14ac:dyDescent="0.25">
      <c r="A38" s="197" t="s">
        <v>500</v>
      </c>
      <c r="B38" s="198" t="s">
        <v>463</v>
      </c>
      <c r="C38" s="197" t="s">
        <v>464</v>
      </c>
    </row>
    <row r="39" spans="1:3" x14ac:dyDescent="0.25">
      <c r="A39" s="197" t="s">
        <v>501</v>
      </c>
      <c r="B39" s="198" t="s">
        <v>463</v>
      </c>
      <c r="C39" s="197" t="s">
        <v>464</v>
      </c>
    </row>
    <row r="40" spans="1:3" x14ac:dyDescent="0.25">
      <c r="A40" s="197" t="s">
        <v>502</v>
      </c>
      <c r="B40" s="198" t="s">
        <v>463</v>
      </c>
      <c r="C40" s="197" t="s">
        <v>464</v>
      </c>
    </row>
    <row r="41" spans="1:3" x14ac:dyDescent="0.25">
      <c r="A41" s="197" t="s">
        <v>503</v>
      </c>
      <c r="B41" s="198" t="s">
        <v>463</v>
      </c>
      <c r="C41" s="197" t="s">
        <v>464</v>
      </c>
    </row>
    <row r="42" spans="1:3" x14ac:dyDescent="0.25">
      <c r="A42" s="197" t="s">
        <v>504</v>
      </c>
      <c r="B42" s="198" t="s">
        <v>463</v>
      </c>
      <c r="C42" s="197" t="s">
        <v>464</v>
      </c>
    </row>
    <row r="43" spans="1:3" x14ac:dyDescent="0.25">
      <c r="A43" s="197" t="s">
        <v>505</v>
      </c>
      <c r="B43" s="198"/>
      <c r="C43" s="197" t="s">
        <v>464</v>
      </c>
    </row>
    <row r="44" spans="1:3" x14ac:dyDescent="0.25">
      <c r="A44" s="197" t="s">
        <v>506</v>
      </c>
      <c r="B44" s="198"/>
      <c r="C44" s="197" t="s">
        <v>464</v>
      </c>
    </row>
    <row r="45" spans="1:3" x14ac:dyDescent="0.25">
      <c r="A45" s="197" t="s">
        <v>507</v>
      </c>
      <c r="B45" s="281"/>
      <c r="C45" s="197" t="s">
        <v>464</v>
      </c>
    </row>
  </sheetData>
  <mergeCells count="1">
    <mergeCell ref="A1:C1"/>
  </mergeCells>
  <phoneticPr fontId="1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F159"/>
  <sheetViews>
    <sheetView topLeftCell="A2" workbookViewId="0">
      <selection activeCell="A2" sqref="A2:A159"/>
    </sheetView>
  </sheetViews>
  <sheetFormatPr baseColWidth="10" defaultRowHeight="15" x14ac:dyDescent="0.25"/>
  <cols>
    <col min="3" max="3" width="15.140625" bestFit="1" customWidth="1"/>
    <col min="5" max="5" width="36.85546875" bestFit="1" customWidth="1"/>
    <col min="6" max="6" width="54.42578125" bestFit="1" customWidth="1"/>
  </cols>
  <sheetData>
    <row r="1" spans="1:6" x14ac:dyDescent="0.25">
      <c r="A1" s="19" t="s">
        <v>0</v>
      </c>
      <c r="B1" s="19" t="s">
        <v>1</v>
      </c>
      <c r="C1" s="19" t="s">
        <v>462</v>
      </c>
      <c r="D1" s="340" t="s">
        <v>459</v>
      </c>
      <c r="E1" s="340" t="s">
        <v>460</v>
      </c>
      <c r="F1" s="340" t="s">
        <v>461</v>
      </c>
    </row>
    <row r="2" spans="1:6" x14ac:dyDescent="0.25">
      <c r="A2" s="96" t="s">
        <v>515</v>
      </c>
      <c r="B2" s="64" t="s">
        <v>112</v>
      </c>
      <c r="C2" s="43" t="s">
        <v>458</v>
      </c>
      <c r="D2" s="43" t="b">
        <f ca="1">Tableau1[[#This Row],[DATE DEBUT DE STAGE]]&gt;TODAY()</f>
        <v>0</v>
      </c>
      <c r="E2" s="43" t="str">
        <f>"Objet : " &amp;A2 &amp;" " &amp;B2</f>
        <v>Objet : MACHIN Thibaut</v>
      </c>
      <c r="F2" s="43" t="str">
        <f>"Bonjour " &amp;B2&amp;" "&amp; A2&amp; "&lt;BR&gt;&lt;BR&gt;bla bla..."</f>
        <v>Bonjour Thibaut MACHIN&lt;BR&gt;&lt;BR&gt;bla bla...</v>
      </c>
    </row>
    <row r="3" spans="1:6" x14ac:dyDescent="0.25">
      <c r="A3" s="96" t="s">
        <v>515</v>
      </c>
      <c r="B3" s="64" t="s">
        <v>176</v>
      </c>
      <c r="C3" s="43" t="s">
        <v>458</v>
      </c>
      <c r="D3" s="43" t="b">
        <f ca="1">Tableau1[[#This Row],[DATE DEBUT DE STAGE]]&gt;TODAY()</f>
        <v>0</v>
      </c>
      <c r="E3" s="43" t="str">
        <f t="shared" ref="E3:E66" si="0">"Objet : " &amp;A3 &amp;" " &amp;B3</f>
        <v>Objet : MACHIN Lucas</v>
      </c>
      <c r="F3" s="43" t="str">
        <f t="shared" ref="F3:F66" si="1">"Bonjour " &amp;B3&amp;" "&amp; A3&amp; "&lt;BR&gt;&lt;BR&gt;bla bla..."</f>
        <v>Bonjour Lucas MACHIN&lt;BR&gt;&lt;BR&gt;bla bla...</v>
      </c>
    </row>
    <row r="4" spans="1:6" x14ac:dyDescent="0.25">
      <c r="A4" s="96" t="s">
        <v>515</v>
      </c>
      <c r="B4" s="64" t="s">
        <v>124</v>
      </c>
      <c r="C4" s="43" t="s">
        <v>458</v>
      </c>
      <c r="D4" s="43" t="b">
        <f ca="1">Tableau1[[#This Row],[DATE DEBUT DE STAGE]]&gt;TODAY()</f>
        <v>0</v>
      </c>
      <c r="E4" s="43" t="str">
        <f t="shared" si="0"/>
        <v>Objet : MACHIN Nassim</v>
      </c>
      <c r="F4" s="43" t="str">
        <f t="shared" si="1"/>
        <v>Bonjour Nassim MACHIN&lt;BR&gt;&lt;BR&gt;bla bla...</v>
      </c>
    </row>
    <row r="5" spans="1:6" x14ac:dyDescent="0.25">
      <c r="A5" s="96" t="s">
        <v>515</v>
      </c>
      <c r="B5" s="64" t="s">
        <v>304</v>
      </c>
      <c r="C5" s="43" t="s">
        <v>458</v>
      </c>
      <c r="D5" s="43" t="b">
        <f ca="1">Tableau1[[#This Row],[DATE DEBUT DE STAGE]]&gt;TODAY()</f>
        <v>0</v>
      </c>
      <c r="E5" s="43" t="str">
        <f t="shared" si="0"/>
        <v>Objet : MACHIN Romain</v>
      </c>
      <c r="F5" s="43" t="str">
        <f t="shared" si="1"/>
        <v>Bonjour Romain MACHIN&lt;BR&gt;&lt;BR&gt;bla bla...</v>
      </c>
    </row>
    <row r="6" spans="1:6" x14ac:dyDescent="0.25">
      <c r="A6" s="96" t="s">
        <v>515</v>
      </c>
      <c r="B6" s="64" t="s">
        <v>98</v>
      </c>
      <c r="C6" s="43" t="s">
        <v>458</v>
      </c>
      <c r="D6" s="43" t="b">
        <f ca="1">Tableau1[[#This Row],[DATE DEBUT DE STAGE]]&gt;TODAY()</f>
        <v>0</v>
      </c>
      <c r="E6" s="43" t="str">
        <f t="shared" si="0"/>
        <v>Objet : MACHIN Syamak</v>
      </c>
      <c r="F6" s="43" t="str">
        <f t="shared" si="1"/>
        <v>Bonjour Syamak MACHIN&lt;BR&gt;&lt;BR&gt;bla bla...</v>
      </c>
    </row>
    <row r="7" spans="1:6" x14ac:dyDescent="0.25">
      <c r="A7" s="96" t="s">
        <v>515</v>
      </c>
      <c r="B7" s="64" t="s">
        <v>231</v>
      </c>
      <c r="C7" s="43" t="s">
        <v>458</v>
      </c>
      <c r="D7" s="43" t="b">
        <f ca="1">Tableau1[[#This Row],[DATE DEBUT DE STAGE]]&gt;TODAY()</f>
        <v>0</v>
      </c>
      <c r="E7" s="43" t="str">
        <f t="shared" si="0"/>
        <v>Objet : MACHIN Farah</v>
      </c>
      <c r="F7" s="43" t="str">
        <f t="shared" si="1"/>
        <v>Bonjour Farah MACHIN&lt;BR&gt;&lt;BR&gt;bla bla...</v>
      </c>
    </row>
    <row r="8" spans="1:6" x14ac:dyDescent="0.25">
      <c r="A8" s="96" t="s">
        <v>515</v>
      </c>
      <c r="B8" s="43" t="s">
        <v>179</v>
      </c>
      <c r="C8" s="43" t="s">
        <v>458</v>
      </c>
      <c r="D8" s="43" t="b">
        <f ca="1">Tableau1[[#This Row],[DATE DEBUT DE STAGE]]&gt;TODAY()</f>
        <v>0</v>
      </c>
      <c r="E8" s="43" t="str">
        <f t="shared" si="0"/>
        <v>Objet : MACHIN Matthieu</v>
      </c>
      <c r="F8" s="43" t="str">
        <f t="shared" si="1"/>
        <v>Bonjour Matthieu MACHIN&lt;BR&gt;&lt;BR&gt;bla bla...</v>
      </c>
    </row>
    <row r="9" spans="1:6" x14ac:dyDescent="0.25">
      <c r="A9" s="96" t="s">
        <v>515</v>
      </c>
      <c r="B9" s="43" t="s">
        <v>57</v>
      </c>
      <c r="C9" s="43" t="s">
        <v>458</v>
      </c>
      <c r="D9" s="43" t="b">
        <f ca="1">Tableau1[[#This Row],[DATE DEBUT DE STAGE]]&gt;TODAY()</f>
        <v>0</v>
      </c>
      <c r="E9" s="43" t="str">
        <f t="shared" si="0"/>
        <v>Objet : MACHIN Laura</v>
      </c>
      <c r="F9" s="43" t="str">
        <f t="shared" si="1"/>
        <v>Bonjour Laura MACHIN&lt;BR&gt;&lt;BR&gt;bla bla...</v>
      </c>
    </row>
    <row r="10" spans="1:6" x14ac:dyDescent="0.25">
      <c r="A10" s="96" t="s">
        <v>515</v>
      </c>
      <c r="B10" s="156" t="s">
        <v>219</v>
      </c>
      <c r="C10" s="43" t="s">
        <v>458</v>
      </c>
      <c r="D10" s="43" t="b">
        <f ca="1">Tableau1[[#This Row],[DATE DEBUT DE STAGE]]&gt;TODAY()</f>
        <v>0</v>
      </c>
      <c r="E10" s="43" t="str">
        <f t="shared" si="0"/>
        <v>Objet : MACHIN Ange</v>
      </c>
      <c r="F10" s="43" t="str">
        <f t="shared" si="1"/>
        <v>Bonjour Ange MACHIN&lt;BR&gt;&lt;BR&gt;bla bla...</v>
      </c>
    </row>
    <row r="11" spans="1:6" x14ac:dyDescent="0.25">
      <c r="A11" s="96" t="s">
        <v>515</v>
      </c>
      <c r="B11" s="216" t="s">
        <v>412</v>
      </c>
      <c r="C11" s="43" t="s">
        <v>458</v>
      </c>
      <c r="D11" s="43" t="b">
        <f ca="1">Tableau1[[#This Row],[DATE DEBUT DE STAGE]]&gt;TODAY()</f>
        <v>0</v>
      </c>
      <c r="E11" s="43" t="str">
        <f t="shared" si="0"/>
        <v>Objet : MACHIN Riham</v>
      </c>
      <c r="F11" s="43" t="str">
        <f t="shared" si="1"/>
        <v>Bonjour Riham MACHIN&lt;BR&gt;&lt;BR&gt;bla bla...</v>
      </c>
    </row>
    <row r="12" spans="1:6" x14ac:dyDescent="0.25">
      <c r="A12" s="96" t="s">
        <v>515</v>
      </c>
      <c r="B12" s="43" t="s">
        <v>168</v>
      </c>
      <c r="C12" s="43" t="s">
        <v>458</v>
      </c>
      <c r="D12" s="43" t="b">
        <f ca="1">Tableau1[[#This Row],[DATE DEBUT DE STAGE]]&gt;TODAY()</f>
        <v>0</v>
      </c>
      <c r="E12" s="43" t="str">
        <f t="shared" si="0"/>
        <v>Objet : MACHIN Rémi</v>
      </c>
      <c r="F12" s="43" t="str">
        <f t="shared" si="1"/>
        <v>Bonjour Rémi MACHIN&lt;BR&gt;&lt;BR&gt;bla bla...</v>
      </c>
    </row>
    <row r="13" spans="1:6" x14ac:dyDescent="0.25">
      <c r="A13" s="96" t="s">
        <v>515</v>
      </c>
      <c r="B13" s="64" t="s">
        <v>99</v>
      </c>
      <c r="C13" s="43" t="s">
        <v>458</v>
      </c>
      <c r="D13" s="43" t="b">
        <f ca="1">Tableau1[[#This Row],[DATE DEBUT DE STAGE]]&gt;TODAY()</f>
        <v>0</v>
      </c>
      <c r="E13" s="43" t="str">
        <f t="shared" si="0"/>
        <v>Objet : MACHIN Alexandre</v>
      </c>
      <c r="F13" s="43" t="str">
        <f t="shared" si="1"/>
        <v>Bonjour Alexandre MACHIN&lt;BR&gt;&lt;BR&gt;bla bla...</v>
      </c>
    </row>
    <row r="14" spans="1:6" x14ac:dyDescent="0.25">
      <c r="A14" s="96" t="s">
        <v>515</v>
      </c>
      <c r="B14" s="43" t="s">
        <v>260</v>
      </c>
      <c r="C14" s="43" t="s">
        <v>458</v>
      </c>
      <c r="D14" s="43" t="b">
        <f ca="1">Tableau1[[#This Row],[DATE DEBUT DE STAGE]]&gt;TODAY()</f>
        <v>0</v>
      </c>
      <c r="E14" s="43" t="str">
        <f t="shared" si="0"/>
        <v>Objet : MACHIN Emeric</v>
      </c>
      <c r="F14" s="43" t="str">
        <f t="shared" si="1"/>
        <v>Bonjour Emeric MACHIN&lt;BR&gt;&lt;BR&gt;bla bla...</v>
      </c>
    </row>
    <row r="15" spans="1:6" x14ac:dyDescent="0.25">
      <c r="A15" s="96" t="s">
        <v>515</v>
      </c>
      <c r="B15" s="64" t="s">
        <v>197</v>
      </c>
      <c r="C15" s="43" t="s">
        <v>458</v>
      </c>
      <c r="D15" s="43" t="b">
        <f ca="1">Tableau1[[#This Row],[DATE DEBUT DE STAGE]]&gt;TODAY()</f>
        <v>0</v>
      </c>
      <c r="E15" s="43" t="str">
        <f t="shared" si="0"/>
        <v>Objet : MACHIN Yassine</v>
      </c>
      <c r="F15" s="43" t="str">
        <f t="shared" si="1"/>
        <v>Bonjour Yassine MACHIN&lt;BR&gt;&lt;BR&gt;bla bla...</v>
      </c>
    </row>
    <row r="16" spans="1:6" x14ac:dyDescent="0.25">
      <c r="A16" s="96" t="s">
        <v>515</v>
      </c>
      <c r="B16" s="64" t="s">
        <v>158</v>
      </c>
      <c r="C16" s="43" t="s">
        <v>458</v>
      </c>
      <c r="D16" s="43" t="b">
        <f ca="1">Tableau1[[#This Row],[DATE DEBUT DE STAGE]]&gt;TODAY()</f>
        <v>0</v>
      </c>
      <c r="E16" s="43" t="str">
        <f t="shared" si="0"/>
        <v>Objet : MACHIN Ibrahim</v>
      </c>
      <c r="F16" s="43" t="str">
        <f t="shared" si="1"/>
        <v>Bonjour Ibrahim MACHIN&lt;BR&gt;&lt;BR&gt;bla bla...</v>
      </c>
    </row>
    <row r="17" spans="1:6" x14ac:dyDescent="0.25">
      <c r="A17" s="96" t="s">
        <v>515</v>
      </c>
      <c r="B17" s="64" t="s">
        <v>174</v>
      </c>
      <c r="C17" s="43" t="s">
        <v>458</v>
      </c>
      <c r="D17" s="43" t="b">
        <f ca="1">Tableau1[[#This Row],[DATE DEBUT DE STAGE]]&gt;TODAY()</f>
        <v>0</v>
      </c>
      <c r="E17" s="43" t="str">
        <f t="shared" si="0"/>
        <v>Objet : MACHIN Fatima</v>
      </c>
      <c r="F17" s="43" t="str">
        <f t="shared" si="1"/>
        <v>Bonjour Fatima MACHIN&lt;BR&gt;&lt;BR&gt;bla bla...</v>
      </c>
    </row>
    <row r="18" spans="1:6" x14ac:dyDescent="0.25">
      <c r="A18" s="96" t="s">
        <v>515</v>
      </c>
      <c r="B18" s="43" t="s">
        <v>186</v>
      </c>
      <c r="C18" s="43" t="s">
        <v>458</v>
      </c>
      <c r="D18" s="43" t="b">
        <f ca="1">Tableau1[[#This Row],[DATE DEBUT DE STAGE]]&gt;TODAY()</f>
        <v>0</v>
      </c>
      <c r="E18" s="43" t="str">
        <f t="shared" si="0"/>
        <v xml:space="preserve">Objet : MACHIN Nicolas </v>
      </c>
      <c r="F18" s="43" t="str">
        <f t="shared" si="1"/>
        <v>Bonjour Nicolas  MACHIN&lt;BR&gt;&lt;BR&gt;bla bla...</v>
      </c>
    </row>
    <row r="19" spans="1:6" x14ac:dyDescent="0.25">
      <c r="A19" s="96" t="s">
        <v>515</v>
      </c>
      <c r="B19" s="43" t="s">
        <v>252</v>
      </c>
      <c r="C19" s="43" t="s">
        <v>458</v>
      </c>
      <c r="D19" s="43" t="b">
        <f ca="1">Tableau1[[#This Row],[DATE DEBUT DE STAGE]]&gt;TODAY()</f>
        <v>0</v>
      </c>
      <c r="E19" s="43" t="str">
        <f t="shared" si="0"/>
        <v>Objet : MACHIN Serkan</v>
      </c>
      <c r="F19" s="43" t="str">
        <f t="shared" si="1"/>
        <v>Bonjour Serkan MACHIN&lt;BR&gt;&lt;BR&gt;bla bla...</v>
      </c>
    </row>
    <row r="20" spans="1:6" x14ac:dyDescent="0.25">
      <c r="A20" s="96" t="s">
        <v>515</v>
      </c>
      <c r="B20" s="43" t="s">
        <v>182</v>
      </c>
      <c r="C20" s="43" t="s">
        <v>458</v>
      </c>
      <c r="D20" s="43" t="b">
        <f ca="1">Tableau1[[#This Row],[DATE DEBUT DE STAGE]]&gt;TODAY()</f>
        <v>0</v>
      </c>
      <c r="E20" s="43" t="str">
        <f t="shared" si="0"/>
        <v>Objet : MACHIN Valentin</v>
      </c>
      <c r="F20" s="43" t="str">
        <f t="shared" si="1"/>
        <v>Bonjour Valentin MACHIN&lt;BR&gt;&lt;BR&gt;bla bla...</v>
      </c>
    </row>
    <row r="21" spans="1:6" x14ac:dyDescent="0.25">
      <c r="A21" s="96" t="s">
        <v>515</v>
      </c>
      <c r="B21" s="121" t="s">
        <v>140</v>
      </c>
      <c r="C21" s="43" t="s">
        <v>458</v>
      </c>
      <c r="D21" s="43" t="b">
        <f ca="1">Tableau1[[#This Row],[DATE DEBUT DE STAGE]]&gt;TODAY()</f>
        <v>0</v>
      </c>
      <c r="E21" s="43" t="str">
        <f t="shared" si="0"/>
        <v>Objet : MACHIN Anael</v>
      </c>
      <c r="F21" s="43" t="str">
        <f t="shared" si="1"/>
        <v>Bonjour Anael MACHIN&lt;BR&gt;&lt;BR&gt;bla bla...</v>
      </c>
    </row>
    <row r="22" spans="1:6" x14ac:dyDescent="0.25">
      <c r="A22" s="96" t="s">
        <v>515</v>
      </c>
      <c r="B22" s="43" t="s">
        <v>99</v>
      </c>
      <c r="C22" s="43" t="s">
        <v>458</v>
      </c>
      <c r="D22" s="43" t="b">
        <f ca="1">Tableau1[[#This Row],[DATE DEBUT DE STAGE]]&gt;TODAY()</f>
        <v>0</v>
      </c>
      <c r="E22" s="43" t="str">
        <f t="shared" si="0"/>
        <v>Objet : MACHIN Alexandre</v>
      </c>
      <c r="F22" s="43" t="str">
        <f t="shared" si="1"/>
        <v>Bonjour Alexandre MACHIN&lt;BR&gt;&lt;BR&gt;bla bla...</v>
      </c>
    </row>
    <row r="23" spans="1:6" x14ac:dyDescent="0.25">
      <c r="A23" s="96" t="s">
        <v>515</v>
      </c>
      <c r="B23" s="43" t="s">
        <v>95</v>
      </c>
      <c r="C23" s="43" t="s">
        <v>458</v>
      </c>
      <c r="D23" s="43" t="b">
        <f ca="1">Tableau1[[#This Row],[DATE DEBUT DE STAGE]]&gt;TODAY()</f>
        <v>0</v>
      </c>
      <c r="E23" s="43" t="str">
        <f t="shared" si="0"/>
        <v>Objet : MACHIN Etienne</v>
      </c>
      <c r="F23" s="43" t="str">
        <f t="shared" si="1"/>
        <v>Bonjour Etienne MACHIN&lt;BR&gt;&lt;BR&gt;bla bla...</v>
      </c>
    </row>
    <row r="24" spans="1:6" x14ac:dyDescent="0.25">
      <c r="A24" s="96" t="s">
        <v>515</v>
      </c>
      <c r="B24" s="64" t="s">
        <v>203</v>
      </c>
      <c r="C24" s="43" t="s">
        <v>458</v>
      </c>
      <c r="D24" s="43" t="b">
        <f ca="1">Tableau1[[#This Row],[DATE DEBUT DE STAGE]]&gt;TODAY()</f>
        <v>0</v>
      </c>
      <c r="E24" s="43" t="str">
        <f t="shared" si="0"/>
        <v>Objet : MACHIN Nabil</v>
      </c>
      <c r="F24" s="43" t="str">
        <f t="shared" si="1"/>
        <v>Bonjour Nabil MACHIN&lt;BR&gt;&lt;BR&gt;bla bla...</v>
      </c>
    </row>
    <row r="25" spans="1:6" x14ac:dyDescent="0.25">
      <c r="A25" s="96" t="s">
        <v>515</v>
      </c>
      <c r="B25" s="43" t="s">
        <v>318</v>
      </c>
      <c r="C25" s="43" t="s">
        <v>458</v>
      </c>
      <c r="D25" s="43" t="b">
        <f ca="1">Tableau1[[#This Row],[DATE DEBUT DE STAGE]]&gt;TODAY()</f>
        <v>0</v>
      </c>
      <c r="E25" s="43" t="str">
        <f t="shared" si="0"/>
        <v>Objet : MACHIN Louisiane</v>
      </c>
      <c r="F25" s="43" t="str">
        <f t="shared" si="1"/>
        <v>Bonjour Louisiane MACHIN&lt;BR&gt;&lt;BR&gt;bla bla...</v>
      </c>
    </row>
    <row r="26" spans="1:6" x14ac:dyDescent="0.25">
      <c r="A26" s="96" t="s">
        <v>515</v>
      </c>
      <c r="B26" s="43" t="s">
        <v>51</v>
      </c>
      <c r="C26" s="43" t="s">
        <v>458</v>
      </c>
      <c r="D26" s="43" t="b">
        <f ca="1">Tableau1[[#This Row],[DATE DEBUT DE STAGE]]&gt;TODAY()</f>
        <v>0</v>
      </c>
      <c r="E26" s="43" t="str">
        <f t="shared" si="0"/>
        <v>Objet : MACHIN Julien</v>
      </c>
      <c r="F26" s="43" t="str">
        <f t="shared" si="1"/>
        <v>Bonjour Julien MACHIN&lt;BR&gt;&lt;BR&gt;bla bla...</v>
      </c>
    </row>
    <row r="27" spans="1:6" x14ac:dyDescent="0.25">
      <c r="A27" s="96" t="s">
        <v>515</v>
      </c>
      <c r="B27" s="43" t="s">
        <v>261</v>
      </c>
      <c r="C27" s="43" t="s">
        <v>458</v>
      </c>
      <c r="D27" s="43" t="b">
        <f ca="1">Tableau1[[#This Row],[DATE DEBUT DE STAGE]]&gt;TODAY()</f>
        <v>0</v>
      </c>
      <c r="E27" s="43" t="str">
        <f t="shared" si="0"/>
        <v>Objet : MACHIN Martin</v>
      </c>
      <c r="F27" s="43" t="str">
        <f t="shared" si="1"/>
        <v>Bonjour Martin MACHIN&lt;BR&gt;&lt;BR&gt;bla bla...</v>
      </c>
    </row>
    <row r="28" spans="1:6" x14ac:dyDescent="0.25">
      <c r="A28" s="96" t="s">
        <v>515</v>
      </c>
      <c r="B28" s="64" t="s">
        <v>193</v>
      </c>
      <c r="C28" s="43" t="s">
        <v>458</v>
      </c>
      <c r="D28" s="43" t="b">
        <f ca="1">Tableau1[[#This Row],[DATE DEBUT DE STAGE]]&gt;TODAY()</f>
        <v>0</v>
      </c>
      <c r="E28" s="43" t="str">
        <f t="shared" si="0"/>
        <v>Objet : MACHIN Nour Elhadi</v>
      </c>
      <c r="F28" s="43" t="str">
        <f t="shared" si="1"/>
        <v>Bonjour Nour Elhadi MACHIN&lt;BR&gt;&lt;BR&gt;bla bla...</v>
      </c>
    </row>
    <row r="29" spans="1:6" x14ac:dyDescent="0.25">
      <c r="A29" s="96" t="s">
        <v>515</v>
      </c>
      <c r="B29" s="43" t="s">
        <v>248</v>
      </c>
      <c r="C29" s="43" t="s">
        <v>458</v>
      </c>
      <c r="D29" s="43" t="b">
        <f ca="1">Tableau1[[#This Row],[DATE DEBUT DE STAGE]]&gt;TODAY()</f>
        <v>0</v>
      </c>
      <c r="E29" s="43" t="str">
        <f t="shared" si="0"/>
        <v>Objet : MACHIN Kubra</v>
      </c>
      <c r="F29" s="43" t="str">
        <f t="shared" si="1"/>
        <v>Bonjour Kubra MACHIN&lt;BR&gt;&lt;BR&gt;bla bla...</v>
      </c>
    </row>
    <row r="30" spans="1:6" x14ac:dyDescent="0.25">
      <c r="A30" s="96" t="s">
        <v>515</v>
      </c>
      <c r="B30" s="216" t="s">
        <v>416</v>
      </c>
      <c r="C30" s="43" t="s">
        <v>458</v>
      </c>
      <c r="D30" s="43" t="b">
        <f ca="1">Tableau1[[#This Row],[DATE DEBUT DE STAGE]]&gt;TODAY()</f>
        <v>0</v>
      </c>
      <c r="E30" s="43" t="str">
        <f t="shared" si="0"/>
        <v>Objet : MACHIN Maro</v>
      </c>
      <c r="F30" s="43" t="str">
        <f t="shared" si="1"/>
        <v>Bonjour Maro MACHIN&lt;BR&gt;&lt;BR&gt;bla bla...</v>
      </c>
    </row>
    <row r="31" spans="1:6" x14ac:dyDescent="0.25">
      <c r="A31" s="96" t="s">
        <v>515</v>
      </c>
      <c r="B31" s="43" t="s">
        <v>159</v>
      </c>
      <c r="C31" s="43" t="s">
        <v>458</v>
      </c>
      <c r="D31" s="43" t="b">
        <f ca="1">Tableau1[[#This Row],[DATE DEBUT DE STAGE]]&gt;TODAY()</f>
        <v>0</v>
      </c>
      <c r="E31" s="43" t="str">
        <f t="shared" si="0"/>
        <v>Objet : MACHIN Sounan Justin</v>
      </c>
      <c r="F31" s="43" t="str">
        <f t="shared" si="1"/>
        <v>Bonjour Sounan Justin MACHIN&lt;BR&gt;&lt;BR&gt;bla bla...</v>
      </c>
    </row>
    <row r="32" spans="1:6" x14ac:dyDescent="0.25">
      <c r="A32" s="96" t="s">
        <v>515</v>
      </c>
      <c r="B32" s="43" t="s">
        <v>441</v>
      </c>
      <c r="C32" s="43" t="s">
        <v>458</v>
      </c>
      <c r="D32" s="43" t="b">
        <f ca="1">Tableau1[[#This Row],[DATE DEBUT DE STAGE]]&gt;TODAY()</f>
        <v>0</v>
      </c>
      <c r="E32" s="43" t="str">
        <f t="shared" si="0"/>
        <v>Objet : MACHIN Basile</v>
      </c>
      <c r="F32" s="43" t="str">
        <f t="shared" si="1"/>
        <v>Bonjour Basile MACHIN&lt;BR&gt;&lt;BR&gt;bla bla...</v>
      </c>
    </row>
    <row r="33" spans="1:6" x14ac:dyDescent="0.25">
      <c r="A33" s="96" t="s">
        <v>515</v>
      </c>
      <c r="B33" s="43" t="s">
        <v>331</v>
      </c>
      <c r="C33" s="43" t="s">
        <v>458</v>
      </c>
      <c r="D33" s="43" t="b">
        <f ca="1">Tableau1[[#This Row],[DATE DEBUT DE STAGE]]&gt;TODAY()</f>
        <v>0</v>
      </c>
      <c r="E33" s="43" t="str">
        <f t="shared" si="0"/>
        <v>Objet : MACHIN Sofia</v>
      </c>
      <c r="F33" s="43" t="str">
        <f t="shared" si="1"/>
        <v>Bonjour Sofia MACHIN&lt;BR&gt;&lt;BR&gt;bla bla...</v>
      </c>
    </row>
    <row r="34" spans="1:6" x14ac:dyDescent="0.25">
      <c r="A34" s="96" t="s">
        <v>515</v>
      </c>
      <c r="B34" s="43" t="s">
        <v>306</v>
      </c>
      <c r="C34" s="43" t="s">
        <v>458</v>
      </c>
      <c r="D34" s="43" t="b">
        <f ca="1">Tableau1[[#This Row],[DATE DEBUT DE STAGE]]&gt;TODAY()</f>
        <v>0</v>
      </c>
      <c r="E34" s="43" t="str">
        <f t="shared" si="0"/>
        <v>Objet : MACHIN Carole</v>
      </c>
      <c r="F34" s="43" t="str">
        <f t="shared" si="1"/>
        <v>Bonjour Carole MACHIN&lt;BR&gt;&lt;BR&gt;bla bla...</v>
      </c>
    </row>
    <row r="35" spans="1:6" x14ac:dyDescent="0.25">
      <c r="A35" s="96" t="s">
        <v>515</v>
      </c>
      <c r="B35" s="43" t="s">
        <v>65</v>
      </c>
      <c r="C35" s="43" t="s">
        <v>458</v>
      </c>
      <c r="D35" s="43" t="b">
        <f ca="1">Tableau1[[#This Row],[DATE DEBUT DE STAGE]]&gt;TODAY()</f>
        <v>0</v>
      </c>
      <c r="E35" s="43" t="str">
        <f t="shared" si="0"/>
        <v>Objet : MACHIN Thomas</v>
      </c>
      <c r="F35" s="43" t="str">
        <f t="shared" si="1"/>
        <v>Bonjour Thomas MACHIN&lt;BR&gt;&lt;BR&gt;bla bla...</v>
      </c>
    </row>
    <row r="36" spans="1:6" x14ac:dyDescent="0.25">
      <c r="A36" s="96" t="s">
        <v>515</v>
      </c>
      <c r="B36" s="169" t="s">
        <v>346</v>
      </c>
      <c r="C36" s="43" t="s">
        <v>458</v>
      </c>
      <c r="D36" s="43" t="b">
        <f ca="1">Tableau1[[#This Row],[DATE DEBUT DE STAGE]]&gt;TODAY()</f>
        <v>0</v>
      </c>
      <c r="E36" s="43" t="str">
        <f t="shared" si="0"/>
        <v>Objet : MACHIN Emilie</v>
      </c>
      <c r="F36" s="43" t="str">
        <f t="shared" si="1"/>
        <v>Bonjour Emilie MACHIN&lt;BR&gt;&lt;BR&gt;bla bla...</v>
      </c>
    </row>
    <row r="37" spans="1:6" x14ac:dyDescent="0.25">
      <c r="A37" s="96" t="s">
        <v>515</v>
      </c>
      <c r="B37" s="64" t="s">
        <v>143</v>
      </c>
      <c r="C37" s="43" t="s">
        <v>458</v>
      </c>
      <c r="D37" s="43" t="b">
        <f ca="1">Tableau1[[#This Row],[DATE DEBUT DE STAGE]]&gt;TODAY()</f>
        <v>0</v>
      </c>
      <c r="E37" s="43" t="str">
        <f t="shared" si="0"/>
        <v>Objet : MACHIN Jean-Baptiste</v>
      </c>
      <c r="F37" s="43" t="str">
        <f t="shared" si="1"/>
        <v>Bonjour Jean-Baptiste MACHIN&lt;BR&gt;&lt;BR&gt;bla bla...</v>
      </c>
    </row>
    <row r="38" spans="1:6" x14ac:dyDescent="0.25">
      <c r="A38" s="96" t="s">
        <v>515</v>
      </c>
      <c r="B38" s="251" t="s">
        <v>176</v>
      </c>
      <c r="C38" s="43" t="s">
        <v>458</v>
      </c>
      <c r="D38" s="43" t="b">
        <f ca="1">Tableau1[[#This Row],[DATE DEBUT DE STAGE]]&gt;TODAY()</f>
        <v>0</v>
      </c>
      <c r="E38" s="43" t="str">
        <f t="shared" si="0"/>
        <v>Objet : MACHIN Lucas</v>
      </c>
      <c r="F38" s="43" t="str">
        <f t="shared" si="1"/>
        <v>Bonjour Lucas MACHIN&lt;BR&gt;&lt;BR&gt;bla bla...</v>
      </c>
    </row>
    <row r="39" spans="1:6" x14ac:dyDescent="0.25">
      <c r="A39" s="96" t="s">
        <v>515</v>
      </c>
      <c r="B39" s="43" t="s">
        <v>349</v>
      </c>
      <c r="C39" s="43" t="s">
        <v>458</v>
      </c>
      <c r="D39" s="43" t="b">
        <f ca="1">Tableau1[[#This Row],[DATE DEBUT DE STAGE]]&gt;TODAY()</f>
        <v>0</v>
      </c>
      <c r="E39" s="43" t="str">
        <f t="shared" si="0"/>
        <v>Objet : MACHIN Alaa</v>
      </c>
      <c r="F39" s="43" t="str">
        <f t="shared" si="1"/>
        <v>Bonjour Alaa MACHIN&lt;BR&gt;&lt;BR&gt;bla bla...</v>
      </c>
    </row>
    <row r="40" spans="1:6" x14ac:dyDescent="0.25">
      <c r="A40" s="96" t="s">
        <v>515</v>
      </c>
      <c r="B40" s="43" t="s">
        <v>177</v>
      </c>
      <c r="C40" s="43" t="s">
        <v>458</v>
      </c>
      <c r="D40" s="43" t="b">
        <f ca="1">Tableau1[[#This Row],[DATE DEBUT DE STAGE]]&gt;TODAY()</f>
        <v>0</v>
      </c>
      <c r="E40" s="43" t="str">
        <f t="shared" si="0"/>
        <v>Objet : MACHIN Mohamed</v>
      </c>
      <c r="F40" s="43" t="str">
        <f t="shared" si="1"/>
        <v>Bonjour Mohamed MACHIN&lt;BR&gt;&lt;BR&gt;bla bla...</v>
      </c>
    </row>
    <row r="41" spans="1:6" x14ac:dyDescent="0.25">
      <c r="A41" s="96" t="s">
        <v>515</v>
      </c>
      <c r="B41" s="64" t="s">
        <v>208</v>
      </c>
      <c r="C41" s="43" t="s">
        <v>458</v>
      </c>
      <c r="D41" s="43" t="b">
        <f ca="1">Tableau1[[#This Row],[DATE DEBUT DE STAGE]]&gt;TODAY()</f>
        <v>0</v>
      </c>
      <c r="E41" s="43" t="str">
        <f t="shared" si="0"/>
        <v>Objet : MACHIN Oussama</v>
      </c>
      <c r="F41" s="43" t="str">
        <f t="shared" si="1"/>
        <v>Bonjour Oussama MACHIN&lt;BR&gt;&lt;BR&gt;bla bla...</v>
      </c>
    </row>
    <row r="42" spans="1:6" x14ac:dyDescent="0.25">
      <c r="A42" s="96" t="s">
        <v>515</v>
      </c>
      <c r="B42" s="43" t="s">
        <v>439</v>
      </c>
      <c r="C42" s="43" t="s">
        <v>458</v>
      </c>
      <c r="D42" s="43" t="b">
        <f ca="1">Tableau1[[#This Row],[DATE DEBUT DE STAGE]]&gt;TODAY()</f>
        <v>0</v>
      </c>
      <c r="E42" s="43" t="str">
        <f t="shared" si="0"/>
        <v>Objet : MACHIN Vincent</v>
      </c>
      <c r="F42" s="43" t="str">
        <f t="shared" si="1"/>
        <v>Bonjour Vincent MACHIN&lt;BR&gt;&lt;BR&gt;bla bla...</v>
      </c>
    </row>
    <row r="43" spans="1:6" x14ac:dyDescent="0.25">
      <c r="A43" s="96" t="s">
        <v>515</v>
      </c>
      <c r="B43" s="43" t="s">
        <v>190</v>
      </c>
      <c r="C43" s="43" t="s">
        <v>458</v>
      </c>
      <c r="D43" s="43" t="b">
        <f ca="1">Tableau1[[#This Row],[DATE DEBUT DE STAGE]]&gt;TODAY()</f>
        <v>0</v>
      </c>
      <c r="E43" s="43" t="str">
        <f t="shared" si="0"/>
        <v>Objet : MACHIN Luna</v>
      </c>
      <c r="F43" s="43" t="str">
        <f t="shared" si="1"/>
        <v>Bonjour Luna MACHIN&lt;BR&gt;&lt;BR&gt;bla bla...</v>
      </c>
    </row>
    <row r="44" spans="1:6" x14ac:dyDescent="0.25">
      <c r="A44" s="96" t="s">
        <v>515</v>
      </c>
      <c r="B44" s="43" t="s">
        <v>225</v>
      </c>
      <c r="C44" s="43" t="s">
        <v>458</v>
      </c>
      <c r="D44" s="43" t="b">
        <f ca="1">Tableau1[[#This Row],[DATE DEBUT DE STAGE]]&gt;TODAY()</f>
        <v>0</v>
      </c>
      <c r="E44" s="43" t="str">
        <f t="shared" si="0"/>
        <v>Objet : MACHIN Quentin</v>
      </c>
      <c r="F44" s="43" t="str">
        <f t="shared" si="1"/>
        <v>Bonjour Quentin MACHIN&lt;BR&gt;&lt;BR&gt;bla bla...</v>
      </c>
    </row>
    <row r="45" spans="1:6" x14ac:dyDescent="0.25">
      <c r="A45" s="96" t="s">
        <v>515</v>
      </c>
      <c r="B45" s="43" t="s">
        <v>384</v>
      </c>
      <c r="C45" s="43" t="s">
        <v>458</v>
      </c>
      <c r="D45" s="43" t="b">
        <f ca="1">Tableau1[[#This Row],[DATE DEBUT DE STAGE]]&gt;TODAY()</f>
        <v>0</v>
      </c>
      <c r="E45" s="43" t="str">
        <f t="shared" si="0"/>
        <v>Objet : MACHIN Anthony</v>
      </c>
      <c r="F45" s="43" t="str">
        <f t="shared" si="1"/>
        <v>Bonjour Anthony MACHIN&lt;BR&gt;&lt;BR&gt;bla bla...</v>
      </c>
    </row>
    <row r="46" spans="1:6" x14ac:dyDescent="0.25">
      <c r="A46" s="96" t="s">
        <v>515</v>
      </c>
      <c r="B46" s="52" t="s">
        <v>93</v>
      </c>
      <c r="C46" s="43" t="s">
        <v>458</v>
      </c>
      <c r="D46" s="43" t="b">
        <f ca="1">Tableau1[[#This Row],[DATE DEBUT DE STAGE]]&gt;TODAY()</f>
        <v>0</v>
      </c>
      <c r="E46" s="43" t="str">
        <f t="shared" si="0"/>
        <v>Objet : MACHIN Cyprien</v>
      </c>
      <c r="F46" s="43" t="str">
        <f t="shared" si="1"/>
        <v>Bonjour Cyprien MACHIN&lt;BR&gt;&lt;BR&gt;bla bla...</v>
      </c>
    </row>
    <row r="47" spans="1:6" x14ac:dyDescent="0.25">
      <c r="A47" s="96" t="s">
        <v>515</v>
      </c>
      <c r="B47" s="43" t="s">
        <v>89</v>
      </c>
      <c r="C47" s="43" t="s">
        <v>458</v>
      </c>
      <c r="D47" s="43" t="b">
        <f ca="1">Tableau1[[#This Row],[DATE DEBUT DE STAGE]]&gt;TODAY()</f>
        <v>0</v>
      </c>
      <c r="E47" s="43" t="str">
        <f t="shared" si="0"/>
        <v>Objet : MACHIN Dimitri</v>
      </c>
      <c r="F47" s="43" t="str">
        <f t="shared" si="1"/>
        <v>Bonjour Dimitri MACHIN&lt;BR&gt;&lt;BR&gt;bla bla...</v>
      </c>
    </row>
    <row r="48" spans="1:6" x14ac:dyDescent="0.25">
      <c r="A48" s="96" t="s">
        <v>515</v>
      </c>
      <c r="B48" s="169" t="s">
        <v>352</v>
      </c>
      <c r="C48" s="43" t="s">
        <v>458</v>
      </c>
      <c r="D48" s="43" t="b">
        <f ca="1">Tableau1[[#This Row],[DATE DEBUT DE STAGE]]&gt;TODAY()</f>
        <v>0</v>
      </c>
      <c r="E48" s="43" t="str">
        <f t="shared" si="0"/>
        <v>Objet : MACHIN Nawel</v>
      </c>
      <c r="F48" s="43" t="str">
        <f t="shared" si="1"/>
        <v>Bonjour Nawel MACHIN&lt;BR&gt;&lt;BR&gt;bla bla...</v>
      </c>
    </row>
    <row r="49" spans="1:6" x14ac:dyDescent="0.25">
      <c r="A49" s="96" t="s">
        <v>515</v>
      </c>
      <c r="B49" s="43" t="s">
        <v>88</v>
      </c>
      <c r="C49" s="43" t="s">
        <v>458</v>
      </c>
      <c r="D49" s="43" t="b">
        <f ca="1">Tableau1[[#This Row],[DATE DEBUT DE STAGE]]&gt;TODAY()</f>
        <v>0</v>
      </c>
      <c r="E49" s="43" t="str">
        <f t="shared" si="0"/>
        <v>Objet : MACHIN Théo</v>
      </c>
      <c r="F49" s="43" t="str">
        <f t="shared" si="1"/>
        <v>Bonjour Théo MACHIN&lt;BR&gt;&lt;BR&gt;bla bla...</v>
      </c>
    </row>
    <row r="50" spans="1:6" x14ac:dyDescent="0.25">
      <c r="A50" s="96" t="s">
        <v>515</v>
      </c>
      <c r="B50" s="43" t="s">
        <v>267</v>
      </c>
      <c r="C50" s="43" t="s">
        <v>458</v>
      </c>
      <c r="D50" s="43" t="b">
        <f ca="1">Tableau1[[#This Row],[DATE DEBUT DE STAGE]]&gt;TODAY()</f>
        <v>0</v>
      </c>
      <c r="E50" s="43" t="str">
        <f t="shared" si="0"/>
        <v>Objet : MACHIN Manon</v>
      </c>
      <c r="F50" s="43" t="str">
        <f t="shared" si="1"/>
        <v>Bonjour Manon MACHIN&lt;BR&gt;&lt;BR&gt;bla bla...</v>
      </c>
    </row>
    <row r="51" spans="1:6" x14ac:dyDescent="0.25">
      <c r="A51" s="96" t="s">
        <v>515</v>
      </c>
      <c r="B51" s="43" t="s">
        <v>101</v>
      </c>
      <c r="C51" s="43" t="s">
        <v>458</v>
      </c>
      <c r="D51" s="43" t="b">
        <f ca="1">Tableau1[[#This Row],[DATE DEBUT DE STAGE]]&gt;TODAY()</f>
        <v>0</v>
      </c>
      <c r="E51" s="43" t="str">
        <f t="shared" si="0"/>
        <v>Objet : MACHIN Guillaume</v>
      </c>
      <c r="F51" s="43" t="str">
        <f t="shared" si="1"/>
        <v>Bonjour Guillaume MACHIN&lt;BR&gt;&lt;BR&gt;bla bla...</v>
      </c>
    </row>
    <row r="52" spans="1:6" x14ac:dyDescent="0.25">
      <c r="A52" s="96" t="s">
        <v>515</v>
      </c>
      <c r="B52" s="43" t="s">
        <v>229</v>
      </c>
      <c r="C52" s="43" t="s">
        <v>458</v>
      </c>
      <c r="D52" s="43" t="b">
        <f ca="1">Tableau1[[#This Row],[DATE DEBUT DE STAGE]]&gt;TODAY()</f>
        <v>0</v>
      </c>
      <c r="E52" s="43" t="str">
        <f t="shared" si="0"/>
        <v>Objet : MACHIN Marjorie</v>
      </c>
      <c r="F52" s="43" t="str">
        <f t="shared" si="1"/>
        <v>Bonjour Marjorie MACHIN&lt;BR&gt;&lt;BR&gt;bla bla...</v>
      </c>
    </row>
    <row r="53" spans="1:6" x14ac:dyDescent="0.25">
      <c r="A53" s="96" t="s">
        <v>515</v>
      </c>
      <c r="B53" s="43" t="s">
        <v>213</v>
      </c>
      <c r="C53" s="43" t="s">
        <v>458</v>
      </c>
      <c r="D53" s="43" t="b">
        <f ca="1">Tableau1[[#This Row],[DATE DEBUT DE STAGE]]&gt;TODAY()</f>
        <v>0</v>
      </c>
      <c r="E53" s="43" t="str">
        <f t="shared" si="0"/>
        <v>Objet : MACHIN Pierre</v>
      </c>
      <c r="F53" s="43" t="str">
        <f t="shared" si="1"/>
        <v>Bonjour Pierre MACHIN&lt;BR&gt;&lt;BR&gt;bla bla...</v>
      </c>
    </row>
    <row r="54" spans="1:6" x14ac:dyDescent="0.25">
      <c r="A54" s="96" t="s">
        <v>515</v>
      </c>
      <c r="B54" s="251" t="s">
        <v>444</v>
      </c>
      <c r="C54" s="43" t="s">
        <v>458</v>
      </c>
      <c r="D54" s="43" t="b">
        <f ca="1">Tableau1[[#This Row],[DATE DEBUT DE STAGE]]&gt;TODAY()</f>
        <v>0</v>
      </c>
      <c r="E54" s="43" t="str">
        <f t="shared" si="0"/>
        <v>Objet : MACHIN Grégoire</v>
      </c>
      <c r="F54" s="43" t="str">
        <f t="shared" si="1"/>
        <v>Bonjour Grégoire MACHIN&lt;BR&gt;&lt;BR&gt;bla bla...</v>
      </c>
    </row>
    <row r="55" spans="1:6" x14ac:dyDescent="0.25">
      <c r="A55" s="96" t="s">
        <v>515</v>
      </c>
      <c r="B55" s="238" t="s">
        <v>433</v>
      </c>
      <c r="C55" s="43" t="s">
        <v>458</v>
      </c>
      <c r="D55" s="43" t="b">
        <f ca="1">Tableau1[[#This Row],[DATE DEBUT DE STAGE]]&gt;TODAY()</f>
        <v>0</v>
      </c>
      <c r="E55" s="43" t="str">
        <f t="shared" si="0"/>
        <v>Objet : MACHIN Louane</v>
      </c>
      <c r="F55" s="43" t="str">
        <f t="shared" si="1"/>
        <v>Bonjour Louane MACHIN&lt;BR&gt;&lt;BR&gt;bla bla...</v>
      </c>
    </row>
    <row r="56" spans="1:6" x14ac:dyDescent="0.25">
      <c r="A56" s="96" t="s">
        <v>515</v>
      </c>
      <c r="B56" s="43" t="s">
        <v>79</v>
      </c>
      <c r="C56" s="43" t="s">
        <v>458</v>
      </c>
      <c r="D56" s="43" t="b">
        <f ca="1">Tableau1[[#This Row],[DATE DEBUT DE STAGE]]&gt;TODAY()</f>
        <v>0</v>
      </c>
      <c r="E56" s="43" t="str">
        <f t="shared" si="0"/>
        <v>Objet : MACHIN Marième</v>
      </c>
      <c r="F56" s="43" t="str">
        <f t="shared" si="1"/>
        <v>Bonjour Marième MACHIN&lt;BR&gt;&lt;BR&gt;bla bla...</v>
      </c>
    </row>
    <row r="57" spans="1:6" x14ac:dyDescent="0.25">
      <c r="A57" s="96" t="s">
        <v>515</v>
      </c>
      <c r="B57" s="64" t="s">
        <v>208</v>
      </c>
      <c r="C57" s="43" t="s">
        <v>458</v>
      </c>
      <c r="D57" s="43" t="b">
        <f ca="1">Tableau1[[#This Row],[DATE DEBUT DE STAGE]]&gt;TODAY()</f>
        <v>0</v>
      </c>
      <c r="E57" s="43" t="str">
        <f t="shared" si="0"/>
        <v>Objet : MACHIN Oussama</v>
      </c>
      <c r="F57" s="43" t="str">
        <f t="shared" si="1"/>
        <v>Bonjour Oussama MACHIN&lt;BR&gt;&lt;BR&gt;bla bla...</v>
      </c>
    </row>
    <row r="58" spans="1:6" x14ac:dyDescent="0.25">
      <c r="A58" s="96" t="s">
        <v>515</v>
      </c>
      <c r="B58" s="64" t="s">
        <v>39</v>
      </c>
      <c r="C58" s="43" t="s">
        <v>458</v>
      </c>
      <c r="D58" s="43" t="b">
        <f ca="1">Tableau1[[#This Row],[DATE DEBUT DE STAGE]]&gt;TODAY()</f>
        <v>0</v>
      </c>
      <c r="E58" s="43" t="str">
        <f t="shared" si="0"/>
        <v>Objet : MACHIN Elodie</v>
      </c>
      <c r="F58" s="43" t="str">
        <f t="shared" si="1"/>
        <v>Bonjour Elodie MACHIN&lt;BR&gt;&lt;BR&gt;bla bla...</v>
      </c>
    </row>
    <row r="59" spans="1:6" x14ac:dyDescent="0.25">
      <c r="A59" s="96" t="s">
        <v>515</v>
      </c>
      <c r="B59" s="43" t="s">
        <v>452</v>
      </c>
      <c r="C59" s="43" t="s">
        <v>458</v>
      </c>
      <c r="D59" s="43" t="b">
        <f ca="1">Tableau1[[#This Row],[DATE DEBUT DE STAGE]]&gt;TODAY()</f>
        <v>1</v>
      </c>
      <c r="E59" s="43" t="str">
        <f t="shared" si="0"/>
        <v>Objet : MACHIN Louis</v>
      </c>
      <c r="F59" s="43" t="str">
        <f t="shared" si="1"/>
        <v>Bonjour Louis MACHIN&lt;BR&gt;&lt;BR&gt;bla bla...</v>
      </c>
    </row>
    <row r="60" spans="1:6" x14ac:dyDescent="0.25">
      <c r="A60" s="96" t="s">
        <v>515</v>
      </c>
      <c r="B60" s="64" t="s">
        <v>102</v>
      </c>
      <c r="C60" s="43" t="s">
        <v>458</v>
      </c>
      <c r="D60" s="43" t="b">
        <f ca="1">Tableau1[[#This Row],[DATE DEBUT DE STAGE]]&gt;TODAY()</f>
        <v>0</v>
      </c>
      <c r="E60" s="43" t="str">
        <f t="shared" si="0"/>
        <v>Objet : MACHIN Chaimaa</v>
      </c>
      <c r="F60" s="43" t="str">
        <f t="shared" si="1"/>
        <v>Bonjour Chaimaa MACHIN&lt;BR&gt;&lt;BR&gt;bla bla...</v>
      </c>
    </row>
    <row r="61" spans="1:6" x14ac:dyDescent="0.25">
      <c r="A61" s="96" t="s">
        <v>515</v>
      </c>
      <c r="B61" s="43" t="s">
        <v>230</v>
      </c>
      <c r="C61" s="43" t="s">
        <v>458</v>
      </c>
      <c r="D61" s="43" t="b">
        <f ca="1">Tableau1[[#This Row],[DATE DEBUT DE STAGE]]&gt;TODAY()</f>
        <v>0</v>
      </c>
      <c r="E61" s="43" t="str">
        <f t="shared" si="0"/>
        <v>Objet : MACHIN Aymene</v>
      </c>
      <c r="F61" s="43" t="str">
        <f t="shared" si="1"/>
        <v>Bonjour Aymene MACHIN&lt;BR&gt;&lt;BR&gt;bla bla...</v>
      </c>
    </row>
    <row r="62" spans="1:6" x14ac:dyDescent="0.25">
      <c r="A62" s="96" t="s">
        <v>515</v>
      </c>
      <c r="B62" s="64" t="s">
        <v>286</v>
      </c>
      <c r="C62" s="43" t="s">
        <v>458</v>
      </c>
      <c r="D62" s="43" t="b">
        <f ca="1">Tableau1[[#This Row],[DATE DEBUT DE STAGE]]&gt;TODAY()</f>
        <v>0</v>
      </c>
      <c r="E62" s="43" t="str">
        <f t="shared" si="0"/>
        <v>Objet : MACHIN Marcella</v>
      </c>
      <c r="F62" s="43" t="str">
        <f t="shared" si="1"/>
        <v>Bonjour Marcella MACHIN&lt;BR&gt;&lt;BR&gt;bla bla...</v>
      </c>
    </row>
    <row r="63" spans="1:6" x14ac:dyDescent="0.25">
      <c r="A63" s="96" t="s">
        <v>515</v>
      </c>
      <c r="B63" s="43" t="s">
        <v>237</v>
      </c>
      <c r="C63" s="43" t="s">
        <v>458</v>
      </c>
      <c r="D63" s="43" t="b">
        <f ca="1">Tableau1[[#This Row],[DATE DEBUT DE STAGE]]&gt;TODAY()</f>
        <v>0</v>
      </c>
      <c r="E63" s="43" t="str">
        <f t="shared" si="0"/>
        <v>Objet : MACHIN Vitika</v>
      </c>
      <c r="F63" s="43" t="str">
        <f t="shared" si="1"/>
        <v>Bonjour Vitika MACHIN&lt;BR&gt;&lt;BR&gt;bla bla...</v>
      </c>
    </row>
    <row r="64" spans="1:6" x14ac:dyDescent="0.25">
      <c r="A64" s="96" t="s">
        <v>515</v>
      </c>
      <c r="B64" s="64" t="s">
        <v>177</v>
      </c>
      <c r="C64" s="43" t="s">
        <v>458</v>
      </c>
      <c r="D64" s="43" t="b">
        <f ca="1">Tableau1[[#This Row],[DATE DEBUT DE STAGE]]&gt;TODAY()</f>
        <v>0</v>
      </c>
      <c r="E64" s="43" t="str">
        <f t="shared" si="0"/>
        <v>Objet : MACHIN Mohamed</v>
      </c>
      <c r="F64" s="43" t="str">
        <f t="shared" si="1"/>
        <v>Bonjour Mohamed MACHIN&lt;BR&gt;&lt;BR&gt;bla bla...</v>
      </c>
    </row>
    <row r="65" spans="1:6" x14ac:dyDescent="0.25">
      <c r="A65" s="96" t="s">
        <v>515</v>
      </c>
      <c r="B65" s="43" t="s">
        <v>125</v>
      </c>
      <c r="C65" s="43" t="s">
        <v>458</v>
      </c>
      <c r="D65" s="43" t="b">
        <f ca="1">Tableau1[[#This Row],[DATE DEBUT DE STAGE]]&gt;TODAY()</f>
        <v>0</v>
      </c>
      <c r="E65" s="43" t="str">
        <f t="shared" si="0"/>
        <v>Objet : MACHIN Rubio</v>
      </c>
      <c r="F65" s="43" t="str">
        <f t="shared" si="1"/>
        <v>Bonjour Rubio MACHIN&lt;BR&gt;&lt;BR&gt;bla bla...</v>
      </c>
    </row>
    <row r="66" spans="1:6" x14ac:dyDescent="0.25">
      <c r="A66" s="96" t="s">
        <v>515</v>
      </c>
      <c r="B66" s="43" t="s">
        <v>81</v>
      </c>
      <c r="C66" s="43" t="s">
        <v>458</v>
      </c>
      <c r="D66" s="43" t="b">
        <f ca="1">Tableau1[[#This Row],[DATE DEBUT DE STAGE]]&gt;TODAY()</f>
        <v>0</v>
      </c>
      <c r="E66" s="43" t="str">
        <f t="shared" si="0"/>
        <v>Objet : MACHIN Maxim</v>
      </c>
      <c r="F66" s="43" t="str">
        <f t="shared" si="1"/>
        <v>Bonjour Maxim MACHIN&lt;BR&gt;&lt;BR&gt;bla bla...</v>
      </c>
    </row>
    <row r="67" spans="1:6" x14ac:dyDescent="0.25">
      <c r="A67" s="96" t="s">
        <v>515</v>
      </c>
      <c r="B67" s="64" t="s">
        <v>289</v>
      </c>
      <c r="C67" s="43" t="s">
        <v>458</v>
      </c>
      <c r="D67" s="43" t="b">
        <f ca="1">Tableau1[[#This Row],[DATE DEBUT DE STAGE]]&gt;TODAY()</f>
        <v>0</v>
      </c>
      <c r="E67" s="43" t="str">
        <f t="shared" ref="E67:E130" si="2">"Objet : " &amp;A67 &amp;" " &amp;B67</f>
        <v>Objet : MACHIN Samar</v>
      </c>
      <c r="F67" s="43" t="str">
        <f t="shared" ref="F67:F130" si="3">"Bonjour " &amp;B67&amp;" "&amp; A67&amp; "&lt;BR&gt;&lt;BR&gt;bla bla..."</f>
        <v>Bonjour Samar MACHIN&lt;BR&gt;&lt;BR&gt;bla bla...</v>
      </c>
    </row>
    <row r="68" spans="1:6" x14ac:dyDescent="0.25">
      <c r="A68" s="96" t="s">
        <v>515</v>
      </c>
      <c r="B68" s="43" t="s">
        <v>163</v>
      </c>
      <c r="C68" s="43" t="s">
        <v>458</v>
      </c>
      <c r="D68" s="43" t="b">
        <f ca="1">Tableau1[[#This Row],[DATE DEBUT DE STAGE]]&gt;TODAY()</f>
        <v>0</v>
      </c>
      <c r="E68" s="43" t="str">
        <f t="shared" si="2"/>
        <v>Objet : MACHIN Baptiste</v>
      </c>
      <c r="F68" s="43" t="str">
        <f t="shared" si="3"/>
        <v>Bonjour Baptiste MACHIN&lt;BR&gt;&lt;BR&gt;bla bla...</v>
      </c>
    </row>
    <row r="69" spans="1:6" x14ac:dyDescent="0.25">
      <c r="A69" s="96" t="s">
        <v>515</v>
      </c>
      <c r="B69" s="43" t="s">
        <v>82</v>
      </c>
      <c r="C69" s="43" t="s">
        <v>458</v>
      </c>
      <c r="D69" s="43" t="b">
        <f ca="1">Tableau1[[#This Row],[DATE DEBUT DE STAGE]]&gt;TODAY()</f>
        <v>0</v>
      </c>
      <c r="E69" s="43" t="str">
        <f t="shared" si="2"/>
        <v>Objet : MACHIN Olivier</v>
      </c>
      <c r="F69" s="43" t="str">
        <f t="shared" si="3"/>
        <v>Bonjour Olivier MACHIN&lt;BR&gt;&lt;BR&gt;bla bla...</v>
      </c>
    </row>
    <row r="70" spans="1:6" x14ac:dyDescent="0.25">
      <c r="A70" s="96" t="s">
        <v>515</v>
      </c>
      <c r="B70" s="216" t="s">
        <v>404</v>
      </c>
      <c r="C70" s="43" t="s">
        <v>458</v>
      </c>
      <c r="D70" s="43" t="b">
        <f ca="1">Tableau1[[#This Row],[DATE DEBUT DE STAGE]]&gt;TODAY()</f>
        <v>0</v>
      </c>
      <c r="E70" s="43" t="str">
        <f t="shared" si="2"/>
        <v>Objet : MACHIN Robin</v>
      </c>
      <c r="F70" s="43" t="str">
        <f t="shared" si="3"/>
        <v>Bonjour Robin MACHIN&lt;BR&gt;&lt;BR&gt;bla bla...</v>
      </c>
    </row>
    <row r="71" spans="1:6" x14ac:dyDescent="0.25">
      <c r="A71" s="96" t="s">
        <v>515</v>
      </c>
      <c r="B71" s="43" t="s">
        <v>172</v>
      </c>
      <c r="C71" s="43" t="s">
        <v>458</v>
      </c>
      <c r="D71" s="43" t="b">
        <f ca="1">Tableau1[[#This Row],[DATE DEBUT DE STAGE]]&gt;TODAY()</f>
        <v>0</v>
      </c>
      <c r="E71" s="43" t="str">
        <f t="shared" si="2"/>
        <v>Objet : MACHIN Antonin</v>
      </c>
      <c r="F71" s="43" t="str">
        <f t="shared" si="3"/>
        <v>Bonjour Antonin MACHIN&lt;BR&gt;&lt;BR&gt;bla bla...</v>
      </c>
    </row>
    <row r="72" spans="1:6" x14ac:dyDescent="0.25">
      <c r="A72" s="96" t="s">
        <v>515</v>
      </c>
      <c r="B72" s="43" t="s">
        <v>300</v>
      </c>
      <c r="C72" s="43" t="s">
        <v>458</v>
      </c>
      <c r="D72" s="43" t="b">
        <f ca="1">Tableau1[[#This Row],[DATE DEBUT DE STAGE]]&gt;TODAY()</f>
        <v>0</v>
      </c>
      <c r="E72" s="43" t="str">
        <f t="shared" si="2"/>
        <v>Objet : MACHIN Marie-Amélie</v>
      </c>
      <c r="F72" s="43" t="str">
        <f t="shared" si="3"/>
        <v>Bonjour Marie-Amélie MACHIN&lt;BR&gt;&lt;BR&gt;bla bla...</v>
      </c>
    </row>
    <row r="73" spans="1:6" x14ac:dyDescent="0.25">
      <c r="A73" s="96" t="s">
        <v>515</v>
      </c>
      <c r="B73" s="64" t="s">
        <v>105</v>
      </c>
      <c r="C73" s="43" t="s">
        <v>458</v>
      </c>
      <c r="D73" s="43" t="b">
        <f ca="1">Tableau1[[#This Row],[DATE DEBUT DE STAGE]]&gt;TODAY()</f>
        <v>0</v>
      </c>
      <c r="E73" s="43" t="str">
        <f t="shared" si="2"/>
        <v>Objet : MACHIN Benjamin</v>
      </c>
      <c r="F73" s="43" t="str">
        <f t="shared" si="3"/>
        <v>Bonjour Benjamin MACHIN&lt;BR&gt;&lt;BR&gt;bla bla...</v>
      </c>
    </row>
    <row r="74" spans="1:6" x14ac:dyDescent="0.25">
      <c r="A74" s="96" t="s">
        <v>515</v>
      </c>
      <c r="B74" s="64" t="s">
        <v>205</v>
      </c>
      <c r="C74" s="43" t="s">
        <v>458</v>
      </c>
      <c r="D74" s="43" t="b">
        <f ca="1">Tableau1[[#This Row],[DATE DEBUT DE STAGE]]&gt;TODAY()</f>
        <v>0</v>
      </c>
      <c r="E74" s="43" t="str">
        <f t="shared" si="2"/>
        <v>Objet : MACHIN Géraud</v>
      </c>
      <c r="F74" s="43" t="str">
        <f t="shared" si="3"/>
        <v>Bonjour Géraud MACHIN&lt;BR&gt;&lt;BR&gt;bla bla...</v>
      </c>
    </row>
    <row r="75" spans="1:6" x14ac:dyDescent="0.25">
      <c r="A75" s="96" t="s">
        <v>515</v>
      </c>
      <c r="B75" s="43" t="s">
        <v>236</v>
      </c>
      <c r="C75" s="43" t="s">
        <v>458</v>
      </c>
      <c r="D75" s="43" t="b">
        <f ca="1">Tableau1[[#This Row],[DATE DEBUT DE STAGE]]&gt;TODAY()</f>
        <v>0</v>
      </c>
      <c r="E75" s="43" t="str">
        <f t="shared" si="2"/>
        <v>Objet : MACHIN Jules</v>
      </c>
      <c r="F75" s="43" t="str">
        <f t="shared" si="3"/>
        <v>Bonjour Jules MACHIN&lt;BR&gt;&lt;BR&gt;bla bla...</v>
      </c>
    </row>
    <row r="76" spans="1:6" x14ac:dyDescent="0.25">
      <c r="A76" s="96" t="s">
        <v>515</v>
      </c>
      <c r="B76" s="64" t="s">
        <v>180</v>
      </c>
      <c r="C76" s="43" t="s">
        <v>458</v>
      </c>
      <c r="D76" s="43" t="b">
        <f ca="1">Tableau1[[#This Row],[DATE DEBUT DE STAGE]]&gt;TODAY()</f>
        <v>0</v>
      </c>
      <c r="E76" s="43" t="str">
        <f t="shared" si="2"/>
        <v>Objet : MACHIN Patrick</v>
      </c>
      <c r="F76" s="43" t="str">
        <f t="shared" si="3"/>
        <v>Bonjour Patrick MACHIN&lt;BR&gt;&lt;BR&gt;bla bla...</v>
      </c>
    </row>
    <row r="77" spans="1:6" x14ac:dyDescent="0.25">
      <c r="A77" s="96" t="s">
        <v>515</v>
      </c>
      <c r="B77" s="43" t="s">
        <v>103</v>
      </c>
      <c r="C77" s="43" t="s">
        <v>458</v>
      </c>
      <c r="D77" s="43" t="b">
        <f ca="1">Tableau1[[#This Row],[DATE DEBUT DE STAGE]]&gt;TODAY()</f>
        <v>0</v>
      </c>
      <c r="E77" s="43" t="str">
        <f t="shared" si="2"/>
        <v>Objet : MACHIN Clément</v>
      </c>
      <c r="F77" s="43" t="str">
        <f t="shared" si="3"/>
        <v>Bonjour Clément MACHIN&lt;BR&gt;&lt;BR&gt;bla bla...</v>
      </c>
    </row>
    <row r="78" spans="1:6" x14ac:dyDescent="0.25">
      <c r="A78" s="96" t="s">
        <v>515</v>
      </c>
      <c r="B78" s="43" t="s">
        <v>207</v>
      </c>
      <c r="C78" s="43" t="s">
        <v>458</v>
      </c>
      <c r="D78" s="43" t="b">
        <f ca="1">Tableau1[[#This Row],[DATE DEBUT DE STAGE]]&gt;TODAY()</f>
        <v>0</v>
      </c>
      <c r="E78" s="43" t="str">
        <f t="shared" si="2"/>
        <v>Objet : MACHIN Théodore</v>
      </c>
      <c r="F78" s="43" t="str">
        <f t="shared" si="3"/>
        <v>Bonjour Théodore MACHIN&lt;BR&gt;&lt;BR&gt;bla bla...</v>
      </c>
    </row>
    <row r="79" spans="1:6" x14ac:dyDescent="0.25">
      <c r="A79" s="96" t="s">
        <v>515</v>
      </c>
      <c r="B79" s="216" t="s">
        <v>407</v>
      </c>
      <c r="C79" s="43" t="s">
        <v>458</v>
      </c>
      <c r="D79" s="43" t="b">
        <f ca="1">Tableau1[[#This Row],[DATE DEBUT DE STAGE]]&gt;TODAY()</f>
        <v>1</v>
      </c>
      <c r="E79" s="43" t="str">
        <f t="shared" si="2"/>
        <v>Objet : MACHIN Nina</v>
      </c>
      <c r="F79" s="43" t="str">
        <f t="shared" si="3"/>
        <v>Bonjour Nina MACHIN&lt;BR&gt;&lt;BR&gt;bla bla...</v>
      </c>
    </row>
    <row r="80" spans="1:6" x14ac:dyDescent="0.25">
      <c r="A80" s="96" t="s">
        <v>515</v>
      </c>
      <c r="B80" s="43" t="s">
        <v>295</v>
      </c>
      <c r="C80" s="43" t="s">
        <v>458</v>
      </c>
      <c r="D80" s="43" t="b">
        <f ca="1">Tableau1[[#This Row],[DATE DEBUT DE STAGE]]&gt;TODAY()</f>
        <v>0</v>
      </c>
      <c r="E80" s="43" t="str">
        <f t="shared" si="2"/>
        <v>Objet : MACHIN Bilal</v>
      </c>
      <c r="F80" s="43" t="str">
        <f t="shared" si="3"/>
        <v>Bonjour Bilal MACHIN&lt;BR&gt;&lt;BR&gt;bla bla...</v>
      </c>
    </row>
    <row r="81" spans="1:6" x14ac:dyDescent="0.25">
      <c r="A81" s="96" t="s">
        <v>515</v>
      </c>
      <c r="B81" s="108" t="s">
        <v>106</v>
      </c>
      <c r="C81" s="43" t="s">
        <v>458</v>
      </c>
      <c r="D81" s="43" t="b">
        <f ca="1">Tableau1[[#This Row],[DATE DEBUT DE STAGE]]&gt;TODAY()</f>
        <v>0</v>
      </c>
      <c r="E81" s="43" t="str">
        <f t="shared" si="2"/>
        <v>Objet : MACHIN Lydia</v>
      </c>
      <c r="F81" s="43" t="str">
        <f t="shared" si="3"/>
        <v>Bonjour Lydia MACHIN&lt;BR&gt;&lt;BR&gt;bla bla...</v>
      </c>
    </row>
    <row r="82" spans="1:6" x14ac:dyDescent="0.25">
      <c r="A82" s="96" t="s">
        <v>515</v>
      </c>
      <c r="B82" s="216" t="s">
        <v>398</v>
      </c>
      <c r="C82" s="43" t="s">
        <v>458</v>
      </c>
      <c r="D82" s="43" t="b">
        <f ca="1">Tableau1[[#This Row],[DATE DEBUT DE STAGE]]&gt;TODAY()</f>
        <v>0</v>
      </c>
      <c r="E82" s="43" t="str">
        <f t="shared" si="2"/>
        <v>Objet : MACHIN Rayan</v>
      </c>
      <c r="F82" s="43" t="str">
        <f t="shared" si="3"/>
        <v>Bonjour Rayan MACHIN&lt;BR&gt;&lt;BR&gt;bla bla...</v>
      </c>
    </row>
    <row r="83" spans="1:6" x14ac:dyDescent="0.25">
      <c r="A83" s="96" t="s">
        <v>515</v>
      </c>
      <c r="B83" s="43" t="s">
        <v>200</v>
      </c>
      <c r="C83" s="43" t="s">
        <v>458</v>
      </c>
      <c r="D83" s="43" t="b">
        <f ca="1">Tableau1[[#This Row],[DATE DEBUT DE STAGE]]&gt;TODAY()</f>
        <v>0</v>
      </c>
      <c r="E83" s="43" t="str">
        <f t="shared" si="2"/>
        <v>Objet : MACHIN Margot</v>
      </c>
      <c r="F83" s="43" t="str">
        <f t="shared" si="3"/>
        <v>Bonjour Margot MACHIN&lt;BR&gt;&lt;BR&gt;bla bla...</v>
      </c>
    </row>
    <row r="84" spans="1:6" x14ac:dyDescent="0.25">
      <c r="A84" s="96" t="s">
        <v>515</v>
      </c>
      <c r="B84" s="64" t="s">
        <v>310</v>
      </c>
      <c r="C84" s="43" t="s">
        <v>458</v>
      </c>
      <c r="D84" s="43" t="b">
        <f ca="1">Tableau1[[#This Row],[DATE DEBUT DE STAGE]]&gt;TODAY()</f>
        <v>0</v>
      </c>
      <c r="E84" s="43" t="str">
        <f t="shared" si="2"/>
        <v>Objet : MACHIN Ismail</v>
      </c>
      <c r="F84" s="43" t="str">
        <f t="shared" si="3"/>
        <v>Bonjour Ismail MACHIN&lt;BR&gt;&lt;BR&gt;bla bla...</v>
      </c>
    </row>
    <row r="85" spans="1:6" x14ac:dyDescent="0.25">
      <c r="A85" s="96" t="s">
        <v>515</v>
      </c>
      <c r="B85" s="64" t="s">
        <v>132</v>
      </c>
      <c r="C85" s="43" t="s">
        <v>458</v>
      </c>
      <c r="D85" s="43" t="b">
        <f ca="1">Tableau1[[#This Row],[DATE DEBUT DE STAGE]]&gt;TODAY()</f>
        <v>0</v>
      </c>
      <c r="E85" s="43" t="str">
        <f t="shared" si="2"/>
        <v>Objet : MACHIN Tiphaine</v>
      </c>
      <c r="F85" s="43" t="str">
        <f t="shared" si="3"/>
        <v>Bonjour Tiphaine MACHIN&lt;BR&gt;&lt;BR&gt;bla bla...</v>
      </c>
    </row>
    <row r="86" spans="1:6" x14ac:dyDescent="0.25">
      <c r="A86" s="96" t="s">
        <v>515</v>
      </c>
      <c r="B86" s="169" t="s">
        <v>341</v>
      </c>
      <c r="C86" s="43" t="s">
        <v>458</v>
      </c>
      <c r="D86" s="43" t="b">
        <f ca="1">Tableau1[[#This Row],[DATE DEBUT DE STAGE]]&gt;TODAY()</f>
        <v>0</v>
      </c>
      <c r="E86" s="43" t="str">
        <f t="shared" si="2"/>
        <v>Objet : MACHIN Fouad</v>
      </c>
      <c r="F86" s="43" t="str">
        <f t="shared" si="3"/>
        <v>Bonjour Fouad MACHIN&lt;BR&gt;&lt;BR&gt;bla bla...</v>
      </c>
    </row>
    <row r="87" spans="1:6" x14ac:dyDescent="0.25">
      <c r="A87" s="96" t="s">
        <v>515</v>
      </c>
      <c r="B87" s="64" t="s">
        <v>68</v>
      </c>
      <c r="C87" s="43" t="s">
        <v>458</v>
      </c>
      <c r="D87" s="43" t="b">
        <f ca="1">Tableau1[[#This Row],[DATE DEBUT DE STAGE]]&gt;TODAY()</f>
        <v>0</v>
      </c>
      <c r="E87" s="43" t="str">
        <f t="shared" si="2"/>
        <v>Objet : MACHIN Stéphane</v>
      </c>
      <c r="F87" s="43" t="str">
        <f t="shared" si="3"/>
        <v>Bonjour Stéphane MACHIN&lt;BR&gt;&lt;BR&gt;bla bla...</v>
      </c>
    </row>
    <row r="88" spans="1:6" x14ac:dyDescent="0.25">
      <c r="A88" s="96" t="s">
        <v>515</v>
      </c>
      <c r="B88" s="64" t="s">
        <v>227</v>
      </c>
      <c r="C88" s="43" t="s">
        <v>458</v>
      </c>
      <c r="D88" s="43" t="b">
        <f ca="1">Tableau1[[#This Row],[DATE DEBUT DE STAGE]]&gt;TODAY()</f>
        <v>0</v>
      </c>
      <c r="E88" s="43" t="str">
        <f t="shared" si="2"/>
        <v>Objet : MACHIN Arnaud</v>
      </c>
      <c r="F88" s="43" t="str">
        <f t="shared" si="3"/>
        <v>Bonjour Arnaud MACHIN&lt;BR&gt;&lt;BR&gt;bla bla...</v>
      </c>
    </row>
    <row r="89" spans="1:6" x14ac:dyDescent="0.25">
      <c r="A89" s="96" t="s">
        <v>515</v>
      </c>
      <c r="B89" s="43" t="s">
        <v>381</v>
      </c>
      <c r="C89" s="43" t="s">
        <v>458</v>
      </c>
      <c r="D89" s="43" t="b">
        <f ca="1">Tableau1[[#This Row],[DATE DEBUT DE STAGE]]&gt;TODAY()</f>
        <v>0</v>
      </c>
      <c r="E89" s="43" t="str">
        <f t="shared" si="2"/>
        <v>Objet : MACHIN Rani</v>
      </c>
      <c r="F89" s="43" t="str">
        <f t="shared" si="3"/>
        <v>Bonjour Rani MACHIN&lt;BR&gt;&lt;BR&gt;bla bla...</v>
      </c>
    </row>
    <row r="90" spans="1:6" x14ac:dyDescent="0.25">
      <c r="A90" s="96" t="s">
        <v>515</v>
      </c>
      <c r="B90" s="64" t="s">
        <v>184</v>
      </c>
      <c r="C90" s="43" t="s">
        <v>458</v>
      </c>
      <c r="D90" s="43" t="b">
        <f ca="1">Tableau1[[#This Row],[DATE DEBUT DE STAGE]]&gt;TODAY()</f>
        <v>0</v>
      </c>
      <c r="E90" s="43" t="str">
        <f t="shared" si="2"/>
        <v>Objet : MACHIN Ouiza</v>
      </c>
      <c r="F90" s="43" t="str">
        <f t="shared" si="3"/>
        <v>Bonjour Ouiza MACHIN&lt;BR&gt;&lt;BR&gt;bla bla...</v>
      </c>
    </row>
    <row r="91" spans="1:6" x14ac:dyDescent="0.25">
      <c r="A91" s="96" t="s">
        <v>515</v>
      </c>
      <c r="B91" s="43" t="s">
        <v>51</v>
      </c>
      <c r="C91" s="43" t="s">
        <v>458</v>
      </c>
      <c r="D91" s="43" t="b">
        <f ca="1">Tableau1[[#This Row],[DATE DEBUT DE STAGE]]&gt;TODAY()</f>
        <v>0</v>
      </c>
      <c r="E91" s="43" t="str">
        <f t="shared" si="2"/>
        <v>Objet : MACHIN Julien</v>
      </c>
      <c r="F91" s="43" t="str">
        <f t="shared" si="3"/>
        <v>Bonjour Julien MACHIN&lt;BR&gt;&lt;BR&gt;bla bla...</v>
      </c>
    </row>
    <row r="92" spans="1:6" x14ac:dyDescent="0.25">
      <c r="A92" s="96" t="s">
        <v>515</v>
      </c>
      <c r="B92" s="43" t="s">
        <v>311</v>
      </c>
      <c r="C92" s="43" t="s">
        <v>458</v>
      </c>
      <c r="D92" s="43" t="b">
        <f ca="1">Tableau1[[#This Row],[DATE DEBUT DE STAGE]]&gt;TODAY()</f>
        <v>0</v>
      </c>
      <c r="E92" s="43" t="str">
        <f t="shared" si="2"/>
        <v>Objet : MACHIN Sandja Wésséme</v>
      </c>
      <c r="F92" s="43" t="str">
        <f t="shared" si="3"/>
        <v>Bonjour Sandja Wésséme MACHIN&lt;BR&gt;&lt;BR&gt;bla bla...</v>
      </c>
    </row>
    <row r="93" spans="1:6" x14ac:dyDescent="0.25">
      <c r="A93" s="96" t="s">
        <v>515</v>
      </c>
      <c r="B93" s="43" t="s">
        <v>211</v>
      </c>
      <c r="C93" s="43" t="s">
        <v>458</v>
      </c>
      <c r="D93" s="43" t="b">
        <f ca="1">Tableau1[[#This Row],[DATE DEBUT DE STAGE]]&gt;TODAY()</f>
        <v>0</v>
      </c>
      <c r="E93" s="43" t="str">
        <f t="shared" si="2"/>
        <v>Objet : MACHIN Hamza</v>
      </c>
      <c r="F93" s="43" t="str">
        <f t="shared" si="3"/>
        <v>Bonjour Hamza MACHIN&lt;BR&gt;&lt;BR&gt;bla bla...</v>
      </c>
    </row>
    <row r="94" spans="1:6" x14ac:dyDescent="0.25">
      <c r="A94" s="96" t="s">
        <v>515</v>
      </c>
      <c r="B94" s="43" t="s">
        <v>280</v>
      </c>
      <c r="C94" s="43" t="s">
        <v>458</v>
      </c>
      <c r="D94" s="43" t="b">
        <f ca="1">Tableau1[[#This Row],[DATE DEBUT DE STAGE]]&gt;TODAY()</f>
        <v>0</v>
      </c>
      <c r="E94" s="43" t="str">
        <f t="shared" si="2"/>
        <v>Objet : MACHIN Naji</v>
      </c>
      <c r="F94" s="43" t="str">
        <f t="shared" si="3"/>
        <v>Bonjour Naji MACHIN&lt;BR&gt;&lt;BR&gt;bla bla...</v>
      </c>
    </row>
    <row r="95" spans="1:6" x14ac:dyDescent="0.25">
      <c r="A95" s="96" t="s">
        <v>515</v>
      </c>
      <c r="B95" s="43" t="s">
        <v>99</v>
      </c>
      <c r="C95" s="43" t="s">
        <v>458</v>
      </c>
      <c r="D95" s="43" t="b">
        <f ca="1">Tableau1[[#This Row],[DATE DEBUT DE STAGE]]&gt;TODAY()</f>
        <v>0</v>
      </c>
      <c r="E95" s="43" t="str">
        <f t="shared" si="2"/>
        <v>Objet : MACHIN Alexandre</v>
      </c>
      <c r="F95" s="43" t="str">
        <f t="shared" si="3"/>
        <v>Bonjour Alexandre MACHIN&lt;BR&gt;&lt;BR&gt;bla bla...</v>
      </c>
    </row>
    <row r="96" spans="1:6" x14ac:dyDescent="0.25">
      <c r="A96" s="96" t="s">
        <v>515</v>
      </c>
      <c r="B96" s="43" t="s">
        <v>274</v>
      </c>
      <c r="C96" s="43" t="s">
        <v>458</v>
      </c>
      <c r="D96" s="43" t="b">
        <f ca="1">Tableau1[[#This Row],[DATE DEBUT DE STAGE]]&gt;TODAY()</f>
        <v>0</v>
      </c>
      <c r="E96" s="43" t="str">
        <f t="shared" si="2"/>
        <v>Objet : MACHIN Céline</v>
      </c>
      <c r="F96" s="43" t="str">
        <f t="shared" si="3"/>
        <v>Bonjour Céline MACHIN&lt;BR&gt;&lt;BR&gt;bla bla...</v>
      </c>
    </row>
    <row r="97" spans="1:6" x14ac:dyDescent="0.25">
      <c r="A97" s="96" t="s">
        <v>515</v>
      </c>
      <c r="B97" s="64" t="s">
        <v>181</v>
      </c>
      <c r="C97" s="43" t="s">
        <v>458</v>
      </c>
      <c r="D97" s="43" t="b">
        <f ca="1">Tableau1[[#This Row],[DATE DEBUT DE STAGE]]&gt;TODAY()</f>
        <v>0</v>
      </c>
      <c r="E97" s="43" t="str">
        <f t="shared" si="2"/>
        <v>Objet : MACHIN Vasile Catalin</v>
      </c>
      <c r="F97" s="43" t="str">
        <f t="shared" si="3"/>
        <v>Bonjour Vasile Catalin MACHIN&lt;BR&gt;&lt;BR&gt;bla bla...</v>
      </c>
    </row>
    <row r="98" spans="1:6" x14ac:dyDescent="0.25">
      <c r="A98" s="96" t="s">
        <v>515</v>
      </c>
      <c r="B98" s="43" t="s">
        <v>255</v>
      </c>
      <c r="C98" s="43" t="s">
        <v>458</v>
      </c>
      <c r="D98" s="43" t="b">
        <f ca="1">Tableau1[[#This Row],[DATE DEBUT DE STAGE]]&gt;TODAY()</f>
        <v>0</v>
      </c>
      <c r="E98" s="43" t="str">
        <f t="shared" si="2"/>
        <v>Objet : MACHIN Fabien</v>
      </c>
      <c r="F98" s="43" t="str">
        <f t="shared" si="3"/>
        <v>Bonjour Fabien MACHIN&lt;BR&gt;&lt;BR&gt;bla bla...</v>
      </c>
    </row>
    <row r="99" spans="1:6" x14ac:dyDescent="0.25">
      <c r="A99" s="96" t="s">
        <v>515</v>
      </c>
      <c r="B99" s="43" t="s">
        <v>385</v>
      </c>
      <c r="C99" s="43" t="s">
        <v>458</v>
      </c>
      <c r="D99" s="43" t="b">
        <f ca="1">Tableau1[[#This Row],[DATE DEBUT DE STAGE]]&gt;TODAY()</f>
        <v>0</v>
      </c>
      <c r="E99" s="43" t="str">
        <f t="shared" si="2"/>
        <v>Objet : MACHIN Freddy</v>
      </c>
      <c r="F99" s="43" t="str">
        <f t="shared" si="3"/>
        <v>Bonjour Freddy MACHIN&lt;BR&gt;&lt;BR&gt;bla bla...</v>
      </c>
    </row>
    <row r="100" spans="1:6" x14ac:dyDescent="0.25">
      <c r="A100" s="96" t="s">
        <v>515</v>
      </c>
      <c r="B100" s="43" t="s">
        <v>88</v>
      </c>
      <c r="C100" s="43" t="s">
        <v>458</v>
      </c>
      <c r="D100" s="43" t="b">
        <f ca="1">Tableau1[[#This Row],[DATE DEBUT DE STAGE]]&gt;TODAY()</f>
        <v>0</v>
      </c>
      <c r="E100" s="43" t="str">
        <f t="shared" si="2"/>
        <v>Objet : MACHIN Théo</v>
      </c>
      <c r="F100" s="43" t="str">
        <f t="shared" si="3"/>
        <v>Bonjour Théo MACHIN&lt;BR&gt;&lt;BR&gt;bla bla...</v>
      </c>
    </row>
    <row r="101" spans="1:6" x14ac:dyDescent="0.25">
      <c r="A101" s="96" t="s">
        <v>515</v>
      </c>
      <c r="B101" s="43" t="s">
        <v>127</v>
      </c>
      <c r="C101" s="43" t="s">
        <v>458</v>
      </c>
      <c r="D101" s="43" t="b">
        <f ca="1">Tableau1[[#This Row],[DATE DEBUT DE STAGE]]&gt;TODAY()</f>
        <v>0</v>
      </c>
      <c r="E101" s="43" t="str">
        <f t="shared" si="2"/>
        <v>Objet : MACHIN Lorraine</v>
      </c>
      <c r="F101" s="43" t="str">
        <f t="shared" si="3"/>
        <v>Bonjour Lorraine MACHIN&lt;BR&gt;&lt;BR&gt;bla bla...</v>
      </c>
    </row>
    <row r="102" spans="1:6" x14ac:dyDescent="0.25">
      <c r="A102" s="96" t="s">
        <v>515</v>
      </c>
      <c r="B102" s="251" t="s">
        <v>361</v>
      </c>
      <c r="C102" s="43" t="s">
        <v>458</v>
      </c>
      <c r="D102" s="43" t="b">
        <f ca="1">Tableau1[[#This Row],[DATE DEBUT DE STAGE]]&gt;TODAY()</f>
        <v>0</v>
      </c>
      <c r="E102" s="43" t="str">
        <f t="shared" si="2"/>
        <v>Objet : MACHIN Maxime</v>
      </c>
      <c r="F102" s="43" t="str">
        <f t="shared" si="3"/>
        <v>Bonjour Maxime MACHIN&lt;BR&gt;&lt;BR&gt;bla bla...</v>
      </c>
    </row>
    <row r="103" spans="1:6" x14ac:dyDescent="0.25">
      <c r="A103" s="96" t="s">
        <v>515</v>
      </c>
      <c r="B103" s="43" t="s">
        <v>224</v>
      </c>
      <c r="C103" s="43" t="s">
        <v>458</v>
      </c>
      <c r="D103" s="43" t="b">
        <f ca="1">Tableau1[[#This Row],[DATE DEBUT DE STAGE]]&gt;TODAY()</f>
        <v>0</v>
      </c>
      <c r="E103" s="43" t="str">
        <f t="shared" si="2"/>
        <v>Objet : MACHIN Marc</v>
      </c>
      <c r="F103" s="43" t="str">
        <f t="shared" si="3"/>
        <v>Bonjour Marc MACHIN&lt;BR&gt;&lt;BR&gt;bla bla...</v>
      </c>
    </row>
    <row r="104" spans="1:6" x14ac:dyDescent="0.25">
      <c r="A104" s="96" t="s">
        <v>515</v>
      </c>
      <c r="B104" s="43" t="s">
        <v>314</v>
      </c>
      <c r="C104" s="43" t="s">
        <v>458</v>
      </c>
      <c r="D104" s="43" t="b">
        <f ca="1">Tableau1[[#This Row],[DATE DEBUT DE STAGE]]&gt;TODAY()</f>
        <v>0</v>
      </c>
      <c r="E104" s="43" t="str">
        <f t="shared" si="2"/>
        <v>Objet : MACHIN Jean-Pierre Aristide</v>
      </c>
      <c r="F104" s="43" t="str">
        <f t="shared" si="3"/>
        <v>Bonjour Jean-Pierre Aristide MACHIN&lt;BR&gt;&lt;BR&gt;bla bla...</v>
      </c>
    </row>
    <row r="105" spans="1:6" x14ac:dyDescent="0.25">
      <c r="A105" s="96" t="s">
        <v>515</v>
      </c>
      <c r="B105" s="43" t="s">
        <v>74</v>
      </c>
      <c r="C105" s="43" t="s">
        <v>458</v>
      </c>
      <c r="D105" s="43" t="b">
        <f ca="1">Tableau1[[#This Row],[DATE DEBUT DE STAGE]]&gt;TODAY()</f>
        <v>0</v>
      </c>
      <c r="E105" s="43" t="str">
        <f t="shared" si="2"/>
        <v>Objet : MACHIN Jérémy</v>
      </c>
      <c r="F105" s="43" t="str">
        <f t="shared" si="3"/>
        <v>Bonjour Jérémy MACHIN&lt;BR&gt;&lt;BR&gt;bla bla...</v>
      </c>
    </row>
    <row r="106" spans="1:6" x14ac:dyDescent="0.25">
      <c r="A106" s="96" t="s">
        <v>515</v>
      </c>
      <c r="B106" s="43" t="s">
        <v>251</v>
      </c>
      <c r="C106" s="43" t="s">
        <v>458</v>
      </c>
      <c r="D106" s="43" t="b">
        <f ca="1">Tableau1[[#This Row],[DATE DEBUT DE STAGE]]&gt;TODAY()</f>
        <v>0</v>
      </c>
      <c r="E106" s="43" t="str">
        <f t="shared" si="2"/>
        <v>Objet : MACHIN Rodolphe</v>
      </c>
      <c r="F106" s="43" t="str">
        <f t="shared" si="3"/>
        <v>Bonjour Rodolphe MACHIN&lt;BR&gt;&lt;BR&gt;bla bla...</v>
      </c>
    </row>
    <row r="107" spans="1:6" x14ac:dyDescent="0.25">
      <c r="A107" s="96" t="s">
        <v>515</v>
      </c>
      <c r="B107" s="43" t="s">
        <v>278</v>
      </c>
      <c r="C107" s="43" t="s">
        <v>458</v>
      </c>
      <c r="D107" s="43" t="b">
        <f ca="1">Tableau1[[#This Row],[DATE DEBUT DE STAGE]]&gt;TODAY()</f>
        <v>0</v>
      </c>
      <c r="E107" s="43" t="str">
        <f t="shared" si="2"/>
        <v>Objet : MACHIN Matéo</v>
      </c>
      <c r="F107" s="43" t="str">
        <f t="shared" si="3"/>
        <v>Bonjour Matéo MACHIN&lt;BR&gt;&lt;BR&gt;bla bla...</v>
      </c>
    </row>
    <row r="108" spans="1:6" x14ac:dyDescent="0.25">
      <c r="A108" s="96" t="s">
        <v>515</v>
      </c>
      <c r="B108" s="64" t="s">
        <v>135</v>
      </c>
      <c r="C108" s="43" t="s">
        <v>458</v>
      </c>
      <c r="D108" s="43" t="b">
        <f ca="1">Tableau1[[#This Row],[DATE DEBUT DE STAGE]]&gt;TODAY()</f>
        <v>0</v>
      </c>
      <c r="E108" s="43" t="str">
        <f t="shared" si="2"/>
        <v>Objet : MACHIN Ousseynou</v>
      </c>
      <c r="F108" s="43" t="str">
        <f t="shared" si="3"/>
        <v>Bonjour Ousseynou MACHIN&lt;BR&gt;&lt;BR&gt;bla bla...</v>
      </c>
    </row>
    <row r="109" spans="1:6" x14ac:dyDescent="0.25">
      <c r="A109" s="96" t="s">
        <v>515</v>
      </c>
      <c r="B109" s="43" t="s">
        <v>61</v>
      </c>
      <c r="C109" s="43" t="s">
        <v>458</v>
      </c>
      <c r="D109" s="43" t="b">
        <f ca="1">Tableau1[[#This Row],[DATE DEBUT DE STAGE]]&gt;TODAY()</f>
        <v>0</v>
      </c>
      <c r="E109" s="43" t="str">
        <f t="shared" si="2"/>
        <v>Objet : MACHIN Pascal</v>
      </c>
      <c r="F109" s="43" t="str">
        <f t="shared" si="3"/>
        <v>Bonjour Pascal MACHIN&lt;BR&gt;&lt;BR&gt;bla bla...</v>
      </c>
    </row>
    <row r="110" spans="1:6" x14ac:dyDescent="0.25">
      <c r="A110" s="96" t="s">
        <v>515</v>
      </c>
      <c r="B110" s="43" t="s">
        <v>65</v>
      </c>
      <c r="C110" s="43" t="s">
        <v>458</v>
      </c>
      <c r="D110" s="43" t="b">
        <f ca="1">Tableau1[[#This Row],[DATE DEBUT DE STAGE]]&gt;TODAY()</f>
        <v>0</v>
      </c>
      <c r="E110" s="43" t="str">
        <f t="shared" si="2"/>
        <v>Objet : MACHIN Thomas</v>
      </c>
      <c r="F110" s="43" t="str">
        <f t="shared" si="3"/>
        <v>Bonjour Thomas MACHIN&lt;BR&gt;&lt;BR&gt;bla bla...</v>
      </c>
    </row>
    <row r="111" spans="1:6" x14ac:dyDescent="0.25">
      <c r="A111" s="96" t="s">
        <v>515</v>
      </c>
      <c r="B111" s="43" t="s">
        <v>142</v>
      </c>
      <c r="C111" s="43" t="s">
        <v>458</v>
      </c>
      <c r="D111" s="43" t="b">
        <f ca="1">Tableau1[[#This Row],[DATE DEBUT DE STAGE]]&gt;TODAY()</f>
        <v>0</v>
      </c>
      <c r="E111" s="43" t="str">
        <f t="shared" si="2"/>
        <v>Objet : MACHIN David</v>
      </c>
      <c r="F111" s="43" t="str">
        <f t="shared" si="3"/>
        <v>Bonjour David MACHIN&lt;BR&gt;&lt;BR&gt;bla bla...</v>
      </c>
    </row>
    <row r="112" spans="1:6" x14ac:dyDescent="0.25">
      <c r="A112" s="96" t="s">
        <v>515</v>
      </c>
      <c r="B112" s="43" t="s">
        <v>186</v>
      </c>
      <c r="C112" s="43" t="s">
        <v>458</v>
      </c>
      <c r="D112" s="43" t="b">
        <f ca="1">Tableau1[[#This Row],[DATE DEBUT DE STAGE]]&gt;TODAY()</f>
        <v>0</v>
      </c>
      <c r="E112" s="43" t="str">
        <f t="shared" si="2"/>
        <v xml:space="preserve">Objet : MACHIN Nicolas </v>
      </c>
      <c r="F112" s="43" t="str">
        <f t="shared" si="3"/>
        <v>Bonjour Nicolas  MACHIN&lt;BR&gt;&lt;BR&gt;bla bla...</v>
      </c>
    </row>
    <row r="113" spans="1:6" x14ac:dyDescent="0.25">
      <c r="A113" s="96" t="s">
        <v>515</v>
      </c>
      <c r="B113" s="64" t="s">
        <v>297</v>
      </c>
      <c r="C113" s="43" t="s">
        <v>458</v>
      </c>
      <c r="D113" s="43" t="b">
        <f ca="1">Tableau1[[#This Row],[DATE DEBUT DE STAGE]]&gt;TODAY()</f>
        <v>0</v>
      </c>
      <c r="E113" s="43" t="str">
        <f t="shared" si="2"/>
        <v>Objet : MACHIN Augustin</v>
      </c>
      <c r="F113" s="43" t="str">
        <f t="shared" si="3"/>
        <v>Bonjour Augustin MACHIN&lt;BR&gt;&lt;BR&gt;bla bla...</v>
      </c>
    </row>
    <row r="114" spans="1:6" x14ac:dyDescent="0.25">
      <c r="A114" s="96" t="s">
        <v>515</v>
      </c>
      <c r="B114" s="43" t="s">
        <v>95</v>
      </c>
      <c r="C114" s="43" t="s">
        <v>458</v>
      </c>
      <c r="D114" s="43" t="b">
        <f ca="1">Tableau1[[#This Row],[DATE DEBUT DE STAGE]]&gt;TODAY()</f>
        <v>0</v>
      </c>
      <c r="E114" s="43" t="str">
        <f t="shared" si="2"/>
        <v>Objet : MACHIN Etienne</v>
      </c>
      <c r="F114" s="43" t="str">
        <f t="shared" si="3"/>
        <v>Bonjour Etienne MACHIN&lt;BR&gt;&lt;BR&gt;bla bla...</v>
      </c>
    </row>
    <row r="115" spans="1:6" x14ac:dyDescent="0.25">
      <c r="A115" s="96" t="s">
        <v>515</v>
      </c>
      <c r="B115" s="84" t="s">
        <v>107</v>
      </c>
      <c r="C115" s="43" t="s">
        <v>458</v>
      </c>
      <c r="D115" s="43" t="b">
        <f ca="1">Tableau1[[#This Row],[DATE DEBUT DE STAGE]]&gt;TODAY()</f>
        <v>0</v>
      </c>
      <c r="E115" s="43" t="str">
        <f t="shared" si="2"/>
        <v>Objet : MACHIN Billy</v>
      </c>
      <c r="F115" s="43" t="str">
        <f t="shared" si="3"/>
        <v>Bonjour Billy MACHIN&lt;BR&gt;&lt;BR&gt;bla bla...</v>
      </c>
    </row>
    <row r="116" spans="1:6" x14ac:dyDescent="0.25">
      <c r="A116" s="96" t="s">
        <v>515</v>
      </c>
      <c r="B116" s="43" t="s">
        <v>136</v>
      </c>
      <c r="C116" s="43" t="s">
        <v>458</v>
      </c>
      <c r="D116" s="43" t="b">
        <f ca="1">Tableau1[[#This Row],[DATE DEBUT DE STAGE]]&gt;TODAY()</f>
        <v>0</v>
      </c>
      <c r="E116" s="43" t="str">
        <f t="shared" si="2"/>
        <v>Objet : MACHIN Tara</v>
      </c>
      <c r="F116" s="43" t="str">
        <f t="shared" si="3"/>
        <v>Bonjour Tara MACHIN&lt;BR&gt;&lt;BR&gt;bla bla...</v>
      </c>
    </row>
    <row r="117" spans="1:6" x14ac:dyDescent="0.25">
      <c r="A117" s="96" t="s">
        <v>515</v>
      </c>
      <c r="B117" s="43" t="s">
        <v>261</v>
      </c>
      <c r="C117" s="43" t="s">
        <v>458</v>
      </c>
      <c r="D117" s="43" t="b">
        <f ca="1">Tableau1[[#This Row],[DATE DEBUT DE STAGE]]&gt;TODAY()</f>
        <v>0</v>
      </c>
      <c r="E117" s="43" t="str">
        <f t="shared" si="2"/>
        <v>Objet : MACHIN Martin</v>
      </c>
      <c r="F117" s="43" t="str">
        <f t="shared" si="3"/>
        <v>Bonjour Martin MACHIN&lt;BR&gt;&lt;BR&gt;bla bla...</v>
      </c>
    </row>
    <row r="118" spans="1:6" x14ac:dyDescent="0.25">
      <c r="A118" s="96" t="s">
        <v>515</v>
      </c>
      <c r="B118" s="43" t="s">
        <v>238</v>
      </c>
      <c r="C118" s="43" t="s">
        <v>458</v>
      </c>
      <c r="D118" s="43" t="b">
        <f ca="1">Tableau1[[#This Row],[DATE DEBUT DE STAGE]]&gt;TODAY()</f>
        <v>0</v>
      </c>
      <c r="E118" s="43" t="str">
        <f t="shared" si="2"/>
        <v>Objet : MACHIN Penda</v>
      </c>
      <c r="F118" s="43" t="str">
        <f t="shared" si="3"/>
        <v>Bonjour Penda MACHIN&lt;BR&gt;&lt;BR&gt;bla bla...</v>
      </c>
    </row>
    <row r="119" spans="1:6" x14ac:dyDescent="0.25">
      <c r="A119" s="96" t="s">
        <v>515</v>
      </c>
      <c r="B119" s="43" t="s">
        <v>296</v>
      </c>
      <c r="C119" s="43" t="s">
        <v>458</v>
      </c>
      <c r="D119" s="43" t="b">
        <f ca="1">Tableau1[[#This Row],[DATE DEBUT DE STAGE]]&gt;TODAY()</f>
        <v>0</v>
      </c>
      <c r="E119" s="43" t="str">
        <f t="shared" si="2"/>
        <v>Objet : MACHIN Joseph</v>
      </c>
      <c r="F119" s="43" t="str">
        <f t="shared" si="3"/>
        <v>Bonjour Joseph MACHIN&lt;BR&gt;&lt;BR&gt;bla bla...</v>
      </c>
    </row>
    <row r="120" spans="1:6" x14ac:dyDescent="0.25">
      <c r="A120" s="96" t="s">
        <v>515</v>
      </c>
      <c r="B120" s="43" t="s">
        <v>389</v>
      </c>
      <c r="C120" s="43" t="s">
        <v>458</v>
      </c>
      <c r="D120" s="43" t="b">
        <f ca="1">Tableau1[[#This Row],[DATE DEBUT DE STAGE]]&gt;TODAY()</f>
        <v>0</v>
      </c>
      <c r="E120" s="43" t="str">
        <f t="shared" si="2"/>
        <v>Objet : MACHIN Rémy</v>
      </c>
      <c r="F120" s="43" t="str">
        <f t="shared" si="3"/>
        <v>Bonjour Rémy MACHIN&lt;BR&gt;&lt;BR&gt;bla bla...</v>
      </c>
    </row>
    <row r="121" spans="1:6" x14ac:dyDescent="0.25">
      <c r="A121" s="96" t="s">
        <v>515</v>
      </c>
      <c r="B121" s="43" t="s">
        <v>163</v>
      </c>
      <c r="C121" s="43" t="s">
        <v>458</v>
      </c>
      <c r="D121" s="43" t="b">
        <f ca="1">Tableau1[[#This Row],[DATE DEBUT DE STAGE]]&gt;TODAY()</f>
        <v>0</v>
      </c>
      <c r="E121" s="43" t="str">
        <f t="shared" si="2"/>
        <v>Objet : MACHIN Baptiste</v>
      </c>
      <c r="F121" s="43" t="str">
        <f t="shared" si="3"/>
        <v>Bonjour Baptiste MACHIN&lt;BR&gt;&lt;BR&gt;bla bla...</v>
      </c>
    </row>
    <row r="122" spans="1:6" x14ac:dyDescent="0.25">
      <c r="A122" s="96" t="s">
        <v>515</v>
      </c>
      <c r="B122" s="43" t="s">
        <v>186</v>
      </c>
      <c r="C122" s="43" t="s">
        <v>458</v>
      </c>
      <c r="D122" s="43" t="b">
        <f ca="1">Tableau1[[#This Row],[DATE DEBUT DE STAGE]]&gt;TODAY()</f>
        <v>0</v>
      </c>
      <c r="E122" s="43" t="str">
        <f t="shared" si="2"/>
        <v xml:space="preserve">Objet : MACHIN Nicolas </v>
      </c>
      <c r="F122" s="43" t="str">
        <f t="shared" si="3"/>
        <v>Bonjour Nicolas  MACHIN&lt;BR&gt;&lt;BR&gt;bla bla...</v>
      </c>
    </row>
    <row r="123" spans="1:6" x14ac:dyDescent="0.25">
      <c r="A123" s="96" t="s">
        <v>515</v>
      </c>
      <c r="B123" s="169" t="s">
        <v>350</v>
      </c>
      <c r="C123" s="43" t="s">
        <v>458</v>
      </c>
      <c r="D123" s="43" t="b">
        <f ca="1">Tableau1[[#This Row],[DATE DEBUT DE STAGE]]&gt;TODAY()</f>
        <v>0</v>
      </c>
      <c r="E123" s="43" t="str">
        <f t="shared" si="2"/>
        <v>Objet : MACHIN Steven</v>
      </c>
      <c r="F123" s="43" t="str">
        <f t="shared" si="3"/>
        <v>Bonjour Steven MACHIN&lt;BR&gt;&lt;BR&gt;bla bla...</v>
      </c>
    </row>
    <row r="124" spans="1:6" x14ac:dyDescent="0.25">
      <c r="A124" s="96" t="s">
        <v>515</v>
      </c>
      <c r="B124" s="43" t="s">
        <v>109</v>
      </c>
      <c r="C124" s="43" t="s">
        <v>458</v>
      </c>
      <c r="D124" s="43" t="b">
        <f ca="1">Tableau1[[#This Row],[DATE DEBUT DE STAGE]]&gt;TODAY()</f>
        <v>0</v>
      </c>
      <c r="E124" s="43" t="str">
        <f t="shared" si="2"/>
        <v>Objet : MACHIN Sandrine</v>
      </c>
      <c r="F124" s="43" t="str">
        <f t="shared" si="3"/>
        <v>Bonjour Sandrine MACHIN&lt;BR&gt;&lt;BR&gt;bla bla...</v>
      </c>
    </row>
    <row r="125" spans="1:6" x14ac:dyDescent="0.25">
      <c r="A125" s="96" t="s">
        <v>515</v>
      </c>
      <c r="B125" s="43" t="s">
        <v>361</v>
      </c>
      <c r="C125" s="43" t="s">
        <v>458</v>
      </c>
      <c r="D125" s="43" t="b">
        <f ca="1">Tableau1[[#This Row],[DATE DEBUT DE STAGE]]&gt;TODAY()</f>
        <v>0</v>
      </c>
      <c r="E125" s="43" t="str">
        <f t="shared" si="2"/>
        <v>Objet : MACHIN Maxime</v>
      </c>
      <c r="F125" s="43" t="str">
        <f t="shared" si="3"/>
        <v>Bonjour Maxime MACHIN&lt;BR&gt;&lt;BR&gt;bla bla...</v>
      </c>
    </row>
    <row r="126" spans="1:6" x14ac:dyDescent="0.25">
      <c r="A126" s="96" t="s">
        <v>515</v>
      </c>
      <c r="B126" s="132" t="s">
        <v>150</v>
      </c>
      <c r="C126" s="43" t="s">
        <v>458</v>
      </c>
      <c r="D126" s="43" t="b">
        <f ca="1">Tableau1[[#This Row],[DATE DEBUT DE STAGE]]&gt;TODAY()</f>
        <v>0</v>
      </c>
      <c r="E126" s="43" t="str">
        <f t="shared" si="2"/>
        <v>Objet : MACHIN Mohammed</v>
      </c>
      <c r="F126" s="43" t="str">
        <f t="shared" si="3"/>
        <v>Bonjour Mohammed MACHIN&lt;BR&gt;&lt;BR&gt;bla bla...</v>
      </c>
    </row>
    <row r="127" spans="1:6" x14ac:dyDescent="0.25">
      <c r="A127" s="96" t="s">
        <v>515</v>
      </c>
      <c r="B127" s="216" t="s">
        <v>225</v>
      </c>
      <c r="C127" s="43" t="s">
        <v>458</v>
      </c>
      <c r="D127" s="43" t="b">
        <f ca="1">Tableau1[[#This Row],[DATE DEBUT DE STAGE]]&gt;TODAY()</f>
        <v>0</v>
      </c>
      <c r="E127" s="43" t="str">
        <f t="shared" si="2"/>
        <v>Objet : MACHIN Quentin</v>
      </c>
      <c r="F127" s="43" t="str">
        <f t="shared" si="3"/>
        <v>Bonjour Quentin MACHIN&lt;BR&gt;&lt;BR&gt;bla bla...</v>
      </c>
    </row>
    <row r="128" spans="1:6" x14ac:dyDescent="0.25">
      <c r="A128" s="96" t="s">
        <v>515</v>
      </c>
      <c r="B128" s="43" t="s">
        <v>218</v>
      </c>
      <c r="C128" s="43" t="s">
        <v>458</v>
      </c>
      <c r="D128" s="43" t="b">
        <f ca="1">Tableau1[[#This Row],[DATE DEBUT DE STAGE]]&gt;TODAY()</f>
        <v>0</v>
      </c>
      <c r="E128" s="43" t="str">
        <f t="shared" si="2"/>
        <v>Objet : MACHIN Florian</v>
      </c>
      <c r="F128" s="43" t="str">
        <f t="shared" si="3"/>
        <v>Bonjour Florian MACHIN&lt;BR&gt;&lt;BR&gt;bla bla...</v>
      </c>
    </row>
    <row r="129" spans="1:6" x14ac:dyDescent="0.25">
      <c r="A129" s="96" t="s">
        <v>515</v>
      </c>
      <c r="B129" s="64" t="s">
        <v>279</v>
      </c>
      <c r="C129" s="43" t="s">
        <v>458</v>
      </c>
      <c r="D129" s="43" t="b">
        <f ca="1">Tableau1[[#This Row],[DATE DEBUT DE STAGE]]&gt;TODAY()</f>
        <v>0</v>
      </c>
      <c r="E129" s="43" t="str">
        <f t="shared" si="2"/>
        <v>Objet : MACHIN Younes</v>
      </c>
      <c r="F129" s="43" t="str">
        <f t="shared" si="3"/>
        <v>Bonjour Younes MACHIN&lt;BR&gt;&lt;BR&gt;bla bla...</v>
      </c>
    </row>
    <row r="130" spans="1:6" x14ac:dyDescent="0.25">
      <c r="A130" s="96" t="s">
        <v>515</v>
      </c>
      <c r="B130" s="43" t="s">
        <v>122</v>
      </c>
      <c r="C130" s="43" t="s">
        <v>458</v>
      </c>
      <c r="D130" s="43" t="b">
        <f ca="1">Tableau1[[#This Row],[DATE DEBUT DE STAGE]]&gt;TODAY()</f>
        <v>0</v>
      </c>
      <c r="E130" s="43" t="str">
        <f t="shared" si="2"/>
        <v>Objet : MACHIN Melvin</v>
      </c>
      <c r="F130" s="43" t="str">
        <f t="shared" si="3"/>
        <v>Bonjour Melvin MACHIN&lt;BR&gt;&lt;BR&gt;bla bla...</v>
      </c>
    </row>
    <row r="131" spans="1:6" x14ac:dyDescent="0.25">
      <c r="A131" s="96" t="s">
        <v>515</v>
      </c>
      <c r="B131" s="43" t="s">
        <v>235</v>
      </c>
      <c r="C131" s="43" t="s">
        <v>458</v>
      </c>
      <c r="D131" s="43" t="b">
        <f ca="1">Tableau1[[#This Row],[DATE DEBUT DE STAGE]]&gt;TODAY()</f>
        <v>0</v>
      </c>
      <c r="E131" s="43" t="str">
        <f t="shared" ref="E131:E159" si="4">"Objet : " &amp;A131 &amp;" " &amp;B131</f>
        <v>Objet : MACHIN Titus</v>
      </c>
      <c r="F131" s="43" t="str">
        <f t="shared" ref="F131:F159" si="5">"Bonjour " &amp;B131&amp;" "&amp; A131&amp; "&lt;BR&gt;&lt;BR&gt;bla bla..."</f>
        <v>Bonjour Titus MACHIN&lt;BR&gt;&lt;BR&gt;bla bla...</v>
      </c>
    </row>
    <row r="132" spans="1:6" x14ac:dyDescent="0.25">
      <c r="A132" s="96" t="s">
        <v>515</v>
      </c>
      <c r="B132" s="43" t="s">
        <v>65</v>
      </c>
      <c r="C132" s="43" t="s">
        <v>458</v>
      </c>
      <c r="D132" s="43" t="b">
        <f ca="1">Tableau1[[#This Row],[DATE DEBUT DE STAGE]]&gt;TODAY()</f>
        <v>0</v>
      </c>
      <c r="E132" s="43" t="str">
        <f t="shared" si="4"/>
        <v>Objet : MACHIN Thomas</v>
      </c>
      <c r="F132" s="43" t="str">
        <f t="shared" si="5"/>
        <v>Bonjour Thomas MACHIN&lt;BR&gt;&lt;BR&gt;bla bla...</v>
      </c>
    </row>
    <row r="133" spans="1:6" x14ac:dyDescent="0.25">
      <c r="A133" s="96" t="s">
        <v>515</v>
      </c>
      <c r="B133" s="238" t="s">
        <v>430</v>
      </c>
      <c r="C133" s="43" t="s">
        <v>458</v>
      </c>
      <c r="D133" s="43" t="b">
        <f ca="1">Tableau1[[#This Row],[DATE DEBUT DE STAGE]]&gt;TODAY()</f>
        <v>0</v>
      </c>
      <c r="E133" s="43" t="str">
        <f t="shared" si="4"/>
        <v>Objet : MACHIN Ilidio</v>
      </c>
      <c r="F133" s="43" t="str">
        <f t="shared" si="5"/>
        <v>Bonjour Ilidio MACHIN&lt;BR&gt;&lt;BR&gt;bla bla...</v>
      </c>
    </row>
    <row r="134" spans="1:6" x14ac:dyDescent="0.25">
      <c r="A134" s="96" t="s">
        <v>515</v>
      </c>
      <c r="B134" s="64" t="s">
        <v>130</v>
      </c>
      <c r="C134" s="43" t="s">
        <v>458</v>
      </c>
      <c r="D134" s="43" t="b">
        <f ca="1">Tableau1[[#This Row],[DATE DEBUT DE STAGE]]&gt;TODAY()</f>
        <v>0</v>
      </c>
      <c r="E134" s="43" t="str">
        <f t="shared" si="4"/>
        <v>Objet : MACHIN Rosny Sofia</v>
      </c>
      <c r="F134" s="43" t="str">
        <f t="shared" si="5"/>
        <v>Bonjour Rosny Sofia MACHIN&lt;BR&gt;&lt;BR&gt;bla bla...</v>
      </c>
    </row>
    <row r="135" spans="1:6" x14ac:dyDescent="0.25">
      <c r="A135" s="96" t="s">
        <v>515</v>
      </c>
      <c r="B135" s="64" t="s">
        <v>113</v>
      </c>
      <c r="C135" s="43" t="s">
        <v>458</v>
      </c>
      <c r="D135" s="43" t="b">
        <f ca="1">Tableau1[[#This Row],[DATE DEBUT DE STAGE]]&gt;TODAY()</f>
        <v>0</v>
      </c>
      <c r="E135" s="43" t="str">
        <f t="shared" si="4"/>
        <v xml:space="preserve">Objet : MACHIN Chloé </v>
      </c>
      <c r="F135" s="43" t="str">
        <f t="shared" si="5"/>
        <v>Bonjour Chloé  MACHIN&lt;BR&gt;&lt;BR&gt;bla bla...</v>
      </c>
    </row>
    <row r="136" spans="1:6" x14ac:dyDescent="0.25">
      <c r="A136" s="96" t="s">
        <v>515</v>
      </c>
      <c r="B136" s="43" t="s">
        <v>160</v>
      </c>
      <c r="C136" s="43" t="s">
        <v>458</v>
      </c>
      <c r="D136" s="43" t="b">
        <f ca="1">Tableau1[[#This Row],[DATE DEBUT DE STAGE]]&gt;TODAY()</f>
        <v>0</v>
      </c>
      <c r="E136" s="43" t="str">
        <f t="shared" si="4"/>
        <v>Objet : MACHIN Laina</v>
      </c>
      <c r="F136" s="43" t="str">
        <f t="shared" si="5"/>
        <v>Bonjour Laina MACHIN&lt;BR&gt;&lt;BR&gt;bla bla...</v>
      </c>
    </row>
    <row r="137" spans="1:6" x14ac:dyDescent="0.25">
      <c r="A137" s="96" t="s">
        <v>515</v>
      </c>
      <c r="B137" s="64" t="s">
        <v>70</v>
      </c>
      <c r="C137" s="43" t="s">
        <v>458</v>
      </c>
      <c r="D137" s="43" t="b">
        <f ca="1">Tableau1[[#This Row],[DATE DEBUT DE STAGE]]&gt;TODAY()</f>
        <v>0</v>
      </c>
      <c r="E137" s="43" t="str">
        <f t="shared" si="4"/>
        <v>Objet : MACHIN Nada</v>
      </c>
      <c r="F137" s="43" t="str">
        <f t="shared" si="5"/>
        <v>Bonjour Nada MACHIN&lt;BR&gt;&lt;BR&gt;bla bla...</v>
      </c>
    </row>
    <row r="138" spans="1:6" x14ac:dyDescent="0.25">
      <c r="A138" s="96" t="s">
        <v>515</v>
      </c>
      <c r="B138" s="64" t="s">
        <v>317</v>
      </c>
      <c r="C138" s="43" t="s">
        <v>458</v>
      </c>
      <c r="D138" s="43" t="b">
        <f ca="1">Tableau1[[#This Row],[DATE DEBUT DE STAGE]]&gt;TODAY()</f>
        <v>0</v>
      </c>
      <c r="E138" s="43" t="str">
        <f t="shared" si="4"/>
        <v>Objet : MACHIN Christophe</v>
      </c>
      <c r="F138" s="43" t="str">
        <f t="shared" si="5"/>
        <v>Bonjour Christophe MACHIN&lt;BR&gt;&lt;BR&gt;bla bla...</v>
      </c>
    </row>
    <row r="139" spans="1:6" x14ac:dyDescent="0.25">
      <c r="A139" s="96" t="s">
        <v>515</v>
      </c>
      <c r="B139" s="43" t="s">
        <v>119</v>
      </c>
      <c r="C139" s="43" t="s">
        <v>458</v>
      </c>
      <c r="D139" s="43" t="b">
        <f ca="1">Tableau1[[#This Row],[DATE DEBUT DE STAGE]]&gt;TODAY()</f>
        <v>0</v>
      </c>
      <c r="E139" s="43" t="str">
        <f t="shared" si="4"/>
        <v>Objet : MACHIN Marvin</v>
      </c>
      <c r="F139" s="43" t="str">
        <f t="shared" si="5"/>
        <v>Bonjour Marvin MACHIN&lt;BR&gt;&lt;BR&gt;bla bla...</v>
      </c>
    </row>
    <row r="140" spans="1:6" x14ac:dyDescent="0.25">
      <c r="A140" s="96" t="s">
        <v>515</v>
      </c>
      <c r="B140" s="43" t="s">
        <v>340</v>
      </c>
      <c r="C140" s="43" t="s">
        <v>458</v>
      </c>
      <c r="D140" s="43" t="b">
        <f ca="1">Tableau1[[#This Row],[DATE DEBUT DE STAGE]]&gt;TODAY()</f>
        <v>0</v>
      </c>
      <c r="E140" s="43" t="str">
        <f t="shared" si="4"/>
        <v>Objet : MACHIN Theo</v>
      </c>
      <c r="F140" s="43" t="str">
        <f t="shared" si="5"/>
        <v>Bonjour Theo MACHIN&lt;BR&gt;&lt;BR&gt;bla bla...</v>
      </c>
    </row>
    <row r="141" spans="1:6" x14ac:dyDescent="0.25">
      <c r="A141" s="96" t="s">
        <v>515</v>
      </c>
      <c r="B141" s="43" t="s">
        <v>292</v>
      </c>
      <c r="C141" s="43" t="s">
        <v>458</v>
      </c>
      <c r="D141" s="43" t="b">
        <f ca="1">Tableau1[[#This Row],[DATE DEBUT DE STAGE]]&gt;TODAY()</f>
        <v>0</v>
      </c>
      <c r="E141" s="43" t="str">
        <f t="shared" si="4"/>
        <v>Objet : MACHIN François</v>
      </c>
      <c r="F141" s="43" t="str">
        <f t="shared" si="5"/>
        <v>Bonjour François MACHIN&lt;BR&gt;&lt;BR&gt;bla bla...</v>
      </c>
    </row>
    <row r="142" spans="1:6" x14ac:dyDescent="0.25">
      <c r="A142" s="96" t="s">
        <v>515</v>
      </c>
      <c r="B142" s="64" t="s">
        <v>65</v>
      </c>
      <c r="C142" s="43" t="s">
        <v>458</v>
      </c>
      <c r="D142" s="43" t="b">
        <f ca="1">Tableau1[[#This Row],[DATE DEBUT DE STAGE]]&gt;TODAY()</f>
        <v>0</v>
      </c>
      <c r="E142" s="43" t="str">
        <f t="shared" si="4"/>
        <v>Objet : MACHIN Thomas</v>
      </c>
      <c r="F142" s="43" t="str">
        <f t="shared" si="5"/>
        <v>Bonjour Thomas MACHIN&lt;BR&gt;&lt;BR&gt;bla bla...</v>
      </c>
    </row>
    <row r="143" spans="1:6" x14ac:dyDescent="0.25">
      <c r="A143" s="96" t="s">
        <v>515</v>
      </c>
      <c r="B143" s="43" t="s">
        <v>91</v>
      </c>
      <c r="C143" s="43" t="s">
        <v>458</v>
      </c>
      <c r="D143" s="43" t="b">
        <f ca="1">Tableau1[[#This Row],[DATE DEBUT DE STAGE]]&gt;TODAY()</f>
        <v>0</v>
      </c>
      <c r="E143" s="43" t="str">
        <f t="shared" si="4"/>
        <v>Objet : MACHIN Titouan</v>
      </c>
      <c r="F143" s="43" t="str">
        <f t="shared" si="5"/>
        <v>Bonjour Titouan MACHIN&lt;BR&gt;&lt;BR&gt;bla bla...</v>
      </c>
    </row>
    <row r="144" spans="1:6" x14ac:dyDescent="0.25">
      <c r="A144" s="96" t="s">
        <v>515</v>
      </c>
      <c r="B144" s="43" t="s">
        <v>123</v>
      </c>
      <c r="C144" s="43" t="s">
        <v>458</v>
      </c>
      <c r="D144" s="43" t="b">
        <f ca="1">Tableau1[[#This Row],[DATE DEBUT DE STAGE]]&gt;TODAY()</f>
        <v>0</v>
      </c>
      <c r="E144" s="43" t="str">
        <f t="shared" si="4"/>
        <v>Objet : MACHIN Arthur</v>
      </c>
      <c r="F144" s="43" t="str">
        <f t="shared" si="5"/>
        <v>Bonjour Arthur MACHIN&lt;BR&gt;&lt;BR&gt;bla bla...</v>
      </c>
    </row>
    <row r="145" spans="1:6" x14ac:dyDescent="0.25">
      <c r="A145" s="96" t="s">
        <v>515</v>
      </c>
      <c r="B145" s="43" t="s">
        <v>293</v>
      </c>
      <c r="C145" s="43" t="s">
        <v>458</v>
      </c>
      <c r="D145" s="43" t="b">
        <f ca="1">Tableau1[[#This Row],[DATE DEBUT DE STAGE]]&gt;TODAY()</f>
        <v>0</v>
      </c>
      <c r="E145" s="43" t="str">
        <f t="shared" si="4"/>
        <v>Objet : MACHIN Hugo</v>
      </c>
      <c r="F145" s="43" t="str">
        <f t="shared" si="5"/>
        <v>Bonjour Hugo MACHIN&lt;BR&gt;&lt;BR&gt;bla bla...</v>
      </c>
    </row>
    <row r="146" spans="1:6" x14ac:dyDescent="0.25">
      <c r="A146" s="96" t="s">
        <v>515</v>
      </c>
      <c r="B146" s="43" t="s">
        <v>327</v>
      </c>
      <c r="C146" s="43" t="s">
        <v>458</v>
      </c>
      <c r="D146" s="43" t="b">
        <f ca="1">Tableau1[[#This Row],[DATE DEBUT DE STAGE]]&gt;TODAY()</f>
        <v>0</v>
      </c>
      <c r="E146" s="43" t="str">
        <f t="shared" si="4"/>
        <v>Objet : MACHIN Lamri</v>
      </c>
      <c r="F146" s="43" t="str">
        <f t="shared" si="5"/>
        <v>Bonjour Lamri MACHIN&lt;BR&gt;&lt;BR&gt;bla bla...</v>
      </c>
    </row>
    <row r="147" spans="1:6" x14ac:dyDescent="0.25">
      <c r="A147" s="96" t="s">
        <v>515</v>
      </c>
      <c r="B147" s="169" t="s">
        <v>333</v>
      </c>
      <c r="C147" s="43" t="s">
        <v>458</v>
      </c>
      <c r="D147" s="43" t="b">
        <f ca="1">Tableau1[[#This Row],[DATE DEBUT DE STAGE]]&gt;TODAY()</f>
        <v>0</v>
      </c>
      <c r="E147" s="43" t="str">
        <f t="shared" si="4"/>
        <v>Objet : MACHIN Sikhou</v>
      </c>
      <c r="F147" s="43" t="str">
        <f t="shared" si="5"/>
        <v>Bonjour Sikhou MACHIN&lt;BR&gt;&lt;BR&gt;bla bla...</v>
      </c>
    </row>
    <row r="148" spans="1:6" x14ac:dyDescent="0.25">
      <c r="A148" s="96" t="s">
        <v>515</v>
      </c>
      <c r="B148" s="169" t="s">
        <v>333</v>
      </c>
      <c r="C148" s="43" t="s">
        <v>458</v>
      </c>
      <c r="D148" s="43" t="b">
        <f ca="1">Tableau1[[#This Row],[DATE DEBUT DE STAGE]]&gt;TODAY()</f>
        <v>0</v>
      </c>
      <c r="E148" s="43" t="str">
        <f t="shared" si="4"/>
        <v>Objet : MACHIN Sikhou</v>
      </c>
      <c r="F148" s="43" t="str">
        <f t="shared" si="5"/>
        <v>Bonjour Sikhou MACHIN&lt;BR&gt;&lt;BR&gt;bla bla...</v>
      </c>
    </row>
    <row r="149" spans="1:6" x14ac:dyDescent="0.25">
      <c r="A149" s="96" t="s">
        <v>515</v>
      </c>
      <c r="B149" s="43" t="s">
        <v>86</v>
      </c>
      <c r="C149" s="43" t="s">
        <v>458</v>
      </c>
      <c r="D149" s="43" t="b">
        <f ca="1">Tableau1[[#This Row],[DATE DEBUT DE STAGE]]&gt;TODAY()</f>
        <v>0</v>
      </c>
      <c r="E149" s="43" t="str">
        <f t="shared" si="4"/>
        <v>Objet : MACHIN Anais</v>
      </c>
      <c r="F149" s="43" t="str">
        <f t="shared" si="5"/>
        <v>Bonjour Anais MACHIN&lt;BR&gt;&lt;BR&gt;bla bla...</v>
      </c>
    </row>
    <row r="150" spans="1:6" x14ac:dyDescent="0.25">
      <c r="A150" s="96" t="s">
        <v>515</v>
      </c>
      <c r="B150" s="43" t="s">
        <v>456</v>
      </c>
      <c r="C150" s="43" t="s">
        <v>458</v>
      </c>
      <c r="D150" s="43" t="b">
        <f ca="1">Tableau1[[#This Row],[DATE DEBUT DE STAGE]]&gt;TODAY()</f>
        <v>1</v>
      </c>
      <c r="E150" s="43" t="str">
        <f t="shared" si="4"/>
        <v>Objet : MACHIN Linda</v>
      </c>
      <c r="F150" s="43" t="str">
        <f t="shared" si="5"/>
        <v>Bonjour Linda MACHIN&lt;BR&gt;&lt;BR&gt;bla bla...</v>
      </c>
    </row>
    <row r="151" spans="1:6" x14ac:dyDescent="0.25">
      <c r="A151" s="96" t="s">
        <v>515</v>
      </c>
      <c r="B151" s="43" t="s">
        <v>222</v>
      </c>
      <c r="C151" s="43" t="s">
        <v>458</v>
      </c>
      <c r="D151" s="43" t="b">
        <f ca="1">Tableau1[[#This Row],[DATE DEBUT DE STAGE]]&gt;TODAY()</f>
        <v>0</v>
      </c>
      <c r="E151" s="43" t="str">
        <f t="shared" si="4"/>
        <v xml:space="preserve">Objet : MACHIN Clara </v>
      </c>
      <c r="F151" s="43" t="str">
        <f t="shared" si="5"/>
        <v>Bonjour Clara  MACHIN&lt;BR&gt;&lt;BR&gt;bla bla...</v>
      </c>
    </row>
    <row r="152" spans="1:6" x14ac:dyDescent="0.25">
      <c r="A152" s="96" t="s">
        <v>515</v>
      </c>
      <c r="B152" s="43" t="s">
        <v>228</v>
      </c>
      <c r="C152" s="43" t="s">
        <v>458</v>
      </c>
      <c r="D152" s="43" t="b">
        <f ca="1">Tableau1[[#This Row],[DATE DEBUT DE STAGE]]&gt;TODAY()</f>
        <v>0</v>
      </c>
      <c r="E152" s="43" t="str">
        <f t="shared" si="4"/>
        <v>Objet : MACHIN Guillemette</v>
      </c>
      <c r="F152" s="43" t="str">
        <f t="shared" si="5"/>
        <v>Bonjour Guillemette MACHIN&lt;BR&gt;&lt;BR&gt;bla bla...</v>
      </c>
    </row>
    <row r="153" spans="1:6" x14ac:dyDescent="0.25">
      <c r="A153" s="96" t="s">
        <v>515</v>
      </c>
      <c r="B153" s="64" t="s">
        <v>72</v>
      </c>
      <c r="C153" s="43" t="s">
        <v>458</v>
      </c>
      <c r="D153" s="43" t="b">
        <f ca="1">Tableau1[[#This Row],[DATE DEBUT DE STAGE]]&gt;TODAY()</f>
        <v>0</v>
      </c>
      <c r="E153" s="43" t="str">
        <f t="shared" si="4"/>
        <v>Objet : MACHIN Célia</v>
      </c>
      <c r="F153" s="43" t="str">
        <f t="shared" si="5"/>
        <v>Bonjour Célia MACHIN&lt;BR&gt;&lt;BR&gt;bla bla...</v>
      </c>
    </row>
    <row r="154" spans="1:6" x14ac:dyDescent="0.25">
      <c r="A154" s="96" t="s">
        <v>515</v>
      </c>
      <c r="B154" s="43" t="s">
        <v>288</v>
      </c>
      <c r="C154" s="43" t="s">
        <v>458</v>
      </c>
      <c r="D154" s="43" t="b">
        <f ca="1">Tableau1[[#This Row],[DATE DEBUT DE STAGE]]&gt;TODAY()</f>
        <v>0</v>
      </c>
      <c r="E154" s="43" t="str">
        <f t="shared" si="4"/>
        <v>Objet : MACHIN El Bachir</v>
      </c>
      <c r="F154" s="43" t="str">
        <f t="shared" si="5"/>
        <v>Bonjour El Bachir MACHIN&lt;BR&gt;&lt;BR&gt;bla bla...</v>
      </c>
    </row>
    <row r="155" spans="1:6" x14ac:dyDescent="0.25">
      <c r="A155" s="96" t="s">
        <v>515</v>
      </c>
      <c r="B155" s="64" t="s">
        <v>87</v>
      </c>
      <c r="C155" s="43" t="s">
        <v>458</v>
      </c>
      <c r="D155" s="43" t="b">
        <f ca="1">Tableau1[[#This Row],[DATE DEBUT DE STAGE]]&gt;TODAY()</f>
        <v>0</v>
      </c>
      <c r="E155" s="43" t="str">
        <f t="shared" si="4"/>
        <v>Objet : MACHIN Paul</v>
      </c>
      <c r="F155" s="43" t="str">
        <f t="shared" si="5"/>
        <v>Bonjour Paul MACHIN&lt;BR&gt;&lt;BR&gt;bla bla...</v>
      </c>
    </row>
    <row r="156" spans="1:6" x14ac:dyDescent="0.25">
      <c r="A156" s="96" t="s">
        <v>515</v>
      </c>
      <c r="B156" s="325" t="s">
        <v>207</v>
      </c>
      <c r="C156" s="43" t="s">
        <v>458</v>
      </c>
      <c r="D156" s="43" t="b">
        <f ca="1">Tableau1[[#This Row],[DATE DEBUT DE STAGE]]&gt;TODAY()</f>
        <v>0</v>
      </c>
      <c r="E156" s="43" t="str">
        <f t="shared" si="4"/>
        <v>Objet : MACHIN Théodore</v>
      </c>
      <c r="F156" s="43" t="str">
        <f t="shared" si="5"/>
        <v>Bonjour Théodore MACHIN&lt;BR&gt;&lt;BR&gt;bla bla...</v>
      </c>
    </row>
    <row r="157" spans="1:6" x14ac:dyDescent="0.25">
      <c r="A157" s="96" t="s">
        <v>515</v>
      </c>
      <c r="B157" s="64" t="s">
        <v>103</v>
      </c>
      <c r="C157" s="43" t="s">
        <v>458</v>
      </c>
      <c r="D157" s="43" t="b">
        <f ca="1">Tableau1[[#This Row],[DATE DEBUT DE STAGE]]&gt;TODAY()</f>
        <v>0</v>
      </c>
      <c r="E157" s="43" t="str">
        <f t="shared" si="4"/>
        <v>Objet : MACHIN Clément</v>
      </c>
      <c r="F157" s="43" t="str">
        <f t="shared" si="5"/>
        <v>Bonjour Clément MACHIN&lt;BR&gt;&lt;BR&gt;bla bla...</v>
      </c>
    </row>
    <row r="158" spans="1:6" x14ac:dyDescent="0.25">
      <c r="A158" s="96" t="s">
        <v>515</v>
      </c>
      <c r="B158" s="43" t="s">
        <v>297</v>
      </c>
      <c r="C158" s="43" t="s">
        <v>458</v>
      </c>
      <c r="D158" s="43" t="b">
        <f ca="1">Tableau1[[#This Row],[DATE DEBUT DE STAGE]]&gt;TODAY()</f>
        <v>0</v>
      </c>
      <c r="E158" s="43" t="str">
        <f t="shared" si="4"/>
        <v>Objet : MACHIN Augustin</v>
      </c>
      <c r="F158" s="43" t="str">
        <f t="shared" si="5"/>
        <v>Bonjour Augustin MACHIN&lt;BR&gt;&lt;BR&gt;bla bla...</v>
      </c>
    </row>
    <row r="159" spans="1:6" x14ac:dyDescent="0.25">
      <c r="A159" s="96" t="s">
        <v>515</v>
      </c>
      <c r="B159" s="43" t="s">
        <v>117</v>
      </c>
      <c r="C159" s="43" t="s">
        <v>458</v>
      </c>
      <c r="D159" s="43" t="b">
        <f ca="1">Tableau1[[#This Row],[DATE DEBUT DE STAGE]]&gt;TODAY()</f>
        <v>0</v>
      </c>
      <c r="E159" s="43" t="str">
        <f t="shared" si="4"/>
        <v>Objet : MACHIN Naeva</v>
      </c>
      <c r="F159" s="43" t="str">
        <f t="shared" si="5"/>
        <v>Bonjour Naeva MACHIN&lt;BR&gt;&lt;BR&gt;bla bla...</v>
      </c>
    </row>
  </sheetData>
  <hyperlinks>
    <hyperlink ref="C2" r:id="rId1" xr:uid="{00000000-0004-0000-0700-000000000000}"/>
    <hyperlink ref="C3:C159" r:id="rId2" display="l.pare97@gmail.com" xr:uid="{00000000-0004-0000-0700-000001000000}"/>
  </hyperlinks>
  <pageMargins left="0.7" right="0.7" top="0.75" bottom="0.75" header="0.3" footer="0.3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EN COURS</vt:lpstr>
      <vt:lpstr>Feuil2</vt:lpstr>
      <vt:lpstr>Feuil5</vt:lpstr>
      <vt:lpstr>DESISTEMENTS</vt:lpstr>
      <vt:lpstr>INDEMNITES DE STAGE</vt:lpstr>
      <vt:lpstr>RESP. PAIE</vt:lpstr>
      <vt:lpstr>MAIL</vt:lpstr>
      <vt:lpstr>ADRESSE_WEB</vt:lpstr>
      <vt:lpstr>Corps_de_texte</vt:lpstr>
      <vt:lpstr>NOM</vt:lpstr>
      <vt:lpstr>Objet</vt:lpstr>
      <vt:lpstr>PRENOM</vt:lpstr>
      <vt:lpstr>Salaries_Suivi</vt:lpstr>
      <vt:lpstr>Validation</vt:lpstr>
    </vt:vector>
  </TitlesOfParts>
  <Company>FAYAT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 Lou</dc:creator>
  <cp:lastModifiedBy>lou pare</cp:lastModifiedBy>
  <cp:lastPrinted>2019-07-19T12:44:55Z</cp:lastPrinted>
  <dcterms:created xsi:type="dcterms:W3CDTF">2018-09-12T12:42:47Z</dcterms:created>
  <dcterms:modified xsi:type="dcterms:W3CDTF">2019-08-01T17:35:27Z</dcterms:modified>
</cp:coreProperties>
</file>