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ctrlProps/ctrlProp1.xml" ContentType="application/vnd.ms-excel.controlproperties+xml"/>
  <Override PartName="/xl/drawings/drawing2.xml" ContentType="application/vnd.openxmlformats-officedocument.drawing+xml"/>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ctrlProps/ctrlProp2.xml" ContentType="application/vnd.ms-excel.controlproperties+xml"/>
  <Override PartName="/xl/drawings/drawing3.xml" ContentType="application/vnd.openxmlformats-officedocument.drawing+xml"/>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ctrlProps/ctrlProp3.xml" ContentType="application/vnd.ms-excel.controlproperties+xml"/>
  <Override PartName="/xl/drawings/drawing4.xml" ContentType="application/vnd.openxmlformats-officedocument.drawing+xml"/>
  <Override PartName="/xl/activeX/activeX8.xml" ContentType="application/vnd.ms-office.activeX+xml"/>
  <Override PartName="/xl/activeX/activeX8.bin" ContentType="application/vnd.ms-office.activeX"/>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codeName="{1AED2BDD-1FA3-CEF2-32D4-FBADEFEB71EE}"/>
  <workbookPr codeName="ThisWorkbook" defaultThemeVersion="166925"/>
  <mc:AlternateContent xmlns:mc="http://schemas.openxmlformats.org/markup-compatibility/2006">
    <mc:Choice Requires="x15">
      <x15ac:absPath xmlns:x15ac="http://schemas.microsoft.com/office/spreadsheetml/2010/11/ac" url="C:\Users\Frederic BAUGE\Documents\Natalia\"/>
    </mc:Choice>
  </mc:AlternateContent>
  <xr:revisionPtr revIDLastSave="0" documentId="13_ncr:1_{1213C424-2261-450F-AA27-6380DF83C865}" xr6:coauthVersionLast="44" xr6:coauthVersionMax="44" xr10:uidLastSave="{00000000-0000-0000-0000-000000000000}"/>
  <bookViews>
    <workbookView xWindow="-120" yWindow="-120" windowWidth="20730" windowHeight="11160" tabRatio="884" activeTab="3" xr2:uid="{29F7E6AD-76EC-4AB4-88E6-901F336537AC}"/>
  </bookViews>
  <sheets>
    <sheet name="SERVICES" sheetId="6" r:id="rId1"/>
    <sheet name="TRANSPORT" sheetId="8" r:id="rId2"/>
    <sheet name="BANK" sheetId="4" r:id="rId3"/>
    <sheet name="PROPOSAL" sheetId="11" r:id="rId4"/>
  </sheets>
  <externalReferences>
    <externalReference r:id="rId5"/>
    <externalReference r:id="rId6"/>
  </externalReferences>
  <definedNames>
    <definedName name="BRaking">#REF!</definedName>
    <definedName name="COUNTRY">#REF!</definedName>
    <definedName name="F">PROPOSAL!$F$69</definedName>
    <definedName name="FourWheels">#REF!</definedName>
    <definedName name="Guarantee">#REF!</definedName>
    <definedName name="KT">#REF!</definedName>
    <definedName name="Modules2">[1]LISTS!$A$19:$A$22</definedName>
    <definedName name="Motorbike">#REF!</definedName>
    <definedName name="MotorbikeType">#REF!</definedName>
    <definedName name="NoTrailer">#REF!</definedName>
    <definedName name="RD">#REF!</definedName>
    <definedName name="RR">#REF!</definedName>
    <definedName name="SR">#REF!</definedName>
    <definedName name="TypeTransports">#REF!</definedName>
    <definedName name="VT">#REF!</definedName>
    <definedName name="Yes_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301" i="11" l="1"/>
  <c r="F300" i="11"/>
  <c r="F299" i="11"/>
  <c r="F298" i="11"/>
  <c r="F297" i="11"/>
  <c r="F296" i="11"/>
  <c r="F295" i="11"/>
  <c r="F294" i="11"/>
  <c r="F293" i="11"/>
  <c r="F292" i="11"/>
  <c r="F291" i="11"/>
  <c r="F290" i="11"/>
  <c r="F289" i="11"/>
  <c r="F288" i="11"/>
  <c r="F287" i="11"/>
  <c r="F286" i="11"/>
  <c r="F285" i="11"/>
  <c r="F284" i="11"/>
  <c r="F283" i="11"/>
  <c r="F282" i="11"/>
  <c r="F281" i="11"/>
  <c r="F280" i="11"/>
  <c r="F279" i="11"/>
  <c r="F278" i="11"/>
  <c r="F277" i="11"/>
  <c r="F276" i="11"/>
  <c r="F275" i="11"/>
  <c r="F274" i="11"/>
  <c r="F273" i="11"/>
  <c r="F272" i="11"/>
  <c r="F271" i="11"/>
  <c r="F270" i="11"/>
  <c r="F269" i="11"/>
  <c r="F268" i="11"/>
  <c r="F267" i="11"/>
  <c r="F266" i="11"/>
  <c r="F265" i="11"/>
  <c r="F264" i="11"/>
  <c r="F263" i="11"/>
  <c r="F262" i="11"/>
  <c r="F261" i="11"/>
  <c r="F260" i="11"/>
  <c r="F259" i="11"/>
  <c r="F258" i="11"/>
  <c r="F257" i="11"/>
  <c r="F256" i="11"/>
  <c r="F255" i="11"/>
  <c r="F254" i="11"/>
  <c r="F253" i="11"/>
  <c r="F252" i="11"/>
  <c r="F251" i="11"/>
  <c r="F250" i="11"/>
  <c r="F249" i="11"/>
  <c r="F248" i="11"/>
  <c r="F247" i="11"/>
  <c r="F246" i="11"/>
  <c r="F245" i="11"/>
  <c r="F244" i="11"/>
  <c r="F243" i="11"/>
  <c r="F242" i="11"/>
  <c r="F241" i="11"/>
  <c r="F240" i="11"/>
  <c r="F239" i="11"/>
  <c r="F238" i="11"/>
  <c r="F237" i="11"/>
  <c r="F236" i="11"/>
  <c r="F235" i="11"/>
  <c r="F234" i="11"/>
  <c r="F233" i="11"/>
  <c r="F232" i="11"/>
  <c r="F231" i="11"/>
  <c r="F230" i="11"/>
  <c r="F229" i="11"/>
  <c r="F228" i="11"/>
  <c r="F227" i="11"/>
  <c r="F226" i="11"/>
  <c r="F225" i="11"/>
  <c r="F224" i="11"/>
  <c r="F223" i="11"/>
  <c r="F222" i="11"/>
  <c r="F221" i="11"/>
  <c r="F220" i="11"/>
  <c r="F219" i="11"/>
  <c r="F218" i="11"/>
  <c r="F217" i="11"/>
  <c r="F216" i="11"/>
  <c r="F215" i="11"/>
  <c r="F214" i="11"/>
  <c r="F213" i="11"/>
  <c r="F212" i="11"/>
  <c r="F211" i="11"/>
  <c r="F210" i="11"/>
  <c r="F209" i="11"/>
  <c r="F208" i="11"/>
  <c r="F207" i="11"/>
  <c r="F206" i="11"/>
  <c r="F205" i="11"/>
  <c r="F204" i="11"/>
  <c r="F203" i="11"/>
  <c r="F202" i="11"/>
  <c r="E29" i="11"/>
  <c r="E30" i="11" s="1"/>
  <c r="D29" i="11"/>
  <c r="A29" i="11"/>
  <c r="E27" i="11"/>
  <c r="D27" i="11"/>
  <c r="A27" i="11"/>
  <c r="A25" i="11"/>
  <c r="A20" i="11"/>
  <c r="E19" i="11"/>
  <c r="E18" i="11"/>
  <c r="E17" i="11"/>
  <c r="E16" i="11"/>
  <c r="F15" i="11"/>
  <c r="E15" i="11"/>
  <c r="L24" i="8"/>
  <c r="L18" i="8"/>
  <c r="C6" i="6"/>
  <c r="F20" i="11"/>
  <c r="B80" i="6"/>
  <c r="B48" i="6"/>
  <c r="B14" i="6"/>
  <c r="B77" i="6"/>
  <c r="B45" i="6"/>
  <c r="B11" i="6"/>
  <c r="C98" i="6"/>
  <c r="C29" i="6"/>
  <c r="C47" i="6"/>
  <c r="B78" i="6"/>
  <c r="B12" i="6"/>
  <c r="B43" i="6"/>
  <c r="C11" i="6"/>
  <c r="B68" i="6"/>
  <c r="B36" i="6"/>
  <c r="B97" i="6"/>
  <c r="B65" i="6"/>
  <c r="B33" i="6"/>
  <c r="C75" i="6"/>
  <c r="C89" i="6"/>
  <c r="C85" i="6"/>
  <c r="B82" i="6"/>
  <c r="B50" i="6"/>
  <c r="B16" i="6"/>
  <c r="B79" i="6"/>
  <c r="B47" i="6"/>
  <c r="B13" i="6"/>
  <c r="C15" i="6"/>
  <c r="C45" i="6"/>
  <c r="C55" i="6"/>
  <c r="B86" i="6"/>
  <c r="B20" i="6"/>
  <c r="B51" i="6"/>
  <c r="C17" i="6"/>
  <c r="C77" i="6"/>
  <c r="C37" i="6"/>
  <c r="B40" i="6"/>
  <c r="B37" i="6"/>
  <c r="C13" i="6"/>
  <c r="B62" i="6"/>
  <c r="C97" i="6"/>
  <c r="B60" i="6"/>
  <c r="B57" i="6"/>
  <c r="C57" i="6"/>
  <c r="C19" i="6"/>
  <c r="B42" i="6"/>
  <c r="B39" i="6"/>
  <c r="C21" i="6"/>
  <c r="B70" i="6"/>
  <c r="C65" i="6"/>
  <c r="B96" i="6"/>
  <c r="B64" i="6"/>
  <c r="B32" i="6"/>
  <c r="B93" i="6"/>
  <c r="B61" i="6"/>
  <c r="B29" i="6"/>
  <c r="C59" i="6"/>
  <c r="C73" i="6"/>
  <c r="C53" i="6"/>
  <c r="B46" i="6"/>
  <c r="B75" i="6"/>
  <c r="B9" i="6"/>
  <c r="C33" i="6"/>
  <c r="C39" i="6"/>
  <c r="B84" i="6"/>
  <c r="B52" i="6"/>
  <c r="B18" i="6"/>
  <c r="B81" i="6"/>
  <c r="B49" i="6"/>
  <c r="B15" i="6"/>
  <c r="C9" i="6"/>
  <c r="C25" i="6"/>
  <c r="C61" i="6"/>
  <c r="C63" i="6"/>
  <c r="C93" i="6"/>
  <c r="B98" i="6"/>
  <c r="B66" i="6"/>
  <c r="B34" i="6"/>
  <c r="B95" i="6"/>
  <c r="B63" i="6"/>
  <c r="B31" i="6"/>
  <c r="C67" i="6"/>
  <c r="C81" i="6"/>
  <c r="C69" i="6"/>
  <c r="B54" i="6"/>
  <c r="B83" i="6"/>
  <c r="B17" i="6"/>
  <c r="C71" i="6"/>
  <c r="C91" i="6"/>
  <c r="B91" i="6"/>
  <c r="B92" i="6"/>
  <c r="B89" i="6"/>
  <c r="C43" i="6"/>
  <c r="C95" i="6"/>
  <c r="B74" i="6"/>
  <c r="B71" i="6"/>
  <c r="B35" i="6"/>
  <c r="B88" i="6"/>
  <c r="B56" i="6"/>
  <c r="B24" i="6"/>
  <c r="B85" i="6"/>
  <c r="B53" i="6"/>
  <c r="B19" i="6"/>
  <c r="C27" i="6"/>
  <c r="C41" i="6"/>
  <c r="C79" i="6"/>
  <c r="B94" i="6"/>
  <c r="B30" i="6"/>
  <c r="B59" i="6"/>
  <c r="C51" i="6"/>
  <c r="B76" i="6"/>
  <c r="B44" i="6"/>
  <c r="B10" i="6"/>
  <c r="B73" i="6"/>
  <c r="B41" i="6"/>
  <c r="C31" i="6"/>
  <c r="B90" i="6"/>
  <c r="B58" i="6"/>
  <c r="B26" i="6"/>
  <c r="B87" i="6"/>
  <c r="B55" i="6"/>
  <c r="B21" i="6"/>
  <c r="C35" i="6"/>
  <c r="C49" i="6"/>
  <c r="C87" i="6"/>
  <c r="B38" i="6"/>
  <c r="B67" i="6"/>
  <c r="C83" i="6"/>
  <c r="B72" i="6"/>
  <c r="B69" i="6"/>
  <c r="B27" i="6"/>
  <c r="B28" i="6"/>
  <c r="B25" i="6"/>
  <c r="C99" i="6"/>
  <c r="B99" i="6"/>
  <c r="F27" i="11" l="1"/>
  <c r="E25" i="11"/>
  <c r="D25" i="11"/>
  <c r="D30" i="11" s="1"/>
  <c r="F29" i="11"/>
  <c r="C32" i="6"/>
  <c r="C50" i="6"/>
  <c r="C60" i="6"/>
  <c r="C36" i="6"/>
  <c r="C38" i="6"/>
  <c r="C72" i="6"/>
  <c r="C90" i="6"/>
  <c r="C86" i="6"/>
  <c r="C12" i="6"/>
  <c r="C48" i="6"/>
  <c r="C66" i="6"/>
  <c r="C76" i="6"/>
  <c r="C74" i="6"/>
  <c r="C46" i="6"/>
  <c r="C30" i="6"/>
  <c r="C64" i="6"/>
  <c r="C82" i="6"/>
  <c r="C92" i="6"/>
  <c r="C68" i="6"/>
  <c r="C18" i="6"/>
  <c r="C70" i="6"/>
  <c r="C80" i="6"/>
  <c r="C62" i="6"/>
  <c r="C96" i="6"/>
  <c r="C42" i="6"/>
  <c r="C84" i="6"/>
  <c r="C26" i="6"/>
  <c r="C88" i="6"/>
  <c r="C78" i="6"/>
  <c r="C10" i="6"/>
  <c r="C20" i="6"/>
  <c r="C52" i="6"/>
  <c r="C16" i="6"/>
  <c r="C28" i="6"/>
  <c r="C24" i="6"/>
  <c r="C40" i="6"/>
  <c r="C58" i="6"/>
  <c r="C14" i="6"/>
  <c r="C34" i="6"/>
  <c r="C44" i="6"/>
  <c r="C54" i="6"/>
  <c r="C56" i="6"/>
  <c r="C94" i="6"/>
  <c r="F25" i="11" l="1"/>
  <c r="F30" i="11" s="1"/>
</calcChain>
</file>

<file path=xl/sharedStrings.xml><?xml version="1.0" encoding="utf-8"?>
<sst xmlns="http://schemas.openxmlformats.org/spreadsheetml/2006/main" count="70" uniqueCount="61">
  <si>
    <t>MAINTENANCE AND CALIBRATION (recommended)</t>
  </si>
  <si>
    <t>Annual calibration of Fz sensors</t>
  </si>
  <si>
    <t>TRAINING AND ACCEPTANCE</t>
  </si>
  <si>
    <t>Yes</t>
  </si>
  <si>
    <t>CIF</t>
  </si>
  <si>
    <t>What's type ?</t>
  </si>
  <si>
    <t>Country</t>
  </si>
  <si>
    <t xml:space="preserve">Description </t>
  </si>
  <si>
    <t>Module</t>
  </si>
  <si>
    <t>PROPOSAL</t>
  </si>
  <si>
    <t>From:</t>
  </si>
  <si>
    <t>Checkbox</t>
  </si>
  <si>
    <t xml:space="preserve">Software </t>
  </si>
  <si>
    <t xml:space="preserve">Specific Module </t>
  </si>
  <si>
    <t>To:</t>
  </si>
  <si>
    <t>Bank Guarantee ?</t>
  </si>
  <si>
    <t xml:space="preserve">How Many, if "yes" </t>
  </si>
  <si>
    <t xml:space="preserve">Bank Guarantees  </t>
  </si>
  <si>
    <t>What kind of transport ?</t>
  </si>
  <si>
    <t>Maritime Transport</t>
  </si>
  <si>
    <t xml:space="preserve">Localization (Incoterm Final) </t>
  </si>
  <si>
    <t xml:space="preserve">City </t>
  </si>
  <si>
    <t>Price ex VAT</t>
  </si>
  <si>
    <t>CHOOSE THE SERVICES</t>
  </si>
  <si>
    <t>SKID TRAILER</t>
  </si>
  <si>
    <t>Tokyo</t>
  </si>
  <si>
    <t>Japan</t>
  </si>
  <si>
    <t xml:space="preserve"> INCOTERMS 2010</t>
  </si>
  <si>
    <t>TRANSPORT, MEALS &amp; LODGING</t>
  </si>
  <si>
    <t>Town</t>
  </si>
  <si>
    <t>Duration each</t>
  </si>
  <si>
    <t>Nbr of employees</t>
  </si>
  <si>
    <t>Total ligne</t>
  </si>
  <si>
    <t>FOR TRAINING</t>
  </si>
  <si>
    <t>FOR MAINTENANCE</t>
  </si>
  <si>
    <t xml:space="preserve">CN </t>
  </si>
  <si>
    <t>JP</t>
  </si>
  <si>
    <t>TRANSPORT</t>
  </si>
  <si>
    <t>GUARANTEE BANK</t>
  </si>
  <si>
    <t>Nbr of trip</t>
  </si>
  <si>
    <t>SERVICES</t>
  </si>
  <si>
    <t>X</t>
  </si>
  <si>
    <t>Skid Trailer Without Module</t>
  </si>
  <si>
    <t xml:space="preserve">Sub Total Skid Trailer Without Options </t>
  </si>
  <si>
    <t>DESCRIPTION</t>
  </si>
  <si>
    <t>UNIT PRICE IN €</t>
  </si>
  <si>
    <t>QTY</t>
  </si>
  <si>
    <t>TOTAL EX VAT IN €</t>
  </si>
  <si>
    <t xml:space="preserve">Maintenance - 1 year contract - 4 visits of 3 days each
- Cleanup
- Lubrication
- Wearing part control
- Adjustement and settings control
- Operating modes verification
- Pieces are changed according to a list and a predefined schedule to the exclusion of any other parts in advance 
</t>
  </si>
  <si>
    <t>Sub Total Services</t>
  </si>
  <si>
    <t>Maritime Transport CIF Tokyo Japan</t>
  </si>
  <si>
    <t>Transport and lodging - Training at customer's  
 1  Times /5  Nights -  3  Engineers</t>
  </si>
  <si>
    <t>Transport and lodging - 4 Maintenance sessions  
 1  Times /2  Nights -  3  Engineers</t>
  </si>
  <si>
    <t>Sub Total Transport</t>
  </si>
  <si>
    <t>Test à modifier Bank Guarantee Yes 3</t>
  </si>
  <si>
    <t>Sub Total Bank</t>
  </si>
  <si>
    <t>Total Amount In €</t>
  </si>
  <si>
    <t>Training by an engineer 
3 days at customer's premises
- How to use the SKID Trailer
- Preventive maintenance and cleaning</t>
  </si>
  <si>
    <t xml:space="preserve">Annual calibration of the Braking hub 
1 day (to be added to any maintenance visit)
</t>
  </si>
  <si>
    <t xml:space="preserve">Annual calibration of the RR hub
1 day (to be added to any maintenance visit)
</t>
  </si>
  <si>
    <t>Training by engineer 
- How to use the SKID 
- Preventive maintenance and cleaning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</si>
</sst>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0.00\ &quot;€&quot;;\-#,##0.00\ &quot;€&quot;"/>
    <numFmt numFmtId="44" formatCode="_-* #,##0.00\ &quot;€&quot;_-;\-* #,##0.00\ &quot;€&quot;_-;_-* &quot;-&quot;??\ &quot;€&quot;_-;_-@_-"/>
    <numFmt numFmtId="165" formatCode="0;\-0;;@"/>
    <numFmt numFmtId="166" formatCode="[$-809]dd\ mmmm\ yyyy;@"/>
    <numFmt numFmtId="167" formatCode="_-* #,##0\ &quot;€&quot;_-;\-* #,##0\ &quot;€&quot;_-;_-* &quot;-&quot;??\ &quot;€&quot;_-;_-@_-"/>
  </numFmts>
  <fonts count="21"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1"/>
      <name val="Calibri"/>
      <family val="2"/>
      <scheme val="minor"/>
    </font>
    <font>
      <b/>
      <sz val="16"/>
      <color theme="1"/>
      <name val="Calibri"/>
      <family val="2"/>
      <scheme val="minor"/>
    </font>
    <font>
      <sz val="11"/>
      <color theme="1"/>
      <name val="Calibri"/>
      <family val="2"/>
      <scheme val="minor"/>
    </font>
    <font>
      <b/>
      <sz val="16"/>
      <color theme="1"/>
      <name val="Arial"/>
      <family val="2"/>
    </font>
    <font>
      <b/>
      <sz val="12"/>
      <color theme="1"/>
      <name val="Calibri"/>
      <family val="2"/>
      <scheme val="minor"/>
    </font>
    <font>
      <b/>
      <sz val="9"/>
      <color theme="0"/>
      <name val="Calibri"/>
      <family val="2"/>
      <scheme val="minor"/>
    </font>
    <font>
      <b/>
      <sz val="9"/>
      <color rgb="FF001F60"/>
      <name val="Calibri"/>
      <family val="2"/>
      <scheme val="minor"/>
    </font>
    <font>
      <b/>
      <sz val="9"/>
      <name val="Calibri"/>
      <family val="2"/>
      <scheme val="minor"/>
    </font>
    <font>
      <sz val="9"/>
      <name val="Calibri"/>
      <family val="2"/>
      <scheme val="minor"/>
    </font>
    <font>
      <sz val="9"/>
      <color theme="0"/>
      <name val="Calibri"/>
      <family val="2"/>
      <scheme val="minor"/>
    </font>
    <font>
      <sz val="9"/>
      <color theme="1"/>
      <name val="Calibri"/>
      <family val="2"/>
      <scheme val="minor"/>
    </font>
    <font>
      <b/>
      <sz val="9"/>
      <color theme="1"/>
      <name val="Calibri"/>
      <family val="2"/>
      <scheme val="minor"/>
    </font>
    <font>
      <b/>
      <sz val="22"/>
      <color theme="1"/>
      <name val="Calibri"/>
      <family val="2"/>
      <scheme val="minor"/>
    </font>
    <font>
      <sz val="22"/>
      <color theme="1"/>
      <name val="Calibri"/>
      <family val="2"/>
      <scheme val="minor"/>
    </font>
    <font>
      <b/>
      <sz val="14"/>
      <color rgb="FF000000"/>
      <name val="Calibri"/>
      <family val="2"/>
    </font>
    <font>
      <sz val="11"/>
      <color rgb="FF000000"/>
      <name val="Calibri"/>
      <family val="2"/>
    </font>
    <font>
      <b/>
      <sz val="11"/>
      <color rgb="FF000000"/>
      <name val="Calibri"/>
      <family val="2"/>
    </font>
  </fonts>
  <fills count="7">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rgb="FF002060"/>
        <bgColor indexed="64"/>
      </patternFill>
    </fill>
    <fill>
      <patternFill patternType="solid">
        <fgColor theme="4" tint="0.79998168889431442"/>
        <bgColor indexed="64"/>
      </patternFill>
    </fill>
    <fill>
      <patternFill patternType="solid">
        <fgColor theme="2" tint="-9.9978637043366805E-2"/>
        <bgColor indexed="64"/>
      </patternFill>
    </fill>
  </fills>
  <borders count="25">
    <border>
      <left/>
      <right/>
      <top/>
      <bottom/>
      <diagonal/>
    </border>
    <border>
      <left style="thin">
        <color auto="1"/>
      </left>
      <right style="thin">
        <color auto="1"/>
      </right>
      <top/>
      <bottom style="thin">
        <color auto="1"/>
      </bottom>
      <diagonal/>
    </border>
    <border>
      <left/>
      <right/>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top style="thin">
        <color theme="0"/>
      </top>
      <bottom style="thin">
        <color theme="0"/>
      </bottom>
      <diagonal/>
    </border>
    <border>
      <left/>
      <right style="thin">
        <color indexed="64"/>
      </right>
      <top style="thin">
        <color theme="0"/>
      </top>
      <bottom style="thin">
        <color theme="0"/>
      </bottom>
      <diagonal/>
    </border>
    <border>
      <left style="thin">
        <color indexed="64"/>
      </left>
      <right/>
      <top style="thin">
        <color theme="0"/>
      </top>
      <bottom style="thin">
        <color theme="0"/>
      </bottom>
      <diagonal/>
    </border>
    <border>
      <left/>
      <right style="thin">
        <color theme="0"/>
      </right>
      <top style="thin">
        <color indexed="64"/>
      </top>
      <bottom style="thin">
        <color indexed="64"/>
      </bottom>
      <diagonal/>
    </border>
    <border>
      <left style="thin">
        <color theme="0"/>
      </left>
      <right style="thin">
        <color theme="0"/>
      </right>
      <top style="thin">
        <color indexed="64"/>
      </top>
      <bottom style="thin">
        <color indexed="64"/>
      </bottom>
      <diagonal/>
    </border>
  </borders>
  <cellStyleXfs count="2">
    <xf numFmtId="0" fontId="0" fillId="0" borderId="0"/>
    <xf numFmtId="44" fontId="6" fillId="0" borderId="0" applyFont="0" applyFill="0" applyBorder="0" applyAlignment="0" applyProtection="0"/>
  </cellStyleXfs>
  <cellXfs count="232">
    <xf numFmtId="0" fontId="0" fillId="0" borderId="0" xfId="0"/>
    <xf numFmtId="0" fontId="0" fillId="2" borderId="0" xfId="0" applyFill="1"/>
    <xf numFmtId="0" fontId="0" fillId="2" borderId="0" xfId="0" applyFill="1" applyBorder="1"/>
    <xf numFmtId="0" fontId="0" fillId="0" borderId="0" xfId="0" applyAlignment="1">
      <alignment horizontal="center" vertical="center"/>
    </xf>
    <xf numFmtId="0" fontId="1" fillId="2" borderId="0" xfId="0" applyFont="1" applyFill="1" applyBorder="1"/>
    <xf numFmtId="0" fontId="1" fillId="2" borderId="0" xfId="0" applyFont="1" applyFill="1" applyAlignment="1">
      <alignment horizontal="right"/>
    </xf>
    <xf numFmtId="0" fontId="1" fillId="2" borderId="0" xfId="0" applyFont="1" applyFill="1" applyAlignment="1">
      <alignment horizontal="center" vertical="center"/>
    </xf>
    <xf numFmtId="0" fontId="0" fillId="2" borderId="0" xfId="0" applyFill="1" applyAlignment="1">
      <alignment horizontal="center" vertical="center"/>
    </xf>
    <xf numFmtId="0" fontId="1" fillId="2" borderId="0" xfId="0" applyFont="1" applyFill="1" applyBorder="1" applyAlignment="1">
      <alignment horizontal="center" vertical="center"/>
    </xf>
    <xf numFmtId="0" fontId="0" fillId="2" borderId="0" xfId="0" applyFill="1" applyAlignment="1">
      <alignment vertical="center" wrapText="1"/>
    </xf>
    <xf numFmtId="0" fontId="0" fillId="2" borderId="0" xfId="0" applyFill="1" applyBorder="1" applyAlignment="1">
      <alignment vertical="center" wrapText="1"/>
    </xf>
    <xf numFmtId="0" fontId="0" fillId="2" borderId="6" xfId="0" applyFill="1" applyBorder="1"/>
    <xf numFmtId="0" fontId="0" fillId="2" borderId="7" xfId="0" applyFill="1" applyBorder="1"/>
    <xf numFmtId="0" fontId="1" fillId="2" borderId="0" xfId="0" applyFont="1" applyFill="1" applyBorder="1" applyAlignment="1">
      <alignment horizontal="left" vertical="center"/>
    </xf>
    <xf numFmtId="0" fontId="0" fillId="2" borderId="9" xfId="0" applyFill="1" applyBorder="1"/>
    <xf numFmtId="0" fontId="0" fillId="2" borderId="8" xfId="0" applyFill="1" applyBorder="1"/>
    <xf numFmtId="0" fontId="0" fillId="2" borderId="3" xfId="0" applyFill="1" applyBorder="1"/>
    <xf numFmtId="0" fontId="0" fillId="2" borderId="2" xfId="0" applyFill="1" applyBorder="1"/>
    <xf numFmtId="0" fontId="0" fillId="2" borderId="10" xfId="0" applyFill="1" applyBorder="1"/>
    <xf numFmtId="44" fontId="2" fillId="0" borderId="0" xfId="1" applyFont="1" applyAlignment="1">
      <alignment horizontal="center" vertical="center"/>
    </xf>
    <xf numFmtId="44" fontId="2" fillId="0" borderId="0" xfId="1" applyFont="1" applyAlignment="1">
      <alignment horizontal="center"/>
    </xf>
    <xf numFmtId="0" fontId="0" fillId="2" borderId="0" xfId="0" applyFont="1" applyFill="1" applyBorder="1" applyAlignment="1">
      <alignment horizontal="center" vertical="center"/>
    </xf>
    <xf numFmtId="0" fontId="0" fillId="3" borderId="0" xfId="0" applyFill="1"/>
    <xf numFmtId="0" fontId="0" fillId="3" borderId="14" xfId="0" applyFill="1" applyBorder="1" applyAlignment="1">
      <alignment horizontal="center"/>
    </xf>
    <xf numFmtId="0" fontId="5" fillId="2" borderId="0" xfId="0" applyFont="1" applyFill="1" applyBorder="1" applyAlignment="1">
      <alignment vertical="center"/>
    </xf>
    <xf numFmtId="0" fontId="0" fillId="2" borderId="0" xfId="0" applyFill="1" applyBorder="1" applyAlignment="1">
      <alignment horizontal="center"/>
    </xf>
    <xf numFmtId="0" fontId="0" fillId="2" borderId="5" xfId="0" applyFill="1" applyBorder="1"/>
    <xf numFmtId="0" fontId="0" fillId="2" borderId="6" xfId="0" applyFill="1" applyBorder="1" applyAlignment="1">
      <alignment vertical="center" wrapText="1"/>
    </xf>
    <xf numFmtId="0" fontId="0" fillId="2" borderId="6" xfId="0" applyFill="1" applyBorder="1" applyAlignment="1">
      <alignment horizontal="center"/>
    </xf>
    <xf numFmtId="0" fontId="0" fillId="2" borderId="6" xfId="0" applyFont="1" applyFill="1" applyBorder="1" applyAlignment="1">
      <alignment horizontal="center" vertical="center"/>
    </xf>
    <xf numFmtId="0" fontId="1" fillId="2" borderId="8" xfId="0" applyFont="1" applyFill="1" applyBorder="1" applyAlignment="1">
      <alignment horizontal="right"/>
    </xf>
    <xf numFmtId="0" fontId="1" fillId="2" borderId="0" xfId="0" applyFont="1" applyFill="1" applyBorder="1" applyAlignment="1">
      <alignment horizontal="right" vertical="center"/>
    </xf>
    <xf numFmtId="7" fontId="2" fillId="0" borderId="0" xfId="1" applyNumberFormat="1" applyFont="1" applyAlignment="1">
      <alignment horizontal="center"/>
    </xf>
    <xf numFmtId="0" fontId="8" fillId="2" borderId="0" xfId="0" applyFont="1" applyFill="1" applyBorder="1" applyAlignment="1">
      <alignment horizontal="center" vertical="center"/>
    </xf>
    <xf numFmtId="0" fontId="8" fillId="2" borderId="0" xfId="0" applyFont="1" applyFill="1" applyBorder="1" applyAlignment="1">
      <alignment horizontal="right" vertical="center"/>
    </xf>
    <xf numFmtId="165" fontId="10" fillId="4" borderId="6" xfId="0" applyNumberFormat="1" applyFont="1" applyFill="1" applyBorder="1" applyAlignment="1">
      <alignment vertical="center"/>
    </xf>
    <xf numFmtId="165" fontId="10" fillId="3" borderId="15" xfId="0" applyNumberFormat="1" applyFont="1" applyFill="1" applyBorder="1" applyAlignment="1">
      <alignment vertical="center"/>
    </xf>
    <xf numFmtId="0" fontId="12" fillId="3" borderId="14" xfId="0" applyFont="1" applyFill="1" applyBorder="1" applyAlignment="1">
      <alignment horizontal="center" vertical="center"/>
    </xf>
    <xf numFmtId="0" fontId="13" fillId="4" borderId="15" xfId="0" applyFont="1" applyFill="1" applyBorder="1"/>
    <xf numFmtId="44" fontId="13" fillId="4" borderId="15" xfId="1" applyFont="1" applyFill="1" applyBorder="1" applyAlignment="1">
      <alignment horizontal="center"/>
    </xf>
    <xf numFmtId="0" fontId="13" fillId="4" borderId="15" xfId="0" applyFont="1" applyFill="1" applyBorder="1" applyAlignment="1">
      <alignment horizontal="center" vertical="center"/>
    </xf>
    <xf numFmtId="0" fontId="15" fillId="3" borderId="6" xfId="0" applyFont="1" applyFill="1" applyBorder="1" applyAlignment="1">
      <alignment horizontal="center" vertical="center" wrapText="1"/>
    </xf>
    <xf numFmtId="0" fontId="14" fillId="3" borderId="6" xfId="0" applyFont="1" applyFill="1" applyBorder="1"/>
    <xf numFmtId="44" fontId="14" fillId="3" borderId="11" xfId="1" applyFont="1" applyFill="1" applyBorder="1" applyAlignment="1">
      <alignment horizontal="center" vertical="center"/>
    </xf>
    <xf numFmtId="0" fontId="14" fillId="3" borderId="11" xfId="0" applyFont="1" applyFill="1" applyBorder="1" applyAlignment="1">
      <alignment horizontal="center" vertical="center"/>
    </xf>
    <xf numFmtId="0" fontId="9" fillId="4" borderId="15" xfId="0" applyFont="1" applyFill="1" applyBorder="1" applyAlignment="1">
      <alignment horizontal="center" vertical="center" wrapText="1"/>
    </xf>
    <xf numFmtId="44" fontId="13" fillId="4" borderId="15" xfId="1" applyFont="1" applyFill="1" applyBorder="1" applyAlignment="1">
      <alignment horizontal="center" vertical="center"/>
    </xf>
    <xf numFmtId="0" fontId="14" fillId="3" borderId="2" xfId="0" applyFont="1" applyFill="1" applyBorder="1"/>
    <xf numFmtId="0" fontId="14" fillId="3" borderId="12" xfId="0" applyFont="1" applyFill="1" applyBorder="1" applyAlignment="1">
      <alignment horizontal="center" vertical="center"/>
    </xf>
    <xf numFmtId="0" fontId="13" fillId="3" borderId="13" xfId="0" applyFont="1" applyFill="1" applyBorder="1"/>
    <xf numFmtId="7" fontId="14" fillId="3" borderId="10" xfId="1" applyNumberFormat="1" applyFont="1" applyFill="1" applyBorder="1" applyAlignment="1">
      <alignment horizontal="center" vertical="center"/>
    </xf>
    <xf numFmtId="0" fontId="15" fillId="3" borderId="15" xfId="0" applyFont="1" applyFill="1" applyBorder="1" applyAlignment="1">
      <alignment horizontal="center" vertical="center"/>
    </xf>
    <xf numFmtId="0" fontId="14" fillId="3" borderId="13" xfId="0" applyFont="1" applyFill="1" applyBorder="1"/>
    <xf numFmtId="0" fontId="9" fillId="3" borderId="15" xfId="0" applyFont="1" applyFill="1" applyBorder="1" applyAlignment="1">
      <alignment horizontal="center"/>
    </xf>
    <xf numFmtId="7" fontId="14" fillId="3" borderId="14" xfId="1" applyNumberFormat="1" applyFont="1" applyFill="1" applyBorder="1" applyAlignment="1">
      <alignment horizontal="center" vertical="center"/>
    </xf>
    <xf numFmtId="0" fontId="13" fillId="3" borderId="15" xfId="0" applyFont="1" applyFill="1" applyBorder="1"/>
    <xf numFmtId="0" fontId="14" fillId="3" borderId="15" xfId="0" applyFont="1" applyFill="1" applyBorder="1"/>
    <xf numFmtId="0" fontId="14" fillId="3" borderId="10" xfId="0" applyFont="1" applyFill="1" applyBorder="1"/>
    <xf numFmtId="7" fontId="14" fillId="3" borderId="13" xfId="1" applyNumberFormat="1" applyFont="1" applyFill="1" applyBorder="1" applyAlignment="1">
      <alignment horizontal="center"/>
    </xf>
    <xf numFmtId="0" fontId="14" fillId="3" borderId="7" xfId="0" applyFont="1" applyFill="1" applyBorder="1"/>
    <xf numFmtId="0" fontId="14" fillId="3" borderId="14" xfId="0" applyFont="1" applyFill="1" applyBorder="1" applyAlignment="1">
      <alignment horizontal="center" vertical="center"/>
    </xf>
    <xf numFmtId="7" fontId="14" fillId="3" borderId="13" xfId="1" applyNumberFormat="1" applyFont="1" applyFill="1" applyBorder="1" applyAlignment="1">
      <alignment horizontal="center" vertical="center"/>
    </xf>
    <xf numFmtId="0" fontId="14" fillId="3" borderId="2" xfId="0" applyFont="1" applyFill="1" applyBorder="1" applyAlignment="1">
      <alignment horizontal="center" vertical="center"/>
    </xf>
    <xf numFmtId="0" fontId="14" fillId="3" borderId="10" xfId="0" applyFont="1" applyFill="1" applyBorder="1" applyAlignment="1">
      <alignment horizontal="center" vertical="center"/>
    </xf>
    <xf numFmtId="7" fontId="14" fillId="3" borderId="7" xfId="1" applyNumberFormat="1" applyFont="1" applyFill="1" applyBorder="1" applyAlignment="1">
      <alignment horizontal="center" vertical="center"/>
    </xf>
    <xf numFmtId="0" fontId="0" fillId="2" borderId="0" xfId="0" applyFill="1" applyBorder="1" applyAlignment="1">
      <alignment horizontal="center" vertical="center"/>
    </xf>
    <xf numFmtId="0" fontId="14" fillId="2" borderId="1" xfId="0" applyFont="1" applyFill="1" applyBorder="1" applyAlignment="1">
      <alignment horizontal="center" vertical="center"/>
    </xf>
    <xf numFmtId="0" fontId="15" fillId="3" borderId="0" xfId="0" applyFont="1" applyFill="1" applyBorder="1"/>
    <xf numFmtId="0" fontId="14" fillId="3" borderId="0" xfId="0" applyFont="1" applyFill="1" applyBorder="1"/>
    <xf numFmtId="44" fontId="14" fillId="3" borderId="12" xfId="1" applyFont="1" applyFill="1" applyBorder="1" applyAlignment="1">
      <alignment horizontal="center" vertical="center"/>
    </xf>
    <xf numFmtId="0" fontId="0" fillId="0" borderId="0" xfId="0" applyFill="1"/>
    <xf numFmtId="44" fontId="2" fillId="0" borderId="0" xfId="1" applyFont="1" applyFill="1" applyAlignment="1">
      <alignment horizontal="center"/>
    </xf>
    <xf numFmtId="0" fontId="0" fillId="0" borderId="0" xfId="0" applyFill="1" applyAlignment="1">
      <alignment horizontal="center" vertical="center"/>
    </xf>
    <xf numFmtId="0" fontId="14" fillId="3" borderId="6" xfId="0" applyFont="1" applyFill="1" applyBorder="1" applyAlignment="1">
      <alignment vertical="top" wrapText="1"/>
    </xf>
    <xf numFmtId="44" fontId="14" fillId="3" borderId="7" xfId="1" applyFont="1" applyFill="1" applyBorder="1" applyAlignment="1">
      <alignment horizontal="center" vertical="center" wrapText="1"/>
    </xf>
    <xf numFmtId="0" fontId="15" fillId="3" borderId="6" xfId="0" applyFont="1" applyFill="1" applyBorder="1" applyAlignment="1">
      <alignment horizontal="left" vertical="center"/>
    </xf>
    <xf numFmtId="44" fontId="14" fillId="3" borderId="0" xfId="1" applyFont="1" applyFill="1" applyBorder="1" applyAlignment="1">
      <alignment horizontal="center" vertical="center" wrapText="1"/>
    </xf>
    <xf numFmtId="0" fontId="15" fillId="3" borderId="8" xfId="0" applyFont="1" applyFill="1" applyBorder="1" applyAlignment="1">
      <alignment horizontal="left" vertical="center"/>
    </xf>
    <xf numFmtId="44" fontId="14" fillId="3" borderId="9" xfId="1" applyFont="1" applyFill="1" applyBorder="1" applyAlignment="1">
      <alignment horizontal="center" vertical="center" wrapText="1"/>
    </xf>
    <xf numFmtId="0" fontId="14" fillId="3" borderId="2" xfId="0" applyFont="1" applyFill="1" applyBorder="1" applyAlignment="1">
      <alignment vertical="top" wrapText="1"/>
    </xf>
    <xf numFmtId="44" fontId="14" fillId="3" borderId="10" xfId="1" applyFont="1" applyFill="1" applyBorder="1" applyAlignment="1">
      <alignment horizontal="center" vertical="center" wrapText="1"/>
    </xf>
    <xf numFmtId="0" fontId="14" fillId="3" borderId="2" xfId="0" applyFont="1" applyFill="1" applyBorder="1" applyAlignment="1">
      <alignment horizontal="left" vertical="center"/>
    </xf>
    <xf numFmtId="0" fontId="0" fillId="0" borderId="0" xfId="0" applyFill="1" applyProtection="1">
      <protection hidden="1"/>
    </xf>
    <xf numFmtId="44" fontId="2" fillId="0" borderId="0" xfId="1" applyFont="1" applyFill="1" applyAlignment="1" applyProtection="1">
      <alignment horizontal="center"/>
      <protection hidden="1"/>
    </xf>
    <xf numFmtId="0" fontId="0" fillId="0" borderId="0" xfId="0" applyFill="1" applyAlignment="1" applyProtection="1">
      <alignment horizontal="center" vertical="center"/>
      <protection hidden="1"/>
    </xf>
    <xf numFmtId="7" fontId="0" fillId="0" borderId="0" xfId="0" applyNumberFormat="1"/>
    <xf numFmtId="0" fontId="15" fillId="2" borderId="1" xfId="0" applyFont="1" applyFill="1" applyBorder="1" applyAlignment="1" applyProtection="1">
      <alignment horizontal="center" vertical="center"/>
      <protection locked="0"/>
    </xf>
    <xf numFmtId="0" fontId="3" fillId="2" borderId="0" xfId="0" applyFont="1" applyFill="1" applyBorder="1" applyAlignment="1">
      <alignment horizontal="left" vertical="center"/>
    </xf>
    <xf numFmtId="0" fontId="8" fillId="2" borderId="0" xfId="0" applyFont="1" applyFill="1" applyBorder="1"/>
    <xf numFmtId="0" fontId="0" fillId="3" borderId="14" xfId="0" applyFill="1" applyBorder="1"/>
    <xf numFmtId="0" fontId="0" fillId="0" borderId="0" xfId="0" applyAlignment="1">
      <alignment horizontal="right"/>
    </xf>
    <xf numFmtId="0" fontId="9" fillId="5" borderId="1" xfId="0" applyFont="1" applyFill="1" applyBorder="1" applyAlignment="1">
      <alignment vertical="center" wrapText="1"/>
    </xf>
    <xf numFmtId="0" fontId="1" fillId="2" borderId="2" xfId="0" applyFont="1" applyFill="1" applyBorder="1" applyAlignment="1">
      <alignment horizontal="center" vertical="center"/>
    </xf>
    <xf numFmtId="0" fontId="14" fillId="3" borderId="0" xfId="0" applyFont="1" applyFill="1" applyBorder="1" applyAlignment="1">
      <alignment vertical="top" wrapText="1"/>
    </xf>
    <xf numFmtId="0" fontId="14" fillId="3" borderId="0" xfId="0" applyFont="1" applyFill="1" applyBorder="1" applyAlignment="1">
      <alignment horizontal="left" vertical="center"/>
    </xf>
    <xf numFmtId="0" fontId="14" fillId="0" borderId="0" xfId="0" applyFont="1" applyBorder="1" applyAlignment="1">
      <alignment horizontal="left" vertical="center"/>
    </xf>
    <xf numFmtId="0" fontId="0" fillId="3" borderId="0" xfId="0" applyFill="1" applyBorder="1" applyAlignment="1">
      <alignment vertical="top" wrapText="1"/>
    </xf>
    <xf numFmtId="44" fontId="2" fillId="3" borderId="0" xfId="1" applyFont="1" applyFill="1" applyBorder="1" applyAlignment="1">
      <alignment horizontal="center" vertical="center" wrapText="1"/>
    </xf>
    <xf numFmtId="0" fontId="0" fillId="3" borderId="0" xfId="0" applyFill="1" applyBorder="1" applyAlignment="1">
      <alignment horizontal="center" vertical="center"/>
    </xf>
    <xf numFmtId="0" fontId="15" fillId="6" borderId="6" xfId="0" applyFont="1" applyFill="1" applyBorder="1" applyAlignment="1">
      <alignment horizontal="center" vertical="center"/>
    </xf>
    <xf numFmtId="0" fontId="15" fillId="6" borderId="7" xfId="0" applyFont="1" applyFill="1" applyBorder="1" applyAlignment="1">
      <alignment horizontal="center"/>
    </xf>
    <xf numFmtId="44" fontId="15" fillId="6" borderId="11" xfId="1" applyFont="1" applyFill="1" applyBorder="1" applyAlignment="1">
      <alignment horizontal="center" vertical="center"/>
    </xf>
    <xf numFmtId="0" fontId="15" fillId="6" borderId="11" xfId="0" applyFont="1" applyFill="1" applyBorder="1" applyAlignment="1">
      <alignment horizontal="center" vertical="center"/>
    </xf>
    <xf numFmtId="7" fontId="15" fillId="3" borderId="14" xfId="1" applyNumberFormat="1" applyFont="1" applyFill="1" applyBorder="1" applyAlignment="1">
      <alignment horizontal="right" vertical="center"/>
    </xf>
    <xf numFmtId="44" fontId="4" fillId="0" borderId="0" xfId="1" applyFont="1" applyAlignment="1">
      <alignment horizontal="right"/>
    </xf>
    <xf numFmtId="44" fontId="11" fillId="3" borderId="7" xfId="1" applyFont="1" applyFill="1" applyBorder="1" applyAlignment="1">
      <alignment horizontal="right"/>
    </xf>
    <xf numFmtId="44" fontId="11" fillId="3" borderId="9" xfId="1" applyFont="1" applyFill="1" applyBorder="1" applyAlignment="1">
      <alignment horizontal="right"/>
    </xf>
    <xf numFmtId="44" fontId="12" fillId="3" borderId="9" xfId="1" applyFont="1" applyFill="1" applyBorder="1" applyAlignment="1">
      <alignment horizontal="right"/>
    </xf>
    <xf numFmtId="44" fontId="11" fillId="3" borderId="10" xfId="1" applyFont="1" applyFill="1" applyBorder="1" applyAlignment="1">
      <alignment horizontal="right"/>
    </xf>
    <xf numFmtId="44" fontId="11" fillId="4" borderId="13" xfId="1" applyFont="1" applyFill="1" applyBorder="1" applyAlignment="1">
      <alignment horizontal="right"/>
    </xf>
    <xf numFmtId="44" fontId="11" fillId="3" borderId="7" xfId="1" applyFont="1" applyFill="1" applyBorder="1" applyAlignment="1">
      <alignment horizontal="right" vertical="center" wrapText="1"/>
    </xf>
    <xf numFmtId="44" fontId="11" fillId="3" borderId="12" xfId="1" applyFont="1" applyFill="1" applyBorder="1" applyAlignment="1">
      <alignment horizontal="right" vertical="center"/>
    </xf>
    <xf numFmtId="44" fontId="15" fillId="6" borderId="11" xfId="1" applyFont="1" applyFill="1" applyBorder="1" applyAlignment="1">
      <alignment horizontal="right"/>
    </xf>
    <xf numFmtId="7" fontId="15" fillId="3" borderId="7" xfId="1" applyNumberFormat="1" applyFont="1" applyFill="1" applyBorder="1" applyAlignment="1">
      <alignment horizontal="right" vertical="center" wrapText="1"/>
    </xf>
    <xf numFmtId="7" fontId="15" fillId="3" borderId="14" xfId="1" applyNumberFormat="1" applyFont="1" applyFill="1" applyBorder="1" applyAlignment="1">
      <alignment horizontal="right" vertical="center" wrapText="1"/>
    </xf>
    <xf numFmtId="7" fontId="11" fillId="3" borderId="14" xfId="1" applyNumberFormat="1" applyFont="1" applyFill="1" applyBorder="1" applyAlignment="1">
      <alignment horizontal="right" vertical="center" wrapText="1"/>
    </xf>
    <xf numFmtId="7" fontId="11" fillId="3" borderId="7" xfId="1" applyNumberFormat="1" applyFont="1" applyFill="1" applyBorder="1" applyAlignment="1">
      <alignment horizontal="right" vertical="center" wrapText="1"/>
    </xf>
    <xf numFmtId="7" fontId="11" fillId="3" borderId="14" xfId="1" applyNumberFormat="1" applyFont="1" applyFill="1" applyBorder="1" applyAlignment="1">
      <alignment horizontal="right"/>
    </xf>
    <xf numFmtId="7" fontId="11" fillId="3" borderId="14" xfId="1" applyNumberFormat="1" applyFont="1" applyFill="1" applyBorder="1" applyAlignment="1">
      <alignment horizontal="right" vertical="center"/>
    </xf>
    <xf numFmtId="0" fontId="1" fillId="0" borderId="0" xfId="0" applyFont="1" applyAlignment="1">
      <alignment horizontal="right"/>
    </xf>
    <xf numFmtId="0" fontId="1" fillId="0" borderId="0" xfId="0" applyFont="1" applyFill="1" applyAlignment="1">
      <alignment horizontal="right"/>
    </xf>
    <xf numFmtId="44" fontId="4" fillId="0" borderId="0" xfId="1" applyFont="1" applyFill="1" applyAlignment="1">
      <alignment horizontal="right"/>
    </xf>
    <xf numFmtId="44" fontId="4" fillId="0" borderId="0" xfId="1" applyFont="1" applyFill="1" applyAlignment="1" applyProtection="1">
      <alignment horizontal="right"/>
      <protection hidden="1"/>
    </xf>
    <xf numFmtId="0" fontId="9" fillId="4" borderId="15" xfId="0" applyFont="1" applyFill="1" applyBorder="1" applyAlignment="1">
      <alignment horizontal="center" vertical="center"/>
    </xf>
    <xf numFmtId="0" fontId="13" fillId="4" borderId="15" xfId="0" applyFont="1" applyFill="1" applyBorder="1" applyAlignment="1">
      <alignment horizontal="center"/>
    </xf>
    <xf numFmtId="44" fontId="9" fillId="4" borderId="15" xfId="1" applyFont="1" applyFill="1" applyBorder="1" applyAlignment="1">
      <alignment horizontal="center" vertical="center"/>
    </xf>
    <xf numFmtId="167" fontId="0" fillId="3" borderId="14" xfId="1" applyNumberFormat="1" applyFont="1" applyFill="1" applyBorder="1"/>
    <xf numFmtId="7" fontId="4" fillId="0" borderId="0" xfId="1" applyNumberFormat="1" applyFont="1" applyAlignment="1">
      <alignment horizontal="right"/>
    </xf>
    <xf numFmtId="7" fontId="11" fillId="3" borderId="13" xfId="1" applyNumberFormat="1" applyFont="1" applyFill="1" applyBorder="1" applyAlignment="1">
      <alignment horizontal="right" vertical="center" wrapText="1"/>
    </xf>
    <xf numFmtId="0" fontId="9" fillId="3" borderId="15" xfId="0" applyFont="1" applyFill="1" applyBorder="1" applyAlignment="1">
      <alignment horizontal="center" vertical="center"/>
    </xf>
    <xf numFmtId="0" fontId="14" fillId="3" borderId="15" xfId="0" applyFont="1" applyFill="1" applyBorder="1" applyAlignment="1">
      <alignment horizontal="center" vertical="center"/>
    </xf>
    <xf numFmtId="0" fontId="14" fillId="3" borderId="13" xfId="0" applyFont="1" applyFill="1" applyBorder="1" applyAlignment="1">
      <alignment horizontal="center" vertical="center"/>
    </xf>
    <xf numFmtId="0" fontId="0" fillId="0" borderId="0" xfId="0" applyAlignment="1">
      <alignment vertical="center"/>
    </xf>
    <xf numFmtId="0" fontId="15" fillId="3" borderId="5" xfId="0" applyFont="1" applyFill="1" applyBorder="1" applyAlignment="1">
      <alignment vertical="center" wrapText="1"/>
    </xf>
    <xf numFmtId="0" fontId="1" fillId="3" borderId="8" xfId="0" applyFont="1" applyFill="1" applyBorder="1" applyAlignment="1">
      <alignment vertical="center" wrapText="1"/>
    </xf>
    <xf numFmtId="165" fontId="14" fillId="3" borderId="8" xfId="0" applyNumberFormat="1" applyFont="1" applyFill="1" applyBorder="1" applyAlignment="1">
      <alignment vertical="center"/>
    </xf>
    <xf numFmtId="0" fontId="14" fillId="3" borderId="8" xfId="0" applyFont="1" applyFill="1" applyBorder="1" applyAlignment="1">
      <alignment vertical="center" wrapText="1"/>
    </xf>
    <xf numFmtId="0" fontId="14" fillId="3" borderId="3" xfId="0" applyFont="1" applyFill="1" applyBorder="1" applyAlignment="1">
      <alignment vertical="center" wrapText="1"/>
    </xf>
    <xf numFmtId="166" fontId="14" fillId="3" borderId="8" xfId="0" applyNumberFormat="1" applyFont="1" applyFill="1" applyBorder="1" applyAlignment="1">
      <alignment horizontal="left" vertical="center" wrapText="1"/>
    </xf>
    <xf numFmtId="0" fontId="9" fillId="4" borderId="5" xfId="0" applyFont="1" applyFill="1" applyBorder="1" applyAlignment="1">
      <alignment horizontal="center" vertical="center" wrapText="1"/>
    </xf>
    <xf numFmtId="0" fontId="9" fillId="4" borderId="4" xfId="0" applyFont="1" applyFill="1" applyBorder="1" applyAlignment="1">
      <alignment horizontal="center" vertical="center"/>
    </xf>
    <xf numFmtId="0" fontId="14" fillId="3" borderId="5" xfId="0" applyFont="1" applyFill="1" applyBorder="1" applyAlignment="1">
      <alignment horizontal="justify" vertical="center" wrapText="1"/>
    </xf>
    <xf numFmtId="0" fontId="9" fillId="4" borderId="4" xfId="0" applyFont="1" applyFill="1" applyBorder="1" applyAlignment="1">
      <alignment horizontal="center" vertical="center" wrapText="1"/>
    </xf>
    <xf numFmtId="0" fontId="14" fillId="3" borderId="8" xfId="0" applyFont="1" applyFill="1" applyBorder="1" applyAlignment="1">
      <alignment horizontal="left" vertical="center" wrapText="1"/>
    </xf>
    <xf numFmtId="0" fontId="15" fillId="6" borderId="5" xfId="0" applyFont="1" applyFill="1" applyBorder="1" applyAlignment="1">
      <alignment horizontal="left" vertical="center" wrapText="1"/>
    </xf>
    <xf numFmtId="0" fontId="9" fillId="4" borderId="4" xfId="0" applyFont="1" applyFill="1" applyBorder="1" applyAlignment="1">
      <alignment horizontal="left" vertical="center" wrapText="1"/>
    </xf>
    <xf numFmtId="0" fontId="12" fillId="3" borderId="4"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14" fillId="3" borderId="3" xfId="0" applyFont="1" applyFill="1" applyBorder="1" applyAlignment="1">
      <alignment horizontal="left" vertical="center" wrapText="1"/>
    </xf>
    <xf numFmtId="0" fontId="14" fillId="3" borderId="5" xfId="0" applyFont="1" applyFill="1" applyBorder="1" applyAlignment="1">
      <alignment horizontal="left" vertical="center" wrapText="1"/>
    </xf>
    <xf numFmtId="0" fontId="14" fillId="3" borderId="4" xfId="0" applyFont="1" applyFill="1" applyBorder="1" applyAlignment="1">
      <alignment vertical="center" wrapText="1"/>
    </xf>
    <xf numFmtId="0" fontId="0" fillId="0" borderId="0" xfId="0" applyAlignment="1">
      <alignment vertical="center" wrapText="1"/>
    </xf>
    <xf numFmtId="0" fontId="0" fillId="0" borderId="0" xfId="0" applyFill="1" applyAlignment="1">
      <alignment vertical="center"/>
    </xf>
    <xf numFmtId="0" fontId="0" fillId="0" borderId="0" xfId="0" applyFill="1" applyAlignment="1" applyProtection="1">
      <alignment vertical="center"/>
      <protection hidden="1"/>
    </xf>
    <xf numFmtId="0" fontId="14" fillId="3" borderId="14" xfId="0" applyFont="1" applyFill="1" applyBorder="1" applyAlignment="1">
      <alignment horizontal="left" vertical="center" wrapText="1"/>
    </xf>
    <xf numFmtId="44" fontId="14" fillId="3" borderId="14" xfId="1" applyFont="1" applyFill="1" applyBorder="1" applyAlignment="1">
      <alignment horizontal="center" vertical="center"/>
    </xf>
    <xf numFmtId="0" fontId="15" fillId="3" borderId="14" xfId="0" applyFont="1" applyFill="1" applyBorder="1" applyAlignment="1" applyProtection="1">
      <alignment horizontal="center" vertical="center"/>
      <protection locked="0"/>
    </xf>
    <xf numFmtId="0" fontId="15" fillId="3" borderId="17" xfId="0" applyFont="1" applyFill="1" applyBorder="1" applyAlignment="1">
      <alignment horizontal="left" vertical="center" wrapText="1"/>
    </xf>
    <xf numFmtId="0" fontId="15" fillId="3" borderId="18" xfId="0" applyFont="1" applyFill="1" applyBorder="1" applyAlignment="1">
      <alignment horizontal="center" vertical="center"/>
    </xf>
    <xf numFmtId="0" fontId="15" fillId="3" borderId="19" xfId="0" applyFont="1" applyFill="1" applyBorder="1" applyAlignment="1">
      <alignment horizontal="center" vertical="center"/>
    </xf>
    <xf numFmtId="0" fontId="7" fillId="3" borderId="17" xfId="0" applyFont="1" applyFill="1" applyBorder="1" applyAlignment="1">
      <alignment vertical="center"/>
    </xf>
    <xf numFmtId="0" fontId="3" fillId="3" borderId="19" xfId="0" applyFont="1" applyFill="1" applyBorder="1" applyAlignment="1">
      <alignment horizontal="center" vertical="center"/>
    </xf>
    <xf numFmtId="0" fontId="8" fillId="3" borderId="16" xfId="0" applyFont="1" applyFill="1" applyBorder="1" applyAlignment="1">
      <alignment horizontal="center" vertical="center"/>
    </xf>
    <xf numFmtId="44" fontId="12" fillId="3" borderId="9" xfId="1" applyFont="1" applyFill="1" applyBorder="1" applyAlignment="1">
      <alignment horizontal="left"/>
    </xf>
    <xf numFmtId="0" fontId="9" fillId="3" borderId="4" xfId="0" applyFont="1" applyFill="1" applyBorder="1" applyAlignment="1">
      <alignment horizontal="center" vertical="center" wrapText="1"/>
    </xf>
    <xf numFmtId="0" fontId="10" fillId="3" borderId="15" xfId="0" applyFont="1" applyFill="1" applyBorder="1" applyAlignment="1">
      <alignment vertical="center"/>
    </xf>
    <xf numFmtId="44" fontId="9" fillId="3" borderId="15" xfId="1" applyFont="1" applyFill="1" applyBorder="1" applyAlignment="1">
      <alignment horizontal="center" vertical="center" wrapText="1"/>
    </xf>
    <xf numFmtId="44" fontId="9" fillId="3" borderId="13" xfId="1" applyFont="1" applyFill="1" applyBorder="1" applyAlignment="1">
      <alignment horizontal="right" vertical="center" wrapText="1"/>
    </xf>
    <xf numFmtId="7" fontId="15" fillId="3" borderId="13" xfId="1" applyNumberFormat="1" applyFont="1" applyFill="1" applyBorder="1" applyAlignment="1">
      <alignment horizontal="right" vertical="center" wrapText="1"/>
    </xf>
    <xf numFmtId="0" fontId="14" fillId="2" borderId="0" xfId="0" applyFont="1" applyFill="1" applyBorder="1"/>
    <xf numFmtId="0" fontId="0" fillId="0" borderId="0" xfId="0" applyFont="1" applyFill="1"/>
    <xf numFmtId="7" fontId="0" fillId="3" borderId="13" xfId="1" applyNumberFormat="1" applyFont="1" applyFill="1" applyBorder="1" applyAlignment="1">
      <alignment horizontal="center" vertical="center"/>
    </xf>
    <xf numFmtId="0" fontId="0" fillId="0" borderId="0" xfId="0" applyFont="1"/>
    <xf numFmtId="0" fontId="0" fillId="3" borderId="14" xfId="0" applyFont="1" applyFill="1" applyBorder="1" applyAlignment="1">
      <alignment horizontal="center" vertical="center"/>
    </xf>
    <xf numFmtId="0" fontId="9" fillId="4" borderId="5" xfId="0" applyFont="1" applyFill="1" applyBorder="1" applyAlignment="1">
      <alignment horizontal="left" vertical="center" wrapText="1"/>
    </xf>
    <xf numFmtId="165" fontId="9" fillId="4" borderId="6" xfId="0" applyNumberFormat="1" applyFont="1" applyFill="1" applyBorder="1" applyAlignment="1">
      <alignment vertical="center"/>
    </xf>
    <xf numFmtId="0" fontId="9" fillId="4" borderId="6" xfId="0" applyFont="1" applyFill="1" applyBorder="1" applyAlignment="1">
      <alignment vertical="center"/>
    </xf>
    <xf numFmtId="44" fontId="9" fillId="4" borderId="6" xfId="1" applyFont="1" applyFill="1" applyBorder="1" applyAlignment="1">
      <alignment horizontal="center" vertical="center"/>
    </xf>
    <xf numFmtId="0" fontId="9" fillId="4" borderId="6" xfId="0" applyFont="1" applyFill="1" applyBorder="1" applyAlignment="1">
      <alignment horizontal="center" vertical="center"/>
    </xf>
    <xf numFmtId="44" fontId="9" fillId="4" borderId="7" xfId="1" applyFont="1" applyFill="1" applyBorder="1" applyAlignment="1">
      <alignment horizontal="right" vertical="center" wrapText="1"/>
    </xf>
    <xf numFmtId="165" fontId="12" fillId="3" borderId="3" xfId="0" applyNumberFormat="1" applyFont="1" applyFill="1" applyBorder="1" applyAlignment="1">
      <alignment horizontal="left" vertical="center" wrapText="1"/>
    </xf>
    <xf numFmtId="165" fontId="10" fillId="3" borderId="2" xfId="0" applyNumberFormat="1" applyFont="1" applyFill="1" applyBorder="1" applyAlignment="1">
      <alignment vertical="center"/>
    </xf>
    <xf numFmtId="0" fontId="10" fillId="3" borderId="10" xfId="0" applyFont="1" applyFill="1" applyBorder="1" applyAlignment="1">
      <alignment vertical="center"/>
    </xf>
    <xf numFmtId="44" fontId="14" fillId="3" borderId="1" xfId="1" applyFont="1" applyFill="1" applyBorder="1" applyAlignment="1">
      <alignment horizontal="center" vertical="center"/>
    </xf>
    <xf numFmtId="0" fontId="14" fillId="3" borderId="1" xfId="0" applyFont="1" applyFill="1" applyBorder="1" applyAlignment="1">
      <alignment horizontal="center" vertical="center"/>
    </xf>
    <xf numFmtId="44" fontId="15" fillId="3" borderId="9" xfId="1" quotePrefix="1" applyFont="1" applyFill="1" applyBorder="1" applyAlignment="1">
      <alignment horizontal="right" vertical="center" wrapText="1"/>
    </xf>
    <xf numFmtId="165" fontId="10" fillId="4" borderId="20" xfId="0" applyNumberFormat="1" applyFont="1" applyFill="1" applyBorder="1" applyAlignment="1">
      <alignment vertical="center"/>
    </xf>
    <xf numFmtId="0" fontId="10" fillId="4" borderId="20" xfId="0" applyFont="1" applyFill="1" applyBorder="1" applyAlignment="1">
      <alignment vertical="center"/>
    </xf>
    <xf numFmtId="44" fontId="9" fillId="4" borderId="20" xfId="1" applyFont="1" applyFill="1" applyBorder="1" applyAlignment="1">
      <alignment horizontal="center" vertical="center"/>
    </xf>
    <xf numFmtId="0" fontId="9" fillId="4" borderId="20" xfId="0" applyFont="1" applyFill="1" applyBorder="1" applyAlignment="1">
      <alignment horizontal="center" vertical="center"/>
    </xf>
    <xf numFmtId="44" fontId="11" fillId="4" borderId="21" xfId="1" applyFont="1" applyFill="1" applyBorder="1" applyAlignment="1">
      <alignment horizontal="right" vertical="center" wrapText="1"/>
    </xf>
    <xf numFmtId="0" fontId="9" fillId="4" borderId="22" xfId="0" applyFont="1" applyFill="1" applyBorder="1" applyAlignment="1">
      <alignment horizontal="center" vertical="center" wrapText="1"/>
    </xf>
    <xf numFmtId="7" fontId="4" fillId="3" borderId="14" xfId="1" applyNumberFormat="1" applyFont="1" applyFill="1" applyBorder="1" applyAlignment="1">
      <alignment horizontal="right"/>
    </xf>
    <xf numFmtId="0" fontId="0" fillId="3" borderId="3" xfId="0" applyFont="1" applyFill="1" applyBorder="1" applyAlignment="1">
      <alignment vertical="center" wrapText="1"/>
    </xf>
    <xf numFmtId="0" fontId="0" fillId="3" borderId="2" xfId="0" applyFont="1" applyFill="1" applyBorder="1"/>
    <xf numFmtId="0" fontId="0" fillId="3" borderId="10" xfId="0" applyFont="1" applyFill="1" applyBorder="1"/>
    <xf numFmtId="44" fontId="9" fillId="4" borderId="7" xfId="1" applyFont="1" applyFill="1" applyBorder="1" applyAlignment="1">
      <alignment horizontal="center" vertical="center" wrapText="1"/>
    </xf>
    <xf numFmtId="0" fontId="10" fillId="4" borderId="23" xfId="0" applyFont="1" applyFill="1" applyBorder="1" applyAlignment="1">
      <alignment vertical="center"/>
    </xf>
    <xf numFmtId="44" fontId="9" fillId="4" borderId="24" xfId="1" applyFont="1" applyFill="1" applyBorder="1" applyAlignment="1">
      <alignment horizontal="center" vertical="center" wrapText="1"/>
    </xf>
    <xf numFmtId="0" fontId="9" fillId="4" borderId="24" xfId="0" applyFont="1" applyFill="1" applyBorder="1" applyAlignment="1">
      <alignment horizontal="center" vertical="center"/>
    </xf>
    <xf numFmtId="0" fontId="14" fillId="3" borderId="4" xfId="0" applyFont="1" applyFill="1" applyBorder="1" applyAlignment="1">
      <alignment horizontal="center" vertical="center"/>
    </xf>
    <xf numFmtId="0" fontId="14" fillId="0" borderId="4" xfId="0" applyFont="1" applyFill="1" applyBorder="1" applyAlignment="1">
      <alignment horizontal="left" vertical="center" wrapText="1"/>
    </xf>
    <xf numFmtId="0" fontId="13" fillId="0" borderId="15" xfId="0" applyFont="1" applyFill="1" applyBorder="1" applyAlignment="1">
      <alignment horizontal="center" vertical="center"/>
    </xf>
    <xf numFmtId="0" fontId="13" fillId="0" borderId="13" xfId="0" applyFont="1" applyFill="1" applyBorder="1"/>
    <xf numFmtId="7" fontId="14" fillId="0" borderId="14" xfId="1" applyNumberFormat="1" applyFont="1" applyFill="1" applyBorder="1" applyAlignment="1">
      <alignment horizontal="center" vertical="center"/>
    </xf>
    <xf numFmtId="0" fontId="12" fillId="0" borderId="14" xfId="0" applyFont="1" applyFill="1" applyBorder="1" applyAlignment="1">
      <alignment horizontal="center" vertical="center"/>
    </xf>
    <xf numFmtId="7" fontId="15" fillId="0" borderId="14" xfId="1" applyNumberFormat="1" applyFont="1" applyFill="1" applyBorder="1" applyAlignment="1">
      <alignment horizontal="right" vertical="center" wrapText="1"/>
    </xf>
    <xf numFmtId="0" fontId="3" fillId="2" borderId="0" xfId="0" applyFont="1" applyFill="1" applyBorder="1" applyAlignment="1">
      <alignment horizontal="left" vertical="center"/>
    </xf>
    <xf numFmtId="0" fontId="8" fillId="2" borderId="0" xfId="0" applyFont="1" applyFill="1" applyBorder="1" applyAlignment="1">
      <alignment horizontal="center" vertical="center" wrapText="1"/>
    </xf>
    <xf numFmtId="0" fontId="0" fillId="2" borderId="0" xfId="0" applyFill="1" applyBorder="1" applyAlignment="1">
      <alignment horizontal="center"/>
    </xf>
    <xf numFmtId="0" fontId="7" fillId="3" borderId="4" xfId="0" applyFont="1" applyFill="1" applyBorder="1" applyAlignment="1">
      <alignment horizontal="center" vertical="center"/>
    </xf>
    <xf numFmtId="0" fontId="7" fillId="3" borderId="15" xfId="0" applyFont="1" applyFill="1" applyBorder="1" applyAlignment="1">
      <alignment horizontal="center" vertical="center"/>
    </xf>
    <xf numFmtId="0" fontId="7" fillId="3" borderId="13" xfId="0" applyFont="1" applyFill="1" applyBorder="1" applyAlignment="1">
      <alignment horizontal="center" vertical="center"/>
    </xf>
    <xf numFmtId="0" fontId="7" fillId="3" borderId="5"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3"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10" xfId="0" applyFont="1" applyFill="1" applyBorder="1" applyAlignment="1">
      <alignment horizontal="center" vertical="center"/>
    </xf>
    <xf numFmtId="0" fontId="5" fillId="3" borderId="4"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0" fillId="0" borderId="0" xfId="0" applyAlignment="1">
      <alignment wrapText="1"/>
    </xf>
    <xf numFmtId="0" fontId="0" fillId="0" borderId="0" xfId="0" applyFont="1" applyAlignment="1">
      <alignment wrapText="1"/>
    </xf>
    <xf numFmtId="7" fontId="0" fillId="0" borderId="0" xfId="0" applyNumberFormat="1" applyFont="1"/>
    <xf numFmtId="0" fontId="0" fillId="3" borderId="4" xfId="0" applyFont="1" applyFill="1" applyBorder="1" applyAlignment="1">
      <alignment horizontal="left" vertical="center" wrapText="1"/>
    </xf>
    <xf numFmtId="0" fontId="0" fillId="3" borderId="15" xfId="0" applyFont="1" applyFill="1" applyBorder="1"/>
    <xf numFmtId="0" fontId="0" fillId="3" borderId="13" xfId="0" applyFont="1" applyFill="1" applyBorder="1"/>
    <xf numFmtId="7" fontId="0" fillId="3" borderId="14" xfId="1" applyNumberFormat="1" applyFont="1" applyFill="1" applyBorder="1" applyAlignment="1">
      <alignment horizontal="center" vertical="center"/>
    </xf>
    <xf numFmtId="7" fontId="4" fillId="3" borderId="7" xfId="1" applyNumberFormat="1" applyFont="1" applyFill="1" applyBorder="1" applyAlignment="1">
      <alignment horizontal="right" vertical="center" wrapText="1"/>
    </xf>
  </cellXfs>
  <cellStyles count="2">
    <cellStyle name="Monétaire" xfId="1" builtinId="4"/>
    <cellStyle name="Normal" xfId="0" builtinId="0"/>
  </cellStyles>
  <dxfs count="35">
    <dxf>
      <font>
        <b/>
        <i val="0"/>
        <color auto="1"/>
      </font>
      <fill>
        <patternFill>
          <bgColor theme="0" tint="-4.9989318521683403E-2"/>
        </patternFill>
      </fill>
    </dxf>
    <dxf>
      <font>
        <b/>
        <i val="0"/>
        <color theme="0"/>
      </font>
      <fill>
        <patternFill>
          <bgColor rgb="FF002060"/>
        </patternFill>
      </fill>
    </dxf>
    <dxf>
      <font>
        <b/>
        <i val="0"/>
        <color theme="0"/>
      </font>
      <fill>
        <patternFill>
          <bgColor rgb="FF002060"/>
        </patternFill>
      </fill>
    </dxf>
    <dxf>
      <font>
        <b/>
        <i val="0"/>
        <color theme="1"/>
      </font>
      <fill>
        <patternFill>
          <bgColor theme="0" tint="-4.9989318521683403E-2"/>
        </patternFill>
      </fill>
    </dxf>
    <dxf>
      <font>
        <b/>
        <i val="0"/>
      </font>
      <fill>
        <patternFill>
          <bgColor theme="0" tint="-4.9989318521683403E-2"/>
        </patternFill>
      </fill>
    </dxf>
    <dxf>
      <font>
        <b/>
        <i val="0"/>
        <color auto="1"/>
      </font>
      <fill>
        <patternFill>
          <bgColor theme="0" tint="-4.9989318521683403E-2"/>
        </patternFill>
      </fill>
    </dxf>
    <dxf>
      <font>
        <b/>
        <i val="0"/>
        <color auto="1"/>
      </font>
      <fill>
        <patternFill>
          <bgColor theme="0" tint="-4.9989318521683403E-2"/>
        </patternFill>
      </fill>
    </dxf>
    <dxf>
      <font>
        <b/>
        <i val="0"/>
        <color auto="1"/>
      </font>
      <fill>
        <patternFill>
          <bgColor theme="0" tint="-4.9989318521683403E-2"/>
        </patternFill>
      </fill>
    </dxf>
    <dxf>
      <font>
        <color theme="0"/>
      </font>
      <fill>
        <patternFill>
          <bgColor rgb="FF002060"/>
        </patternFill>
      </fill>
    </dxf>
    <dxf>
      <font>
        <color theme="0"/>
      </font>
      <fill>
        <patternFill>
          <bgColor rgb="FF002060"/>
        </patternFill>
      </fill>
    </dxf>
    <dxf>
      <font>
        <color theme="0"/>
      </font>
      <fill>
        <patternFill>
          <bgColor rgb="FF002060"/>
        </patternFill>
      </fill>
    </dxf>
    <dxf>
      <font>
        <color theme="0"/>
      </font>
      <fill>
        <patternFill>
          <bgColor rgb="FF002060"/>
        </patternFill>
      </fill>
    </dxf>
    <dxf>
      <font>
        <b/>
        <i val="0"/>
        <color theme="0"/>
      </font>
      <fill>
        <patternFill>
          <bgColor rgb="FF002060"/>
        </patternFill>
      </fill>
    </dxf>
    <dxf>
      <font>
        <color theme="0"/>
      </font>
      <fill>
        <patternFill>
          <bgColor rgb="FF002060"/>
        </patternFill>
      </fill>
    </dxf>
    <dxf>
      <font>
        <color theme="0"/>
      </font>
      <fill>
        <patternFill>
          <bgColor rgb="FF002060"/>
        </patternFill>
      </fill>
    </dxf>
    <dxf>
      <font>
        <color theme="0"/>
      </font>
      <fill>
        <patternFill>
          <bgColor rgb="FF002060"/>
        </patternFill>
      </fill>
    </dxf>
    <dxf>
      <font>
        <color theme="0"/>
      </font>
      <fill>
        <patternFill>
          <bgColor rgb="FF002060"/>
        </patternFill>
      </fill>
    </dxf>
    <dxf>
      <font>
        <color theme="0"/>
      </font>
      <fill>
        <patternFill>
          <bgColor rgb="FF002060"/>
        </patternFill>
      </fill>
    </dxf>
    <dxf>
      <font>
        <color theme="0"/>
      </font>
      <fill>
        <patternFill>
          <bgColor rgb="FF002060"/>
        </patternFill>
      </fill>
    </dxf>
    <dxf>
      <font>
        <color theme="0"/>
      </font>
      <fill>
        <patternFill>
          <bgColor rgb="FF002060"/>
        </patternFill>
      </fill>
    </dxf>
    <dxf>
      <font>
        <color theme="0"/>
      </font>
      <fill>
        <patternFill>
          <bgColor rgb="FF002060"/>
        </patternFill>
      </fill>
    </dxf>
    <dxf>
      <font>
        <b/>
        <i val="0"/>
        <color theme="0"/>
      </font>
      <numFmt numFmtId="0" formatCode="General"/>
      <fill>
        <patternFill>
          <bgColor rgb="FF002060"/>
        </patternFill>
      </fill>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b/>
        <i val="0"/>
      </font>
    </dxf>
    <dxf>
      <font>
        <color theme="0"/>
      </font>
      <fill>
        <patternFill>
          <bgColor rgb="FF002060"/>
        </patternFill>
      </fill>
    </dxf>
    <dxf>
      <font>
        <color theme="0"/>
      </font>
      <fill>
        <patternFill>
          <bgColor rgb="FF002060"/>
        </patternFill>
      </fill>
    </dxf>
  </dxfs>
  <tableStyles count="0" defaultTableStyle="TableStyleMedium2" defaultPivotStyle="PivotStyleLight16"/>
  <colors>
    <mruColors>
      <color rgb="FF9CFCFE"/>
      <color rgb="FF4BFF21"/>
      <color rgb="FFFF1111"/>
      <color rgb="FF00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microsoft.com/office/2006/relationships/vbaProject" Target="vbaProject.bin"/><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4.xml.rels><?xml version="1.0" encoding="UTF-8" standalone="yes"?>
<Relationships xmlns="http://schemas.openxmlformats.org/package/2006/relationships"><Relationship Id="rId1" Type="http://schemas.openxmlformats.org/officeDocument/2006/relationships/image" Target="../media/image9.emf"/></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5.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7.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5</xdr:col>
      <xdr:colOff>228600</xdr:colOff>
      <xdr:row>8</xdr:row>
      <xdr:rowOff>0</xdr:rowOff>
    </xdr:from>
    <xdr:to>
      <xdr:col>7</xdr:col>
      <xdr:colOff>254000</xdr:colOff>
      <xdr:row>10</xdr:row>
      <xdr:rowOff>190500</xdr:rowOff>
    </xdr:to>
    <xdr:sp macro="" textlink="">
      <xdr:nvSpPr>
        <xdr:cNvPr id="10241" name="CommandButton1" hidden="1">
          <a:extLst>
            <a:ext uri="{63B3BB69-23CF-44E3-9099-C40C66FF867C}">
              <a14:compatExt xmlns:a14="http://schemas.microsoft.com/office/drawing/2010/main" spid="_x0000_s10241"/>
            </a:ext>
            <a:ext uri="{FF2B5EF4-FFF2-40B4-BE49-F238E27FC236}">
              <a16:creationId xmlns:a16="http://schemas.microsoft.com/office/drawing/2014/main" id="{00000000-0008-0000-0200-00000128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4</xdr:col>
          <xdr:colOff>552450</xdr:colOff>
          <xdr:row>9</xdr:row>
          <xdr:rowOff>47625</xdr:rowOff>
        </xdr:from>
        <xdr:to>
          <xdr:col>6</xdr:col>
          <xdr:colOff>266700</xdr:colOff>
          <xdr:row>10</xdr:row>
          <xdr:rowOff>276225</xdr:rowOff>
        </xdr:to>
        <xdr:sp macro="" textlink="">
          <xdr:nvSpPr>
            <xdr:cNvPr id="10242" name="Button 2" hidden="1">
              <a:extLst>
                <a:ext uri="{63B3BB69-23CF-44E3-9099-C40C66FF867C}">
                  <a14:compatExt spid="_x0000_s10242"/>
                </a:ext>
                <a:ext uri="{FF2B5EF4-FFF2-40B4-BE49-F238E27FC236}">
                  <a16:creationId xmlns:a16="http://schemas.microsoft.com/office/drawing/2014/main" id="{00000000-0008-0000-0200-000002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400" b="1" i="0" u="none" strike="noStrike" baseline="0">
                  <a:solidFill>
                    <a:srgbClr val="000000"/>
                  </a:solidFill>
                  <a:latin typeface="Calibri"/>
                </a:rPr>
                <a:t>Next Page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542925</xdr:colOff>
          <xdr:row>5</xdr:row>
          <xdr:rowOff>38100</xdr:rowOff>
        </xdr:from>
        <xdr:to>
          <xdr:col>6</xdr:col>
          <xdr:colOff>266700</xdr:colOff>
          <xdr:row>8</xdr:row>
          <xdr:rowOff>9525</xdr:rowOff>
        </xdr:to>
        <xdr:sp macro="" textlink="">
          <xdr:nvSpPr>
            <xdr:cNvPr id="10244" name="CommandButton1" hidden="1">
              <a:extLst>
                <a:ext uri="{63B3BB69-23CF-44E3-9099-C40C66FF867C}">
                  <a14:compatExt spid="_x0000_s10244"/>
                </a:ext>
                <a:ext uri="{FF2B5EF4-FFF2-40B4-BE49-F238E27FC236}">
                  <a16:creationId xmlns:a16="http://schemas.microsoft.com/office/drawing/2014/main" id="{00000000-0008-0000-0200-000004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561975</xdr:colOff>
          <xdr:row>11</xdr:row>
          <xdr:rowOff>47625</xdr:rowOff>
        </xdr:from>
        <xdr:to>
          <xdr:col>6</xdr:col>
          <xdr:colOff>276225</xdr:colOff>
          <xdr:row>12</xdr:row>
          <xdr:rowOff>238125</xdr:rowOff>
        </xdr:to>
        <xdr:sp macro="" textlink="">
          <xdr:nvSpPr>
            <xdr:cNvPr id="10245" name="CommandButton2" hidden="1">
              <a:extLst>
                <a:ext uri="{63B3BB69-23CF-44E3-9099-C40C66FF867C}">
                  <a14:compatExt spid="_x0000_s10245"/>
                </a:ext>
                <a:ext uri="{FF2B5EF4-FFF2-40B4-BE49-F238E27FC236}">
                  <a16:creationId xmlns:a16="http://schemas.microsoft.com/office/drawing/2014/main" id="{00000000-0008-0000-0200-000005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304800</xdr:colOff>
          <xdr:row>19</xdr:row>
          <xdr:rowOff>0</xdr:rowOff>
        </xdr:from>
        <xdr:to>
          <xdr:col>5</xdr:col>
          <xdr:colOff>657225</xdr:colOff>
          <xdr:row>21</xdr:row>
          <xdr:rowOff>76200</xdr:rowOff>
        </xdr:to>
        <xdr:sp macro="" textlink="">
          <xdr:nvSpPr>
            <xdr:cNvPr id="10246" name="CommandButton3" hidden="1">
              <a:extLst>
                <a:ext uri="{63B3BB69-23CF-44E3-9099-C40C66FF867C}">
                  <a14:compatExt spid="_x0000_s10246"/>
                </a:ext>
                <a:ext uri="{FF2B5EF4-FFF2-40B4-BE49-F238E27FC236}">
                  <a16:creationId xmlns:a16="http://schemas.microsoft.com/office/drawing/2014/main" id="{00000000-0008-0000-0200-0000062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285750</xdr:colOff>
          <xdr:row>29</xdr:row>
          <xdr:rowOff>66675</xdr:rowOff>
        </xdr:from>
        <xdr:to>
          <xdr:col>12</xdr:col>
          <xdr:colOff>133350</xdr:colOff>
          <xdr:row>31</xdr:row>
          <xdr:rowOff>133350</xdr:rowOff>
        </xdr:to>
        <xdr:sp macro="" textlink="">
          <xdr:nvSpPr>
            <xdr:cNvPr id="5123" name="CommandButton1" hidden="1">
              <a:extLst>
                <a:ext uri="{63B3BB69-23CF-44E3-9099-C40C66FF867C}">
                  <a14:compatExt spid="_x0000_s5123"/>
                </a:ext>
                <a:ext uri="{FF2B5EF4-FFF2-40B4-BE49-F238E27FC236}">
                  <a16:creationId xmlns:a16="http://schemas.microsoft.com/office/drawing/2014/main" id="{00000000-0008-0000-03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266700</xdr:colOff>
          <xdr:row>29</xdr:row>
          <xdr:rowOff>66675</xdr:rowOff>
        </xdr:from>
        <xdr:to>
          <xdr:col>13</xdr:col>
          <xdr:colOff>647700</xdr:colOff>
          <xdr:row>31</xdr:row>
          <xdr:rowOff>114300</xdr:rowOff>
        </xdr:to>
        <xdr:sp macro="" textlink="">
          <xdr:nvSpPr>
            <xdr:cNvPr id="5125" name="Button 5" hidden="1">
              <a:extLst>
                <a:ext uri="{63B3BB69-23CF-44E3-9099-C40C66FF867C}">
                  <a14:compatExt spid="_x0000_s5125"/>
                </a:ext>
                <a:ext uri="{FF2B5EF4-FFF2-40B4-BE49-F238E27FC236}">
                  <a16:creationId xmlns:a16="http://schemas.microsoft.com/office/drawing/2014/main" id="{00000000-0008-0000-0300-0000051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RESET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819150</xdr:colOff>
          <xdr:row>29</xdr:row>
          <xdr:rowOff>66675</xdr:rowOff>
        </xdr:from>
        <xdr:to>
          <xdr:col>11</xdr:col>
          <xdr:colOff>161925</xdr:colOff>
          <xdr:row>31</xdr:row>
          <xdr:rowOff>142875</xdr:rowOff>
        </xdr:to>
        <xdr:sp macro="" textlink="">
          <xdr:nvSpPr>
            <xdr:cNvPr id="5136" name="CommandButton3" hidden="1">
              <a:extLst>
                <a:ext uri="{63B3BB69-23CF-44E3-9099-C40C66FF867C}">
                  <a14:compatExt spid="_x0000_s5136"/>
                </a:ext>
                <a:ext uri="{FF2B5EF4-FFF2-40B4-BE49-F238E27FC236}">
                  <a16:creationId xmlns:a16="http://schemas.microsoft.com/office/drawing/2014/main" id="{00000000-0008-0000-0300-000010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104775</xdr:colOff>
          <xdr:row>9</xdr:row>
          <xdr:rowOff>114300</xdr:rowOff>
        </xdr:from>
        <xdr:to>
          <xdr:col>6</xdr:col>
          <xdr:colOff>485775</xdr:colOff>
          <xdr:row>12</xdr:row>
          <xdr:rowOff>76200</xdr:rowOff>
        </xdr:to>
        <xdr:sp macro="" textlink="">
          <xdr:nvSpPr>
            <xdr:cNvPr id="12299" name="CommandButton1" hidden="1">
              <a:extLst>
                <a:ext uri="{63B3BB69-23CF-44E3-9099-C40C66FF867C}">
                  <a14:compatExt spid="_x0000_s12299"/>
                </a:ext>
                <a:ext uri="{FF2B5EF4-FFF2-40B4-BE49-F238E27FC236}">
                  <a16:creationId xmlns:a16="http://schemas.microsoft.com/office/drawing/2014/main" id="{00000000-0008-0000-0400-00000B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104775</xdr:colOff>
          <xdr:row>6</xdr:row>
          <xdr:rowOff>133350</xdr:rowOff>
        </xdr:from>
        <xdr:to>
          <xdr:col>6</xdr:col>
          <xdr:colOff>476250</xdr:colOff>
          <xdr:row>9</xdr:row>
          <xdr:rowOff>38100</xdr:rowOff>
        </xdr:to>
        <xdr:sp macro="" textlink="">
          <xdr:nvSpPr>
            <xdr:cNvPr id="12303" name="CommandButton3" hidden="1">
              <a:extLst>
                <a:ext uri="{63B3BB69-23CF-44E3-9099-C40C66FF867C}">
                  <a14:compatExt spid="_x0000_s12303"/>
                </a:ext>
                <a:ext uri="{FF2B5EF4-FFF2-40B4-BE49-F238E27FC236}">
                  <a16:creationId xmlns:a16="http://schemas.microsoft.com/office/drawing/2014/main" id="{00000000-0008-0000-0400-00000F3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114300</xdr:colOff>
          <xdr:row>13</xdr:row>
          <xdr:rowOff>19050</xdr:rowOff>
        </xdr:from>
        <xdr:to>
          <xdr:col>6</xdr:col>
          <xdr:colOff>466725</xdr:colOff>
          <xdr:row>15</xdr:row>
          <xdr:rowOff>133350</xdr:rowOff>
        </xdr:to>
        <xdr:sp macro="" textlink="">
          <xdr:nvSpPr>
            <xdr:cNvPr id="12306" name="Button 18" hidden="1">
              <a:extLst>
                <a:ext uri="{63B3BB69-23CF-44E3-9099-C40C66FF867C}">
                  <a14:compatExt spid="_x0000_s12306"/>
                </a:ext>
                <a:ext uri="{FF2B5EF4-FFF2-40B4-BE49-F238E27FC236}">
                  <a16:creationId xmlns:a16="http://schemas.microsoft.com/office/drawing/2014/main" id="{00000000-0008-0000-0400-000012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Reset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7</xdr:col>
      <xdr:colOff>63500</xdr:colOff>
      <xdr:row>28</xdr:row>
      <xdr:rowOff>177800</xdr:rowOff>
    </xdr:from>
    <xdr:to>
      <xdr:col>8</xdr:col>
      <xdr:colOff>203200</xdr:colOff>
      <xdr:row>28</xdr:row>
      <xdr:rowOff>190500</xdr:rowOff>
    </xdr:to>
    <xdr:sp macro="" textlink="">
      <xdr:nvSpPr>
        <xdr:cNvPr id="2049" name="CommandButton1" hidden="1">
          <a:extLst>
            <a:ext uri="{63B3BB69-23CF-44E3-9099-C40C66FF867C}">
              <a14:compatExt xmlns:a14="http://schemas.microsoft.com/office/drawing/2010/main" spid="_x0000_s2049"/>
            </a:ext>
            <a:ext uri="{FF2B5EF4-FFF2-40B4-BE49-F238E27FC236}">
              <a16:creationId xmlns:a16="http://schemas.microsoft.com/office/drawing/2014/main" id="{00000000-0008-0000-0500-00000108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6</xdr:col>
          <xdr:colOff>628650</xdr:colOff>
          <xdr:row>20</xdr:row>
          <xdr:rowOff>76200</xdr:rowOff>
        </xdr:from>
        <xdr:to>
          <xdr:col>8</xdr:col>
          <xdr:colOff>180975</xdr:colOff>
          <xdr:row>23</xdr:row>
          <xdr:rowOff>76200</xdr:rowOff>
        </xdr:to>
        <xdr:sp macro="" textlink="">
          <xdr:nvSpPr>
            <xdr:cNvPr id="2050" name="CommandButton1" hidden="1">
              <a:extLst>
                <a:ext uri="{63B3BB69-23CF-44E3-9099-C40C66FF867C}">
                  <a14:compatExt spid="_x0000_s2050"/>
                </a:ext>
                <a:ext uri="{FF2B5EF4-FFF2-40B4-BE49-F238E27FC236}">
                  <a16:creationId xmlns:a16="http://schemas.microsoft.com/office/drawing/2014/main" id="{00000000-0008-0000-05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0</xdr:col>
      <xdr:colOff>876301</xdr:colOff>
      <xdr:row>115</xdr:row>
      <xdr:rowOff>38100</xdr:rowOff>
    </xdr:from>
    <xdr:to>
      <xdr:col>5</xdr:col>
      <xdr:colOff>876301</xdr:colOff>
      <xdr:row>120</xdr:row>
      <xdr:rowOff>9525</xdr:rowOff>
    </xdr:to>
    <xdr:sp macro="" textlink="">
      <xdr:nvSpPr>
        <xdr:cNvPr id="6" name="ZoneTexte 5">
          <a:extLst>
            <a:ext uri="{FF2B5EF4-FFF2-40B4-BE49-F238E27FC236}">
              <a16:creationId xmlns:a16="http://schemas.microsoft.com/office/drawing/2014/main" id="{00000000-0008-0000-0500-000006000000}"/>
            </a:ext>
          </a:extLst>
        </xdr:cNvPr>
        <xdr:cNvSpPr txBox="1"/>
      </xdr:nvSpPr>
      <xdr:spPr>
        <a:xfrm>
          <a:off x="876301" y="31632525"/>
          <a:ext cx="4981575" cy="9239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800">
              <a:solidFill>
                <a:schemeClr val="tx1"/>
              </a:solidFill>
            </a:rPr>
            <a:t>DUFOURNIER S.A.S au capital de 10 000 €</a:t>
          </a:r>
        </a:p>
        <a:p>
          <a:pPr algn="ctr"/>
          <a:r>
            <a:rPr lang="fr-FR" sz="800">
              <a:solidFill>
                <a:schemeClr val="tx1"/>
              </a:solidFill>
            </a:rPr>
            <a:t>798 859 393 00 018 RCS Clermont Fd TVA intra communautaire FR64798859393</a:t>
          </a:r>
        </a:p>
        <a:p>
          <a:pPr algn="ctr"/>
          <a:r>
            <a:rPr lang="fr-FR" sz="800">
              <a:solidFill>
                <a:schemeClr val="tx1"/>
              </a:solidFill>
            </a:rPr>
            <a:t>Siège social : 32 rue de l'Ambène - 63200 RIOM - Tel : 04.73.63.07.08 - Fax : 04.73.63.07.09</a:t>
          </a:r>
        </a:p>
        <a:p>
          <a:pPr algn="ctr"/>
          <a:r>
            <a:rPr lang="fr-FR" sz="800">
              <a:solidFill>
                <a:schemeClr val="tx1"/>
              </a:solidFill>
            </a:rPr>
            <a:t>sales@dufournier.com</a:t>
          </a:r>
        </a:p>
        <a:p>
          <a:pPr algn="ctr"/>
          <a:endParaRPr lang="fr-FR" sz="1100"/>
        </a:p>
      </xdr:txBody>
    </xdr:sp>
    <xdr:clientData/>
  </xdr:twoCellAnchor>
  <xdr:twoCellAnchor editAs="oneCell">
    <xdr:from>
      <xdr:col>0</xdr:col>
      <xdr:colOff>876301</xdr:colOff>
      <xdr:row>110</xdr:row>
      <xdr:rowOff>9525</xdr:rowOff>
    </xdr:from>
    <xdr:to>
      <xdr:col>5</xdr:col>
      <xdr:colOff>809625</xdr:colOff>
      <xdr:row>115</xdr:row>
      <xdr:rowOff>0</xdr:rowOff>
    </xdr:to>
    <xdr:pic>
      <xdr:nvPicPr>
        <xdr:cNvPr id="8" name="Image 7">
          <a:extLst>
            <a:ext uri="{FF2B5EF4-FFF2-40B4-BE49-F238E27FC236}">
              <a16:creationId xmlns:a16="http://schemas.microsoft.com/office/drawing/2014/main" id="{00000000-0008-0000-0500-000008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76301" y="30651450"/>
          <a:ext cx="4914899" cy="94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133349</xdr:colOff>
      <xdr:row>120</xdr:row>
      <xdr:rowOff>28575</xdr:rowOff>
    </xdr:from>
    <xdr:to>
      <xdr:col>5</xdr:col>
      <xdr:colOff>1009650</xdr:colOff>
      <xdr:row>203</xdr:row>
      <xdr:rowOff>0</xdr:rowOff>
    </xdr:to>
    <xdr:sp macro="" textlink="">
      <xdr:nvSpPr>
        <xdr:cNvPr id="9" name="ZoneTexte 8">
          <a:extLst>
            <a:ext uri="{FF2B5EF4-FFF2-40B4-BE49-F238E27FC236}">
              <a16:creationId xmlns:a16="http://schemas.microsoft.com/office/drawing/2014/main" id="{00000000-0008-0000-0500-000009000000}"/>
            </a:ext>
          </a:extLst>
        </xdr:cNvPr>
        <xdr:cNvSpPr txBox="1"/>
      </xdr:nvSpPr>
      <xdr:spPr>
        <a:xfrm>
          <a:off x="133349" y="32575500"/>
          <a:ext cx="5857876" cy="15782925"/>
        </a:xfrm>
        <a:prstGeom prst="rect">
          <a:avLst/>
        </a:prstGeom>
        <a:noFill/>
        <a:ln>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700" b="1" u="sng">
              <a:solidFill>
                <a:schemeClr val="tx1"/>
              </a:solidFill>
              <a:effectLst/>
              <a:latin typeface="+mn-lt"/>
              <a:ea typeface="+mn-ea"/>
              <a:cs typeface="+mn-cs"/>
            </a:rPr>
            <a:t>DUFOURNIER SAS’ Sales and Terms conditions.</a:t>
          </a:r>
          <a:endParaRPr lang="fr-FR" sz="700">
            <a:solidFill>
              <a:schemeClr val="tx1"/>
            </a:solidFill>
            <a:effectLst/>
          </a:endParaRPr>
        </a:p>
        <a:p>
          <a:r>
            <a:rPr lang="en-GB" sz="700">
              <a:solidFill>
                <a:schemeClr val="tx1"/>
              </a:solidFill>
              <a:effectLst/>
              <a:latin typeface="+mn-lt"/>
              <a:ea typeface="+mn-ea"/>
              <a:cs typeface="+mn-cs"/>
            </a:rPr>
            <a:t>  </a:t>
          </a:r>
          <a:r>
            <a:rPr lang="en-US" sz="700" b="1">
              <a:solidFill>
                <a:schemeClr val="tx1"/>
              </a:solidFill>
              <a:effectLst/>
              <a:latin typeface="+mn-lt"/>
              <a:ea typeface="+mn-ea"/>
              <a:cs typeface="+mn-cs"/>
            </a:rPr>
            <a:t>General</a:t>
          </a:r>
          <a:endParaRPr lang="fr-FR" sz="700">
            <a:solidFill>
              <a:schemeClr val="tx1"/>
            </a:solidFill>
            <a:effectLst/>
          </a:endParaRPr>
        </a:p>
        <a:p>
          <a:r>
            <a:rPr lang="en-US" sz="700">
              <a:solidFill>
                <a:schemeClr val="tx1"/>
              </a:solidFill>
              <a:effectLst/>
              <a:latin typeface="+mn-lt"/>
              <a:ea typeface="+mn-ea"/>
              <a:cs typeface="+mn-cs"/>
            </a:rPr>
            <a:t>The Customer and DUFOURNIER SAS agree that all sales and purchases of products involving hardware, services and software are to be governed by the general terms and conditions set out herein, and that DUFOURNIER SAS is not to be bound by any alternative or additional term or condition of the customer. The sending of an order and the purchase of Products implies acceptance of these terms and conditions. </a:t>
          </a:r>
          <a:endParaRPr lang="fr-FR" sz="700">
            <a:solidFill>
              <a:schemeClr val="tx1"/>
            </a:solidFill>
            <a:effectLst/>
          </a:endParaRPr>
        </a:p>
        <a:p>
          <a:r>
            <a:rPr lang="en-US" sz="700" b="1">
              <a:solidFill>
                <a:schemeClr val="tx1"/>
              </a:solidFill>
              <a:effectLst/>
              <a:latin typeface="+mn-lt"/>
              <a:ea typeface="+mn-ea"/>
              <a:cs typeface="+mn-cs"/>
            </a:rPr>
            <a:t> </a:t>
          </a:r>
          <a:endParaRPr lang="fr-FR" sz="700">
            <a:solidFill>
              <a:schemeClr val="tx1"/>
            </a:solidFill>
            <a:effectLst/>
          </a:endParaRPr>
        </a:p>
        <a:p>
          <a:r>
            <a:rPr lang="en-US" sz="700" b="1">
              <a:solidFill>
                <a:schemeClr val="tx1"/>
              </a:solidFill>
              <a:effectLst/>
              <a:latin typeface="+mn-lt"/>
              <a:ea typeface="+mn-ea"/>
              <a:cs typeface="+mn-cs"/>
            </a:rPr>
            <a:t>1- Ownership</a:t>
          </a:r>
          <a:endParaRPr lang="fr-FR" sz="700">
            <a:solidFill>
              <a:schemeClr val="tx1"/>
            </a:solidFill>
            <a:effectLst/>
          </a:endParaRPr>
        </a:p>
        <a:p>
          <a:r>
            <a:rPr lang="en-US" sz="700">
              <a:solidFill>
                <a:schemeClr val="tx1"/>
              </a:solidFill>
              <a:effectLst/>
              <a:latin typeface="+mn-lt"/>
              <a:ea typeface="+mn-ea"/>
              <a:cs typeface="+mn-cs"/>
            </a:rPr>
            <a:t>In application of article L 624-16 of the French Code of Trade, the transfer of ownership of the goods is only effective following full payment of their price and of any related costs and interest.</a:t>
          </a:r>
          <a:endParaRPr lang="fr-FR" sz="700">
            <a:solidFill>
              <a:schemeClr val="tx1"/>
            </a:solidFill>
            <a:effectLst/>
          </a:endParaRPr>
        </a:p>
        <a:p>
          <a:r>
            <a:rPr lang="en-US" sz="700" b="1">
              <a:solidFill>
                <a:schemeClr val="tx1"/>
              </a:solidFill>
              <a:effectLst/>
              <a:latin typeface="+mn-lt"/>
              <a:ea typeface="+mn-ea"/>
              <a:cs typeface="+mn-cs"/>
            </a:rPr>
            <a:t> </a:t>
          </a:r>
          <a:endParaRPr lang="fr-FR" sz="700">
            <a:solidFill>
              <a:schemeClr val="tx1"/>
            </a:solidFill>
            <a:effectLst/>
          </a:endParaRPr>
        </a:p>
        <a:p>
          <a:r>
            <a:rPr lang="en-US" sz="700" b="1">
              <a:solidFill>
                <a:schemeClr val="tx1"/>
              </a:solidFill>
              <a:effectLst/>
              <a:latin typeface="+mn-lt"/>
              <a:ea typeface="+mn-ea"/>
              <a:cs typeface="+mn-cs"/>
            </a:rPr>
            <a:t>2- Prices and terms of payment</a:t>
          </a:r>
          <a:endParaRPr lang="fr-FR" sz="700">
            <a:solidFill>
              <a:schemeClr val="tx1"/>
            </a:solidFill>
            <a:effectLst/>
          </a:endParaRPr>
        </a:p>
        <a:p>
          <a:r>
            <a:rPr lang="en-US" sz="700">
              <a:solidFill>
                <a:schemeClr val="tx1"/>
              </a:solidFill>
              <a:effectLst/>
              <a:latin typeface="+mn-lt"/>
              <a:ea typeface="+mn-ea"/>
              <a:cs typeface="+mn-cs"/>
            </a:rPr>
            <a:t>2.1. Our prices are given in Euros. We reserve the right to modify our tariffs at any time. However, any quote will remain valid for a period of 30 days as from its date of issue; unless otherwise specified in the quote or another written agreement. </a:t>
          </a:r>
          <a:endParaRPr lang="fr-FR" sz="700">
            <a:solidFill>
              <a:schemeClr val="tx1"/>
            </a:solidFill>
            <a:effectLst/>
          </a:endParaRPr>
        </a:p>
        <a:p>
          <a:r>
            <a:rPr lang="en-US" sz="700">
              <a:solidFill>
                <a:schemeClr val="tx1"/>
              </a:solidFill>
              <a:effectLst/>
              <a:latin typeface="+mn-lt"/>
              <a:ea typeface="+mn-ea"/>
              <a:cs typeface="+mn-cs"/>
            </a:rPr>
            <a:t>2.2. The Customer shall pay the full amount due by cheque or money order either before or at the time of delivery, except in cases where DUFOURNIER SAS has approved the Customer’s credit request. Should DUFOURNIER SAS approve said request, payment will be due thirty (30) days following the </a:t>
          </a:r>
          <a:r>
            <a:rPr lang="en-US" sz="700" u="sng">
              <a:solidFill>
                <a:schemeClr val="tx1"/>
              </a:solidFill>
              <a:effectLst/>
              <a:latin typeface="+mn-lt"/>
              <a:ea typeface="+mn-ea"/>
              <a:cs typeface="+mn-cs"/>
            </a:rPr>
            <a:t>date of shipment</a:t>
          </a:r>
          <a:r>
            <a:rPr lang="en-US" sz="700">
              <a:solidFill>
                <a:schemeClr val="tx1"/>
              </a:solidFill>
              <a:effectLst/>
              <a:latin typeface="+mn-lt"/>
              <a:ea typeface="+mn-ea"/>
              <a:cs typeface="+mn-cs"/>
            </a:rPr>
            <a:t> of the goods or the </a:t>
          </a:r>
          <a:r>
            <a:rPr lang="en-US" sz="700" u="sng">
              <a:solidFill>
                <a:schemeClr val="tx1"/>
              </a:solidFill>
              <a:effectLst/>
              <a:latin typeface="+mn-lt"/>
              <a:ea typeface="+mn-ea"/>
              <a:cs typeface="+mn-cs"/>
            </a:rPr>
            <a:t>date of delivery</a:t>
          </a:r>
          <a:r>
            <a:rPr lang="en-US" sz="700">
              <a:solidFill>
                <a:schemeClr val="tx1"/>
              </a:solidFill>
              <a:effectLst/>
              <a:latin typeface="+mn-lt"/>
              <a:ea typeface="+mn-ea"/>
              <a:cs typeface="+mn-cs"/>
            </a:rPr>
            <a:t> of the service by DUFOURNIER SAS. </a:t>
          </a:r>
          <a:endParaRPr lang="fr-FR" sz="700">
            <a:solidFill>
              <a:schemeClr val="tx1"/>
            </a:solidFill>
            <a:effectLst/>
          </a:endParaRPr>
        </a:p>
        <a:p>
          <a:r>
            <a:rPr lang="en-US" sz="700">
              <a:solidFill>
                <a:schemeClr val="tx1"/>
              </a:solidFill>
              <a:effectLst/>
              <a:latin typeface="+mn-lt"/>
              <a:ea typeface="+mn-ea"/>
              <a:cs typeface="+mn-cs"/>
            </a:rPr>
            <a:t>2.3. Unless otherwise specified between the parties, any order of hardware or software shall be accompanied by the payment of a deposit of 30% of the total amount. The balance will be payable net with no discount thirty days as from the date of the invoice.</a:t>
          </a:r>
          <a:endParaRPr lang="fr-FR" sz="700">
            <a:solidFill>
              <a:schemeClr val="tx1"/>
            </a:solidFill>
            <a:effectLst/>
          </a:endParaRPr>
        </a:p>
        <a:p>
          <a:r>
            <a:rPr lang="en-US" sz="700">
              <a:solidFill>
                <a:schemeClr val="tx1"/>
              </a:solidFill>
              <a:effectLst/>
              <a:latin typeface="+mn-lt"/>
              <a:ea typeface="+mn-ea"/>
              <a:cs typeface="+mn-cs"/>
            </a:rPr>
            <a:t>2.4. In the event of late payment or non-compliance with the terms of payment set out above, DUFOURNIER SAS reserves the right to suspend the delivery and/or execution of any orders in process, to cancel said orders and request immediate payment of all amounts due, even those that are not yet payable, by simple notice of default, together with the reimbursement of any collection fees and interest on arrears.</a:t>
          </a:r>
          <a:endParaRPr lang="fr-FR" sz="700">
            <a:solidFill>
              <a:schemeClr val="tx1"/>
            </a:solidFill>
            <a:effectLst/>
          </a:endParaRPr>
        </a:p>
        <a:p>
          <a:r>
            <a:rPr lang="en-US" sz="700">
              <a:solidFill>
                <a:schemeClr val="tx1"/>
              </a:solidFill>
              <a:effectLst/>
              <a:latin typeface="+mn-lt"/>
              <a:ea typeface="+mn-ea"/>
              <a:cs typeface="+mn-cs"/>
            </a:rPr>
            <a:t>2.5. Late payments will entitle the seller to claim interest, calculated based on the outstanding amount, at a rate three times that of the legal interest rate plus three percent. </a:t>
          </a:r>
          <a:endParaRPr lang="fr-FR" sz="700">
            <a:solidFill>
              <a:schemeClr val="tx1"/>
            </a:solidFill>
            <a:effectLst/>
          </a:endParaRPr>
        </a:p>
        <a:p>
          <a:r>
            <a:rPr lang="en-US" sz="700">
              <a:solidFill>
                <a:schemeClr val="tx1"/>
              </a:solidFill>
              <a:effectLst/>
              <a:latin typeface="+mn-lt"/>
              <a:ea typeface="+mn-ea"/>
              <a:cs typeface="+mn-cs"/>
            </a:rPr>
            <a:t>2.6. Orders shall be paid in Euros except in cases where DUFOURNIER SAS has approved another money by writing. </a:t>
          </a:r>
          <a:endParaRPr lang="fr-FR" sz="700">
            <a:solidFill>
              <a:schemeClr val="tx1"/>
            </a:solidFill>
            <a:effectLst/>
          </a:endParaRPr>
        </a:p>
        <a:p>
          <a:r>
            <a:rPr lang="en-US" sz="700" b="1">
              <a:solidFill>
                <a:schemeClr val="tx1"/>
              </a:solidFill>
              <a:effectLst/>
              <a:latin typeface="+mn-lt"/>
              <a:ea typeface="+mn-ea"/>
              <a:cs typeface="+mn-cs"/>
            </a:rPr>
            <a:t> </a:t>
          </a:r>
          <a:endParaRPr lang="fr-FR" sz="700">
            <a:solidFill>
              <a:schemeClr val="tx1"/>
            </a:solidFill>
            <a:effectLst/>
          </a:endParaRPr>
        </a:p>
        <a:p>
          <a:r>
            <a:rPr lang="en-US" sz="700" b="1">
              <a:solidFill>
                <a:schemeClr val="tx1"/>
              </a:solidFill>
              <a:effectLst/>
              <a:latin typeface="+mn-lt"/>
              <a:ea typeface="+mn-ea"/>
              <a:cs typeface="+mn-cs"/>
            </a:rPr>
            <a:t>3- Taxes and duties </a:t>
          </a:r>
          <a:endParaRPr lang="fr-FR" sz="700">
            <a:solidFill>
              <a:schemeClr val="tx1"/>
            </a:solidFill>
            <a:effectLst/>
          </a:endParaRPr>
        </a:p>
        <a:p>
          <a:r>
            <a:rPr lang="en-US" sz="700">
              <a:solidFill>
                <a:schemeClr val="tx1"/>
              </a:solidFill>
              <a:effectLst/>
              <a:latin typeface="+mn-lt"/>
              <a:ea typeface="+mn-ea"/>
              <a:cs typeface="+mn-cs"/>
            </a:rPr>
            <a:t>Product prices are exclusive of any taxes on sale, use, services, value added and any other similar tax or duty, which is chargeable to the Customer.</a:t>
          </a:r>
          <a:endParaRPr lang="fr-FR" sz="700">
            <a:solidFill>
              <a:schemeClr val="tx1"/>
            </a:solidFill>
            <a:effectLst/>
          </a:endParaRPr>
        </a:p>
        <a:p>
          <a:r>
            <a:rPr lang="en-US" sz="700" b="1">
              <a:solidFill>
                <a:schemeClr val="tx1"/>
              </a:solidFill>
              <a:effectLst/>
              <a:latin typeface="+mn-lt"/>
              <a:ea typeface="+mn-ea"/>
              <a:cs typeface="+mn-cs"/>
            </a:rPr>
            <a:t> </a:t>
          </a:r>
          <a:endParaRPr lang="fr-FR" sz="700">
            <a:solidFill>
              <a:schemeClr val="tx1"/>
            </a:solidFill>
            <a:effectLst/>
          </a:endParaRPr>
        </a:p>
        <a:p>
          <a:r>
            <a:rPr lang="en-US" sz="700" b="1">
              <a:solidFill>
                <a:schemeClr val="tx1"/>
              </a:solidFill>
              <a:effectLst/>
              <a:latin typeface="+mn-lt"/>
              <a:ea typeface="+mn-ea"/>
              <a:cs typeface="+mn-cs"/>
            </a:rPr>
            <a:t>4- Orders</a:t>
          </a:r>
          <a:endParaRPr lang="fr-FR" sz="700">
            <a:solidFill>
              <a:schemeClr val="tx1"/>
            </a:solidFill>
            <a:effectLst/>
          </a:endParaRPr>
        </a:p>
        <a:p>
          <a:r>
            <a:rPr lang="en-US" sz="700">
              <a:solidFill>
                <a:schemeClr val="tx1"/>
              </a:solidFill>
              <a:effectLst/>
              <a:latin typeface="+mn-lt"/>
              <a:ea typeface="+mn-ea"/>
              <a:cs typeface="+mn-cs"/>
            </a:rPr>
            <a:t>An order is only deemed valid once it has been approved by DUFOURNIER SAS. </a:t>
          </a:r>
          <a:endParaRPr lang="fr-FR" sz="700">
            <a:solidFill>
              <a:schemeClr val="tx1"/>
            </a:solidFill>
            <a:effectLst/>
          </a:endParaRPr>
        </a:p>
        <a:p>
          <a:r>
            <a:rPr lang="en-US" sz="700">
              <a:solidFill>
                <a:schemeClr val="tx1"/>
              </a:solidFill>
              <a:effectLst/>
              <a:latin typeface="+mn-lt"/>
              <a:ea typeface="+mn-ea"/>
              <a:cs typeface="+mn-cs"/>
            </a:rPr>
            <a:t>DUFOURNIER SAS’ registration of an order implies its approval of said order.</a:t>
          </a:r>
          <a:endParaRPr lang="fr-FR" sz="700">
            <a:solidFill>
              <a:schemeClr val="tx1"/>
            </a:solidFill>
            <a:effectLst/>
          </a:endParaRPr>
        </a:p>
        <a:p>
          <a:r>
            <a:rPr lang="en-US" sz="700">
              <a:solidFill>
                <a:schemeClr val="tx1"/>
              </a:solidFill>
              <a:effectLst/>
              <a:latin typeface="+mn-lt"/>
              <a:ea typeface="+mn-ea"/>
              <a:cs typeface="+mn-cs"/>
            </a:rPr>
            <a:t>Every DUFOURNIER SAS proposal signed by the customer is a fixed and definitive order.</a:t>
          </a:r>
          <a:endParaRPr lang="fr-FR" sz="700">
            <a:solidFill>
              <a:schemeClr val="tx1"/>
            </a:solidFill>
            <a:effectLst/>
          </a:endParaRPr>
        </a:p>
        <a:p>
          <a:r>
            <a:rPr lang="en-US" sz="700">
              <a:solidFill>
                <a:schemeClr val="tx1"/>
              </a:solidFill>
              <a:effectLst/>
              <a:latin typeface="+mn-lt"/>
              <a:ea typeface="+mn-ea"/>
              <a:cs typeface="+mn-cs"/>
            </a:rPr>
            <a:t>An order is considered as valid and effective from receipt by the customer of DUFOURNIER SAS confirmation order </a:t>
          </a:r>
          <a:endParaRPr lang="fr-FR" sz="700">
            <a:solidFill>
              <a:schemeClr val="tx1"/>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a:solidFill>
                <a:schemeClr val="tx1"/>
              </a:solidFill>
              <a:effectLst/>
              <a:latin typeface="+mn-lt"/>
              <a:ea typeface="+mn-ea"/>
              <a:cs typeface="+mn-cs"/>
            </a:rPr>
            <a:t>The account mentioned on the proposal is mandatory.            </a:t>
          </a:r>
          <a:endParaRPr lang="fr-FR" sz="700">
            <a:solidFill>
              <a:schemeClr val="tx1"/>
            </a:solidFill>
            <a:effectLst/>
          </a:endParaRPr>
        </a:p>
        <a:p>
          <a:r>
            <a:rPr lang="en-US" sz="700">
              <a:solidFill>
                <a:schemeClr val="tx1"/>
              </a:solidFill>
              <a:effectLst/>
              <a:latin typeface="+mn-lt"/>
              <a:ea typeface="+mn-ea"/>
              <a:cs typeface="+mn-cs"/>
            </a:rPr>
            <a:t>                                                                                                                                                                                       </a:t>
          </a:r>
          <a:endParaRPr lang="fr-FR" sz="700">
            <a:solidFill>
              <a:schemeClr val="tx1"/>
            </a:solidFill>
            <a:effectLst/>
          </a:endParaRPr>
        </a:p>
        <a:p>
          <a:r>
            <a:rPr lang="en-US" sz="700" b="1">
              <a:solidFill>
                <a:schemeClr val="tx1"/>
              </a:solidFill>
              <a:effectLst/>
              <a:latin typeface="+mn-lt"/>
              <a:ea typeface="+mn-ea"/>
              <a:cs typeface="+mn-cs"/>
            </a:rPr>
            <a:t>5- Delivery</a:t>
          </a:r>
          <a:endParaRPr lang="fr-FR" sz="700">
            <a:solidFill>
              <a:schemeClr val="tx1"/>
            </a:solidFill>
            <a:effectLst/>
          </a:endParaRPr>
        </a:p>
        <a:p>
          <a:r>
            <a:rPr lang="en-US" sz="700">
              <a:solidFill>
                <a:schemeClr val="tx1"/>
              </a:solidFill>
              <a:effectLst/>
              <a:latin typeface="+mn-lt"/>
              <a:ea typeface="+mn-ea"/>
              <a:cs typeface="+mn-cs"/>
            </a:rPr>
            <a:t>5.1. Orders are processed on the nearest possible date to the Customer’s requested shipping date or delivery, where indicated. Shipping or delivery dates are programmed following approval of the orders and receipt of all the necessary documents. DUFOURNIER SAS cannot be held liable for any delays in delivery. Under no circumstances may the delivery time of all or part of the order authorize the Customer to cancel all or part of the order in question, nor of any other order.</a:t>
          </a:r>
          <a:endParaRPr lang="fr-FR" sz="700">
            <a:solidFill>
              <a:schemeClr val="tx1"/>
            </a:solidFill>
            <a:effectLst/>
          </a:endParaRPr>
        </a:p>
        <a:p>
          <a:r>
            <a:rPr lang="en-US" sz="700">
              <a:solidFill>
                <a:schemeClr val="tx1"/>
              </a:solidFill>
              <a:effectLst/>
              <a:latin typeface="+mn-lt"/>
              <a:ea typeface="+mn-ea"/>
              <a:cs typeface="+mn-cs"/>
            </a:rPr>
            <a:t>elivery time starts after the total account reception by DUFOURNIER SAS. 5.2. Delivery, are made ex works, except in cases where DUFOURNIER SAS has approved another incoterm.</a:t>
          </a:r>
          <a:endParaRPr lang="fr-FR" sz="700">
            <a:solidFill>
              <a:schemeClr val="tx1"/>
            </a:solidFill>
            <a:effectLst/>
          </a:endParaRPr>
        </a:p>
        <a:p>
          <a:r>
            <a:rPr lang="en-US" sz="700">
              <a:solidFill>
                <a:schemeClr val="tx1"/>
              </a:solidFill>
              <a:effectLst/>
              <a:latin typeface="+mn-lt"/>
              <a:ea typeface="+mn-ea"/>
              <a:cs typeface="+mn-cs"/>
            </a:rPr>
            <a:t>Then even in the case it may be split into several consignments, it will be made at the address indicated on the order form, and will be deemed effective as from the time the goods arrive at said address.</a:t>
          </a:r>
          <a:endParaRPr lang="fr-FR" sz="700">
            <a:solidFill>
              <a:schemeClr val="tx1"/>
            </a:solidFill>
            <a:effectLst/>
          </a:endParaRPr>
        </a:p>
        <a:p>
          <a:r>
            <a:rPr lang="en-US" sz="700">
              <a:solidFill>
                <a:schemeClr val="tx1"/>
              </a:solidFill>
              <a:effectLst/>
              <a:latin typeface="+mn-lt"/>
              <a:ea typeface="+mn-ea"/>
              <a:cs typeface="+mn-cs"/>
            </a:rPr>
            <a:t>5.3. Any errors in the delivered quantities or content shall be notified in writing to DUFOURNIER SAS within 45 days of the shipment; failing said notification, the delivered quantity or content shall be deemed to conform to the order, and the Customer shall be deemed to have waived any action or claim on these grounds.</a:t>
          </a:r>
          <a:endParaRPr lang="fr-FR" sz="700">
            <a:solidFill>
              <a:schemeClr val="tx1"/>
            </a:solidFill>
            <a:effectLst/>
          </a:endParaRPr>
        </a:p>
        <a:p>
          <a:r>
            <a:rPr lang="en-US" sz="700">
              <a:solidFill>
                <a:schemeClr val="tx1"/>
              </a:solidFill>
              <a:effectLst/>
              <a:latin typeface="+mn-lt"/>
              <a:ea typeface="+mn-ea"/>
              <a:cs typeface="+mn-cs"/>
            </a:rPr>
            <a:t>5.4. The Incoterms 2000 are agreed upon. Deliveries are made ex-works manufacturing plant DUFOURNIER SAS or any other address provided by DUFOURNIER SAS, unless provided otherwise place of manufacture, with the cost and organization of transport being the responsibility of the customer Our company insures all its goods up to the time of their delivery. However, the recipient who takes delivery of said goods is responsible for checking their condition on arrival and, in application of article L133-3 of the French Code of Trade, in the event of damaged or missing items is responsible for issuing the required reservations to the carrier within three days of receipt of the goods by registered mail with return receipt, a copy of which is to be sent concurrently to DUFOURNIER SAS also by registered mail with return receipt. DUFOURNIER SAS is not liable to any damage occurring after delivery and especially damages occurring during shipment or transportation.</a:t>
          </a:r>
          <a:endParaRPr lang="fr-FR" sz="700">
            <a:solidFill>
              <a:schemeClr val="tx1"/>
            </a:solidFill>
            <a:effectLst/>
          </a:endParaRPr>
        </a:p>
        <a:p>
          <a:r>
            <a:rPr lang="en-US" sz="700">
              <a:solidFill>
                <a:schemeClr val="tx1"/>
              </a:solidFill>
              <a:effectLst/>
              <a:latin typeface="+mn-lt"/>
              <a:ea typeface="+mn-ea"/>
              <a:cs typeface="+mn-cs"/>
            </a:rPr>
            <a:t>5.5. The delivery times given in our price proposals and on our order confirmations are given for information only. They take effect as from receipt of an order in writing.</a:t>
          </a:r>
          <a:endParaRPr lang="fr-FR" sz="700">
            <a:solidFill>
              <a:schemeClr val="tx1"/>
            </a:solidFill>
            <a:effectLst/>
          </a:endParaRPr>
        </a:p>
        <a:p>
          <a:r>
            <a:rPr lang="en-US" sz="700">
              <a:solidFill>
                <a:schemeClr val="tx1"/>
              </a:solidFill>
              <a:effectLst/>
              <a:latin typeface="+mn-lt"/>
              <a:ea typeface="+mn-ea"/>
              <a:cs typeface="+mn-cs"/>
            </a:rPr>
            <a:t>5.6. Under no circumstances may late deliveries give rise to the payment of compensation, penalties or damages.</a:t>
          </a:r>
          <a:endParaRPr lang="fr-FR" sz="700">
            <a:solidFill>
              <a:schemeClr val="tx1"/>
            </a:solidFill>
            <a:effectLst/>
          </a:endParaRPr>
        </a:p>
        <a:p>
          <a:r>
            <a:rPr lang="en-US" sz="700">
              <a:solidFill>
                <a:schemeClr val="tx1"/>
              </a:solidFill>
              <a:effectLst/>
              <a:latin typeface="+mn-lt"/>
              <a:ea typeface="+mn-ea"/>
              <a:cs typeface="+mn-cs"/>
            </a:rPr>
            <a:t>5.7. As soon as Dufournier informs the customer by e-mail that his order has been manufactured and that he is ready to leave Dufournier, the customer 5.8. As long as the product is not fully paid, it remains the full property of Dufournier.</a:t>
          </a:r>
          <a:endParaRPr lang="fr-FR" sz="700">
            <a:solidFill>
              <a:schemeClr val="tx1"/>
            </a:solidFill>
            <a:effectLst/>
          </a:endParaRPr>
        </a:p>
        <a:p>
          <a:r>
            <a:rPr lang="en-US" sz="700" b="1">
              <a:solidFill>
                <a:schemeClr val="tx1"/>
              </a:solidFill>
              <a:effectLst/>
              <a:latin typeface="+mn-lt"/>
              <a:ea typeface="+mn-ea"/>
              <a:cs typeface="+mn-cs"/>
            </a:rPr>
            <a:t> </a:t>
          </a:r>
          <a:endParaRPr lang="fr-FR" sz="700">
            <a:solidFill>
              <a:schemeClr val="tx1"/>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b="1">
              <a:solidFill>
                <a:schemeClr val="tx1"/>
              </a:solidFill>
              <a:effectLst/>
              <a:latin typeface="+mn-lt"/>
              <a:ea typeface="+mn-ea"/>
              <a:cs typeface="+mn-cs"/>
            </a:rPr>
            <a:t>6-</a:t>
          </a:r>
          <a:r>
            <a:rPr lang="en-US" sz="700" b="1" baseline="0">
              <a:solidFill>
                <a:schemeClr val="tx1"/>
              </a:solidFill>
              <a:effectLst/>
              <a:latin typeface="+mn-lt"/>
              <a:ea typeface="+mn-ea"/>
              <a:cs typeface="+mn-cs"/>
            </a:rPr>
            <a:t> </a:t>
          </a:r>
          <a:r>
            <a:rPr lang="en-US" sz="700" b="1">
              <a:solidFill>
                <a:schemeClr val="tx1"/>
              </a:solidFill>
              <a:effectLst/>
              <a:latin typeface="+mn-lt"/>
              <a:ea typeface="+mn-ea"/>
              <a:cs typeface="+mn-cs"/>
            </a:rPr>
            <a:t>Limitation of warranty</a:t>
          </a:r>
          <a:endParaRPr lang="fr-FR" sz="700">
            <a:solidFill>
              <a:schemeClr val="tx1"/>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r>
            <a:rPr lang="en-US" sz="700">
              <a:solidFill>
                <a:schemeClr val="tx1"/>
              </a:solidFill>
              <a:effectLst/>
              <a:latin typeface="+mn-lt"/>
              <a:ea typeface="+mn-ea"/>
              <a:cs typeface="+mn-cs"/>
            </a:rPr>
            <a:t>6.1. DUFOURNIER SAS hardware or software products are guaranteed free from defects in materials and workmanship for a period of one year as from the date DUFOURNIER SAS delivered them, subject to the cases of exclusion listed below.</a:t>
          </a:r>
          <a:endParaRPr lang="fr-FR" sz="700">
            <a:solidFill>
              <a:schemeClr val="tx1"/>
            </a:solidFill>
            <a:effectLst/>
          </a:endParaRPr>
        </a:p>
        <a:p>
          <a:r>
            <a:rPr lang="en-US" sz="700">
              <a:solidFill>
                <a:schemeClr val="tx1"/>
              </a:solidFill>
              <a:effectLst/>
              <a:latin typeface="+mn-lt"/>
              <a:ea typeface="+mn-ea"/>
              <a:cs typeface="+mn-cs"/>
            </a:rPr>
            <a:t>6.2. During the warranty period, DUFOURNIER SAS insures free of charge (parts and labor) the repair or, if DUFOURNIER SAS prefers, the replacement of any hardware or software affected by a manufacturing defect unless no maintenance or abnormal use has been done.</a:t>
          </a:r>
          <a:endParaRPr lang="fr-FR" sz="700">
            <a:solidFill>
              <a:schemeClr val="tx1"/>
            </a:solidFill>
            <a:effectLst/>
          </a:endParaRPr>
        </a:p>
        <a:p>
          <a:r>
            <a:rPr lang="en-US" sz="700">
              <a:solidFill>
                <a:schemeClr val="tx1"/>
              </a:solidFill>
              <a:effectLst/>
              <a:latin typeface="+mn-lt"/>
              <a:ea typeface="+mn-ea"/>
              <a:cs typeface="+mn-cs"/>
            </a:rPr>
            <a:t>6.3. Said Products and Software shall be returned to DUFOURNIER SAS’ premises, at the customer’s expense, within fifteen days of the observation of the malfunction.</a:t>
          </a:r>
        </a:p>
        <a:p>
          <a:endParaRPr lang="en-US" sz="700">
            <a:solidFill>
              <a:schemeClr val="tx1"/>
            </a:solidFill>
            <a:effectLst/>
            <a:latin typeface="+mn-lt"/>
            <a:ea typeface="+mn-ea"/>
            <a:cs typeface="+mn-cs"/>
          </a:endParaRPr>
        </a:p>
        <a:p>
          <a:endParaRPr lang="en-US" sz="700">
            <a:solidFill>
              <a:schemeClr val="tx1"/>
            </a:solidFill>
            <a:effectLst/>
            <a:latin typeface="+mn-lt"/>
            <a:ea typeface="+mn-ea"/>
            <a:cs typeface="+mn-cs"/>
          </a:endParaRPr>
        </a:p>
        <a:p>
          <a:endParaRPr lang="en-US" sz="700">
            <a:solidFill>
              <a:schemeClr val="tx1"/>
            </a:solidFill>
            <a:effectLst/>
            <a:latin typeface="+mn-lt"/>
            <a:ea typeface="+mn-ea"/>
            <a:cs typeface="+mn-cs"/>
          </a:endParaRPr>
        </a:p>
        <a:p>
          <a:endParaRPr lang="en-US" sz="700">
            <a:solidFill>
              <a:schemeClr val="tx1"/>
            </a:solidFill>
            <a:effectLst/>
            <a:latin typeface="+mn-lt"/>
            <a:ea typeface="+mn-ea"/>
            <a:cs typeface="+mn-cs"/>
          </a:endParaRPr>
        </a:p>
        <a:p>
          <a:endParaRPr lang="en-US" sz="700">
            <a:solidFill>
              <a:schemeClr val="tx1"/>
            </a:solidFill>
            <a:effectLst/>
            <a:latin typeface="+mn-lt"/>
            <a:ea typeface="+mn-ea"/>
            <a:cs typeface="+mn-cs"/>
          </a:endParaRPr>
        </a:p>
        <a:p>
          <a:endParaRPr lang="en-US" sz="700">
            <a:solidFill>
              <a:schemeClr val="tx1"/>
            </a:solidFill>
            <a:effectLst/>
            <a:latin typeface="+mn-lt"/>
            <a:ea typeface="+mn-ea"/>
            <a:cs typeface="+mn-cs"/>
          </a:endParaRPr>
        </a:p>
        <a:p>
          <a:r>
            <a:rPr lang="en-US" sz="700">
              <a:solidFill>
                <a:schemeClr val="dk1"/>
              </a:solidFill>
              <a:effectLst/>
              <a:latin typeface="+mn-lt"/>
              <a:ea typeface="+mn-ea"/>
              <a:cs typeface="+mn-cs"/>
            </a:rPr>
            <a:t>6.4. DUFOURNIER SAS will pay the shipping charges back to the Customer except for Products and Software installed in departments outside mainland France.                                                                                                                                                                                                                                                                    6.5. If, following examination and testing of the returned Product, DUFOURNIER SAS concludes that said product is not defective, or due to insufficient maintenance or abnormal use, or used, maintained or modifying by not accredited persons, DUFOURNIER SAS will notify the Customer and the product will be shipped back to them at their expense; the Customer will also be invoiced for the examination and testing costs.</a:t>
          </a:r>
          <a:endParaRPr lang="fr-FR" sz="700">
            <a:effectLst/>
          </a:endParaRPr>
        </a:p>
        <a:p>
          <a:pPr eaLnBrk="1" fontAlgn="auto" latinLnBrk="0" hangingPunct="1"/>
          <a:r>
            <a:rPr lang="en-US" sz="700">
              <a:solidFill>
                <a:schemeClr val="dk1"/>
              </a:solidFill>
              <a:effectLst/>
              <a:latin typeface="+mn-lt"/>
              <a:ea typeface="+mn-ea"/>
              <a:cs typeface="+mn-cs"/>
            </a:rPr>
            <a:t>6.6. The present warranty does not cover Product defects caused by an accident insufficient maintenance or by incorrect use, application or configuration by the Customer, or by the Customer’s use of third-party software not designed for use with the relevant DUFOURNIER SAS software, or by the use of an inappropriate hardware or software key or by unauthorized repairs or maintenance, or used, maintained or modifying by not accredited persons. </a:t>
          </a:r>
          <a:endParaRPr lang="fr-FR" sz="700">
            <a:effectLst/>
          </a:endParaRPr>
        </a:p>
        <a:p>
          <a:r>
            <a:rPr lang="en-US" sz="700">
              <a:solidFill>
                <a:schemeClr val="dk1"/>
              </a:solidFill>
              <a:effectLst/>
              <a:latin typeface="+mn-lt"/>
              <a:ea typeface="+mn-ea"/>
              <a:cs typeface="+mn-cs"/>
            </a:rPr>
            <a:t>6.7. Under no circumstances shall any product failure that occurs prior to payment of the invoice authorize the Buyer to cancel the order or delay payment.</a:t>
          </a:r>
          <a:endParaRPr lang="fr-FR" sz="700">
            <a:effectLst/>
          </a:endParaRPr>
        </a:p>
        <a:p>
          <a:r>
            <a:rPr lang="en-US" sz="700" b="1">
              <a:solidFill>
                <a:schemeClr val="dk1"/>
              </a:solidFill>
              <a:effectLst/>
              <a:latin typeface="+mn-lt"/>
              <a:ea typeface="+mn-ea"/>
              <a:cs typeface="+mn-cs"/>
            </a:rPr>
            <a:t> </a:t>
          </a:r>
          <a:endParaRPr lang="fr-FR" sz="700">
            <a:effectLst/>
          </a:endParaRPr>
        </a:p>
        <a:p>
          <a:r>
            <a:rPr lang="en-US" sz="700" b="1">
              <a:solidFill>
                <a:schemeClr val="dk1"/>
              </a:solidFill>
              <a:effectLst/>
              <a:latin typeface="+mn-lt"/>
              <a:ea typeface="+mn-ea"/>
              <a:cs typeface="+mn-cs"/>
            </a:rPr>
            <a:t>7- Available remedies</a:t>
          </a:r>
          <a:endParaRPr lang="fr-FR" sz="700">
            <a:effectLst/>
          </a:endParaRPr>
        </a:p>
        <a:p>
          <a:r>
            <a:rPr lang="en-US" sz="700">
              <a:solidFill>
                <a:schemeClr val="dk1"/>
              </a:solidFill>
              <a:effectLst/>
              <a:latin typeface="+mn-lt"/>
              <a:ea typeface="+mn-ea"/>
              <a:cs typeface="+mn-cs"/>
            </a:rPr>
            <a:t>7.1. The sole obligation incurred by DUFOURNIER SAS under application of the above-mentioned warranty will be, as chosen by DUFOURNIER SAS, either to reimburse the price paid, or to repair or replace the defective Product, provided that said defects are notified to DUFOURNIER SAS in writing during the applicable warranty period. </a:t>
          </a:r>
          <a:endParaRPr lang="fr-FR" sz="700">
            <a:effectLst/>
          </a:endParaRPr>
        </a:p>
        <a:p>
          <a:r>
            <a:rPr lang="en-US" sz="700">
              <a:solidFill>
                <a:schemeClr val="dk1"/>
              </a:solidFill>
              <a:effectLst/>
              <a:latin typeface="+mn-lt"/>
              <a:ea typeface="+mn-ea"/>
              <a:cs typeface="+mn-cs"/>
            </a:rPr>
            <a:t>7.2. The Customer may not take any legal action to obtain one of these available remedies more than one (1) year after the occurrence of the event that gave rise to the claim. </a:t>
          </a:r>
          <a:endParaRPr lang="fr-FR" sz="700">
            <a:effectLst/>
          </a:endParaRPr>
        </a:p>
        <a:p>
          <a:r>
            <a:rPr lang="en-US" sz="700" b="1">
              <a:solidFill>
                <a:schemeClr val="dk1"/>
              </a:solidFill>
              <a:effectLst/>
              <a:latin typeface="+mn-lt"/>
              <a:ea typeface="+mn-ea"/>
              <a:cs typeface="+mn-cs"/>
            </a:rPr>
            <a:t> </a:t>
          </a:r>
          <a:endParaRPr lang="fr-FR" sz="700">
            <a:effectLst/>
          </a:endParaRPr>
        </a:p>
        <a:p>
          <a:r>
            <a:rPr lang="en-US" sz="700" b="1">
              <a:solidFill>
                <a:schemeClr val="dk1"/>
              </a:solidFill>
              <a:effectLst/>
              <a:latin typeface="+mn-lt"/>
              <a:ea typeface="+mn-ea"/>
              <a:cs typeface="+mn-cs"/>
            </a:rPr>
            <a:t>8- Product return / Cancellation / Changes to the order</a:t>
          </a:r>
          <a:endParaRPr lang="fr-FR" sz="700">
            <a:effectLst/>
          </a:endParaRPr>
        </a:p>
        <a:p>
          <a:r>
            <a:rPr lang="en-US" sz="700">
              <a:solidFill>
                <a:schemeClr val="dk1"/>
              </a:solidFill>
              <a:effectLst/>
              <a:latin typeface="+mn-lt"/>
              <a:ea typeface="+mn-ea"/>
              <a:cs typeface="+mn-cs"/>
            </a:rPr>
            <a:t>8.1. DUFOURNIER SAS may cancel any order should one of the declarations made by the Customer prove to be false or misleading; in this case, any work already completed shall be charged in full to the Customer.</a:t>
          </a:r>
          <a:endParaRPr lang="fr-FR" sz="700">
            <a:effectLst/>
          </a:endParaRPr>
        </a:p>
        <a:p>
          <a:r>
            <a:rPr lang="en-US" sz="700">
              <a:solidFill>
                <a:schemeClr val="dk1"/>
              </a:solidFill>
              <a:effectLst/>
              <a:latin typeface="+mn-lt"/>
              <a:ea typeface="+mn-ea"/>
              <a:cs typeface="+mn-cs"/>
            </a:rPr>
            <a:t>8.2. DUFOURNIER SAS will only take account of changes to an order once these have been approved and confirmed in writing by the relevant DUFOURNIER SAS representative. </a:t>
          </a:r>
          <a:endParaRPr lang="fr-FR" sz="700">
            <a:effectLst/>
          </a:endParaRPr>
        </a:p>
        <a:p>
          <a:r>
            <a:rPr lang="en-US" sz="700">
              <a:solidFill>
                <a:schemeClr val="dk1"/>
              </a:solidFill>
              <a:effectLst/>
              <a:latin typeface="+mn-lt"/>
              <a:ea typeface="+mn-ea"/>
              <a:cs typeface="+mn-cs"/>
            </a:rPr>
            <a:t>8.3. In case of lease contract of a product, any product returned by the customer to Dufournier in poor condition, defective or damaged will be the subject of a refurbishment whose billing will be attributable to the customer. In the same way at the end of the contract, any product rented and not returned to Dufournier within a maximum of one week from the end of the contract will automatically be billed the following month.</a:t>
          </a:r>
          <a:endParaRPr lang="fr-FR" sz="700">
            <a:effectLst/>
          </a:endParaRPr>
        </a:p>
        <a:p>
          <a:r>
            <a:rPr lang="en-US" sz="700" b="1">
              <a:solidFill>
                <a:schemeClr val="dk1"/>
              </a:solidFill>
              <a:effectLst/>
              <a:latin typeface="+mn-lt"/>
              <a:ea typeface="+mn-ea"/>
              <a:cs typeface="+mn-cs"/>
            </a:rPr>
            <a:t> </a:t>
          </a:r>
          <a:endParaRPr lang="fr-FR" sz="700">
            <a:effectLst/>
          </a:endParaRPr>
        </a:p>
        <a:p>
          <a:r>
            <a:rPr lang="en-US" sz="700" b="1">
              <a:solidFill>
                <a:schemeClr val="dk1"/>
              </a:solidFill>
              <a:effectLst/>
              <a:latin typeface="+mn-lt"/>
              <a:ea typeface="+mn-ea"/>
              <a:cs typeface="+mn-cs"/>
            </a:rPr>
            <a:t>9- Liability</a:t>
          </a:r>
          <a:endParaRPr lang="fr-FR" sz="700">
            <a:effectLst/>
          </a:endParaRPr>
        </a:p>
        <a:p>
          <a:r>
            <a:rPr lang="en-US" sz="700">
              <a:solidFill>
                <a:schemeClr val="dk1"/>
              </a:solidFill>
              <a:effectLst/>
              <a:latin typeface="+mn-lt"/>
              <a:ea typeface="+mn-ea"/>
              <a:cs typeface="+mn-cs"/>
            </a:rPr>
            <a:t>9.1. Under no circumstances shall DUFOURNIER SAS be held liable towards the Customer for any indirect damage i.e. any damage relating to loss of turnover, income or profits, whether foreseeable or not, shortfalls in earnings, loss of business opportunities, loss of brand image and reputation, loss of clientele, loss or destruction of data, losses relating to the immobilization of the Products and/or Software or, lastly, any other loss or financial damage of any nature whatsoever.</a:t>
          </a:r>
          <a:r>
            <a:rPr lang="en-US" sz="700" baseline="0">
              <a:solidFill>
                <a:schemeClr val="dk1"/>
              </a:solidFill>
              <a:effectLst/>
              <a:latin typeface="+mn-lt"/>
              <a:ea typeface="+mn-ea"/>
              <a:cs typeface="+mn-cs"/>
            </a:rPr>
            <a:t>                                                                                                                                                                                                                                               </a:t>
          </a:r>
          <a:endParaRPr lang="fr-FR" sz="700">
            <a:effectLst/>
          </a:endParaRPr>
        </a:p>
        <a:p>
          <a:r>
            <a:rPr lang="en-US" sz="700">
              <a:solidFill>
                <a:schemeClr val="dk1"/>
              </a:solidFill>
              <a:effectLst/>
              <a:latin typeface="+mn-lt"/>
              <a:ea typeface="+mn-ea"/>
              <a:cs typeface="+mn-cs"/>
            </a:rPr>
            <a:t>9.2. DUFOURNIER SAS may, therefore, only be held liable where direct damage is involved. </a:t>
          </a:r>
          <a:endParaRPr lang="fr-FR" sz="700">
            <a:effectLst/>
          </a:endParaRPr>
        </a:p>
        <a:p>
          <a:r>
            <a:rPr lang="en-US" sz="700">
              <a:solidFill>
                <a:schemeClr val="dk1"/>
              </a:solidFill>
              <a:effectLst/>
              <a:latin typeface="+mn-lt"/>
              <a:ea typeface="+mn-ea"/>
              <a:cs typeface="+mn-cs"/>
            </a:rPr>
            <a:t>9.3. In any case, DUFOURNIER SAS’ liability is capped at the invoiced amounts of defective Products and/or Software by DUFOURNIER SAS to the Customer.</a:t>
          </a:r>
          <a:endParaRPr lang="fr-FR" sz="700">
            <a:effectLst/>
          </a:endParaRPr>
        </a:p>
        <a:p>
          <a:r>
            <a:rPr lang="en-US" sz="700" b="1">
              <a:solidFill>
                <a:schemeClr val="dk1"/>
              </a:solidFill>
              <a:effectLst/>
              <a:latin typeface="+mn-lt"/>
              <a:ea typeface="+mn-ea"/>
              <a:cs typeface="+mn-cs"/>
            </a:rPr>
            <a:t> </a:t>
          </a:r>
          <a:endParaRPr lang="fr-FR" sz="700">
            <a:effectLst/>
          </a:endParaRPr>
        </a:p>
        <a:p>
          <a:r>
            <a:rPr lang="en-US" sz="700" b="1">
              <a:solidFill>
                <a:schemeClr val="dk1"/>
              </a:solidFill>
              <a:effectLst/>
              <a:latin typeface="+mn-lt"/>
              <a:ea typeface="+mn-ea"/>
              <a:cs typeface="+mn-cs"/>
            </a:rPr>
            <a:t>10- Intellectual property rights</a:t>
          </a:r>
          <a:endParaRPr lang="fr-FR" sz="700">
            <a:effectLst/>
          </a:endParaRPr>
        </a:p>
        <a:p>
          <a:r>
            <a:rPr lang="en-US" sz="700">
              <a:solidFill>
                <a:schemeClr val="dk1"/>
              </a:solidFill>
              <a:effectLst/>
              <a:latin typeface="+mn-lt"/>
              <a:ea typeface="+mn-ea"/>
              <a:cs typeface="+mn-cs"/>
            </a:rPr>
            <a:t>10.1. The sale of Products or Software shall not transfer to the Customer any intellectual property rights relating to said Products or Software. </a:t>
          </a:r>
          <a:endParaRPr lang="fr-FR" sz="700">
            <a:effectLst/>
          </a:endParaRPr>
        </a:p>
        <a:p>
          <a:r>
            <a:rPr lang="en-US" sz="700">
              <a:solidFill>
                <a:schemeClr val="dk1"/>
              </a:solidFill>
              <a:effectLst/>
              <a:latin typeface="+mn-lt"/>
              <a:ea typeface="+mn-ea"/>
              <a:cs typeface="+mn-cs"/>
            </a:rPr>
            <a:t>10.2. All documents covering work, data, files, reports, plans, drawings, algorithm, code, sketches, tools, articles, inventions, improvements and modifications made to the Products, in addition to any other document relating to the Products or Software, will remain the exclusive property of DUFOURNIER SAS. The Customer agrees not to use said documents in any way that could infringe the intellectual property rights of DUFOURNIER SAS.</a:t>
          </a:r>
          <a:endParaRPr lang="fr-FR" sz="700">
            <a:effectLst/>
          </a:endParaRPr>
        </a:p>
        <a:p>
          <a:r>
            <a:rPr lang="en-US" sz="700">
              <a:solidFill>
                <a:schemeClr val="dk1"/>
              </a:solidFill>
              <a:effectLst/>
              <a:latin typeface="+mn-lt"/>
              <a:ea typeface="+mn-ea"/>
              <a:cs typeface="+mn-cs"/>
            </a:rPr>
            <a:t>10.3. If the Product is acknowledged to be an infringement and its use prohibited, DUFOURNIER SAS shall, as it wishes, either (i) obtain for the Customer the right to use the Product, or (ii) replace said Product by another non-infringing product, or (iii) collect the infringing Product and reimburse the Customer for the cost. </a:t>
          </a:r>
          <a:endParaRPr lang="fr-FR" sz="700">
            <a:effectLst/>
          </a:endParaRPr>
        </a:p>
        <a:p>
          <a:r>
            <a:rPr lang="en-US" sz="700">
              <a:solidFill>
                <a:schemeClr val="dk1"/>
              </a:solidFill>
              <a:effectLst/>
              <a:latin typeface="+mn-lt"/>
              <a:ea typeface="+mn-ea"/>
              <a:cs typeface="+mn-cs"/>
            </a:rPr>
            <a:t>10.4. The present provisions form the sole remedies available to the Customer and clearly define the full scope of DUFOURNIER SAS’ liability in the event of third-party claims or infringement proceedings relating to the Products. This warranty supersedes any other legal or implied guarantee against infringement. </a:t>
          </a:r>
          <a:endParaRPr lang="fr-FR" sz="700">
            <a:effectLst/>
          </a:endParaRPr>
        </a:p>
        <a:p>
          <a:r>
            <a:rPr lang="en-US" sz="700" b="1">
              <a:solidFill>
                <a:schemeClr val="dk1"/>
              </a:solidFill>
              <a:effectLst/>
              <a:latin typeface="+mn-lt"/>
              <a:ea typeface="+mn-ea"/>
              <a:cs typeface="+mn-cs"/>
            </a:rPr>
            <a:t> </a:t>
          </a:r>
          <a:endParaRPr lang="fr-FR" sz="700">
            <a:effectLst/>
          </a:endParaRPr>
        </a:p>
        <a:p>
          <a:r>
            <a:rPr lang="en-US" sz="700" b="1">
              <a:solidFill>
                <a:schemeClr val="dk1"/>
              </a:solidFill>
              <a:effectLst/>
              <a:latin typeface="+mn-lt"/>
              <a:ea typeface="+mn-ea"/>
              <a:cs typeface="+mn-cs"/>
            </a:rPr>
            <a:t>11- Force majeure </a:t>
          </a:r>
          <a:endParaRPr lang="fr-FR" sz="700">
            <a:effectLst/>
          </a:endParaRPr>
        </a:p>
        <a:p>
          <a:r>
            <a:rPr lang="en-US" sz="700">
              <a:solidFill>
                <a:schemeClr val="dk1"/>
              </a:solidFill>
              <a:effectLst/>
              <a:latin typeface="+mn-lt"/>
              <a:ea typeface="+mn-ea"/>
              <a:cs typeface="+mn-cs"/>
            </a:rPr>
            <a:t>11.1. DUFOURNIER SAS may not under any circumstances be held liable for a failure or delay in execution for causes that are beyond its control. This concerns in particular, total or partial strikes within or outside the company, lock-outs, extreme weather, epidemics, extended periods of freezing, blockage of transportation or supply means for whatever reason, earthquakes, fires, storms, floods, water damage, legal or governmental restrictions, political unrest and any other case independent of the express wishes of the parties that prevents normal execution of the present agreement. DUFOURNIER SAS’ estimated shipping time will be extended by a period equal to the time lost due to the occurrence of such an event. </a:t>
          </a:r>
          <a:endParaRPr lang="fr-FR" sz="700">
            <a:effectLst/>
          </a:endParaRPr>
        </a:p>
        <a:p>
          <a:pPr eaLnBrk="1" fontAlgn="auto" latinLnBrk="0" hangingPunct="1"/>
          <a:r>
            <a:rPr lang="en-US" sz="700">
              <a:solidFill>
                <a:schemeClr val="dk1"/>
              </a:solidFill>
              <a:effectLst/>
              <a:latin typeface="+mn-lt"/>
              <a:ea typeface="+mn-ea"/>
              <a:cs typeface="+mn-cs"/>
            </a:rPr>
            <a:t>11.2. Should DUFOURNIER SAS be unable to execute its obligations in full or in part due to such an event, DUFOURNIER SAS may cancel the affected orders without being held liable by the Customer. </a:t>
          </a:r>
          <a:endParaRPr lang="fr-FR" sz="700">
            <a:effectLst/>
          </a:endParaRPr>
        </a:p>
        <a:p>
          <a:r>
            <a:rPr lang="en-US" sz="700">
              <a:solidFill>
                <a:schemeClr val="dk1"/>
              </a:solidFill>
              <a:effectLst/>
              <a:latin typeface="+mn-lt"/>
              <a:ea typeface="+mn-ea"/>
              <a:cs typeface="+mn-cs"/>
            </a:rPr>
            <a:t> </a:t>
          </a:r>
          <a:r>
            <a:rPr lang="en-US" sz="700" b="1">
              <a:solidFill>
                <a:schemeClr val="dk1"/>
              </a:solidFill>
              <a:effectLst/>
              <a:latin typeface="+mn-lt"/>
              <a:ea typeface="+mn-ea"/>
              <a:cs typeface="+mn-cs"/>
            </a:rPr>
            <a:t> 12- Termination </a:t>
          </a:r>
          <a:endParaRPr lang="fr-FR" sz="700">
            <a:effectLst/>
          </a:endParaRPr>
        </a:p>
        <a:p>
          <a:pPr eaLnBrk="1" fontAlgn="auto" latinLnBrk="0" hangingPunct="1"/>
          <a:r>
            <a:rPr lang="en-US" sz="700">
              <a:solidFill>
                <a:schemeClr val="dk1"/>
              </a:solidFill>
              <a:effectLst/>
              <a:latin typeface="+mn-lt"/>
              <a:ea typeface="+mn-ea"/>
              <a:cs typeface="+mn-cs"/>
            </a:rPr>
            <a:t>Should either party fail to honor its obligations, the present agreement may be terminated automatically, at the decision of the other party, within thirty days of an unsuccessful formal notice sent by registered mail with return receipt.</a:t>
          </a:r>
          <a:endParaRPr lang="fr-FR" sz="700">
            <a:effectLst/>
          </a:endParaRPr>
        </a:p>
        <a:p>
          <a:r>
            <a:rPr lang="en-US" sz="700" b="1">
              <a:solidFill>
                <a:schemeClr val="dk1"/>
              </a:solidFill>
              <a:effectLst/>
              <a:latin typeface="+mn-lt"/>
              <a:ea typeface="+mn-ea"/>
              <a:cs typeface="+mn-cs"/>
            </a:rPr>
            <a:t>13- Termination of the agreement</a:t>
          </a:r>
          <a:endParaRPr lang="fr-FR" sz="700">
            <a:effectLst/>
          </a:endParaRPr>
        </a:p>
        <a:p>
          <a:pPr eaLnBrk="1" fontAlgn="auto" latinLnBrk="0" hangingPunct="1"/>
          <a:r>
            <a:rPr lang="en-US" sz="700">
              <a:solidFill>
                <a:schemeClr val="dk1"/>
              </a:solidFill>
              <a:effectLst/>
              <a:latin typeface="+mn-lt"/>
              <a:ea typeface="+mn-ea"/>
              <a:cs typeface="+mn-cs"/>
            </a:rPr>
            <a:t>On termination of the agreement, for whatever reason, each party shall return to the other party all the goods and documents belonging to it and may not keep any copies.</a:t>
          </a:r>
          <a:r>
            <a:rPr lang="en-US" sz="700" b="1">
              <a:solidFill>
                <a:schemeClr val="dk1"/>
              </a:solidFill>
              <a:effectLst/>
              <a:latin typeface="+mn-lt"/>
              <a:ea typeface="+mn-ea"/>
              <a:cs typeface="+mn-cs"/>
            </a:rPr>
            <a:t>  </a:t>
          </a:r>
          <a:endParaRPr lang="fr-FR" sz="700">
            <a:effectLst/>
          </a:endParaRPr>
        </a:p>
        <a:p>
          <a:r>
            <a:rPr lang="en-US" sz="700" b="1">
              <a:solidFill>
                <a:schemeClr val="dk1"/>
              </a:solidFill>
              <a:effectLst/>
              <a:latin typeface="+mn-lt"/>
              <a:ea typeface="+mn-ea"/>
              <a:cs typeface="+mn-cs"/>
            </a:rPr>
            <a:t> 14- Confidentiality</a:t>
          </a:r>
          <a:endParaRPr lang="fr-FR" sz="700">
            <a:effectLst/>
          </a:endParaRPr>
        </a:p>
        <a:p>
          <a:pPr eaLnBrk="1" fontAlgn="auto" latinLnBrk="0" hangingPunct="1"/>
          <a:r>
            <a:rPr lang="en-US" sz="700">
              <a:solidFill>
                <a:schemeClr val="dk1"/>
              </a:solidFill>
              <a:effectLst/>
              <a:latin typeface="+mn-lt"/>
              <a:ea typeface="+mn-ea"/>
              <a:cs typeface="+mn-cs"/>
            </a:rPr>
            <a:t>Each party agrees to keep confidential the information and documents it receives during execution of the agreement.            </a:t>
          </a:r>
          <a:r>
            <a:rPr lang="en-US" sz="700" b="1">
              <a:solidFill>
                <a:schemeClr val="dk1"/>
              </a:solidFill>
              <a:effectLst/>
              <a:latin typeface="+mn-lt"/>
              <a:ea typeface="+mn-ea"/>
              <a:cs typeface="+mn-cs"/>
            </a:rPr>
            <a:t> </a:t>
          </a:r>
          <a:endParaRPr lang="fr-FR" sz="700">
            <a:effectLst/>
          </a:endParaRPr>
        </a:p>
        <a:p>
          <a:r>
            <a:rPr lang="en-US" sz="700">
              <a:solidFill>
                <a:schemeClr val="dk1"/>
              </a:solidFill>
              <a:effectLst/>
              <a:latin typeface="+mn-lt"/>
              <a:ea typeface="+mn-ea"/>
              <a:cs typeface="+mn-cs"/>
            </a:rPr>
            <a:t>                                                                    </a:t>
          </a:r>
          <a:endParaRPr lang="fr-FR" sz="700">
            <a:effectLst/>
          </a:endParaRPr>
        </a:p>
        <a:p>
          <a:r>
            <a:rPr lang="en-US" sz="700" b="1">
              <a:solidFill>
                <a:schemeClr val="dk1"/>
              </a:solidFill>
              <a:effectLst/>
              <a:latin typeface="+mn-lt"/>
              <a:ea typeface="+mn-ea"/>
              <a:cs typeface="+mn-cs"/>
            </a:rPr>
            <a:t>15- Applicable law – Assignment of jurisdiction </a:t>
          </a:r>
          <a:endParaRPr lang="fr-FR" sz="700">
            <a:effectLst/>
          </a:endParaRPr>
        </a:p>
        <a:p>
          <a:r>
            <a:rPr lang="en-US" sz="700">
              <a:solidFill>
                <a:schemeClr val="dk1"/>
              </a:solidFill>
              <a:effectLst/>
              <a:latin typeface="+mn-lt"/>
              <a:ea typeface="+mn-ea"/>
              <a:cs typeface="+mn-cs"/>
            </a:rPr>
            <a:t>15.1. The Customer declares having read and understood these General Terms and Conditions, and agrees to be bound by them. The waiver of any one of the provisions herein will not be construed as a waiver of any of the other provisions herein. </a:t>
          </a:r>
          <a:endParaRPr lang="fr-FR" sz="700">
            <a:effectLst/>
          </a:endParaRPr>
        </a:p>
        <a:p>
          <a:r>
            <a:rPr lang="en-US" sz="700">
              <a:solidFill>
                <a:schemeClr val="dk1"/>
              </a:solidFill>
              <a:effectLst/>
              <a:latin typeface="+mn-lt"/>
              <a:ea typeface="+mn-ea"/>
              <a:cs typeface="+mn-cs"/>
            </a:rPr>
            <a:t>15.2. The agreement is governed by French law.</a:t>
          </a:r>
          <a:endParaRPr lang="fr-FR" sz="700">
            <a:effectLst/>
          </a:endParaRPr>
        </a:p>
        <a:p>
          <a:r>
            <a:rPr lang="en-US" sz="700">
              <a:solidFill>
                <a:schemeClr val="dk1"/>
              </a:solidFill>
              <a:effectLst/>
              <a:latin typeface="+mn-lt"/>
              <a:ea typeface="+mn-ea"/>
              <a:cs typeface="+mn-cs"/>
            </a:rPr>
            <a:t>15.3. Any dispute stemming from the interpretation or execution of the present Agreement, regardless of its nature and not resolved on an amicable basis within one month of its occurrence, shall come under the exclusive jurisdiction of the Courts in CLERMONT-FERRAND (France).</a:t>
          </a:r>
          <a:endParaRPr lang="fr-FR" sz="700">
            <a:effectLst/>
          </a:endParaRPr>
        </a:p>
        <a:p>
          <a:endParaRPr lang="fr-FR" sz="700">
            <a:solidFill>
              <a:schemeClr val="tx1"/>
            </a:solidFill>
            <a:effectLst/>
          </a:endParaRPr>
        </a:p>
      </xdr:txBody>
    </xdr:sp>
    <xdr:clientData/>
  </xdr:twoCellAnchor>
  <xdr:twoCellAnchor>
    <xdr:from>
      <xdr:col>0</xdr:col>
      <xdr:colOff>0</xdr:colOff>
      <xdr:row>101</xdr:row>
      <xdr:rowOff>0</xdr:rowOff>
    </xdr:from>
    <xdr:to>
      <xdr:col>5</xdr:col>
      <xdr:colOff>809625</xdr:colOff>
      <xdr:row>108</xdr:row>
      <xdr:rowOff>0</xdr:rowOff>
    </xdr:to>
    <xdr:sp macro="" textlink="">
      <xdr:nvSpPr>
        <xdr:cNvPr id="10" name="ZoneTexte 9">
          <a:extLst>
            <a:ext uri="{FF2B5EF4-FFF2-40B4-BE49-F238E27FC236}">
              <a16:creationId xmlns:a16="http://schemas.microsoft.com/office/drawing/2014/main" id="{00000000-0008-0000-0500-00000A000000}"/>
            </a:ext>
          </a:extLst>
        </xdr:cNvPr>
        <xdr:cNvSpPr txBox="1"/>
      </xdr:nvSpPr>
      <xdr:spPr>
        <a:xfrm>
          <a:off x="0" y="28927425"/>
          <a:ext cx="5791200" cy="1333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fr-FR" sz="800"/>
            <a:t>All</a:t>
          </a:r>
          <a:r>
            <a:rPr lang="fr-FR" sz="800" baseline="0"/>
            <a:t> measures ordered will be invoiced unless canceled 72 hours in advance</a:t>
          </a:r>
        </a:p>
        <a:p>
          <a:pPr algn="l"/>
          <a:r>
            <a:rPr lang="fr-FR" sz="800" baseline="0"/>
            <a:t>Transports and lodging costs not included on your behalf. Will be incoived separatly</a:t>
          </a:r>
        </a:p>
        <a:p>
          <a:pPr algn="l"/>
          <a:endParaRPr lang="fr-FR" sz="800" baseline="0"/>
        </a:p>
        <a:p>
          <a:pPr algn="l"/>
          <a:r>
            <a:rPr lang="fr-FR" sz="800" baseline="0"/>
            <a:t>Delivery within: months on receipt of your order and pre-payment - can be less depending on trainers availability</a:t>
          </a:r>
        </a:p>
        <a:p>
          <a:pPr algn="l"/>
          <a:r>
            <a:rPr lang="fr-FR" sz="800" baseline="0"/>
            <a:t>All prices are Ex Works prices - any local taxes, customs and duties on customer's behalf in case of Export/Import</a:t>
          </a:r>
        </a:p>
        <a:p>
          <a:pPr algn="l"/>
          <a:r>
            <a:rPr lang="fr-FR" sz="800" baseline="0"/>
            <a:t>Payment: 40% with the order - balance date of invoice</a:t>
          </a:r>
        </a:p>
        <a:p>
          <a:pPr algn="l"/>
          <a:r>
            <a:rPr lang="fr-FR" sz="800" baseline="0"/>
            <a:t>Proposal valid during 1 month</a:t>
          </a:r>
        </a:p>
        <a:p>
          <a:pPr algn="l"/>
          <a:r>
            <a:rPr lang="fr-FR" sz="800" baseline="0"/>
            <a:t>This proposal is based on Dufournier SAS terms  &amp; conditions</a:t>
          </a:r>
          <a:endParaRPr lang="fr-FR" sz="800"/>
        </a:p>
      </xdr:txBody>
    </xdr:sp>
    <xdr:clientData/>
  </xdr:twoCellAnchor>
  <mc:AlternateContent xmlns:mc="http://schemas.openxmlformats.org/markup-compatibility/2006">
    <mc:Choice xmlns:a14="http://schemas.microsoft.com/office/drawing/2010/main" Requires="a14">
      <xdr:twoCellAnchor>
        <xdr:from>
          <xdr:col>6</xdr:col>
          <xdr:colOff>628650</xdr:colOff>
          <xdr:row>16</xdr:row>
          <xdr:rowOff>28575</xdr:rowOff>
        </xdr:from>
        <xdr:to>
          <xdr:col>8</xdr:col>
          <xdr:colOff>161925</xdr:colOff>
          <xdr:row>19</xdr:row>
          <xdr:rowOff>95250</xdr:rowOff>
        </xdr:to>
        <xdr:sp macro="" textlink="">
          <xdr:nvSpPr>
            <xdr:cNvPr id="2055" name="Button 7" hidden="1">
              <a:extLst>
                <a:ext uri="{63B3BB69-23CF-44E3-9099-C40C66FF867C}">
                  <a14:compatExt spid="_x0000_s2055"/>
                </a:ext>
                <a:ext uri="{FF2B5EF4-FFF2-40B4-BE49-F238E27FC236}">
                  <a16:creationId xmlns:a16="http://schemas.microsoft.com/office/drawing/2014/main" id="{00000000-0008-0000-0500-000007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rPr>
                <a:t>Save PDF</a:t>
              </a:r>
            </a:p>
            <a:p>
              <a:pPr algn="ctr" rtl="0">
                <a:defRPr sz="1000"/>
              </a:pPr>
              <a:endParaRPr lang="fr-FR" sz="1100" b="1" i="0" u="none" strike="noStrike" baseline="0">
                <a:solidFill>
                  <a:srgbClr val="000000"/>
                </a:solidFill>
                <a:latin typeface="Calibri"/>
              </a:endParaRP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TEST%20MASTER%20PROPOSAL%20190808%20vnk13.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nataliakusnierz/Library/Containers/com.microsoft.Excel/Data/Documents/C:/Users/Frederic%20BAUGE/Documents/Natalia/TEST%20MASTER%20PROPOSAL%20190808%20vnk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sheetName val="PROPOSAL"/>
      <sheetName val="BDD"/>
      <sheetName val="LISTS"/>
    </sheetNames>
    <sheetDataSet>
      <sheetData sheetId="0"/>
      <sheetData sheetId="1"/>
      <sheetData sheetId="2"/>
      <sheetData sheetId="3">
        <row r="19">
          <cell r="A19" t="str">
            <v>RD</v>
          </cell>
        </row>
        <row r="20">
          <cell r="A20" t="str">
            <v>RR</v>
          </cell>
        </row>
        <row r="21">
          <cell r="A21" t="str">
            <v xml:space="preserve">Braking </v>
          </cell>
        </row>
        <row r="22">
          <cell r="A22" t="str">
            <v>Motorbike</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s>
    <sheetDataSet>
      <sheetData sheetId="0"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10" Type="http://schemas.openxmlformats.org/officeDocument/2006/relationships/ctrlProp" Target="../ctrlProps/ctrlProp1.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vmlDrawing" Target="../drawings/vmlDrawing2.vml"/><Relationship Id="rId7" Type="http://schemas.openxmlformats.org/officeDocument/2006/relationships/image" Target="../media/image5.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5.xml"/><Relationship Id="rId5" Type="http://schemas.openxmlformats.org/officeDocument/2006/relationships/image" Target="../media/image4.emf"/><Relationship Id="rId4" Type="http://schemas.openxmlformats.org/officeDocument/2006/relationships/control" Target="../activeX/activeX4.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3.vml"/><Relationship Id="rId7" Type="http://schemas.openxmlformats.org/officeDocument/2006/relationships/image" Target="../media/image7.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7.xml"/><Relationship Id="rId5" Type="http://schemas.openxmlformats.org/officeDocument/2006/relationships/image" Target="../media/image6.emf"/><Relationship Id="rId4" Type="http://schemas.openxmlformats.org/officeDocument/2006/relationships/control" Target="../activeX/activeX6.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4.xml"/><Relationship Id="rId5" Type="http://schemas.openxmlformats.org/officeDocument/2006/relationships/image" Target="../media/image8.emf"/><Relationship Id="rId4" Type="http://schemas.openxmlformats.org/officeDocument/2006/relationships/control" Target="../activeX/activeX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D4C06-11D2-44C1-B951-A09D1A6F0B96}">
  <sheetPr codeName="Sheet6">
    <tabColor rgb="FFFFFF00"/>
  </sheetPr>
  <dimension ref="A4:H100"/>
  <sheetViews>
    <sheetView showGridLines="0" showZeros="0" workbookViewId="0">
      <selection activeCell="D16" sqref="D16"/>
    </sheetView>
  </sheetViews>
  <sheetFormatPr baseColWidth="10" defaultColWidth="10.85546875" defaultRowHeight="15" x14ac:dyDescent="0.25"/>
  <cols>
    <col min="1" max="1" width="10.85546875" style="1"/>
    <col min="2" max="2" width="50.42578125" style="9" customWidth="1"/>
    <col min="3" max="3" width="18.42578125" style="7" customWidth="1"/>
    <col min="4" max="4" width="10.85546875" style="6"/>
    <col min="5" max="6" width="10.85546875" style="1"/>
    <col min="7" max="7" width="6.28515625" style="1" customWidth="1"/>
    <col min="8" max="16384" width="10.85546875" style="1"/>
  </cols>
  <sheetData>
    <row r="4" spans="1:4" ht="33.75" customHeight="1" thickBot="1" x14ac:dyDescent="0.3">
      <c r="A4" s="5"/>
    </row>
    <row r="5" spans="1:4" ht="16.5" thickBot="1" x14ac:dyDescent="0.3">
      <c r="C5" s="162" t="s">
        <v>8</v>
      </c>
    </row>
    <row r="6" spans="1:4" ht="21" thickBot="1" x14ac:dyDescent="0.3">
      <c r="B6" s="160" t="s">
        <v>23</v>
      </c>
      <c r="C6" s="161" t="e">
        <f>#REF!</f>
        <v>#REF!</v>
      </c>
    </row>
    <row r="7" spans="1:4" ht="15.75" thickBot="1" x14ac:dyDescent="0.3"/>
    <row r="8" spans="1:4" ht="15.75" thickBot="1" x14ac:dyDescent="0.3">
      <c r="B8" s="157" t="s">
        <v>7</v>
      </c>
      <c r="C8" s="158" t="s">
        <v>22</v>
      </c>
      <c r="D8" s="159" t="s">
        <v>11</v>
      </c>
    </row>
    <row r="9" spans="1:4" x14ac:dyDescent="0.25">
      <c r="B9" s="91" t="str">
        <f ca="1">IFERROR(INDIRECT("'List Services'!"&amp;ADDRESS(ROW()-6,MATCH(#REF!,#REF!,0),4)),"")</f>
        <v/>
      </c>
      <c r="C9" s="66" t="str">
        <f ca="1">IFERROR(INDIRECT("'List Services'!"&amp;ADDRESS(ROW()-6,MATCH(#REF!,#REF!,0)+MATCH($C$6,INDIRECT("'List Services'!"&amp;ADDRESS(2,MATCH($C$6,#REF!,0),4)):OFFSET(INDIRECT("'List Services'!"&amp;ADDRESS(2,MATCH($C$6,#REF!,0),4)),0,10),0),4)),"")</f>
        <v/>
      </c>
      <c r="D9" s="86"/>
    </row>
    <row r="10" spans="1:4" x14ac:dyDescent="0.25">
      <c r="B10" s="154" t="str">
        <f ca="1">IFERROR(INDIRECT("'List Services'!"&amp;ADDRESS(ROW()-6,MATCH(#REF!,#REF!,0),4)),"")</f>
        <v/>
      </c>
      <c r="C10" s="155" t="str">
        <f ca="1">IFERROR(INDIRECT("'List Services'!"&amp;ADDRESS(ROW()-6,MATCH(#REF!,#REF!,0)+MATCH($C$6,INDIRECT("'List Services'!"&amp;ADDRESS(2,MATCH($C$6,#REF!,0),4)):OFFSET(INDIRECT("'List Services'!"&amp;ADDRESS(2,MATCH($C$6,#REF!,0),4)),0,10),0),4)),"")</f>
        <v/>
      </c>
      <c r="D10" s="156"/>
    </row>
    <row r="11" spans="1:4" ht="48" x14ac:dyDescent="0.25">
      <c r="B11" s="154" t="str">
        <f ca="1">IFERROR(INDIRECT("'List Services'!"&amp;ADDRESS(ROW()-6,MATCH(#REF!,#REF!,0),4)),"")</f>
        <v/>
      </c>
      <c r="C11" s="155" t="str">
        <f ca="1">IFERROR(INDIRECT("'List Services'!"&amp;ADDRESS(ROW()-6,MATCH(#REF!,#REF!,0)+MATCH($C$6,INDIRECT("'List Services'!"&amp;ADDRESS(2,MATCH($C$6,#REF!,0),4)):OFFSET(INDIRECT("'List Services'!"&amp;ADDRESS(2,MATCH($C$6,#REF!,0),4)),0,10),0),4)),"")</f>
        <v/>
      </c>
      <c r="D11" s="156" t="s">
        <v>41</v>
      </c>
    </row>
    <row r="12" spans="1:4" ht="24" x14ac:dyDescent="0.25">
      <c r="B12" s="154" t="str">
        <f ca="1">IFERROR(INDIRECT("'List Services'!"&amp;ADDRESS(ROW()-6,MATCH(#REF!,#REF!,0),4)),"")</f>
        <v/>
      </c>
      <c r="C12" s="155" t="str">
        <f ca="1">IFERROR(INDIRECT("'List Services'!"&amp;ADDRESS(ROW()-6,MATCH(#REF!,#REF!,0)+MATCH($C$6,INDIRECT("'List Services'!"&amp;ADDRESS(2,MATCH($C$6,#REF!,0),4)):OFFSET(INDIRECT("'List Services'!"&amp;ADDRESS(2,MATCH($C$6,#REF!,0),4)),0,10),0),4)),"")</f>
        <v/>
      </c>
      <c r="D12" s="156"/>
    </row>
    <row r="13" spans="1:4" ht="48" x14ac:dyDescent="0.25">
      <c r="B13" s="154" t="str">
        <f ca="1">IFERROR(INDIRECT("'List Services'!"&amp;ADDRESS(ROW()-6,MATCH(#REF!,#REF!,0),4)),"")</f>
        <v/>
      </c>
      <c r="C13" s="155" t="str">
        <f ca="1">IFERROR(INDIRECT("'List Services'!"&amp;ADDRESS(ROW()-6,MATCH(#REF!,#REF!,0)+MATCH($C$6,INDIRECT("'List Services'!"&amp;ADDRESS(2,MATCH($C$6,#REF!,0),4)):OFFSET(INDIRECT("'List Services'!"&amp;ADDRESS(2,MATCH($C$6,#REF!,0),4)),0,10),0),4)),"")</f>
        <v/>
      </c>
      <c r="D13" s="156"/>
    </row>
    <row r="14" spans="1:4" ht="108" x14ac:dyDescent="0.25">
      <c r="B14" s="154" t="str">
        <f ca="1">IFERROR(INDIRECT("'List Services'!"&amp;ADDRESS(ROW()-6,MATCH(#REF!,#REF!,0),4)),"")</f>
        <v/>
      </c>
      <c r="C14" s="155" t="str">
        <f ca="1">IFERROR(INDIRECT("'List Services'!"&amp;ADDRESS(ROW()-6,MATCH(#REF!,#REF!,0)+MATCH($C$6,INDIRECT("'List Services'!"&amp;ADDRESS(2,MATCH($C$6,#REF!,0),4)):OFFSET(INDIRECT("'List Services'!"&amp;ADDRESS(2,MATCH($C$6,#REF!,0),4)),0,10),0),4)),"")</f>
        <v/>
      </c>
      <c r="D14" s="156" t="s">
        <v>41</v>
      </c>
    </row>
    <row r="15" spans="1:4" x14ac:dyDescent="0.25">
      <c r="B15" s="154" t="str">
        <f ca="1">IFERROR(INDIRECT("'List Services'!"&amp;ADDRESS(ROW()-6,MATCH(#REF!,#REF!,0),4)),"")</f>
        <v/>
      </c>
      <c r="C15" s="155" t="str">
        <f ca="1">IFERROR(INDIRECT("'List Services'!"&amp;ADDRESS(ROW()-6,MATCH(#REF!,#REF!,0)+MATCH($C$6,INDIRECT("'List Services'!"&amp;ADDRESS(2,MATCH($C$6,#REF!,0),4)):OFFSET(INDIRECT("'List Services'!"&amp;ADDRESS(2,MATCH($C$6,#REF!,0),4)),0,10),0),4)),"")</f>
        <v/>
      </c>
      <c r="D15" s="156"/>
    </row>
    <row r="16" spans="1:4" ht="108" x14ac:dyDescent="0.25">
      <c r="B16" s="154" t="str">
        <f ca="1">IFERROR(INDIRECT("'List Services'!"&amp;ADDRESS(ROW()-6,MATCH(#REF!,#REF!,0),4)),"")</f>
        <v/>
      </c>
      <c r="C16" s="155" t="str">
        <f ca="1">IFERROR(INDIRECT("'List Services'!"&amp;ADDRESS(ROW()-6,MATCH(#REF!,#REF!,0)+MATCH($C$6,INDIRECT("'List Services'!"&amp;ADDRESS(2,MATCH($C$6,#REF!,0),4)):OFFSET(INDIRECT("'List Services'!"&amp;ADDRESS(2,MATCH($C$6,#REF!,0),4)),0,10),0),4)),"")</f>
        <v/>
      </c>
      <c r="D16" s="156" t="s">
        <v>41</v>
      </c>
    </row>
    <row r="17" spans="1:8" ht="43.5" customHeight="1" x14ac:dyDescent="0.25">
      <c r="A17" s="2"/>
      <c r="B17" s="154" t="str">
        <f ca="1">IFERROR(INDIRECT("'List Services'!"&amp;ADDRESS(ROW()-6,MATCH(#REF!,#REF!,0),4)),"")</f>
        <v/>
      </c>
      <c r="C17" s="155" t="str">
        <f ca="1">IFERROR(INDIRECT("'List Services'!"&amp;ADDRESS(ROW()-6,MATCH(#REF!,#REF!,0)+MATCH($C$6,INDIRECT("'List Services'!"&amp;ADDRESS(2,MATCH($C$6,#REF!,0),4)):OFFSET(INDIRECT("'List Services'!"&amp;ADDRESS(2,MATCH($C$6,#REF!,0),4)),0,10),0),4)),"")</f>
        <v/>
      </c>
      <c r="D17" s="156"/>
      <c r="E17" s="2"/>
      <c r="F17" s="2"/>
      <c r="G17" s="2"/>
      <c r="H17" s="2"/>
    </row>
    <row r="18" spans="1:8" ht="36" x14ac:dyDescent="0.25">
      <c r="A18" s="2"/>
      <c r="B18" s="154" t="str">
        <f ca="1">IFERROR(INDIRECT("'List Services'!"&amp;ADDRESS(ROW()-6,MATCH(#REF!,#REF!,0),4)),"")</f>
        <v/>
      </c>
      <c r="C18" s="155" t="str">
        <f ca="1">IFERROR(INDIRECT("'List Services'!"&amp;ADDRESS(ROW()-6,MATCH(#REF!,#REF!,0)+MATCH($C$6,INDIRECT("'List Services'!"&amp;ADDRESS(2,MATCH($C$6,#REF!,0),4)):OFFSET(INDIRECT("'List Services'!"&amp;ADDRESS(2,MATCH($C$6,#REF!,0),4)),0,10),0),4)),"")</f>
        <v/>
      </c>
      <c r="D18" s="156"/>
      <c r="E18" s="2"/>
      <c r="F18" s="2"/>
      <c r="G18" s="2"/>
      <c r="H18" s="2"/>
    </row>
    <row r="19" spans="1:8" ht="36" x14ac:dyDescent="0.25">
      <c r="A19" s="2"/>
      <c r="B19" s="154" t="str">
        <f ca="1">IFERROR(INDIRECT("'List Services'!"&amp;ADDRESS(ROW()-6,MATCH(#REF!,#REF!,0),4)),"")</f>
        <v/>
      </c>
      <c r="C19" s="155" t="str">
        <f ca="1">IFERROR(INDIRECT("'List Services'!"&amp;ADDRESS(ROW()-6,MATCH(#REF!,#REF!,0)+MATCH($C$6,INDIRECT("'List Services'!"&amp;ADDRESS(2,MATCH($C$6,#REF!,0),4)):OFFSET(INDIRECT("'List Services'!"&amp;ADDRESS(2,MATCH($C$6,#REF!,0),4)),0,10),0),4)),"")</f>
        <v/>
      </c>
      <c r="D19" s="156"/>
      <c r="E19" s="2"/>
      <c r="F19" s="2"/>
      <c r="G19" s="2"/>
      <c r="H19" s="2"/>
    </row>
    <row r="20" spans="1:8" x14ac:dyDescent="0.25">
      <c r="A20" s="2"/>
      <c r="B20" s="154" t="str">
        <f ca="1">IFERROR(INDIRECT("'List Services'!"&amp;ADDRESS(ROW()-6,MATCH(#REF!,#REF!,0),4)),"")</f>
        <v/>
      </c>
      <c r="C20" s="155" t="str">
        <f ca="1">IFERROR(INDIRECT("'List Services'!"&amp;ADDRESS(ROW()-6,MATCH(#REF!,#REF!,0)+MATCH($C$6,INDIRECT("'List Services'!"&amp;ADDRESS(2,MATCH($C$6,#REF!,0),4)):OFFSET(INDIRECT("'List Services'!"&amp;ADDRESS(2,MATCH($C$6,#REF!,0),4)),0,10),0),4)),"")</f>
        <v/>
      </c>
      <c r="D20" s="156"/>
      <c r="E20" s="2"/>
      <c r="F20" s="2"/>
      <c r="G20" s="2"/>
      <c r="H20" s="2"/>
    </row>
    <row r="21" spans="1:8" x14ac:dyDescent="0.25">
      <c r="A21" s="2"/>
      <c r="B21" s="154" t="str">
        <f ca="1">IFERROR(INDIRECT("'List Services'!"&amp;ADDRESS(ROW()-6,MATCH(#REF!,#REF!,0),4)),"")</f>
        <v/>
      </c>
      <c r="C21" s="155" t="str">
        <f ca="1">IFERROR(INDIRECT("'List Services'!"&amp;ADDRESS(ROW()-6,MATCH(#REF!,#REF!,0)+MATCH($C$6,INDIRECT("'List Services'!"&amp;ADDRESS(2,MATCH($C$6,#REF!,0),4)):OFFSET(INDIRECT("'List Services'!"&amp;ADDRESS(2,MATCH($C$6,#REF!,0),4)),0,10),0),4)),"")</f>
        <v/>
      </c>
      <c r="D21" s="156"/>
      <c r="E21" s="2"/>
      <c r="F21" s="2"/>
      <c r="G21" s="2"/>
      <c r="H21" s="2"/>
    </row>
    <row r="22" spans="1:8" x14ac:dyDescent="0.25">
      <c r="A22" s="2"/>
      <c r="B22" s="1"/>
      <c r="C22" s="1"/>
      <c r="D22" s="1"/>
      <c r="E22" s="2"/>
      <c r="F22" s="2"/>
      <c r="G22" s="2"/>
      <c r="H22" s="2"/>
    </row>
    <row r="23" spans="1:8" x14ac:dyDescent="0.25">
      <c r="B23" s="1"/>
      <c r="C23" s="1"/>
      <c r="D23" s="1"/>
    </row>
    <row r="24" spans="1:8" x14ac:dyDescent="0.25">
      <c r="B24" s="1" t="str">
        <f ca="1">IFERROR(INDIRECT("'List Services'!"&amp;ADDRESS(ROW()-6,MATCH(#REF!,#REF!,0),4)),"")</f>
        <v/>
      </c>
      <c r="C24" s="1" t="str">
        <f ca="1">IFERROR(INDIRECT("'List Services'!"&amp;ADDRESS(ROW()-6,MATCH(#REF!,#REF!,0)+MATCH($C$6,INDIRECT("'List Services'!"&amp;ADDRESS(2,MATCH($C$6,#REF!,0),4)):OFFSET(INDIRECT("'List Services'!"&amp;ADDRESS(2,MATCH($C$6,#REF!,0),4)),0,10),0),4)),"")</f>
        <v/>
      </c>
      <c r="D24" s="1"/>
    </row>
    <row r="25" spans="1:8" x14ac:dyDescent="0.25">
      <c r="B25" s="1" t="str">
        <f ca="1">IFERROR(INDIRECT("'List Services'!"&amp;ADDRESS(ROW()-6,MATCH(#REF!,#REF!,0),4)),"")</f>
        <v/>
      </c>
      <c r="C25" s="1" t="str">
        <f ca="1">IFERROR(INDIRECT("'List Services'!"&amp;ADDRESS(ROW()-6,MATCH(#REF!,#REF!,0)+MATCH($C$6,INDIRECT("'List Services'!"&amp;ADDRESS(2,MATCH($C$6,#REF!,0),4)):OFFSET(INDIRECT("'List Services'!"&amp;ADDRESS(2,MATCH($C$6,#REF!,0),4)),0,10),0),4)),"")</f>
        <v/>
      </c>
      <c r="D25" s="1"/>
    </row>
    <row r="26" spans="1:8" x14ac:dyDescent="0.25">
      <c r="A26" s="2"/>
      <c r="B26" s="1" t="str">
        <f ca="1">IFERROR(INDIRECT("'List Services'!"&amp;ADDRESS(ROW()-6,MATCH(#REF!,#REF!,0),4)),"")</f>
        <v/>
      </c>
      <c r="C26" s="1" t="str">
        <f ca="1">IFERROR(INDIRECT("'List Services'!"&amp;ADDRESS(ROW()-6,MATCH(#REF!,#REF!,0)+MATCH($C$6,INDIRECT("'List Services'!"&amp;ADDRESS(2,MATCH($C$6,#REF!,0),4)):OFFSET(INDIRECT("'List Services'!"&amp;ADDRESS(2,MATCH($C$6,#REF!,0),4)),0,10),0),4)),"")</f>
        <v/>
      </c>
      <c r="D26" s="1"/>
      <c r="E26" s="2"/>
      <c r="F26" s="2"/>
      <c r="G26" s="2"/>
      <c r="H26" s="2"/>
    </row>
    <row r="27" spans="1:8" x14ac:dyDescent="0.25">
      <c r="A27" s="2"/>
      <c r="B27" s="1" t="str">
        <f ca="1">IFERROR(INDIRECT("'List Services'!"&amp;ADDRESS(ROW()-6,MATCH(#REF!,#REF!,0),4)),"")</f>
        <v/>
      </c>
      <c r="C27" s="1" t="str">
        <f ca="1">IFERROR(INDIRECT("'List Services'!"&amp;ADDRESS(ROW()-6,MATCH(#REF!,#REF!,0)+MATCH($C$6,INDIRECT("'List Services'!"&amp;ADDRESS(2,MATCH($C$6,#REF!,0),4)):OFFSET(INDIRECT("'List Services'!"&amp;ADDRESS(2,MATCH($C$6,#REF!,0),4)),0,10),0),4)),"")</f>
        <v/>
      </c>
      <c r="D27" s="1"/>
      <c r="E27" s="2"/>
      <c r="F27" s="2"/>
      <c r="G27" s="2"/>
      <c r="H27" s="2"/>
    </row>
    <row r="28" spans="1:8" x14ac:dyDescent="0.25">
      <c r="A28" s="2"/>
      <c r="B28" s="10" t="str">
        <f ca="1">IFERROR(INDIRECT("'List Services'!"&amp;ADDRESS(ROW()-6,MATCH(#REF!,#REF!,0),4)),"")</f>
        <v/>
      </c>
      <c r="C28" s="65" t="str">
        <f ca="1">IFERROR(INDIRECT("'List Services'!"&amp;ADDRESS(ROW()-6,MATCH(#REF!,#REF!,0)+MATCH($C$6,INDIRECT("'List Services'!"&amp;ADDRESS(2,MATCH($C$6,#REF!,0),4)):OFFSET(INDIRECT("'List Services'!"&amp;ADDRESS(2,MATCH($C$6,#REF!,0),4)),0,10),0),4)),"")</f>
        <v/>
      </c>
      <c r="D28" s="8"/>
      <c r="E28" s="2"/>
      <c r="F28" s="2"/>
      <c r="G28" s="2"/>
      <c r="H28" s="2"/>
    </row>
    <row r="29" spans="1:8" x14ac:dyDescent="0.25">
      <c r="A29" s="2"/>
      <c r="B29" s="10" t="str">
        <f ca="1">IFERROR(INDIRECT("'List Services'!"&amp;ADDRESS(ROW()-6,MATCH(#REF!,#REF!,0),4)),"")</f>
        <v/>
      </c>
      <c r="C29" s="65" t="str">
        <f ca="1">IFERROR(INDIRECT("'List Services'!"&amp;ADDRESS(ROW()-6,MATCH(#REF!,#REF!,0)+MATCH($C$6,INDIRECT("'List Services'!"&amp;ADDRESS(2,MATCH($C$6,#REF!,0),4)):OFFSET(INDIRECT("'List Services'!"&amp;ADDRESS(2,MATCH($C$6,#REF!,0),4)),0,10),0),4)),"")</f>
        <v/>
      </c>
      <c r="D29" s="8"/>
      <c r="E29" s="2"/>
      <c r="F29" s="2"/>
      <c r="G29" s="2"/>
      <c r="H29" s="2"/>
    </row>
    <row r="30" spans="1:8" x14ac:dyDescent="0.25">
      <c r="A30" s="2"/>
      <c r="B30" s="10" t="str">
        <f ca="1">IFERROR(INDIRECT("'List Services'!"&amp;ADDRESS(ROW()-6,MATCH(#REF!,#REF!,0),4)),"")</f>
        <v/>
      </c>
      <c r="C30" s="65" t="str">
        <f ca="1">IFERROR(INDIRECT("'List Services'!"&amp;ADDRESS(ROW()-6,MATCH(#REF!,#REF!,0)+MATCH($C$6,INDIRECT("'List Services'!"&amp;ADDRESS(2,MATCH($C$6,#REF!,0),4)):OFFSET(INDIRECT("'List Services'!"&amp;ADDRESS(2,MATCH($C$6,#REF!,0),4)),0,10),0),4)),"")</f>
        <v/>
      </c>
      <c r="D30" s="8"/>
      <c r="E30" s="2"/>
      <c r="F30" s="2"/>
      <c r="G30" s="2"/>
      <c r="H30" s="2"/>
    </row>
    <row r="31" spans="1:8" x14ac:dyDescent="0.25">
      <c r="A31" s="2"/>
      <c r="B31" s="10" t="str">
        <f ca="1">IFERROR(INDIRECT("'List Services'!"&amp;ADDRESS(ROW()-6,MATCH(#REF!,#REF!,0),4)),"")</f>
        <v/>
      </c>
      <c r="C31" s="65" t="str">
        <f ca="1">IFERROR(INDIRECT("'List Services'!"&amp;ADDRESS(ROW()-6,MATCH(#REF!,#REF!,0)+MATCH($C$6,INDIRECT("'List Services'!"&amp;ADDRESS(2,MATCH($C$6,#REF!,0),4)):OFFSET(INDIRECT("'List Services'!"&amp;ADDRESS(2,MATCH($C$6,#REF!,0),4)),0,10),0),4)),"")</f>
        <v/>
      </c>
      <c r="D31" s="8"/>
      <c r="E31" s="2"/>
      <c r="F31" s="2"/>
      <c r="G31" s="2"/>
      <c r="H31" s="2"/>
    </row>
    <row r="32" spans="1:8" x14ac:dyDescent="0.25">
      <c r="A32" s="2"/>
      <c r="B32" s="10" t="str">
        <f ca="1">IFERROR(INDIRECT("'List Services'!"&amp;ADDRESS(ROW()-6,MATCH(#REF!,#REF!,0),4)),"")</f>
        <v/>
      </c>
      <c r="C32" s="65" t="str">
        <f ca="1">IFERROR(INDIRECT("'List Services'!"&amp;ADDRESS(ROW()-6,MATCH(#REF!,#REF!,0)+MATCH($C$6,INDIRECT("'List Services'!"&amp;ADDRESS(2,MATCH($C$6,#REF!,0),4)):OFFSET(INDIRECT("'List Services'!"&amp;ADDRESS(2,MATCH($C$6,#REF!,0),4)),0,10),0),4)),"")</f>
        <v/>
      </c>
      <c r="D32" s="8"/>
      <c r="E32" s="2"/>
      <c r="F32" s="2"/>
      <c r="G32" s="2"/>
      <c r="H32" s="2"/>
    </row>
    <row r="33" spans="1:8" x14ac:dyDescent="0.25">
      <c r="A33" s="2"/>
      <c r="B33" s="10" t="str">
        <f ca="1">IFERROR(INDIRECT("'List Services'!"&amp;ADDRESS(ROW()-6,MATCH(#REF!,#REF!,0),4)),"")</f>
        <v/>
      </c>
      <c r="C33" s="65" t="str">
        <f ca="1">IFERROR(INDIRECT("'List Services'!"&amp;ADDRESS(ROW()-6,MATCH(#REF!,#REF!,0)+MATCH($C$6,INDIRECT("'List Services'!"&amp;ADDRESS(2,MATCH($C$6,#REF!,0),4)):OFFSET(INDIRECT("'List Services'!"&amp;ADDRESS(2,MATCH($C$6,#REF!,0),4)),0,10),0),4)),"")</f>
        <v/>
      </c>
      <c r="D33" s="8"/>
      <c r="E33" s="2"/>
      <c r="F33" s="2"/>
      <c r="G33" s="2"/>
      <c r="H33" s="2"/>
    </row>
    <row r="34" spans="1:8" x14ac:dyDescent="0.25">
      <c r="A34" s="2"/>
      <c r="B34" s="10" t="str">
        <f ca="1">IFERROR(INDIRECT("'List Services'!"&amp;ADDRESS(ROW()-6,MATCH(#REF!,#REF!,0),4)),"")</f>
        <v/>
      </c>
      <c r="C34" s="65" t="str">
        <f ca="1">IFERROR(INDIRECT("'List Services'!"&amp;ADDRESS(ROW()-6,MATCH(#REF!,#REF!,0)+MATCH($C$6,INDIRECT("'List Services'!"&amp;ADDRESS(2,MATCH($C$6,#REF!,0),4)):OFFSET(INDIRECT("'List Services'!"&amp;ADDRESS(2,MATCH($C$6,#REF!,0),4)),0,10),0),4)),"")</f>
        <v/>
      </c>
      <c r="D34" s="8"/>
      <c r="E34" s="2"/>
      <c r="F34" s="2"/>
      <c r="G34" s="2"/>
      <c r="H34" s="2"/>
    </row>
    <row r="35" spans="1:8" x14ac:dyDescent="0.25">
      <c r="A35" s="2"/>
      <c r="B35" s="10" t="str">
        <f ca="1">IFERROR(INDIRECT("'List Services'!"&amp;ADDRESS(ROW()-6,MATCH(#REF!,#REF!,0),4)),"")</f>
        <v/>
      </c>
      <c r="C35" s="65" t="str">
        <f ca="1">IFERROR(INDIRECT("'List Services'!"&amp;ADDRESS(ROW()-6,MATCH(#REF!,#REF!,0)+MATCH($C$6,INDIRECT("'List Services'!"&amp;ADDRESS(2,MATCH($C$6,#REF!,0),4)):OFFSET(INDIRECT("'List Services'!"&amp;ADDRESS(2,MATCH($C$6,#REF!,0),4)),0,10),0),4)),"")</f>
        <v/>
      </c>
      <c r="D35" s="8"/>
      <c r="E35" s="2"/>
      <c r="F35" s="2"/>
      <c r="G35" s="2"/>
      <c r="H35" s="2"/>
    </row>
    <row r="36" spans="1:8" x14ac:dyDescent="0.25">
      <c r="A36" s="2"/>
      <c r="B36" s="10" t="str">
        <f ca="1">IFERROR(INDIRECT("'List Services'!"&amp;ADDRESS(ROW()-6,MATCH(#REF!,#REF!,0),4)),"")</f>
        <v/>
      </c>
      <c r="C36" s="65" t="str">
        <f ca="1">IFERROR(INDIRECT("'List Services'!"&amp;ADDRESS(ROW()-6,MATCH(#REF!,#REF!,0)+MATCH($C$6,INDIRECT("'List Services'!"&amp;ADDRESS(2,MATCH($C$6,#REF!,0),4)):OFFSET(INDIRECT("'List Services'!"&amp;ADDRESS(2,MATCH($C$6,#REF!,0),4)),0,10),0),4)),"")</f>
        <v/>
      </c>
      <c r="D36" s="8"/>
      <c r="E36" s="2"/>
      <c r="F36" s="2"/>
      <c r="G36" s="2"/>
      <c r="H36" s="2"/>
    </row>
    <row r="37" spans="1:8" x14ac:dyDescent="0.25">
      <c r="A37" s="2"/>
      <c r="B37" s="10" t="str">
        <f ca="1">IFERROR(INDIRECT("'List Services'!"&amp;ADDRESS(ROW()-6,MATCH(#REF!,#REF!,0),4)),"")</f>
        <v/>
      </c>
      <c r="C37" s="65" t="str">
        <f ca="1">IFERROR(INDIRECT("'List Services'!"&amp;ADDRESS(ROW()-6,MATCH(#REF!,#REF!,0)+MATCH($C$6,INDIRECT("'List Services'!"&amp;ADDRESS(2,MATCH($C$6,#REF!,0),4)):OFFSET(INDIRECT("'List Services'!"&amp;ADDRESS(2,MATCH($C$6,#REF!,0),4)),0,10),0),4)),"")</f>
        <v/>
      </c>
      <c r="D37" s="8"/>
      <c r="E37" s="2"/>
      <c r="F37" s="2"/>
      <c r="G37" s="2"/>
      <c r="H37" s="2"/>
    </row>
    <row r="38" spans="1:8" x14ac:dyDescent="0.25">
      <c r="A38" s="2"/>
      <c r="B38" s="10" t="str">
        <f ca="1">IFERROR(INDIRECT("'List Services'!"&amp;ADDRESS(ROW()-6,MATCH(#REF!,#REF!,0),4)),"")</f>
        <v/>
      </c>
      <c r="C38" s="65" t="str">
        <f ca="1">IFERROR(INDIRECT("'List Services'!"&amp;ADDRESS(ROW()-6,MATCH(#REF!,#REF!,0)+MATCH($C$6,INDIRECT("'List Services'!"&amp;ADDRESS(2,MATCH($C$6,#REF!,0),4)):OFFSET(INDIRECT("'List Services'!"&amp;ADDRESS(2,MATCH($C$6,#REF!,0),4)),0,10),0),4)),"")</f>
        <v/>
      </c>
      <c r="D38" s="8"/>
      <c r="E38" s="2"/>
      <c r="F38" s="2"/>
      <c r="G38" s="2"/>
      <c r="H38" s="2"/>
    </row>
    <row r="39" spans="1:8" x14ac:dyDescent="0.25">
      <c r="A39" s="2"/>
      <c r="B39" s="10" t="str">
        <f ca="1">IFERROR(INDIRECT("'List Services'!"&amp;ADDRESS(ROW()-6,MATCH(#REF!,#REF!,0),4)),"")</f>
        <v/>
      </c>
      <c r="C39" s="65" t="str">
        <f ca="1">IFERROR(INDIRECT("'List Services'!"&amp;ADDRESS(ROW()-6,MATCH(#REF!,#REF!,0)+MATCH($C$6,INDIRECT("'List Services'!"&amp;ADDRESS(2,MATCH($C$6,#REF!,0),4)):OFFSET(INDIRECT("'List Services'!"&amp;ADDRESS(2,MATCH($C$6,#REF!,0),4)),0,10),0),4)),"")</f>
        <v/>
      </c>
      <c r="D39" s="8"/>
      <c r="E39" s="2"/>
      <c r="F39" s="2"/>
      <c r="G39" s="2"/>
      <c r="H39" s="2"/>
    </row>
    <row r="40" spans="1:8" x14ac:dyDescent="0.25">
      <c r="A40" s="2"/>
      <c r="B40" s="10" t="str">
        <f ca="1">IFERROR(INDIRECT("'List Services'!"&amp;ADDRESS(ROW()-6,MATCH(#REF!,#REF!,0),4)),"")</f>
        <v/>
      </c>
      <c r="C40" s="65" t="str">
        <f ca="1">IFERROR(INDIRECT("'List Services'!"&amp;ADDRESS(ROW()-6,MATCH(#REF!,#REF!,0)+MATCH($C$6,INDIRECT("'List Services'!"&amp;ADDRESS(2,MATCH($C$6,#REF!,0),4)):OFFSET(INDIRECT("'List Services'!"&amp;ADDRESS(2,MATCH($C$6,#REF!,0),4)),0,10),0),4)),"")</f>
        <v/>
      </c>
      <c r="D40" s="8"/>
      <c r="E40" s="2"/>
      <c r="F40" s="2"/>
      <c r="G40" s="2"/>
      <c r="H40" s="2"/>
    </row>
    <row r="41" spans="1:8" x14ac:dyDescent="0.25">
      <c r="A41" s="2"/>
      <c r="B41" s="10" t="str">
        <f ca="1">IFERROR(INDIRECT("'List Services'!"&amp;ADDRESS(ROW()-6,MATCH(#REF!,#REF!,0),4)),"")</f>
        <v/>
      </c>
      <c r="C41" s="65" t="str">
        <f ca="1">IFERROR(INDIRECT("'List Services'!"&amp;ADDRESS(ROW()-6,MATCH(#REF!,#REF!,0)+MATCH($C$6,INDIRECT("'List Services'!"&amp;ADDRESS(2,MATCH($C$6,#REF!,0),4)):OFFSET(INDIRECT("'List Services'!"&amp;ADDRESS(2,MATCH($C$6,#REF!,0),4)),0,10),0),4)),"")</f>
        <v/>
      </c>
      <c r="D41" s="8"/>
      <c r="E41" s="2"/>
      <c r="F41" s="2"/>
      <c r="G41" s="2"/>
      <c r="H41" s="2"/>
    </row>
    <row r="42" spans="1:8" x14ac:dyDescent="0.25">
      <c r="A42" s="2"/>
      <c r="B42" s="10" t="str">
        <f ca="1">IFERROR(INDIRECT("'List Services'!"&amp;ADDRESS(ROW()-6,MATCH(#REF!,#REF!,0),4)),"")</f>
        <v/>
      </c>
      <c r="C42" s="65" t="str">
        <f ca="1">IFERROR(INDIRECT("'List Services'!"&amp;ADDRESS(ROW()-6,MATCH(#REF!,#REF!,0)+MATCH($C$6,INDIRECT("'List Services'!"&amp;ADDRESS(2,MATCH($C$6,#REF!,0),4)):OFFSET(INDIRECT("'List Services'!"&amp;ADDRESS(2,MATCH($C$6,#REF!,0),4)),0,10),0),4)),"")</f>
        <v/>
      </c>
      <c r="D42" s="8"/>
      <c r="E42" s="2"/>
      <c r="F42" s="2"/>
      <c r="G42" s="2"/>
      <c r="H42" s="2"/>
    </row>
    <row r="43" spans="1:8" x14ac:dyDescent="0.25">
      <c r="A43" s="2"/>
      <c r="B43" s="10" t="str">
        <f ca="1">IFERROR(INDIRECT("'List Services'!"&amp;ADDRESS(ROW()-6,MATCH(#REF!,#REF!,0),4)),"")</f>
        <v/>
      </c>
      <c r="C43" s="65" t="str">
        <f ca="1">IFERROR(INDIRECT("'List Services'!"&amp;ADDRESS(ROW()-6,MATCH(#REF!,#REF!,0)+MATCH($C$6,INDIRECT("'List Services'!"&amp;ADDRESS(2,MATCH($C$6,#REF!,0),4)):OFFSET(INDIRECT("'List Services'!"&amp;ADDRESS(2,MATCH($C$6,#REF!,0),4)),0,10),0),4)),"")</f>
        <v/>
      </c>
      <c r="D43" s="8"/>
      <c r="E43" s="2"/>
      <c r="F43" s="2"/>
      <c r="G43" s="2"/>
      <c r="H43" s="2"/>
    </row>
    <row r="44" spans="1:8" x14ac:dyDescent="0.25">
      <c r="A44" s="2"/>
      <c r="B44" s="10" t="str">
        <f ca="1">IFERROR(INDIRECT("'List Services'!"&amp;ADDRESS(ROW()-6,MATCH(#REF!,#REF!,0),4)),"")</f>
        <v/>
      </c>
      <c r="C44" s="65" t="str">
        <f ca="1">IFERROR(INDIRECT("'List Services'!"&amp;ADDRESS(ROW()-6,MATCH(#REF!,#REF!,0)+MATCH($C$6,INDIRECT("'List Services'!"&amp;ADDRESS(2,MATCH($C$6,#REF!,0),4)):OFFSET(INDIRECT("'List Services'!"&amp;ADDRESS(2,MATCH($C$6,#REF!,0),4)),0,10),0),4)),"")</f>
        <v/>
      </c>
      <c r="D44" s="8"/>
      <c r="E44" s="2"/>
      <c r="F44" s="2"/>
      <c r="G44" s="2"/>
      <c r="H44" s="2"/>
    </row>
    <row r="45" spans="1:8" x14ac:dyDescent="0.25">
      <c r="A45" s="2"/>
      <c r="B45" s="10" t="str">
        <f ca="1">IFERROR(INDIRECT("'List Services'!"&amp;ADDRESS(ROW()-6,MATCH(#REF!,#REF!,0),4)),"")</f>
        <v/>
      </c>
      <c r="C45" s="65" t="str">
        <f ca="1">IFERROR(INDIRECT("'List Services'!"&amp;ADDRESS(ROW()-6,MATCH(#REF!,#REF!,0)+MATCH($C$6,INDIRECT("'List Services'!"&amp;ADDRESS(2,MATCH($C$6,#REF!,0),4)):OFFSET(INDIRECT("'List Services'!"&amp;ADDRESS(2,MATCH($C$6,#REF!,0),4)),0,10),0),4)),"")</f>
        <v/>
      </c>
      <c r="D45" s="8"/>
      <c r="E45" s="2"/>
      <c r="F45" s="2"/>
      <c r="G45" s="2"/>
      <c r="H45" s="2"/>
    </row>
    <row r="46" spans="1:8" x14ac:dyDescent="0.25">
      <c r="A46" s="2"/>
      <c r="B46" s="10" t="str">
        <f ca="1">IFERROR(INDIRECT("'List Services'!"&amp;ADDRESS(ROW()-6,MATCH(#REF!,#REF!,0),4)),"")</f>
        <v/>
      </c>
      <c r="C46" s="65" t="str">
        <f ca="1">IFERROR(INDIRECT("'List Services'!"&amp;ADDRESS(ROW()-6,MATCH(#REF!,#REF!,0)+MATCH($C$6,INDIRECT("'List Services'!"&amp;ADDRESS(2,MATCH($C$6,#REF!,0),4)):OFFSET(INDIRECT("'List Services'!"&amp;ADDRESS(2,MATCH($C$6,#REF!,0),4)),0,10),0),4)),"")</f>
        <v/>
      </c>
      <c r="D46" s="8"/>
      <c r="E46" s="2"/>
      <c r="F46" s="2"/>
      <c r="G46" s="2"/>
      <c r="H46" s="2"/>
    </row>
    <row r="47" spans="1:8" x14ac:dyDescent="0.25">
      <c r="A47" s="2"/>
      <c r="B47" s="10" t="str">
        <f ca="1">IFERROR(INDIRECT("'List Services'!"&amp;ADDRESS(ROW()-6,MATCH(#REF!,#REF!,0),4)),"")</f>
        <v/>
      </c>
      <c r="C47" s="65" t="str">
        <f ca="1">IFERROR(INDIRECT("'List Services'!"&amp;ADDRESS(ROW()-6,MATCH(#REF!,#REF!,0)+MATCH($C$6,INDIRECT("'List Services'!"&amp;ADDRESS(2,MATCH($C$6,#REF!,0),4)):OFFSET(INDIRECT("'List Services'!"&amp;ADDRESS(2,MATCH($C$6,#REF!,0),4)),0,10),0),4)),"")</f>
        <v/>
      </c>
      <c r="D47" s="8"/>
      <c r="E47" s="2"/>
      <c r="F47" s="2"/>
      <c r="G47" s="2"/>
      <c r="H47" s="2"/>
    </row>
    <row r="48" spans="1:8" x14ac:dyDescent="0.25">
      <c r="A48" s="2"/>
      <c r="B48" s="10" t="str">
        <f ca="1">IFERROR(INDIRECT("'List Services'!"&amp;ADDRESS(ROW()-6,MATCH(#REF!,#REF!,0),4)),"")</f>
        <v/>
      </c>
      <c r="C48" s="65" t="str">
        <f ca="1">IFERROR(INDIRECT("'List Services'!"&amp;ADDRESS(ROW()-6,MATCH(#REF!,#REF!,0)+MATCH($C$6,INDIRECT("'List Services'!"&amp;ADDRESS(2,MATCH($C$6,#REF!,0),4)):OFFSET(INDIRECT("'List Services'!"&amp;ADDRESS(2,MATCH($C$6,#REF!,0),4)),0,10),0),4)),"")</f>
        <v/>
      </c>
      <c r="D48" s="8"/>
      <c r="E48" s="2"/>
      <c r="F48" s="2"/>
      <c r="G48" s="2"/>
      <c r="H48" s="2"/>
    </row>
    <row r="49" spans="1:8" x14ac:dyDescent="0.25">
      <c r="A49" s="2"/>
      <c r="B49" s="10" t="str">
        <f ca="1">IFERROR(INDIRECT("'List Services'!"&amp;ADDRESS(ROW()-6,MATCH(#REF!,#REF!,0),4)),"")</f>
        <v/>
      </c>
      <c r="C49" s="65" t="str">
        <f ca="1">IFERROR(INDIRECT("'List Services'!"&amp;ADDRESS(ROW()-6,MATCH(#REF!,#REF!,0)+MATCH($C$6,INDIRECT("'List Services'!"&amp;ADDRESS(2,MATCH($C$6,#REF!,0),4)):OFFSET(INDIRECT("'List Services'!"&amp;ADDRESS(2,MATCH($C$6,#REF!,0),4)),0,10),0),4)),"")</f>
        <v/>
      </c>
      <c r="D49" s="8"/>
      <c r="E49" s="2"/>
      <c r="F49" s="2"/>
      <c r="G49" s="2"/>
      <c r="H49" s="2"/>
    </row>
    <row r="50" spans="1:8" x14ac:dyDescent="0.25">
      <c r="A50" s="2"/>
      <c r="B50" s="10" t="str">
        <f ca="1">IFERROR(INDIRECT("'List Services'!"&amp;ADDRESS(ROW()-6,MATCH(#REF!,#REF!,0),4)),"")</f>
        <v/>
      </c>
      <c r="C50" s="65" t="str">
        <f ca="1">IFERROR(INDIRECT("'List Services'!"&amp;ADDRESS(ROW()-6,MATCH(#REF!,#REF!,0)+MATCH($C$6,INDIRECT("'List Services'!"&amp;ADDRESS(2,MATCH($C$6,#REF!,0),4)):OFFSET(INDIRECT("'List Services'!"&amp;ADDRESS(2,MATCH($C$6,#REF!,0),4)),0,10),0),4)),"")</f>
        <v/>
      </c>
      <c r="D50" s="8"/>
      <c r="E50" s="2"/>
      <c r="F50" s="2"/>
      <c r="G50" s="2"/>
      <c r="H50" s="2"/>
    </row>
    <row r="51" spans="1:8" x14ac:dyDescent="0.25">
      <c r="A51" s="2"/>
      <c r="B51" s="10" t="str">
        <f ca="1">IFERROR(INDIRECT("'List Services'!"&amp;ADDRESS(ROW()-6,MATCH(#REF!,#REF!,0),4)),"")</f>
        <v/>
      </c>
      <c r="C51" s="65" t="str">
        <f ca="1">IFERROR(INDIRECT("'List Services'!"&amp;ADDRESS(ROW()-6,MATCH(#REF!,#REF!,0)+MATCH($C$6,INDIRECT("'List Services'!"&amp;ADDRESS(2,MATCH($C$6,#REF!,0),4)):OFFSET(INDIRECT("'List Services'!"&amp;ADDRESS(2,MATCH($C$6,#REF!,0),4)),0,10),0),4)),"")</f>
        <v/>
      </c>
      <c r="D51" s="8"/>
      <c r="E51" s="2"/>
      <c r="F51" s="2"/>
      <c r="G51" s="2"/>
      <c r="H51" s="2"/>
    </row>
    <row r="52" spans="1:8" x14ac:dyDescent="0.25">
      <c r="A52" s="2"/>
      <c r="B52" s="10" t="str">
        <f ca="1">IFERROR(INDIRECT("'List Services'!"&amp;ADDRESS(ROW()-6,MATCH(#REF!,#REF!,0),4)),"")</f>
        <v/>
      </c>
      <c r="C52" s="65" t="str">
        <f ca="1">IFERROR(INDIRECT("'List Services'!"&amp;ADDRESS(ROW()-6,MATCH(#REF!,#REF!,0)+MATCH($C$6,INDIRECT("'List Services'!"&amp;ADDRESS(2,MATCH($C$6,#REF!,0),4)):OFFSET(INDIRECT("'List Services'!"&amp;ADDRESS(2,MATCH($C$6,#REF!,0),4)),0,10),0),4)),"")</f>
        <v/>
      </c>
      <c r="D52" s="8"/>
      <c r="E52" s="2"/>
      <c r="F52" s="2"/>
      <c r="G52" s="2"/>
      <c r="H52" s="2"/>
    </row>
    <row r="53" spans="1:8" x14ac:dyDescent="0.25">
      <c r="A53" s="2"/>
      <c r="B53" s="10" t="str">
        <f ca="1">IFERROR(INDIRECT("'List Services'!"&amp;ADDRESS(ROW()-6,MATCH(#REF!,#REF!,0),4)),"")</f>
        <v/>
      </c>
      <c r="C53" s="65" t="str">
        <f ca="1">IFERROR(INDIRECT("'List Services'!"&amp;ADDRESS(ROW()-6,MATCH(#REF!,#REF!,0)+MATCH($C$6,INDIRECT("'List Services'!"&amp;ADDRESS(2,MATCH($C$6,#REF!,0),4)):OFFSET(INDIRECT("'List Services'!"&amp;ADDRESS(2,MATCH($C$6,#REF!,0),4)),0,10),0),4)),"")</f>
        <v/>
      </c>
      <c r="D53" s="8"/>
      <c r="E53" s="2"/>
      <c r="F53" s="2"/>
      <c r="G53" s="2"/>
      <c r="H53" s="2"/>
    </row>
    <row r="54" spans="1:8" x14ac:dyDescent="0.25">
      <c r="A54" s="2"/>
      <c r="B54" s="10" t="str">
        <f ca="1">IFERROR(INDIRECT("'List Services'!"&amp;ADDRESS(ROW()-6,MATCH(#REF!,#REF!,0),4)),"")</f>
        <v/>
      </c>
      <c r="C54" s="65" t="str">
        <f ca="1">IFERROR(INDIRECT("'List Services'!"&amp;ADDRESS(ROW()-6,MATCH(#REF!,#REF!,0)+MATCH($C$6,INDIRECT("'List Services'!"&amp;ADDRESS(2,MATCH($C$6,#REF!,0),4)):OFFSET(INDIRECT("'List Services'!"&amp;ADDRESS(2,MATCH($C$6,#REF!,0),4)),0,10),0),4)),"")</f>
        <v/>
      </c>
      <c r="D54" s="8"/>
      <c r="E54" s="2"/>
      <c r="F54" s="2"/>
      <c r="G54" s="2"/>
      <c r="H54" s="2"/>
    </row>
    <row r="55" spans="1:8" x14ac:dyDescent="0.25">
      <c r="A55" s="2"/>
      <c r="B55" s="10" t="str">
        <f ca="1">IFERROR(INDIRECT("'List Services'!"&amp;ADDRESS(ROW()-6,MATCH(#REF!,#REF!,0),4)),"")</f>
        <v/>
      </c>
      <c r="C55" s="65" t="str">
        <f ca="1">IFERROR(INDIRECT("'List Services'!"&amp;ADDRESS(ROW()-6,MATCH(#REF!,#REF!,0)+MATCH($C$6,INDIRECT("'List Services'!"&amp;ADDRESS(2,MATCH($C$6,#REF!,0),4)):OFFSET(INDIRECT("'List Services'!"&amp;ADDRESS(2,MATCH($C$6,#REF!,0),4)),0,10),0),4)),"")</f>
        <v/>
      </c>
      <c r="D55" s="8"/>
      <c r="E55" s="2"/>
      <c r="F55" s="2"/>
      <c r="G55" s="2"/>
      <c r="H55" s="2"/>
    </row>
    <row r="56" spans="1:8" x14ac:dyDescent="0.25">
      <c r="A56" s="2"/>
      <c r="B56" s="10" t="str">
        <f ca="1">IFERROR(INDIRECT("'List Services'!"&amp;ADDRESS(ROW()-6,MATCH(#REF!,#REF!,0),4)),"")</f>
        <v/>
      </c>
      <c r="C56" s="65" t="str">
        <f ca="1">IFERROR(INDIRECT("'List Services'!"&amp;ADDRESS(ROW()-6,MATCH(#REF!,#REF!,0)+MATCH($C$6,INDIRECT("'List Services'!"&amp;ADDRESS(2,MATCH($C$6,#REF!,0),4)):OFFSET(INDIRECT("'List Services'!"&amp;ADDRESS(2,MATCH($C$6,#REF!,0),4)),0,10),0),4)),"")</f>
        <v/>
      </c>
      <c r="D56" s="8"/>
      <c r="E56" s="2"/>
      <c r="F56" s="2"/>
      <c r="G56" s="2"/>
      <c r="H56" s="2"/>
    </row>
    <row r="57" spans="1:8" x14ac:dyDescent="0.25">
      <c r="A57" s="2"/>
      <c r="B57" s="10" t="str">
        <f ca="1">IFERROR(INDIRECT("'List Services'!"&amp;ADDRESS(ROW()-6,MATCH(#REF!,#REF!,0),4)),"")</f>
        <v/>
      </c>
      <c r="C57" s="65" t="str">
        <f ca="1">IFERROR(INDIRECT("'List Services'!"&amp;ADDRESS(ROW()-6,MATCH(#REF!,#REF!,0)+MATCH($C$6,INDIRECT("'List Services'!"&amp;ADDRESS(2,MATCH($C$6,#REF!,0),4)):OFFSET(INDIRECT("'List Services'!"&amp;ADDRESS(2,MATCH($C$6,#REF!,0),4)),0,10),0),4)),"")</f>
        <v/>
      </c>
      <c r="D57" s="8"/>
      <c r="E57" s="2"/>
      <c r="F57" s="2"/>
      <c r="G57" s="2"/>
      <c r="H57" s="2"/>
    </row>
    <row r="58" spans="1:8" x14ac:dyDescent="0.25">
      <c r="A58" s="2"/>
      <c r="B58" s="10" t="str">
        <f ca="1">IFERROR(INDIRECT("'List Services'!"&amp;ADDRESS(ROW()-6,MATCH(#REF!,#REF!,0),4)),"")</f>
        <v/>
      </c>
      <c r="C58" s="65" t="str">
        <f ca="1">IFERROR(INDIRECT("'List Services'!"&amp;ADDRESS(ROW()-6,MATCH(#REF!,#REF!,0)+MATCH($C$6,INDIRECT("'List Services'!"&amp;ADDRESS(2,MATCH($C$6,#REF!,0),4)):OFFSET(INDIRECT("'List Services'!"&amp;ADDRESS(2,MATCH($C$6,#REF!,0),4)),0,10),0),4)),"")</f>
        <v/>
      </c>
      <c r="D58" s="8"/>
      <c r="E58" s="2"/>
      <c r="F58" s="2"/>
      <c r="G58" s="2"/>
      <c r="H58" s="2"/>
    </row>
    <row r="59" spans="1:8" x14ac:dyDescent="0.25">
      <c r="A59" s="2"/>
      <c r="B59" s="10" t="str">
        <f ca="1">IFERROR(INDIRECT("'List Services'!"&amp;ADDRESS(ROW()-6,MATCH(#REF!,#REF!,0),4)),"")</f>
        <v/>
      </c>
      <c r="C59" s="65" t="str">
        <f ca="1">IFERROR(INDIRECT("'List Services'!"&amp;ADDRESS(ROW()-6,MATCH(#REF!,#REF!,0)+MATCH($C$6,INDIRECT("'List Services'!"&amp;ADDRESS(2,MATCH($C$6,#REF!,0),4)):OFFSET(INDIRECT("'List Services'!"&amp;ADDRESS(2,MATCH($C$6,#REF!,0),4)),0,10),0),4)),"")</f>
        <v/>
      </c>
      <c r="D59" s="8"/>
      <c r="E59" s="2"/>
      <c r="F59" s="2"/>
      <c r="G59" s="2"/>
      <c r="H59" s="2"/>
    </row>
    <row r="60" spans="1:8" x14ac:dyDescent="0.25">
      <c r="A60" s="2"/>
      <c r="B60" s="10" t="str">
        <f ca="1">IFERROR(INDIRECT("'List Services'!"&amp;ADDRESS(ROW()-6,MATCH(#REF!,#REF!,0),4)),"")</f>
        <v/>
      </c>
      <c r="C60" s="65" t="str">
        <f ca="1">IFERROR(INDIRECT("'List Services'!"&amp;ADDRESS(ROW()-6,MATCH(#REF!,#REF!,0)+MATCH($C$6,INDIRECT("'List Services'!"&amp;ADDRESS(2,MATCH($C$6,#REF!,0),4)):OFFSET(INDIRECT("'List Services'!"&amp;ADDRESS(2,MATCH($C$6,#REF!,0),4)),0,10),0),4)),"")</f>
        <v/>
      </c>
      <c r="D60" s="8"/>
      <c r="E60" s="2"/>
      <c r="F60" s="2"/>
      <c r="G60" s="2"/>
      <c r="H60" s="2"/>
    </row>
    <row r="61" spans="1:8" x14ac:dyDescent="0.25">
      <c r="A61" s="2"/>
      <c r="B61" s="10" t="str">
        <f ca="1">IFERROR(INDIRECT("'List Services'!"&amp;ADDRESS(ROW()-6,MATCH(#REF!,#REF!,0),4)),"")</f>
        <v/>
      </c>
      <c r="C61" s="65" t="str">
        <f ca="1">IFERROR(INDIRECT("'List Services'!"&amp;ADDRESS(ROW()-6,MATCH(#REF!,#REF!,0)+MATCH($C$6,INDIRECT("'List Services'!"&amp;ADDRESS(2,MATCH($C$6,#REF!,0),4)):OFFSET(INDIRECT("'List Services'!"&amp;ADDRESS(2,MATCH($C$6,#REF!,0),4)),0,10),0),4)),"")</f>
        <v/>
      </c>
      <c r="D61" s="8"/>
      <c r="E61" s="2"/>
      <c r="F61" s="2"/>
      <c r="G61" s="2"/>
      <c r="H61" s="2"/>
    </row>
    <row r="62" spans="1:8" x14ac:dyDescent="0.25">
      <c r="A62" s="2"/>
      <c r="B62" s="10" t="str">
        <f ca="1">IFERROR(INDIRECT("'List Services'!"&amp;ADDRESS(ROW()-6,MATCH(#REF!,#REF!,0),4)),"")</f>
        <v/>
      </c>
      <c r="C62" s="65" t="str">
        <f ca="1">IFERROR(INDIRECT("'List Services'!"&amp;ADDRESS(ROW()-6,MATCH(#REF!,#REF!,0)+MATCH($C$6,INDIRECT("'List Services'!"&amp;ADDRESS(2,MATCH($C$6,#REF!,0),4)):OFFSET(INDIRECT("'List Services'!"&amp;ADDRESS(2,MATCH($C$6,#REF!,0),4)),0,10),0),4)),"")</f>
        <v/>
      </c>
      <c r="D62" s="8"/>
      <c r="E62" s="2"/>
      <c r="F62" s="2"/>
      <c r="G62" s="2"/>
      <c r="H62" s="2"/>
    </row>
    <row r="63" spans="1:8" x14ac:dyDescent="0.25">
      <c r="A63" s="2"/>
      <c r="B63" s="10" t="str">
        <f ca="1">IFERROR(INDIRECT("'List Services'!"&amp;ADDRESS(ROW()-6,MATCH(#REF!,#REF!,0),4)),"")</f>
        <v/>
      </c>
      <c r="C63" s="65" t="str">
        <f ca="1">IFERROR(INDIRECT("'List Services'!"&amp;ADDRESS(ROW()-6,MATCH(#REF!,#REF!,0)+MATCH($C$6,INDIRECT("'List Services'!"&amp;ADDRESS(2,MATCH($C$6,#REF!,0),4)):OFFSET(INDIRECT("'List Services'!"&amp;ADDRESS(2,MATCH($C$6,#REF!,0),4)),0,10),0),4)),"")</f>
        <v/>
      </c>
      <c r="D63" s="8"/>
      <c r="E63" s="2"/>
      <c r="F63" s="2"/>
      <c r="G63" s="2"/>
      <c r="H63" s="2"/>
    </row>
    <row r="64" spans="1:8" x14ac:dyDescent="0.25">
      <c r="A64" s="2"/>
      <c r="B64" s="10" t="str">
        <f ca="1">IFERROR(INDIRECT("'List Services'!"&amp;ADDRESS(ROW()-6,MATCH(#REF!,#REF!,0),4)),"")</f>
        <v/>
      </c>
      <c r="C64" s="65" t="str">
        <f ca="1">IFERROR(INDIRECT("'List Services'!"&amp;ADDRESS(ROW()-6,MATCH(#REF!,#REF!,0)+MATCH($C$6,INDIRECT("'List Services'!"&amp;ADDRESS(2,MATCH($C$6,#REF!,0),4)):OFFSET(INDIRECT("'List Services'!"&amp;ADDRESS(2,MATCH($C$6,#REF!,0),4)),0,10),0),4)),"")</f>
        <v/>
      </c>
      <c r="D64" s="8"/>
      <c r="E64" s="2"/>
      <c r="F64" s="2"/>
      <c r="G64" s="2"/>
      <c r="H64" s="2"/>
    </row>
    <row r="65" spans="1:8" x14ac:dyDescent="0.25">
      <c r="A65" s="2"/>
      <c r="B65" s="10" t="str">
        <f ca="1">IFERROR(INDIRECT("'List Services'!"&amp;ADDRESS(ROW()-6,MATCH(#REF!,#REF!,0),4)),"")</f>
        <v/>
      </c>
      <c r="C65" s="65" t="str">
        <f ca="1">IFERROR(INDIRECT("'List Services'!"&amp;ADDRESS(ROW()-6,MATCH(#REF!,#REF!,0)+MATCH($C$6,INDIRECT("'List Services'!"&amp;ADDRESS(2,MATCH($C$6,#REF!,0),4)):OFFSET(INDIRECT("'List Services'!"&amp;ADDRESS(2,MATCH($C$6,#REF!,0),4)),0,10),0),4)),"")</f>
        <v/>
      </c>
      <c r="D65" s="8"/>
      <c r="E65" s="2"/>
      <c r="F65" s="2"/>
      <c r="G65" s="2"/>
      <c r="H65" s="2"/>
    </row>
    <row r="66" spans="1:8" x14ac:dyDescent="0.25">
      <c r="A66" s="2"/>
      <c r="B66" s="10" t="str">
        <f ca="1">IFERROR(INDIRECT("'List Services'!"&amp;ADDRESS(ROW()-6,MATCH(#REF!,#REF!,0),4)),"")</f>
        <v/>
      </c>
      <c r="C66" s="65" t="str">
        <f ca="1">IFERROR(INDIRECT("'List Services'!"&amp;ADDRESS(ROW()-6,MATCH(#REF!,#REF!,0)+MATCH($C$6,INDIRECT("'List Services'!"&amp;ADDRESS(2,MATCH($C$6,#REF!,0),4)):OFFSET(INDIRECT("'List Services'!"&amp;ADDRESS(2,MATCH($C$6,#REF!,0),4)),0,10),0),4)),"")</f>
        <v/>
      </c>
      <c r="D66" s="8"/>
      <c r="E66" s="2"/>
      <c r="F66" s="2"/>
      <c r="G66" s="2"/>
      <c r="H66" s="2"/>
    </row>
    <row r="67" spans="1:8" x14ac:dyDescent="0.25">
      <c r="A67" s="2"/>
      <c r="B67" s="10" t="str">
        <f ca="1">IFERROR(INDIRECT("'List Services'!"&amp;ADDRESS(ROW()-6,MATCH(#REF!,#REF!,0),4)),"")</f>
        <v/>
      </c>
      <c r="C67" s="65" t="str">
        <f ca="1">IFERROR(INDIRECT("'List Services'!"&amp;ADDRESS(ROW()-6,MATCH(#REF!,#REF!,0)+MATCH($C$6,INDIRECT("'List Services'!"&amp;ADDRESS(2,MATCH($C$6,#REF!,0),4)):OFFSET(INDIRECT("'List Services'!"&amp;ADDRESS(2,MATCH($C$6,#REF!,0),4)),0,10),0),4)),"")</f>
        <v/>
      </c>
      <c r="D67" s="8"/>
      <c r="E67" s="2"/>
      <c r="F67" s="2"/>
      <c r="G67" s="2"/>
      <c r="H67" s="2"/>
    </row>
    <row r="68" spans="1:8" x14ac:dyDescent="0.25">
      <c r="A68" s="2"/>
      <c r="B68" s="10" t="str">
        <f ca="1">IFERROR(INDIRECT("'List Services'!"&amp;ADDRESS(ROW()-6,MATCH(#REF!,#REF!,0),4)),"")</f>
        <v/>
      </c>
      <c r="C68" s="65" t="str">
        <f ca="1">IFERROR(INDIRECT("'List Services'!"&amp;ADDRESS(ROW()-6,MATCH(#REF!,#REF!,0)+MATCH($C$6,INDIRECT("'List Services'!"&amp;ADDRESS(2,MATCH($C$6,#REF!,0),4)):OFFSET(INDIRECT("'List Services'!"&amp;ADDRESS(2,MATCH($C$6,#REF!,0),4)),0,10),0),4)),"")</f>
        <v/>
      </c>
      <c r="D68" s="8"/>
      <c r="E68" s="2"/>
      <c r="F68" s="2"/>
      <c r="G68" s="2"/>
      <c r="H68" s="2"/>
    </row>
    <row r="69" spans="1:8" x14ac:dyDescent="0.25">
      <c r="A69" s="2"/>
      <c r="B69" s="10" t="str">
        <f ca="1">IFERROR(INDIRECT("'List Services'!"&amp;ADDRESS(ROW()-6,MATCH(#REF!,#REF!,0),4)),"")</f>
        <v/>
      </c>
      <c r="C69" s="65" t="str">
        <f ca="1">IFERROR(INDIRECT("'List Services'!"&amp;ADDRESS(ROW()-6,MATCH(#REF!,#REF!,0)+MATCH($C$6,INDIRECT("'List Services'!"&amp;ADDRESS(2,MATCH($C$6,#REF!,0),4)):OFFSET(INDIRECT("'List Services'!"&amp;ADDRESS(2,MATCH($C$6,#REF!,0),4)),0,10),0),4)),"")</f>
        <v/>
      </c>
      <c r="D69" s="8"/>
      <c r="E69" s="2"/>
      <c r="F69" s="2"/>
      <c r="G69" s="2"/>
      <c r="H69" s="2"/>
    </row>
    <row r="70" spans="1:8" x14ac:dyDescent="0.25">
      <c r="A70" s="2"/>
      <c r="B70" s="10" t="str">
        <f ca="1">IFERROR(INDIRECT("'List Services'!"&amp;ADDRESS(ROW()-6,MATCH(#REF!,#REF!,0),4)),"")</f>
        <v/>
      </c>
      <c r="C70" s="65" t="str">
        <f ca="1">IFERROR(INDIRECT("'List Services'!"&amp;ADDRESS(ROW()-6,MATCH(#REF!,#REF!,0)+MATCH($C$6,INDIRECT("'List Services'!"&amp;ADDRESS(2,MATCH($C$6,#REF!,0),4)):OFFSET(INDIRECT("'List Services'!"&amp;ADDRESS(2,MATCH($C$6,#REF!,0),4)),0,10),0),4)),"")</f>
        <v/>
      </c>
      <c r="D70" s="8"/>
      <c r="E70" s="2"/>
      <c r="F70" s="2"/>
      <c r="G70" s="2"/>
      <c r="H70" s="2"/>
    </row>
    <row r="71" spans="1:8" x14ac:dyDescent="0.25">
      <c r="A71" s="2"/>
      <c r="B71" s="10" t="str">
        <f ca="1">IFERROR(INDIRECT("'List Services'!"&amp;ADDRESS(ROW()-6,MATCH(#REF!,#REF!,0),4)),"")</f>
        <v/>
      </c>
      <c r="C71" s="65" t="str">
        <f ca="1">IFERROR(INDIRECT("'List Services'!"&amp;ADDRESS(ROW()-6,MATCH(#REF!,#REF!,0)+MATCH($C$6,INDIRECT("'List Services'!"&amp;ADDRESS(2,MATCH($C$6,#REF!,0),4)):OFFSET(INDIRECT("'List Services'!"&amp;ADDRESS(2,MATCH($C$6,#REF!,0),4)),0,10),0),4)),"")</f>
        <v/>
      </c>
      <c r="D71" s="8"/>
      <c r="E71" s="2"/>
      <c r="F71" s="2"/>
      <c r="G71" s="2"/>
      <c r="H71" s="2"/>
    </row>
    <row r="72" spans="1:8" x14ac:dyDescent="0.25">
      <c r="A72" s="2"/>
      <c r="B72" s="10" t="str">
        <f ca="1">IFERROR(INDIRECT("'List Services'!"&amp;ADDRESS(ROW()-6,MATCH(#REF!,#REF!,0),4)),"")</f>
        <v/>
      </c>
      <c r="C72" s="65" t="str">
        <f ca="1">IFERROR(INDIRECT("'List Services'!"&amp;ADDRESS(ROW()-6,MATCH(#REF!,#REF!,0)+MATCH($C$6,INDIRECT("'List Services'!"&amp;ADDRESS(2,MATCH($C$6,#REF!,0),4)):OFFSET(INDIRECT("'List Services'!"&amp;ADDRESS(2,MATCH($C$6,#REF!,0),4)),0,10),0),4)),"")</f>
        <v/>
      </c>
      <c r="D72" s="8"/>
      <c r="E72" s="2"/>
      <c r="F72" s="2"/>
      <c r="G72" s="2"/>
      <c r="H72" s="2"/>
    </row>
    <row r="73" spans="1:8" x14ac:dyDescent="0.25">
      <c r="A73" s="2"/>
      <c r="B73" s="10" t="str">
        <f ca="1">IFERROR(INDIRECT("'List Services'!"&amp;ADDRESS(ROW()-6,MATCH(#REF!,#REF!,0),4)),"")</f>
        <v/>
      </c>
      <c r="C73" s="65" t="str">
        <f ca="1">IFERROR(INDIRECT("'List Services'!"&amp;ADDRESS(ROW()-6,MATCH(#REF!,#REF!,0)+MATCH($C$6,INDIRECT("'List Services'!"&amp;ADDRESS(2,MATCH($C$6,#REF!,0),4)):OFFSET(INDIRECT("'List Services'!"&amp;ADDRESS(2,MATCH($C$6,#REF!,0),4)),0,10),0),4)),"")</f>
        <v/>
      </c>
      <c r="D73" s="8"/>
      <c r="E73" s="2"/>
      <c r="F73" s="2"/>
      <c r="G73" s="2"/>
      <c r="H73" s="2"/>
    </row>
    <row r="74" spans="1:8" x14ac:dyDescent="0.25">
      <c r="A74" s="2"/>
      <c r="B74" s="10" t="str">
        <f ca="1">IFERROR(INDIRECT("'List Services'!"&amp;ADDRESS(ROW()-6,MATCH(#REF!,#REF!,0),4)),"")</f>
        <v/>
      </c>
      <c r="C74" s="65" t="str">
        <f ca="1">IFERROR(INDIRECT("'List Services'!"&amp;ADDRESS(ROW()-6,MATCH(#REF!,#REF!,0)+MATCH($C$6,INDIRECT("'List Services'!"&amp;ADDRESS(2,MATCH($C$6,#REF!,0),4)):OFFSET(INDIRECT("'List Services'!"&amp;ADDRESS(2,MATCH($C$6,#REF!,0),4)),0,10),0),4)),"")</f>
        <v/>
      </c>
      <c r="D74" s="8"/>
      <c r="E74" s="2"/>
      <c r="F74" s="2"/>
      <c r="G74" s="2"/>
      <c r="H74" s="2"/>
    </row>
    <row r="75" spans="1:8" x14ac:dyDescent="0.25">
      <c r="A75" s="2"/>
      <c r="B75" s="10" t="str">
        <f ca="1">IFERROR(INDIRECT("'List Services'!"&amp;ADDRESS(ROW()-6,MATCH(#REF!,#REF!,0),4)),"")</f>
        <v/>
      </c>
      <c r="C75" s="65" t="str">
        <f ca="1">IFERROR(INDIRECT("'List Services'!"&amp;ADDRESS(ROW()-6,MATCH(#REF!,#REF!,0)+MATCH($C$6,INDIRECT("'List Services'!"&amp;ADDRESS(2,MATCH($C$6,#REF!,0),4)):OFFSET(INDIRECT("'List Services'!"&amp;ADDRESS(2,MATCH($C$6,#REF!,0),4)),0,10),0),4)),"")</f>
        <v/>
      </c>
      <c r="D75" s="8"/>
      <c r="E75" s="2"/>
      <c r="F75" s="2"/>
      <c r="G75" s="2"/>
      <c r="H75" s="2"/>
    </row>
    <row r="76" spans="1:8" x14ac:dyDescent="0.25">
      <c r="A76" s="2"/>
      <c r="B76" s="10" t="str">
        <f ca="1">IFERROR(INDIRECT("'List Services'!"&amp;ADDRESS(ROW()-6,MATCH(#REF!,#REF!,0),4)),"")</f>
        <v/>
      </c>
      <c r="C76" s="65" t="str">
        <f ca="1">IFERROR(INDIRECT("'List Services'!"&amp;ADDRESS(ROW()-6,MATCH(#REF!,#REF!,0)+MATCH($C$6,INDIRECT("'List Services'!"&amp;ADDRESS(2,MATCH($C$6,#REF!,0),4)):OFFSET(INDIRECT("'List Services'!"&amp;ADDRESS(2,MATCH($C$6,#REF!,0),4)),0,10),0),4)),"")</f>
        <v/>
      </c>
      <c r="D76" s="8"/>
      <c r="E76" s="2"/>
      <c r="F76" s="2"/>
      <c r="G76" s="2"/>
      <c r="H76" s="2"/>
    </row>
    <row r="77" spans="1:8" x14ac:dyDescent="0.25">
      <c r="A77" s="2"/>
      <c r="B77" s="10" t="str">
        <f ca="1">IFERROR(INDIRECT("'List Services'!"&amp;ADDRESS(ROW()-6,MATCH(#REF!,#REF!,0),4)),"")</f>
        <v/>
      </c>
      <c r="C77" s="65" t="str">
        <f ca="1">IFERROR(INDIRECT("'List Services'!"&amp;ADDRESS(ROW()-6,MATCH(#REF!,#REF!,0)+MATCH($C$6,INDIRECT("'List Services'!"&amp;ADDRESS(2,MATCH($C$6,#REF!,0),4)):OFFSET(INDIRECT("'List Services'!"&amp;ADDRESS(2,MATCH($C$6,#REF!,0),4)),0,10),0),4)),"")</f>
        <v/>
      </c>
      <c r="D77" s="8"/>
      <c r="E77" s="2"/>
      <c r="F77" s="2"/>
      <c r="G77" s="2"/>
      <c r="H77" s="2"/>
    </row>
    <row r="78" spans="1:8" x14ac:dyDescent="0.25">
      <c r="A78" s="2"/>
      <c r="B78" s="10" t="str">
        <f ca="1">IFERROR(INDIRECT("'List Services'!"&amp;ADDRESS(ROW()-6,MATCH(#REF!,#REF!,0),4)),"")</f>
        <v/>
      </c>
      <c r="C78" s="65" t="str">
        <f ca="1">IFERROR(INDIRECT("'List Services'!"&amp;ADDRESS(ROW()-6,MATCH(#REF!,#REF!,0)+MATCH($C$6,INDIRECT("'List Services'!"&amp;ADDRESS(2,MATCH($C$6,#REF!,0),4)):OFFSET(INDIRECT("'List Services'!"&amp;ADDRESS(2,MATCH($C$6,#REF!,0),4)),0,10),0),4)),"")</f>
        <v/>
      </c>
      <c r="D78" s="8"/>
      <c r="E78" s="2"/>
      <c r="F78" s="2"/>
      <c r="G78" s="2"/>
      <c r="H78" s="2"/>
    </row>
    <row r="79" spans="1:8" x14ac:dyDescent="0.25">
      <c r="A79" s="2"/>
      <c r="B79" s="10" t="str">
        <f ca="1">IFERROR(INDIRECT("'List Services'!"&amp;ADDRESS(ROW()-6,MATCH(#REF!,#REF!,0),4)),"")</f>
        <v/>
      </c>
      <c r="C79" s="65" t="str">
        <f ca="1">IFERROR(INDIRECT("'List Services'!"&amp;ADDRESS(ROW()-6,MATCH(#REF!,#REF!,0)+MATCH($C$6,INDIRECT("'List Services'!"&amp;ADDRESS(2,MATCH($C$6,#REF!,0),4)):OFFSET(INDIRECT("'List Services'!"&amp;ADDRESS(2,MATCH($C$6,#REF!,0),4)),0,10),0),4)),"")</f>
        <v/>
      </c>
      <c r="D79" s="8"/>
      <c r="E79" s="2"/>
      <c r="F79" s="2"/>
      <c r="G79" s="2"/>
      <c r="H79" s="2"/>
    </row>
    <row r="80" spans="1:8" x14ac:dyDescent="0.25">
      <c r="A80" s="2"/>
      <c r="B80" s="10" t="str">
        <f ca="1">IFERROR(INDIRECT("'List Services'!"&amp;ADDRESS(ROW()-6,MATCH(#REF!,#REF!,0),4)),"")</f>
        <v/>
      </c>
      <c r="C80" s="65" t="str">
        <f ca="1">IFERROR(INDIRECT("'List Services'!"&amp;ADDRESS(ROW()-6,MATCH(#REF!,#REF!,0)+MATCH($C$6,INDIRECT("'List Services'!"&amp;ADDRESS(2,MATCH($C$6,#REF!,0),4)):OFFSET(INDIRECT("'List Services'!"&amp;ADDRESS(2,MATCH($C$6,#REF!,0),4)),0,10),0),4)),"")</f>
        <v/>
      </c>
      <c r="D80" s="8"/>
      <c r="E80" s="2"/>
      <c r="F80" s="2"/>
      <c r="G80" s="2"/>
      <c r="H80" s="2"/>
    </row>
    <row r="81" spans="1:8" x14ac:dyDescent="0.25">
      <c r="A81" s="2"/>
      <c r="B81" s="10" t="str">
        <f ca="1">IFERROR(INDIRECT("'List Services'!"&amp;ADDRESS(ROW()-6,MATCH(#REF!,#REF!,0),4)),"")</f>
        <v/>
      </c>
      <c r="C81" s="65" t="str">
        <f ca="1">IFERROR(INDIRECT("'List Services'!"&amp;ADDRESS(ROW()-6,MATCH(#REF!,#REF!,0)+MATCH($C$6,INDIRECT("'List Services'!"&amp;ADDRESS(2,MATCH($C$6,#REF!,0),4)):OFFSET(INDIRECT("'List Services'!"&amp;ADDRESS(2,MATCH($C$6,#REF!,0),4)),0,10),0),4)),"")</f>
        <v/>
      </c>
      <c r="D81" s="8"/>
      <c r="E81" s="2"/>
      <c r="F81" s="2"/>
      <c r="G81" s="2"/>
      <c r="H81" s="2"/>
    </row>
    <row r="82" spans="1:8" x14ac:dyDescent="0.25">
      <c r="A82" s="2"/>
      <c r="B82" s="10" t="str">
        <f ca="1">IFERROR(INDIRECT("'List Services'!"&amp;ADDRESS(ROW()-6,MATCH(#REF!,#REF!,0),4)),"")</f>
        <v/>
      </c>
      <c r="C82" s="65" t="str">
        <f ca="1">IFERROR(INDIRECT("'List Services'!"&amp;ADDRESS(ROW()-6,MATCH(#REF!,#REF!,0)+MATCH($C$6,INDIRECT("'List Services'!"&amp;ADDRESS(2,MATCH($C$6,#REF!,0),4)):OFFSET(INDIRECT("'List Services'!"&amp;ADDRESS(2,MATCH($C$6,#REF!,0),4)),0,10),0),4)),"")</f>
        <v/>
      </c>
      <c r="D82" s="8"/>
      <c r="E82" s="2"/>
      <c r="F82" s="2"/>
      <c r="G82" s="2"/>
      <c r="H82" s="2"/>
    </row>
    <row r="83" spans="1:8" x14ac:dyDescent="0.25">
      <c r="A83" s="2"/>
      <c r="B83" s="10" t="str">
        <f ca="1">IFERROR(INDIRECT("'List Services'!"&amp;ADDRESS(ROW()-6,MATCH(#REF!,#REF!,0),4)),"")</f>
        <v/>
      </c>
      <c r="C83" s="65" t="str">
        <f ca="1">IFERROR(INDIRECT("'List Services'!"&amp;ADDRESS(ROW()-6,MATCH(#REF!,#REF!,0)+MATCH($C$6,INDIRECT("'List Services'!"&amp;ADDRESS(2,MATCH($C$6,#REF!,0),4)):OFFSET(INDIRECT("'List Services'!"&amp;ADDRESS(2,MATCH($C$6,#REF!,0),4)),0,10),0),4)),"")</f>
        <v/>
      </c>
      <c r="D83" s="8"/>
      <c r="E83" s="2"/>
      <c r="F83" s="2"/>
      <c r="G83" s="2"/>
      <c r="H83" s="2"/>
    </row>
    <row r="84" spans="1:8" x14ac:dyDescent="0.25">
      <c r="A84" s="2"/>
      <c r="B84" s="10" t="str">
        <f ca="1">IFERROR(INDIRECT("'List Services'!"&amp;ADDRESS(ROW()-6,MATCH(#REF!,#REF!,0),4)),"")</f>
        <v/>
      </c>
      <c r="C84" s="65" t="str">
        <f ca="1">IFERROR(INDIRECT("'List Services'!"&amp;ADDRESS(ROW()-6,MATCH(#REF!,#REF!,0)+MATCH($C$6,INDIRECT("'List Services'!"&amp;ADDRESS(2,MATCH($C$6,#REF!,0),4)):OFFSET(INDIRECT("'List Services'!"&amp;ADDRESS(2,MATCH($C$6,#REF!,0),4)),0,10),0),4)),"")</f>
        <v/>
      </c>
      <c r="D84" s="8"/>
      <c r="E84" s="2"/>
      <c r="F84" s="2"/>
      <c r="G84" s="2"/>
      <c r="H84" s="2"/>
    </row>
    <row r="85" spans="1:8" x14ac:dyDescent="0.25">
      <c r="A85" s="2"/>
      <c r="B85" s="10" t="str">
        <f ca="1">IFERROR(INDIRECT("'List Services'!"&amp;ADDRESS(ROW()-6,MATCH(#REF!,#REF!,0),4)),"")</f>
        <v/>
      </c>
      <c r="C85" s="65" t="str">
        <f ca="1">IFERROR(INDIRECT("'List Services'!"&amp;ADDRESS(ROW()-6,MATCH(#REF!,#REF!,0)+MATCH($C$6,INDIRECT("'List Services'!"&amp;ADDRESS(2,MATCH($C$6,#REF!,0),4)):OFFSET(INDIRECT("'List Services'!"&amp;ADDRESS(2,MATCH($C$6,#REF!,0),4)),0,10),0),4)),"")</f>
        <v/>
      </c>
      <c r="D85" s="8"/>
      <c r="E85" s="2"/>
      <c r="F85" s="2"/>
      <c r="G85" s="2"/>
      <c r="H85" s="2"/>
    </row>
    <row r="86" spans="1:8" x14ac:dyDescent="0.25">
      <c r="A86" s="2"/>
      <c r="B86" s="10" t="str">
        <f ca="1">IFERROR(INDIRECT("'List Services'!"&amp;ADDRESS(ROW()-6,MATCH(#REF!,#REF!,0),4)),"")</f>
        <v/>
      </c>
      <c r="C86" s="65" t="str">
        <f ca="1">IFERROR(INDIRECT("'List Services'!"&amp;ADDRESS(ROW()-6,MATCH(#REF!,#REF!,0)+MATCH($C$6,INDIRECT("'List Services'!"&amp;ADDRESS(2,MATCH($C$6,#REF!,0),4)):OFFSET(INDIRECT("'List Services'!"&amp;ADDRESS(2,MATCH($C$6,#REF!,0),4)),0,10),0),4)),"")</f>
        <v/>
      </c>
      <c r="D86" s="8"/>
      <c r="E86" s="2"/>
      <c r="F86" s="2"/>
      <c r="G86" s="2"/>
      <c r="H86" s="2"/>
    </row>
    <row r="87" spans="1:8" x14ac:dyDescent="0.25">
      <c r="A87" s="2"/>
      <c r="B87" s="10" t="str">
        <f ca="1">IFERROR(INDIRECT("'List Services'!"&amp;ADDRESS(ROW()-6,MATCH(#REF!,#REF!,0),4)),"")</f>
        <v/>
      </c>
      <c r="C87" s="65" t="str">
        <f ca="1">IFERROR(INDIRECT("'List Services'!"&amp;ADDRESS(ROW()-6,MATCH(#REF!,#REF!,0)+MATCH($C$6,INDIRECT("'List Services'!"&amp;ADDRESS(2,MATCH($C$6,#REF!,0),4)):OFFSET(INDIRECT("'List Services'!"&amp;ADDRESS(2,MATCH($C$6,#REF!,0),4)),0,10),0),4)),"")</f>
        <v/>
      </c>
      <c r="D87" s="8"/>
      <c r="E87" s="2"/>
      <c r="F87" s="2"/>
      <c r="G87" s="2"/>
      <c r="H87" s="2"/>
    </row>
    <row r="88" spans="1:8" x14ac:dyDescent="0.25">
      <c r="A88" s="2"/>
      <c r="B88" s="10" t="str">
        <f ca="1">IFERROR(INDIRECT("'List Services'!"&amp;ADDRESS(ROW()-6,MATCH(#REF!,#REF!,0),4)),"")</f>
        <v/>
      </c>
      <c r="C88" s="65" t="str">
        <f ca="1">IFERROR(INDIRECT("'List Services'!"&amp;ADDRESS(ROW()-6,MATCH(#REF!,#REF!,0)+MATCH($C$6,INDIRECT("'List Services'!"&amp;ADDRESS(2,MATCH($C$6,#REF!,0),4)):OFFSET(INDIRECT("'List Services'!"&amp;ADDRESS(2,MATCH($C$6,#REF!,0),4)),0,10),0),4)),"")</f>
        <v/>
      </c>
      <c r="D88" s="8"/>
      <c r="E88" s="2"/>
      <c r="F88" s="2"/>
      <c r="G88" s="2"/>
      <c r="H88" s="2"/>
    </row>
    <row r="89" spans="1:8" x14ac:dyDescent="0.25">
      <c r="A89" s="2"/>
      <c r="B89" s="10" t="str">
        <f ca="1">IFERROR(INDIRECT("'List Services'!"&amp;ADDRESS(ROW()-6,MATCH(#REF!,#REF!,0),4)),"")</f>
        <v/>
      </c>
      <c r="C89" s="65" t="str">
        <f ca="1">IFERROR(INDIRECT("'List Services'!"&amp;ADDRESS(ROW()-6,MATCH(#REF!,#REF!,0)+MATCH($C$6,INDIRECT("'List Services'!"&amp;ADDRESS(2,MATCH($C$6,#REF!,0),4)):OFFSET(INDIRECT("'List Services'!"&amp;ADDRESS(2,MATCH($C$6,#REF!,0),4)),0,10),0),4)),"")</f>
        <v/>
      </c>
      <c r="D89" s="8"/>
      <c r="E89" s="2"/>
      <c r="F89" s="2"/>
      <c r="G89" s="2"/>
      <c r="H89" s="2"/>
    </row>
    <row r="90" spans="1:8" x14ac:dyDescent="0.25">
      <c r="A90" s="2"/>
      <c r="B90" s="10" t="str">
        <f ca="1">IFERROR(INDIRECT("'List Services'!"&amp;ADDRESS(ROW()-6,MATCH(#REF!,#REF!,0),4)),"")</f>
        <v/>
      </c>
      <c r="C90" s="65" t="str">
        <f ca="1">IFERROR(INDIRECT("'List Services'!"&amp;ADDRESS(ROW()-6,MATCH(#REF!,#REF!,0)+MATCH($C$6,INDIRECT("'List Services'!"&amp;ADDRESS(2,MATCH($C$6,#REF!,0),4)):OFFSET(INDIRECT("'List Services'!"&amp;ADDRESS(2,MATCH($C$6,#REF!,0),4)),0,10),0),4)),"")</f>
        <v/>
      </c>
      <c r="D90" s="8"/>
      <c r="E90" s="2"/>
      <c r="F90" s="2"/>
      <c r="G90" s="2"/>
      <c r="H90" s="2"/>
    </row>
    <row r="91" spans="1:8" x14ac:dyDescent="0.25">
      <c r="A91" s="2"/>
      <c r="B91" s="10" t="str">
        <f ca="1">IFERROR(INDIRECT("'List Services'!"&amp;ADDRESS(ROW()-6,MATCH(#REF!,#REF!,0),4)),"")</f>
        <v/>
      </c>
      <c r="C91" s="65" t="str">
        <f ca="1">IFERROR(INDIRECT("'List Services'!"&amp;ADDRESS(ROW()-6,MATCH(#REF!,#REF!,0)+MATCH($C$6,INDIRECT("'List Services'!"&amp;ADDRESS(2,MATCH($C$6,#REF!,0),4)):OFFSET(INDIRECT("'List Services'!"&amp;ADDRESS(2,MATCH($C$6,#REF!,0),4)),0,10),0),4)),"")</f>
        <v/>
      </c>
      <c r="D91" s="8"/>
      <c r="E91" s="2"/>
      <c r="F91" s="2"/>
      <c r="G91" s="2"/>
      <c r="H91" s="2"/>
    </row>
    <row r="92" spans="1:8" x14ac:dyDescent="0.25">
      <c r="A92" s="2"/>
      <c r="B92" s="10" t="str">
        <f ca="1">IFERROR(INDIRECT("'List Services'!"&amp;ADDRESS(ROW()-6,MATCH(#REF!,#REF!,0),4)),"")</f>
        <v/>
      </c>
      <c r="C92" s="65" t="str">
        <f ca="1">IFERROR(INDIRECT("'List Services'!"&amp;ADDRESS(ROW()-6,MATCH(#REF!,#REF!,0)+MATCH($C$6,INDIRECT("'List Services'!"&amp;ADDRESS(2,MATCH($C$6,#REF!,0),4)):OFFSET(INDIRECT("'List Services'!"&amp;ADDRESS(2,MATCH($C$6,#REF!,0),4)),0,10),0),4)),"")</f>
        <v/>
      </c>
      <c r="D92" s="8"/>
      <c r="E92" s="2"/>
      <c r="F92" s="2"/>
      <c r="G92" s="2"/>
      <c r="H92" s="2"/>
    </row>
    <row r="93" spans="1:8" x14ac:dyDescent="0.25">
      <c r="A93" s="2"/>
      <c r="B93" s="10" t="str">
        <f ca="1">IFERROR(INDIRECT("'List Services'!"&amp;ADDRESS(ROW()-6,MATCH(#REF!,#REF!,0),4)),"")</f>
        <v/>
      </c>
      <c r="C93" s="65" t="str">
        <f ca="1">IFERROR(INDIRECT("'List Services'!"&amp;ADDRESS(ROW()-6,MATCH(#REF!,#REF!,0)+MATCH($C$6,INDIRECT("'List Services'!"&amp;ADDRESS(2,MATCH($C$6,#REF!,0),4)):OFFSET(INDIRECT("'List Services'!"&amp;ADDRESS(2,MATCH($C$6,#REF!,0),4)),0,10),0),4)),"")</f>
        <v/>
      </c>
      <c r="D93" s="8"/>
      <c r="E93" s="2"/>
      <c r="F93" s="2"/>
      <c r="G93" s="2"/>
      <c r="H93" s="2"/>
    </row>
    <row r="94" spans="1:8" x14ac:dyDescent="0.25">
      <c r="A94" s="2"/>
      <c r="B94" s="10" t="str">
        <f ca="1">IFERROR(INDIRECT("'List Services'!"&amp;ADDRESS(ROW()-6,MATCH(#REF!,#REF!,0),4)),"")</f>
        <v/>
      </c>
      <c r="C94" s="65" t="str">
        <f ca="1">IFERROR(INDIRECT("'List Services'!"&amp;ADDRESS(ROW()-6,MATCH(#REF!,#REF!,0)+MATCH($C$6,INDIRECT("'List Services'!"&amp;ADDRESS(2,MATCH($C$6,#REF!,0),4)):OFFSET(INDIRECT("'List Services'!"&amp;ADDRESS(2,MATCH($C$6,#REF!,0),4)),0,10),0),4)),"")</f>
        <v/>
      </c>
      <c r="D94" s="8"/>
      <c r="E94" s="2"/>
      <c r="F94" s="2"/>
      <c r="G94" s="2"/>
      <c r="H94" s="2"/>
    </row>
    <row r="95" spans="1:8" x14ac:dyDescent="0.25">
      <c r="A95" s="2"/>
      <c r="B95" s="10" t="str">
        <f ca="1">IFERROR(INDIRECT("'List Services'!"&amp;ADDRESS(ROW()-6,MATCH(#REF!,#REF!,0),4)),"")</f>
        <v/>
      </c>
      <c r="C95" s="65" t="str">
        <f ca="1">IFERROR(INDIRECT("'List Services'!"&amp;ADDRESS(ROW()-6,MATCH(#REF!,#REF!,0)+MATCH($C$6,INDIRECT("'List Services'!"&amp;ADDRESS(2,MATCH($C$6,#REF!,0),4)):OFFSET(INDIRECT("'List Services'!"&amp;ADDRESS(2,MATCH($C$6,#REF!,0),4)),0,10),0),4)),"")</f>
        <v/>
      </c>
      <c r="D95" s="8"/>
      <c r="E95" s="2"/>
      <c r="F95" s="2"/>
      <c r="G95" s="2"/>
      <c r="H95" s="2"/>
    </row>
    <row r="96" spans="1:8" x14ac:dyDescent="0.25">
      <c r="A96" s="2"/>
      <c r="B96" s="10" t="str">
        <f ca="1">IFERROR(INDIRECT("'List Services'!"&amp;ADDRESS(ROW()-6,MATCH(#REF!,#REF!,0),4)),"")</f>
        <v/>
      </c>
      <c r="C96" s="65" t="str">
        <f ca="1">IFERROR(INDIRECT("'List Services'!"&amp;ADDRESS(ROW()-6,MATCH(#REF!,#REF!,0)+MATCH($C$6,INDIRECT("'List Services'!"&amp;ADDRESS(2,MATCH($C$6,#REF!,0),4)):OFFSET(INDIRECT("'List Services'!"&amp;ADDRESS(2,MATCH($C$6,#REF!,0),4)),0,10),0),4)),"")</f>
        <v/>
      </c>
      <c r="D96" s="8"/>
      <c r="E96" s="2"/>
      <c r="F96" s="2"/>
      <c r="G96" s="2"/>
      <c r="H96" s="2"/>
    </row>
    <row r="97" spans="1:8" x14ac:dyDescent="0.25">
      <c r="A97" s="2"/>
      <c r="B97" s="10" t="str">
        <f ca="1">IFERROR(INDIRECT("'List Services'!"&amp;ADDRESS(ROW()-6,MATCH(#REF!,#REF!,0),4)),"")</f>
        <v/>
      </c>
      <c r="C97" s="65" t="str">
        <f ca="1">IFERROR(INDIRECT("'List Services'!"&amp;ADDRESS(ROW()-6,MATCH(#REF!,#REF!,0)+MATCH($C$6,INDIRECT("'List Services'!"&amp;ADDRESS(2,MATCH($C$6,#REF!,0),4)):OFFSET(INDIRECT("'List Services'!"&amp;ADDRESS(2,MATCH($C$6,#REF!,0),4)),0,10),0),4)),"")</f>
        <v/>
      </c>
      <c r="D97" s="8"/>
      <c r="E97" s="2"/>
      <c r="F97" s="2"/>
      <c r="G97" s="2"/>
      <c r="H97" s="2"/>
    </row>
    <row r="98" spans="1:8" x14ac:dyDescent="0.25">
      <c r="A98" s="2"/>
      <c r="B98" s="10" t="str">
        <f ca="1">IFERROR(INDIRECT("'List Services'!"&amp;ADDRESS(ROW()-6,MATCH(#REF!,#REF!,0),4)),"")</f>
        <v/>
      </c>
      <c r="C98" s="65" t="str">
        <f ca="1">IFERROR(INDIRECT("'List Services'!"&amp;ADDRESS(ROW()-6,MATCH(#REF!,#REF!,0)+MATCH($C$6,INDIRECT("'List Services'!"&amp;ADDRESS(2,MATCH($C$6,#REF!,0),4)):OFFSET(INDIRECT("'List Services'!"&amp;ADDRESS(2,MATCH($C$6,#REF!,0),4)),0,10),0),4)),"")</f>
        <v/>
      </c>
      <c r="D98" s="8"/>
      <c r="E98" s="2"/>
      <c r="F98" s="2"/>
      <c r="G98" s="2"/>
      <c r="H98" s="2"/>
    </row>
    <row r="99" spans="1:8" x14ac:dyDescent="0.25">
      <c r="A99" s="2"/>
      <c r="B99" s="10" t="str">
        <f ca="1">IFERROR(INDIRECT("'List Services'!"&amp;ADDRESS(ROW()-6,MATCH(#REF!,#REF!,0),4)),"")</f>
        <v/>
      </c>
      <c r="C99" s="65" t="str">
        <f ca="1">IFERROR(INDIRECT("'List Services'!"&amp;ADDRESS(ROW()-6,MATCH(#REF!,#REF!,0)+MATCH($C$6,INDIRECT("'List Services'!"&amp;ADDRESS(2,MATCH($C$6,#REF!,0),4)):OFFSET(INDIRECT("'List Services'!"&amp;ADDRESS(2,MATCH($C$6,#REF!,0),4)),0,10),0),4)),"")</f>
        <v/>
      </c>
      <c r="D99" s="8"/>
      <c r="E99" s="2"/>
      <c r="F99" s="2"/>
      <c r="G99" s="2"/>
      <c r="H99" s="2"/>
    </row>
    <row r="100" spans="1:8" x14ac:dyDescent="0.25">
      <c r="A100" s="2"/>
      <c r="B100" s="10"/>
      <c r="C100" s="8"/>
      <c r="D100" s="8"/>
      <c r="E100" s="2"/>
      <c r="F100" s="2"/>
      <c r="G100" s="2"/>
      <c r="H100" s="2"/>
    </row>
  </sheetData>
  <sheetProtection selectLockedCells="1"/>
  <conditionalFormatting sqref="B9:D21">
    <cfRule type="expression" dxfId="34" priority="1">
      <formula>FIND("MAINTENANCE AND CALIBRATION (recommended)",$B9)</formula>
    </cfRule>
    <cfRule type="expression" dxfId="33" priority="3">
      <formula>FIND("TRAINING AND ACCEPTANCE",$B9)</formula>
    </cfRule>
  </conditionalFormatting>
  <pageMargins left="0.7" right="0.7" top="0.75" bottom="0.75" header="0.3" footer="0.3"/>
  <pageSetup paperSize="9" orientation="portrait" r:id="rId1"/>
  <drawing r:id="rId2"/>
  <legacyDrawing r:id="rId3"/>
  <controls>
    <mc:AlternateContent xmlns:mc="http://schemas.openxmlformats.org/markup-compatibility/2006">
      <mc:Choice Requires="x14">
        <control shapeId="10246" r:id="rId4" name="CommandButton3">
          <controlPr defaultSize="0" autoLine="0" r:id="rId5">
            <anchor moveWithCells="1">
              <from>
                <xdr:col>4</xdr:col>
                <xdr:colOff>304800</xdr:colOff>
                <xdr:row>19</xdr:row>
                <xdr:rowOff>0</xdr:rowOff>
              </from>
              <to>
                <xdr:col>5</xdr:col>
                <xdr:colOff>657225</xdr:colOff>
                <xdr:row>21</xdr:row>
                <xdr:rowOff>76200</xdr:rowOff>
              </to>
            </anchor>
          </controlPr>
        </control>
      </mc:Choice>
      <mc:Fallback>
        <control shapeId="10246" r:id="rId4" name="CommandButton3"/>
      </mc:Fallback>
    </mc:AlternateContent>
    <mc:AlternateContent xmlns:mc="http://schemas.openxmlformats.org/markup-compatibility/2006">
      <mc:Choice Requires="x14">
        <control shapeId="10244" r:id="rId6" name="CommandButton1">
          <controlPr defaultSize="0" autoLine="0" r:id="rId7">
            <anchor moveWithCells="1">
              <from>
                <xdr:col>4</xdr:col>
                <xdr:colOff>542925</xdr:colOff>
                <xdr:row>5</xdr:row>
                <xdr:rowOff>38100</xdr:rowOff>
              </from>
              <to>
                <xdr:col>6</xdr:col>
                <xdr:colOff>266700</xdr:colOff>
                <xdr:row>8</xdr:row>
                <xdr:rowOff>9525</xdr:rowOff>
              </to>
            </anchor>
          </controlPr>
        </control>
      </mc:Choice>
      <mc:Fallback>
        <control shapeId="10244" r:id="rId6" name="CommandButton1"/>
      </mc:Fallback>
    </mc:AlternateContent>
    <mc:AlternateContent xmlns:mc="http://schemas.openxmlformats.org/markup-compatibility/2006">
      <mc:Choice Requires="x14">
        <control shapeId="10245" r:id="rId8" name="CommandButton2">
          <controlPr defaultSize="0" autoLine="0" r:id="rId9">
            <anchor moveWithCells="1">
              <from>
                <xdr:col>4</xdr:col>
                <xdr:colOff>561975</xdr:colOff>
                <xdr:row>11</xdr:row>
                <xdr:rowOff>47625</xdr:rowOff>
              </from>
              <to>
                <xdr:col>6</xdr:col>
                <xdr:colOff>276225</xdr:colOff>
                <xdr:row>12</xdr:row>
                <xdr:rowOff>238125</xdr:rowOff>
              </to>
            </anchor>
          </controlPr>
        </control>
      </mc:Choice>
      <mc:Fallback>
        <control shapeId="10245" r:id="rId8" name="CommandButton2"/>
      </mc:Fallback>
    </mc:AlternateContent>
    <mc:AlternateContent xmlns:mc="http://schemas.openxmlformats.org/markup-compatibility/2006">
      <mc:Choice Requires="x14">
        <control shapeId="10242" r:id="rId10" name="Button 2">
          <controlPr defaultSize="0" print="0" autoFill="0" autoPict="0" macro="[0]!Page4">
            <anchor moveWithCells="1" sizeWithCells="1">
              <from>
                <xdr:col>4</xdr:col>
                <xdr:colOff>552450</xdr:colOff>
                <xdr:row>9</xdr:row>
                <xdr:rowOff>47625</xdr:rowOff>
              </from>
              <to>
                <xdr:col>6</xdr:col>
                <xdr:colOff>266700</xdr:colOff>
                <xdr:row>10</xdr:row>
                <xdr:rowOff>276225</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94267-3762-40CD-A04B-7AA9FB371C56}">
  <sheetPr codeName="Sheet7">
    <tabColor rgb="FF92D050"/>
  </sheetPr>
  <dimension ref="A1:N32"/>
  <sheetViews>
    <sheetView showGridLines="0" topLeftCell="A7" zoomScaleNormal="100" workbookViewId="0">
      <selection activeCell="E10" sqref="E10"/>
    </sheetView>
  </sheetViews>
  <sheetFormatPr baseColWidth="10" defaultColWidth="10.85546875" defaultRowHeight="15" x14ac:dyDescent="0.25"/>
  <cols>
    <col min="1" max="1" width="5.5703125" customWidth="1"/>
    <col min="2" max="2" width="21.7109375" customWidth="1"/>
    <col min="3" max="3" width="13.42578125" customWidth="1"/>
    <col min="4" max="4" width="13.140625" bestFit="1" customWidth="1"/>
    <col min="5" max="5" width="13.42578125" customWidth="1"/>
    <col min="6" max="6" width="18.42578125" customWidth="1"/>
    <col min="7" max="7" width="14.7109375" customWidth="1"/>
    <col min="8" max="8" width="16" customWidth="1"/>
    <col min="9" max="9" width="12.5703125" customWidth="1"/>
    <col min="10" max="10" width="15.42578125" customWidth="1"/>
    <col min="12" max="12" width="18.7109375" customWidth="1"/>
  </cols>
  <sheetData>
    <row r="1" spans="1:14" ht="18.75" x14ac:dyDescent="0.25">
      <c r="A1" s="207"/>
      <c r="B1" s="207"/>
      <c r="C1" s="207"/>
      <c r="D1" s="13"/>
      <c r="E1" s="13"/>
      <c r="F1" s="13"/>
      <c r="G1" s="13"/>
      <c r="H1" s="2"/>
      <c r="I1" s="2"/>
      <c r="J1" s="2"/>
      <c r="K1" s="2"/>
      <c r="L1" s="2"/>
      <c r="M1" s="2"/>
      <c r="N1" s="2"/>
    </row>
    <row r="2" spans="1:14" ht="18.75" x14ac:dyDescent="0.25">
      <c r="A2" s="207"/>
      <c r="B2" s="207"/>
      <c r="C2" s="207"/>
      <c r="D2" s="13"/>
      <c r="E2" s="13"/>
      <c r="F2" s="13"/>
      <c r="G2" s="13"/>
      <c r="H2" s="2"/>
      <c r="I2" s="2"/>
      <c r="J2" s="2"/>
      <c r="K2" s="2"/>
      <c r="L2" s="2"/>
      <c r="M2" s="2"/>
      <c r="N2" s="2"/>
    </row>
    <row r="3" spans="1:14" ht="51.75" customHeight="1" x14ac:dyDescent="0.25">
      <c r="A3" s="207"/>
      <c r="B3" s="207"/>
      <c r="C3" s="207"/>
      <c r="D3" s="13"/>
      <c r="E3" s="13"/>
      <c r="F3" s="13"/>
      <c r="G3" s="13"/>
      <c r="H3" s="2"/>
      <c r="I3" s="2"/>
      <c r="J3" s="2"/>
      <c r="K3" s="2"/>
      <c r="L3" s="2"/>
      <c r="M3" s="2"/>
      <c r="N3" s="2"/>
    </row>
    <row r="4" spans="1:14" ht="26.25" customHeight="1" x14ac:dyDescent="0.25">
      <c r="A4" s="24"/>
      <c r="B4" s="213" t="s">
        <v>27</v>
      </c>
      <c r="C4" s="214"/>
      <c r="D4" s="214"/>
      <c r="E4" s="214"/>
      <c r="F4" s="214"/>
      <c r="G4" s="214"/>
      <c r="H4" s="214"/>
      <c r="I4" s="214"/>
      <c r="J4" s="214"/>
      <c r="K4" s="214"/>
      <c r="L4" s="215"/>
      <c r="M4" s="2"/>
      <c r="N4" s="2"/>
    </row>
    <row r="5" spans="1:14" ht="7.5" customHeight="1" x14ac:dyDescent="0.25">
      <c r="A5" s="87"/>
      <c r="B5" s="216"/>
      <c r="C5" s="217"/>
      <c r="D5" s="217"/>
      <c r="E5" s="217"/>
      <c r="F5" s="217"/>
      <c r="G5" s="217"/>
      <c r="H5" s="217"/>
      <c r="I5" s="217"/>
      <c r="J5" s="217"/>
      <c r="K5" s="217"/>
      <c r="L5" s="218"/>
      <c r="M5" s="2"/>
      <c r="N5" s="2"/>
    </row>
    <row r="6" spans="1:14" ht="30" customHeight="1" x14ac:dyDescent="0.25">
      <c r="A6" s="2"/>
      <c r="B6" s="33" t="s">
        <v>18</v>
      </c>
      <c r="C6" s="25"/>
      <c r="D6" s="33" t="s">
        <v>5</v>
      </c>
      <c r="E6" s="8"/>
      <c r="F6" s="208" t="s">
        <v>20</v>
      </c>
      <c r="G6" s="208"/>
      <c r="H6" s="2"/>
      <c r="I6" s="2"/>
      <c r="J6" s="2"/>
      <c r="K6" s="2"/>
      <c r="L6" s="2"/>
      <c r="M6" s="2"/>
      <c r="N6" s="2"/>
    </row>
    <row r="7" spans="1:14" ht="15.75" x14ac:dyDescent="0.25">
      <c r="A7" s="2"/>
      <c r="B7" s="89" t="s">
        <v>19</v>
      </c>
      <c r="C7" s="2"/>
      <c r="D7" s="89" t="s">
        <v>4</v>
      </c>
      <c r="E7" s="2"/>
      <c r="F7" s="34" t="s">
        <v>21</v>
      </c>
      <c r="G7" s="89" t="s">
        <v>25</v>
      </c>
      <c r="H7" s="2"/>
      <c r="I7" s="2"/>
      <c r="J7" s="2"/>
      <c r="K7" s="2"/>
      <c r="L7" s="2"/>
      <c r="M7" s="2"/>
      <c r="N7" s="2"/>
    </row>
    <row r="8" spans="1:14" x14ac:dyDescent="0.25">
      <c r="A8" s="2"/>
      <c r="B8" s="2"/>
      <c r="C8" s="2"/>
      <c r="D8" s="2"/>
      <c r="E8" s="2"/>
      <c r="F8" s="31"/>
      <c r="G8" s="2"/>
      <c r="H8" s="2"/>
      <c r="I8" s="2"/>
      <c r="J8" s="2"/>
      <c r="K8" s="2"/>
      <c r="L8" s="2"/>
      <c r="M8" s="2"/>
      <c r="N8" s="2"/>
    </row>
    <row r="9" spans="1:14" ht="15.75" x14ac:dyDescent="0.25">
      <c r="A9" s="2"/>
      <c r="B9" s="2"/>
      <c r="C9" s="2"/>
      <c r="D9" s="2"/>
      <c r="E9" s="2"/>
      <c r="F9" s="34" t="s">
        <v>6</v>
      </c>
      <c r="G9" s="89" t="s">
        <v>26</v>
      </c>
      <c r="H9" s="2"/>
      <c r="I9" s="2"/>
      <c r="J9" s="2"/>
      <c r="K9" s="2"/>
      <c r="L9" s="2"/>
      <c r="M9" s="2"/>
      <c r="N9" s="2"/>
    </row>
    <row r="10" spans="1:14" ht="7.5" customHeight="1" x14ac:dyDescent="0.25">
      <c r="A10" s="2"/>
      <c r="B10" s="2"/>
      <c r="C10" s="2"/>
      <c r="D10" s="2"/>
      <c r="E10" s="2"/>
      <c r="F10" s="2"/>
      <c r="G10" s="2"/>
      <c r="H10" s="2"/>
      <c r="I10" s="2"/>
      <c r="J10" s="2"/>
      <c r="K10" s="2"/>
      <c r="L10" s="2"/>
      <c r="M10" s="2"/>
      <c r="N10" s="2"/>
    </row>
    <row r="11" spans="1:14" ht="9" customHeight="1" x14ac:dyDescent="0.25">
      <c r="A11" s="2"/>
      <c r="B11" s="2"/>
      <c r="C11" s="2"/>
      <c r="D11" s="2"/>
      <c r="E11" s="2"/>
      <c r="F11" s="2"/>
      <c r="G11" s="2"/>
      <c r="H11" s="2"/>
      <c r="I11" s="2"/>
      <c r="J11" s="2"/>
      <c r="K11" s="2"/>
      <c r="L11" s="2"/>
      <c r="M11" s="2"/>
      <c r="N11" s="2"/>
    </row>
    <row r="12" spans="1:14" ht="7.5" customHeight="1" x14ac:dyDescent="0.25">
      <c r="A12" s="2"/>
      <c r="B12" s="2"/>
      <c r="C12" s="2"/>
      <c r="D12" s="2"/>
      <c r="E12" s="2"/>
      <c r="F12" s="2"/>
      <c r="G12" s="2"/>
      <c r="H12" s="2"/>
      <c r="I12" s="2"/>
      <c r="J12" s="2"/>
      <c r="K12" s="2"/>
      <c r="L12" s="2"/>
      <c r="M12" s="2"/>
      <c r="N12" s="2"/>
    </row>
    <row r="13" spans="1:14" ht="7.5" customHeight="1" x14ac:dyDescent="0.25">
      <c r="A13" s="2"/>
      <c r="B13" s="2"/>
      <c r="C13" s="2"/>
      <c r="D13" s="2"/>
      <c r="E13" s="2"/>
      <c r="F13" s="2"/>
      <c r="G13" s="2"/>
      <c r="H13" s="2"/>
      <c r="I13" s="2"/>
      <c r="J13" s="2"/>
      <c r="K13" s="2"/>
      <c r="L13" s="2"/>
      <c r="M13" s="2"/>
      <c r="N13" s="2"/>
    </row>
    <row r="14" spans="1:14" ht="30.75" customHeight="1" x14ac:dyDescent="0.25">
      <c r="A14" s="2"/>
      <c r="B14" s="210" t="s">
        <v>28</v>
      </c>
      <c r="C14" s="211"/>
      <c r="D14" s="211"/>
      <c r="E14" s="211"/>
      <c r="F14" s="211"/>
      <c r="G14" s="211"/>
      <c r="H14" s="211"/>
      <c r="I14" s="211"/>
      <c r="J14" s="211"/>
      <c r="K14" s="211"/>
      <c r="L14" s="212"/>
      <c r="M14" s="2"/>
      <c r="N14" s="2"/>
    </row>
    <row r="15" spans="1:14" x14ac:dyDescent="0.25">
      <c r="A15" s="2"/>
      <c r="B15" s="2"/>
      <c r="C15" s="2"/>
      <c r="D15" s="2"/>
      <c r="E15" s="2"/>
      <c r="F15" s="2"/>
      <c r="G15" s="2"/>
      <c r="H15" s="2"/>
      <c r="I15" s="2"/>
      <c r="J15" s="2"/>
      <c r="K15" s="2"/>
      <c r="L15" s="2"/>
      <c r="M15" s="2"/>
      <c r="N15" s="2"/>
    </row>
    <row r="16" spans="1:14" ht="15.75" x14ac:dyDescent="0.25">
      <c r="A16" s="2"/>
      <c r="B16" s="88" t="s">
        <v>33</v>
      </c>
      <c r="C16" s="209"/>
      <c r="D16" s="209"/>
      <c r="E16" s="209"/>
      <c r="F16" s="209"/>
      <c r="G16" s="2"/>
      <c r="H16" s="2"/>
      <c r="I16" s="2"/>
      <c r="J16" s="2"/>
      <c r="K16" s="2"/>
      <c r="L16" s="2"/>
      <c r="M16" s="2"/>
      <c r="N16" s="2"/>
    </row>
    <row r="17" spans="1:14" x14ac:dyDescent="0.25">
      <c r="A17" s="2"/>
      <c r="B17" s="8" t="s">
        <v>6</v>
      </c>
      <c r="C17" s="2"/>
      <c r="D17" s="8" t="s">
        <v>29</v>
      </c>
      <c r="E17" s="2"/>
      <c r="F17" s="8" t="s">
        <v>39</v>
      </c>
      <c r="G17" s="2"/>
      <c r="H17" s="8" t="s">
        <v>30</v>
      </c>
      <c r="I17" s="2"/>
      <c r="J17" s="8" t="s">
        <v>31</v>
      </c>
      <c r="K17" s="2"/>
      <c r="L17" s="8" t="s">
        <v>32</v>
      </c>
      <c r="M17" s="2"/>
      <c r="N17" s="2"/>
    </row>
    <row r="18" spans="1:14" x14ac:dyDescent="0.25">
      <c r="A18" s="2"/>
      <c r="B18" s="89" t="s">
        <v>36</v>
      </c>
      <c r="C18" s="2"/>
      <c r="D18" s="89"/>
      <c r="E18" s="2"/>
      <c r="F18" s="89">
        <v>1</v>
      </c>
      <c r="G18" s="2"/>
      <c r="H18" s="89">
        <v>5</v>
      </c>
      <c r="I18" s="2"/>
      <c r="J18" s="89">
        <v>3</v>
      </c>
      <c r="K18" s="2"/>
      <c r="L18" s="126" t="str">
        <f>IFERROR(VLOOKUP(B18,#REF!,2,0)*F18+(H18*150)*J18,"")</f>
        <v/>
      </c>
      <c r="M18" s="2"/>
      <c r="N18" s="2"/>
    </row>
    <row r="19" spans="1:14" x14ac:dyDescent="0.25">
      <c r="A19" s="2"/>
      <c r="B19" s="2"/>
      <c r="C19" s="2"/>
      <c r="D19" s="2"/>
      <c r="E19" s="2"/>
      <c r="F19" s="2"/>
      <c r="G19" s="2"/>
      <c r="H19" s="2"/>
      <c r="I19" s="2"/>
      <c r="J19" s="2"/>
      <c r="K19" s="2"/>
      <c r="L19" s="2"/>
      <c r="M19" s="2"/>
      <c r="N19" s="2"/>
    </row>
    <row r="20" spans="1:14" x14ac:dyDescent="0.25">
      <c r="A20" s="2"/>
      <c r="B20" s="17"/>
      <c r="C20" s="17"/>
      <c r="D20" s="92"/>
      <c r="E20" s="17"/>
      <c r="F20" s="17"/>
      <c r="G20" s="17"/>
      <c r="H20" s="17"/>
      <c r="I20" s="17"/>
      <c r="J20" s="17"/>
      <c r="K20" s="17"/>
      <c r="L20" s="17"/>
      <c r="M20" s="2"/>
      <c r="N20" s="2"/>
    </row>
    <row r="21" spans="1:14" x14ac:dyDescent="0.25">
      <c r="A21" s="2"/>
      <c r="B21" s="2"/>
      <c r="C21" s="2"/>
      <c r="D21" s="2"/>
      <c r="E21" s="2"/>
      <c r="F21" s="2"/>
      <c r="G21" s="2"/>
      <c r="H21" s="2"/>
      <c r="I21" s="2"/>
      <c r="J21" s="2"/>
      <c r="K21" s="2"/>
      <c r="L21" s="2"/>
      <c r="M21" s="2"/>
      <c r="N21" s="2"/>
    </row>
    <row r="22" spans="1:14" ht="15.75" x14ac:dyDescent="0.25">
      <c r="A22" s="2"/>
      <c r="B22" s="88" t="s">
        <v>34</v>
      </c>
      <c r="C22" s="209"/>
      <c r="D22" s="209"/>
      <c r="E22" s="209"/>
      <c r="F22" s="209"/>
      <c r="G22" s="2"/>
      <c r="H22" s="2"/>
      <c r="I22" s="2"/>
      <c r="J22" s="2"/>
      <c r="K22" s="2"/>
      <c r="L22" s="2"/>
      <c r="M22" s="2"/>
      <c r="N22" s="2"/>
    </row>
    <row r="23" spans="1:14" x14ac:dyDescent="0.25">
      <c r="A23" s="2"/>
      <c r="B23" s="8" t="s">
        <v>6</v>
      </c>
      <c r="C23" s="2"/>
      <c r="D23" s="8" t="s">
        <v>29</v>
      </c>
      <c r="E23" s="2"/>
      <c r="F23" s="8" t="s">
        <v>39</v>
      </c>
      <c r="G23" s="2"/>
      <c r="H23" s="8" t="s">
        <v>30</v>
      </c>
      <c r="I23" s="2"/>
      <c r="J23" s="8" t="s">
        <v>31</v>
      </c>
      <c r="K23" s="2"/>
      <c r="L23" s="8" t="s">
        <v>32</v>
      </c>
      <c r="M23" s="2"/>
      <c r="N23" s="2"/>
    </row>
    <row r="24" spans="1:14" x14ac:dyDescent="0.25">
      <c r="A24" s="2"/>
      <c r="B24" s="89" t="s">
        <v>35</v>
      </c>
      <c r="C24" s="2"/>
      <c r="D24" s="89"/>
      <c r="E24" s="2"/>
      <c r="F24" s="89">
        <v>1</v>
      </c>
      <c r="G24" s="2"/>
      <c r="H24" s="89">
        <v>2</v>
      </c>
      <c r="I24" s="2"/>
      <c r="J24" s="89">
        <v>3</v>
      </c>
      <c r="K24" s="2"/>
      <c r="L24" s="126" t="str">
        <f>IFERROR(VLOOKUP(B24,#REF!,2,0)*F24+(H24*150)*J24,"")</f>
        <v/>
      </c>
      <c r="M24" s="2"/>
      <c r="N24" s="2"/>
    </row>
    <row r="25" spans="1:14" x14ac:dyDescent="0.25">
      <c r="A25" s="2"/>
      <c r="B25" s="2"/>
      <c r="C25" s="2"/>
      <c r="D25" s="2"/>
      <c r="E25" s="2"/>
      <c r="F25" s="2"/>
      <c r="G25" s="2"/>
      <c r="H25" s="2"/>
      <c r="I25" s="2"/>
      <c r="J25" s="2"/>
      <c r="K25" s="2"/>
      <c r="L25" s="2"/>
      <c r="M25" s="2"/>
      <c r="N25" s="2"/>
    </row>
    <row r="26" spans="1:14" x14ac:dyDescent="0.25">
      <c r="A26" s="2"/>
      <c r="B26" s="1"/>
      <c r="C26" s="1"/>
      <c r="D26" s="1"/>
      <c r="E26" s="1"/>
      <c r="F26" s="1"/>
      <c r="G26" s="1"/>
      <c r="H26" s="2"/>
      <c r="I26" s="2"/>
      <c r="J26" s="2"/>
      <c r="K26" s="2"/>
      <c r="L26" s="2"/>
      <c r="M26" s="2"/>
      <c r="N26" s="2"/>
    </row>
    <row r="27" spans="1:14" x14ac:dyDescent="0.25">
      <c r="A27" s="2"/>
      <c r="B27" s="1"/>
      <c r="C27" s="1"/>
      <c r="D27" s="1"/>
      <c r="E27" s="1"/>
      <c r="F27" s="1"/>
      <c r="G27" s="1"/>
      <c r="H27" s="2"/>
      <c r="I27" s="2"/>
      <c r="J27" s="2"/>
      <c r="K27" s="2"/>
      <c r="L27" s="2"/>
      <c r="M27" s="2"/>
      <c r="N27" s="2"/>
    </row>
    <row r="28" spans="1:14" x14ac:dyDescent="0.25">
      <c r="A28" s="2"/>
      <c r="B28" s="2"/>
      <c r="C28" s="2"/>
      <c r="D28" s="2"/>
      <c r="E28" s="2"/>
      <c r="F28" s="2"/>
      <c r="G28" s="2"/>
      <c r="H28" s="2"/>
      <c r="I28" s="2"/>
      <c r="J28" s="2"/>
      <c r="K28" s="2"/>
      <c r="L28" s="2"/>
      <c r="M28" s="2"/>
      <c r="N28" s="2"/>
    </row>
    <row r="29" spans="1:14" x14ac:dyDescent="0.25">
      <c r="A29" s="2"/>
      <c r="B29" s="2"/>
      <c r="C29" s="2"/>
      <c r="D29" s="2"/>
      <c r="E29" s="2"/>
      <c r="F29" s="2"/>
      <c r="G29" s="2"/>
      <c r="H29" s="2"/>
      <c r="I29" s="2"/>
      <c r="J29" s="2"/>
      <c r="K29" s="2"/>
      <c r="L29" s="2"/>
      <c r="M29" s="2"/>
      <c r="N29" s="2"/>
    </row>
    <row r="30" spans="1:14" x14ac:dyDescent="0.25">
      <c r="A30" s="2"/>
      <c r="B30" s="2"/>
      <c r="C30" s="2"/>
      <c r="D30" s="2"/>
      <c r="E30" s="2"/>
      <c r="F30" s="2"/>
      <c r="G30" s="2"/>
      <c r="H30" s="2"/>
      <c r="I30" s="2"/>
      <c r="J30" s="2"/>
      <c r="K30" s="2"/>
      <c r="L30" s="2"/>
      <c r="M30" s="2"/>
      <c r="N30" s="2"/>
    </row>
    <row r="31" spans="1:14" x14ac:dyDescent="0.25">
      <c r="A31" s="2"/>
      <c r="B31" s="2"/>
      <c r="C31" s="2"/>
      <c r="D31" s="2"/>
      <c r="E31" s="2"/>
      <c r="F31" s="2"/>
      <c r="G31" s="2"/>
      <c r="H31" s="2"/>
      <c r="I31" s="2"/>
      <c r="J31" s="2"/>
      <c r="K31" s="2"/>
      <c r="L31" s="2"/>
      <c r="M31" s="2"/>
      <c r="N31" s="2"/>
    </row>
    <row r="32" spans="1:14" x14ac:dyDescent="0.25">
      <c r="A32" s="2"/>
      <c r="B32" s="2"/>
      <c r="C32" s="2"/>
      <c r="D32" s="2"/>
      <c r="E32" s="2"/>
      <c r="F32" s="2"/>
      <c r="G32" s="2"/>
      <c r="H32" s="2"/>
      <c r="I32" s="2"/>
      <c r="J32" s="2"/>
      <c r="K32" s="2"/>
      <c r="L32" s="2"/>
      <c r="M32" s="2"/>
      <c r="N32" s="2"/>
    </row>
  </sheetData>
  <mergeCells count="8">
    <mergeCell ref="A2:C2"/>
    <mergeCell ref="A1:C1"/>
    <mergeCell ref="F6:G6"/>
    <mergeCell ref="C16:F16"/>
    <mergeCell ref="C22:F22"/>
    <mergeCell ref="B14:L14"/>
    <mergeCell ref="B4:L5"/>
    <mergeCell ref="A3:C3"/>
  </mergeCells>
  <dataValidations count="1">
    <dataValidation type="list" allowBlank="1" showInputMessage="1" showErrorMessage="1" sqref="B18 B24" xr:uid="{04F56372-92D4-444D-9716-AE2AD369882F}">
      <formula1>COUNTRY</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5136" r:id="rId4" name="CommandButton3">
          <controlPr defaultSize="0" autoLine="0" r:id="rId5">
            <anchor moveWithCells="1">
              <from>
                <xdr:col>9</xdr:col>
                <xdr:colOff>819150</xdr:colOff>
                <xdr:row>29</xdr:row>
                <xdr:rowOff>66675</xdr:rowOff>
              </from>
              <to>
                <xdr:col>11</xdr:col>
                <xdr:colOff>161925</xdr:colOff>
                <xdr:row>31</xdr:row>
                <xdr:rowOff>142875</xdr:rowOff>
              </to>
            </anchor>
          </controlPr>
        </control>
      </mc:Choice>
      <mc:Fallback>
        <control shapeId="5136" r:id="rId4" name="CommandButton3"/>
      </mc:Fallback>
    </mc:AlternateContent>
    <mc:AlternateContent xmlns:mc="http://schemas.openxmlformats.org/markup-compatibility/2006">
      <mc:Choice Requires="x14">
        <control shapeId="5123" r:id="rId6" name="CommandButton1">
          <controlPr defaultSize="0" autoLine="0" r:id="rId7">
            <anchor moveWithCells="1">
              <from>
                <xdr:col>11</xdr:col>
                <xdr:colOff>285750</xdr:colOff>
                <xdr:row>29</xdr:row>
                <xdr:rowOff>66675</xdr:rowOff>
              </from>
              <to>
                <xdr:col>12</xdr:col>
                <xdr:colOff>133350</xdr:colOff>
                <xdr:row>31</xdr:row>
                <xdr:rowOff>133350</xdr:rowOff>
              </to>
            </anchor>
          </controlPr>
        </control>
      </mc:Choice>
      <mc:Fallback>
        <control shapeId="5123" r:id="rId6" name="CommandButton1"/>
      </mc:Fallback>
    </mc:AlternateContent>
    <mc:AlternateContent xmlns:mc="http://schemas.openxmlformats.org/markup-compatibility/2006">
      <mc:Choice Requires="x14">
        <control shapeId="5125" r:id="rId8" name="Button 5">
          <controlPr defaultSize="0" print="0" autoFill="0" autoPict="0" macro="[0]!Reset_Transport">
            <anchor moveWithCells="1" sizeWithCells="1">
              <from>
                <xdr:col>12</xdr:col>
                <xdr:colOff>266700</xdr:colOff>
                <xdr:row>29</xdr:row>
                <xdr:rowOff>66675</xdr:rowOff>
              </from>
              <to>
                <xdr:col>13</xdr:col>
                <xdr:colOff>647700</xdr:colOff>
                <xdr:row>31</xdr:row>
                <xdr:rowOff>114300</xdr:rowOff>
              </to>
            </anchor>
          </controlPr>
        </control>
      </mc:Choice>
    </mc:AlternateContent>
  </controls>
  <extLst>
    <ext xmlns:x14="http://schemas.microsoft.com/office/spreadsheetml/2009/9/main" uri="{CCE6A557-97BC-4b89-ADB6-D9C93CAAB3DF}">
      <x14:dataValidations xmlns:xm="http://schemas.microsoft.com/office/excel/2006/main" count="2">
        <x14:dataValidation type="list" allowBlank="1" showInputMessage="1" showErrorMessage="1" xr:uid="{5D69A245-5357-4DD7-9FE7-C1E4338D19CD}">
          <x14:formula1>
            <xm:f>#REF!</xm:f>
          </x14:formula1>
          <xm:sqref>B7</xm:sqref>
        </x14:dataValidation>
        <x14:dataValidation type="list" allowBlank="1" showInputMessage="1" showErrorMessage="1" xr:uid="{4CB32B5E-B3B6-4402-A7D2-9E08B34220E5}">
          <x14:formula1>
            <xm:f>#REF!</xm:f>
          </x14:formula1>
          <xm:sqref>D7</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FD56C-ED66-4A2D-B10B-002A79A5B7A3}">
  <sheetPr codeName="Sheet8">
    <tabColor rgb="FFFF0000"/>
  </sheetPr>
  <dimension ref="A1:I18"/>
  <sheetViews>
    <sheetView showGridLines="0" workbookViewId="0">
      <selection activeCell="D13" sqref="D13"/>
    </sheetView>
  </sheetViews>
  <sheetFormatPr baseColWidth="10" defaultColWidth="10.85546875" defaultRowHeight="15" x14ac:dyDescent="0.25"/>
  <cols>
    <col min="1" max="1" width="10.85546875" customWidth="1"/>
    <col min="2" max="2" width="25.28515625" customWidth="1"/>
    <col min="3" max="3" width="10.7109375" customWidth="1"/>
    <col min="4" max="4" width="24.140625" customWidth="1"/>
    <col min="5" max="5" width="10" customWidth="1"/>
    <col min="9" max="9" width="15.140625" customWidth="1"/>
  </cols>
  <sheetData>
    <row r="1" spans="1:9" ht="81.75" customHeight="1" x14ac:dyDescent="0.25">
      <c r="A1" s="26"/>
      <c r="B1" s="27"/>
      <c r="C1" s="28"/>
      <c r="D1" s="29"/>
      <c r="E1" s="11"/>
      <c r="F1" s="11"/>
      <c r="G1" s="12"/>
      <c r="H1" s="22"/>
      <c r="I1" s="22"/>
    </row>
    <row r="2" spans="1:9" x14ac:dyDescent="0.25">
      <c r="A2" s="15"/>
      <c r="B2" s="10"/>
      <c r="C2" s="25"/>
      <c r="D2" s="21"/>
      <c r="E2" s="2"/>
      <c r="F2" s="2"/>
      <c r="G2" s="14"/>
      <c r="H2" s="22"/>
      <c r="I2" s="22"/>
    </row>
    <row r="3" spans="1:9" x14ac:dyDescent="0.25">
      <c r="A3" s="15"/>
      <c r="B3" s="10"/>
      <c r="C3" s="25"/>
      <c r="D3" s="21"/>
      <c r="E3" s="2"/>
      <c r="F3" s="2"/>
      <c r="G3" s="14"/>
      <c r="H3" s="22"/>
      <c r="I3" s="22"/>
    </row>
    <row r="4" spans="1:9" ht="31.5" customHeight="1" x14ac:dyDescent="0.25">
      <c r="A4" s="30"/>
      <c r="B4" s="219" t="s">
        <v>17</v>
      </c>
      <c r="C4" s="220"/>
      <c r="D4" s="220"/>
      <c r="E4" s="221"/>
      <c r="F4" s="2"/>
      <c r="G4" s="14"/>
      <c r="H4" s="22"/>
      <c r="I4" s="22"/>
    </row>
    <row r="5" spans="1:9" x14ac:dyDescent="0.25">
      <c r="A5" s="15"/>
      <c r="B5" s="10"/>
      <c r="C5" s="25"/>
      <c r="D5" s="21"/>
      <c r="E5" s="2"/>
      <c r="F5" s="2"/>
      <c r="G5" s="14"/>
      <c r="H5" s="22"/>
      <c r="I5" s="22"/>
    </row>
    <row r="6" spans="1:9" x14ac:dyDescent="0.25">
      <c r="A6" s="15"/>
      <c r="B6" s="2"/>
      <c r="C6" s="2"/>
      <c r="D6" s="2"/>
      <c r="E6" s="2"/>
      <c r="F6" s="2"/>
      <c r="G6" s="14"/>
      <c r="H6" s="22"/>
      <c r="I6" s="22"/>
    </row>
    <row r="7" spans="1:9" x14ac:dyDescent="0.25">
      <c r="A7" s="15"/>
      <c r="B7" s="4" t="s">
        <v>15</v>
      </c>
      <c r="C7" s="2"/>
      <c r="D7" s="4" t="s">
        <v>16</v>
      </c>
      <c r="E7" s="2"/>
      <c r="F7" s="2"/>
      <c r="G7" s="14"/>
      <c r="H7" s="22"/>
      <c r="I7" s="22"/>
    </row>
    <row r="8" spans="1:9" x14ac:dyDescent="0.25">
      <c r="A8" s="15"/>
      <c r="B8" s="23" t="s">
        <v>3</v>
      </c>
      <c r="C8" s="2"/>
      <c r="D8" s="23">
        <v>3</v>
      </c>
      <c r="E8" s="2"/>
      <c r="F8" s="2"/>
      <c r="G8" s="14"/>
      <c r="H8" s="22"/>
      <c r="I8" s="22"/>
    </row>
    <row r="9" spans="1:9" x14ac:dyDescent="0.25">
      <c r="A9" s="15"/>
      <c r="B9" s="2"/>
      <c r="C9" s="2"/>
      <c r="D9" s="2"/>
      <c r="E9" s="2"/>
      <c r="F9" s="2"/>
      <c r="G9" s="14"/>
      <c r="H9" s="22"/>
      <c r="I9" s="22"/>
    </row>
    <row r="10" spans="1:9" x14ac:dyDescent="0.25">
      <c r="A10" s="15"/>
      <c r="B10" s="2"/>
      <c r="C10" s="2"/>
      <c r="D10" s="2"/>
      <c r="E10" s="2"/>
      <c r="F10" s="2"/>
      <c r="G10" s="14"/>
      <c r="H10" s="22"/>
      <c r="I10" s="22"/>
    </row>
    <row r="11" spans="1:9" x14ac:dyDescent="0.25">
      <c r="A11" s="15"/>
      <c r="B11" s="2"/>
      <c r="C11" s="2"/>
      <c r="D11" s="2"/>
      <c r="E11" s="2"/>
      <c r="F11" s="2"/>
      <c r="G11" s="14"/>
      <c r="H11" s="22"/>
      <c r="I11" s="22"/>
    </row>
    <row r="12" spans="1:9" x14ac:dyDescent="0.25">
      <c r="A12" s="15"/>
      <c r="B12" s="2"/>
      <c r="C12" s="2"/>
      <c r="D12" s="2"/>
      <c r="E12" s="2"/>
      <c r="F12" s="2"/>
      <c r="G12" s="14"/>
      <c r="H12" s="22"/>
      <c r="I12" s="22"/>
    </row>
    <row r="13" spans="1:9" x14ac:dyDescent="0.25">
      <c r="A13" s="15"/>
      <c r="B13" s="2"/>
      <c r="C13" s="2"/>
      <c r="D13" s="169"/>
      <c r="E13" s="2"/>
      <c r="F13" s="2"/>
      <c r="G13" s="14"/>
      <c r="H13" s="22"/>
      <c r="I13" s="22"/>
    </row>
    <row r="14" spans="1:9" x14ac:dyDescent="0.25">
      <c r="A14" s="15"/>
      <c r="B14" s="2"/>
      <c r="C14" s="2"/>
      <c r="D14" s="2"/>
      <c r="E14" s="2"/>
      <c r="F14" s="2"/>
      <c r="G14" s="14"/>
      <c r="H14" s="22"/>
      <c r="I14" s="22"/>
    </row>
    <row r="15" spans="1:9" x14ac:dyDescent="0.25">
      <c r="A15" s="15"/>
      <c r="B15" s="2"/>
      <c r="C15" s="2"/>
      <c r="D15" s="2"/>
      <c r="E15" s="2"/>
      <c r="F15" s="2"/>
      <c r="G15" s="14"/>
      <c r="H15" s="22"/>
      <c r="I15" s="22"/>
    </row>
    <row r="16" spans="1:9" x14ac:dyDescent="0.25">
      <c r="A16" s="15"/>
      <c r="B16" s="2"/>
      <c r="C16" s="2"/>
      <c r="D16" s="2"/>
      <c r="E16" s="2"/>
      <c r="F16" s="2"/>
      <c r="G16" s="14"/>
      <c r="H16" s="22"/>
      <c r="I16" s="22"/>
    </row>
    <row r="17" spans="1:9" x14ac:dyDescent="0.25">
      <c r="A17" s="15"/>
      <c r="B17" s="2"/>
      <c r="C17" s="2"/>
      <c r="D17" s="2"/>
      <c r="E17" s="2"/>
      <c r="F17" s="2"/>
      <c r="G17" s="14"/>
      <c r="H17" s="22"/>
      <c r="I17" s="22"/>
    </row>
    <row r="18" spans="1:9" x14ac:dyDescent="0.25">
      <c r="A18" s="16"/>
      <c r="B18" s="17"/>
      <c r="C18" s="17"/>
      <c r="D18" s="17"/>
      <c r="E18" s="17"/>
      <c r="F18" s="17"/>
      <c r="G18" s="18"/>
      <c r="H18" s="22"/>
      <c r="I18" s="22"/>
    </row>
  </sheetData>
  <sheetProtection selectLockedCells="1"/>
  <mergeCells count="1">
    <mergeCell ref="B4:E4"/>
  </mergeCells>
  <dataValidations count="2">
    <dataValidation type="list" allowBlank="1" showInputMessage="1" showErrorMessage="1" sqref="B8" xr:uid="{B4D1CD51-DE78-42F4-8D7A-8CE4D3B33A1F}">
      <formula1>Yes_No</formula1>
    </dataValidation>
    <dataValidation type="list" allowBlank="1" showInputMessage="1" showErrorMessage="1" sqref="D8" xr:uid="{84A46EED-0301-4F08-BEE9-0F3E344F6A5A}">
      <formula1>Guarantee</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12303" r:id="rId4" name="CommandButton3">
          <controlPr defaultSize="0" autoLine="0" autoPict="0" r:id="rId5">
            <anchor moveWithCells="1">
              <from>
                <xdr:col>5</xdr:col>
                <xdr:colOff>104775</xdr:colOff>
                <xdr:row>6</xdr:row>
                <xdr:rowOff>133350</xdr:rowOff>
              </from>
              <to>
                <xdr:col>6</xdr:col>
                <xdr:colOff>476250</xdr:colOff>
                <xdr:row>9</xdr:row>
                <xdr:rowOff>38100</xdr:rowOff>
              </to>
            </anchor>
          </controlPr>
        </control>
      </mc:Choice>
      <mc:Fallback>
        <control shapeId="12303" r:id="rId4" name="CommandButton3"/>
      </mc:Fallback>
    </mc:AlternateContent>
    <mc:AlternateContent xmlns:mc="http://schemas.openxmlformats.org/markup-compatibility/2006">
      <mc:Choice Requires="x14">
        <control shapeId="12299" r:id="rId6" name="CommandButton1">
          <controlPr defaultSize="0" autoLine="0" r:id="rId7">
            <anchor moveWithCells="1">
              <from>
                <xdr:col>5</xdr:col>
                <xdr:colOff>104775</xdr:colOff>
                <xdr:row>9</xdr:row>
                <xdr:rowOff>114300</xdr:rowOff>
              </from>
              <to>
                <xdr:col>6</xdr:col>
                <xdr:colOff>485775</xdr:colOff>
                <xdr:row>12</xdr:row>
                <xdr:rowOff>76200</xdr:rowOff>
              </to>
            </anchor>
          </controlPr>
        </control>
      </mc:Choice>
      <mc:Fallback>
        <control shapeId="12299" r:id="rId6" name="CommandButton1"/>
      </mc:Fallback>
    </mc:AlternateContent>
    <mc:AlternateContent xmlns:mc="http://schemas.openxmlformats.org/markup-compatibility/2006">
      <mc:Choice Requires="x14">
        <control shapeId="12306" r:id="rId8" name="Button 18">
          <controlPr defaultSize="0" print="0" autoFill="0" autoPict="0" macro="[0]!ResetBAnk">
            <anchor moveWithCells="1" sizeWithCells="1">
              <from>
                <xdr:col>5</xdr:col>
                <xdr:colOff>114300</xdr:colOff>
                <xdr:row>13</xdr:row>
                <xdr:rowOff>19050</xdr:rowOff>
              </from>
              <to>
                <xdr:col>6</xdr:col>
                <xdr:colOff>466725</xdr:colOff>
                <xdr:row>15</xdr:row>
                <xdr:rowOff>133350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27E659-0377-47CE-9B87-75BDDC905CC3}">
  <sheetPr codeName="Sheet11">
    <tabColor rgb="FF9CFCFE"/>
  </sheetPr>
  <dimension ref="A1:F400"/>
  <sheetViews>
    <sheetView showGridLines="0" tabSelected="1" showRuler="0" view="pageLayout" zoomScaleNormal="100" workbookViewId="0">
      <selection activeCell="E15" sqref="E15"/>
    </sheetView>
  </sheetViews>
  <sheetFormatPr baseColWidth="10" defaultColWidth="10.85546875" defaultRowHeight="15" x14ac:dyDescent="0.25"/>
  <cols>
    <col min="1" max="1" width="47.140625" style="153" customWidth="1"/>
    <col min="2" max="2" width="1.140625" style="82" customWidth="1"/>
    <col min="3" max="3" width="0.28515625" style="82" customWidth="1"/>
    <col min="4" max="4" width="11.5703125" style="83" customWidth="1"/>
    <col min="5" max="5" width="9.42578125" style="84" customWidth="1"/>
    <col min="6" max="6" width="17.28515625" style="122" customWidth="1"/>
    <col min="7" max="16384" width="10.85546875" style="82"/>
  </cols>
  <sheetData>
    <row r="1" spans="1:6" customFormat="1" x14ac:dyDescent="0.25">
      <c r="A1" s="132"/>
      <c r="D1" s="19"/>
      <c r="E1" s="3"/>
      <c r="F1" s="104"/>
    </row>
    <row r="2" spans="1:6" customFormat="1" x14ac:dyDescent="0.25">
      <c r="A2" s="132"/>
      <c r="D2" s="19"/>
      <c r="E2" s="3"/>
      <c r="F2" s="104"/>
    </row>
    <row r="3" spans="1:6" customFormat="1" x14ac:dyDescent="0.25">
      <c r="A3" s="132"/>
      <c r="D3" s="19"/>
      <c r="E3" s="3"/>
      <c r="F3" s="104"/>
    </row>
    <row r="4" spans="1:6" customFormat="1" x14ac:dyDescent="0.25">
      <c r="A4" s="132"/>
      <c r="D4" s="19"/>
      <c r="E4" s="3"/>
      <c r="F4" s="104"/>
    </row>
    <row r="5" spans="1:6" customFormat="1" ht="4.5" customHeight="1" x14ac:dyDescent="0.25">
      <c r="A5" s="132"/>
      <c r="D5" s="19"/>
      <c r="E5" s="3"/>
      <c r="F5" s="104"/>
    </row>
    <row r="6" spans="1:6" customFormat="1" ht="3.75" customHeight="1" x14ac:dyDescent="0.25">
      <c r="A6" s="132"/>
      <c r="D6" s="19"/>
      <c r="E6" s="3"/>
      <c r="F6" s="104"/>
    </row>
    <row r="7" spans="1:6" customFormat="1" ht="1.5" customHeight="1" x14ac:dyDescent="0.25">
      <c r="A7" s="132"/>
      <c r="D7" s="19"/>
      <c r="E7" s="3"/>
      <c r="F7" s="104"/>
    </row>
    <row r="8" spans="1:6" customFormat="1" hidden="1" x14ac:dyDescent="0.25">
      <c r="A8" s="132"/>
      <c r="D8" s="19"/>
      <c r="E8" s="3"/>
      <c r="F8" s="104"/>
    </row>
    <row r="9" spans="1:6" customFormat="1" ht="3" customHeight="1" x14ac:dyDescent="0.25">
      <c r="A9" s="132"/>
      <c r="D9" s="19"/>
      <c r="E9" s="3"/>
      <c r="F9" s="104"/>
    </row>
    <row r="10" spans="1:6" customFormat="1" ht="6.75" customHeight="1" x14ac:dyDescent="0.25">
      <c r="A10" s="222" t="s">
        <v>9</v>
      </c>
      <c r="B10" s="223"/>
      <c r="C10" s="223"/>
      <c r="D10" s="223"/>
      <c r="E10" s="223"/>
      <c r="F10" s="223"/>
    </row>
    <row r="11" spans="1:6" customFormat="1" ht="10.5" customHeight="1" x14ac:dyDescent="0.25">
      <c r="A11" s="223"/>
      <c r="B11" s="223"/>
      <c r="C11" s="223"/>
      <c r="D11" s="223"/>
      <c r="E11" s="223"/>
      <c r="F11" s="223"/>
    </row>
    <row r="12" spans="1:6" customFormat="1" ht="9" customHeight="1" x14ac:dyDescent="0.25">
      <c r="A12" s="132"/>
      <c r="D12" s="19"/>
      <c r="E12" s="3"/>
      <c r="F12" s="104"/>
    </row>
    <row r="13" spans="1:6" customFormat="1" ht="13.5" customHeight="1" x14ac:dyDescent="0.25">
      <c r="A13" s="133" t="s">
        <v>10</v>
      </c>
      <c r="B13" s="73"/>
      <c r="C13" s="73"/>
      <c r="D13" s="74"/>
      <c r="E13" s="75" t="s">
        <v>14</v>
      </c>
      <c r="F13" s="105"/>
    </row>
    <row r="14" spans="1:6" customFormat="1" ht="12" customHeight="1" x14ac:dyDescent="0.25">
      <c r="A14" s="134"/>
      <c r="B14" s="93"/>
      <c r="C14" s="93"/>
      <c r="D14" s="76"/>
      <c r="E14" s="77"/>
      <c r="F14" s="106"/>
    </row>
    <row r="15" spans="1:6" customFormat="1" ht="9.75" customHeight="1" x14ac:dyDescent="0.25">
      <c r="A15" s="135"/>
      <c r="B15" s="93"/>
      <c r="C15" s="93"/>
      <c r="D15" s="78"/>
      <c r="E15" s="94" t="str">
        <f>IFERROR(VLOOKUP(E14,#REF!,3,0),"")</f>
        <v/>
      </c>
      <c r="F15" s="163" t="str">
        <f>IFERROR(VLOOKUP(E14,#REF!,2,0),"")</f>
        <v/>
      </c>
    </row>
    <row r="16" spans="1:6" customFormat="1" ht="12" customHeight="1" x14ac:dyDescent="0.25">
      <c r="A16" s="136"/>
      <c r="B16" s="93"/>
      <c r="C16" s="93"/>
      <c r="D16" s="78"/>
      <c r="E16" s="94" t="str">
        <f>IFERROR(VLOOKUP(E14,#REF!,4,0),"")</f>
        <v/>
      </c>
      <c r="F16" s="106"/>
    </row>
    <row r="17" spans="1:6" customFormat="1" ht="10.5" customHeight="1" x14ac:dyDescent="0.25">
      <c r="A17" s="136"/>
      <c r="B17" s="93"/>
      <c r="C17" s="93"/>
      <c r="D17" s="78"/>
      <c r="E17" s="95" t="str">
        <f>IFERROR(VLOOKUP(E14,#REF!,5,0),"")</f>
        <v/>
      </c>
      <c r="F17" s="106"/>
    </row>
    <row r="18" spans="1:6" customFormat="1" ht="11.25" customHeight="1" x14ac:dyDescent="0.25">
      <c r="A18" s="136"/>
      <c r="B18" s="93"/>
      <c r="C18" s="93"/>
      <c r="D18" s="78"/>
      <c r="E18" s="94" t="str">
        <f>IFERROR(VLOOKUP(E14,#REF!,6,0)&amp; " "&amp;VLOOKUP(E14,#REF!,7,0),"")</f>
        <v/>
      </c>
      <c r="F18" s="106"/>
    </row>
    <row r="19" spans="1:6" customFormat="1" ht="13.5" customHeight="1" x14ac:dyDescent="0.25">
      <c r="A19" s="137"/>
      <c r="B19" s="79"/>
      <c r="C19" s="79"/>
      <c r="D19" s="80"/>
      <c r="E19" s="81" t="str">
        <f>IFERROR(VLOOKUP(E14,#REF!,8,0),"")</f>
        <v/>
      </c>
      <c r="F19" s="108"/>
    </row>
    <row r="20" spans="1:6" customFormat="1" ht="15" customHeight="1" x14ac:dyDescent="0.25">
      <c r="A20" s="138">
        <f ca="1">TODAY()</f>
        <v>43721</v>
      </c>
      <c r="B20" s="96"/>
      <c r="C20" s="96"/>
      <c r="D20" s="97"/>
      <c r="E20" s="98"/>
      <c r="F20" s="107" t="e">
        <f>"n° offer:"&amp;" " &amp;#REF!</f>
        <v>#REF!</v>
      </c>
    </row>
    <row r="21" spans="1:6" customFormat="1" ht="24" x14ac:dyDescent="0.25">
      <c r="A21" s="139" t="s">
        <v>44</v>
      </c>
      <c r="B21" s="35"/>
      <c r="C21" s="197"/>
      <c r="D21" s="198" t="s">
        <v>45</v>
      </c>
      <c r="E21" s="199" t="s">
        <v>46</v>
      </c>
      <c r="F21" s="196" t="s">
        <v>47</v>
      </c>
    </row>
    <row r="22" spans="1:6" customFormat="1" ht="3" customHeight="1" x14ac:dyDescent="0.25">
      <c r="A22" s="164"/>
      <c r="B22" s="36"/>
      <c r="C22" s="165"/>
      <c r="D22" s="166"/>
      <c r="E22" s="129"/>
      <c r="F22" s="167"/>
    </row>
    <row r="23" spans="1:6" customFormat="1" x14ac:dyDescent="0.25">
      <c r="A23" s="174" t="s">
        <v>24</v>
      </c>
      <c r="B23" s="175"/>
      <c r="C23" s="176"/>
      <c r="D23" s="177"/>
      <c r="E23" s="178"/>
      <c r="F23" s="179"/>
    </row>
    <row r="24" spans="1:6" customFormat="1" x14ac:dyDescent="0.25">
      <c r="A24" s="191" t="s">
        <v>42</v>
      </c>
      <c r="B24" s="186"/>
      <c r="C24" s="187"/>
      <c r="D24" s="188"/>
      <c r="E24" s="189"/>
      <c r="F24" s="190"/>
    </row>
    <row r="25" spans="1:6" customFormat="1" ht="23.25" customHeight="1" x14ac:dyDescent="0.25">
      <c r="A25" s="180" t="e">
        <f>("Vertical Load")&amp; " "&amp;#REF!</f>
        <v>#REF!</v>
      </c>
      <c r="B25" s="181"/>
      <c r="C25" s="182"/>
      <c r="D25" s="183" t="str">
        <f>IFERROR(VLOOKUP(A25,#REF!,2,0),"")</f>
        <v/>
      </c>
      <c r="E25" s="184" t="str">
        <f>IFERROR(VLOOKUP(A25,#REF!,3,0),"")</f>
        <v/>
      </c>
      <c r="F25" s="185" t="str">
        <f>IFERROR(E25*D25,"")</f>
        <v/>
      </c>
    </row>
    <row r="26" spans="1:6" customFormat="1" x14ac:dyDescent="0.25">
      <c r="A26" s="140" t="s">
        <v>13</v>
      </c>
      <c r="B26" s="38"/>
      <c r="C26" s="38"/>
      <c r="D26" s="39"/>
      <c r="E26" s="40"/>
      <c r="F26" s="109"/>
    </row>
    <row r="27" spans="1:6" customFormat="1" ht="134.25" customHeight="1" x14ac:dyDescent="0.25">
      <c r="A27" s="141" t="str">
        <f>IFERROR(VLOOKUP(#REF!,#REF!,2,0),"")</f>
        <v/>
      </c>
      <c r="B27" s="41"/>
      <c r="C27" s="42"/>
      <c r="D27" s="43" t="str">
        <f>IFERROR(VLOOKUP(#REF!,#REF!,3,0),"")</f>
        <v/>
      </c>
      <c r="E27" s="44" t="str">
        <f>IFERROR(VLOOKUP(#REF!,#REF!,4,0),"")</f>
        <v/>
      </c>
      <c r="F27" s="110" t="str">
        <f>IFERROR(E27*D27,"")</f>
        <v/>
      </c>
    </row>
    <row r="28" spans="1:6" customFormat="1" x14ac:dyDescent="0.25">
      <c r="A28" s="142" t="s">
        <v>12</v>
      </c>
      <c r="B28" s="45"/>
      <c r="C28" s="38"/>
      <c r="D28" s="46"/>
      <c r="E28" s="40"/>
      <c r="F28" s="109"/>
    </row>
    <row r="29" spans="1:6" customFormat="1" ht="90.75" customHeight="1" x14ac:dyDescent="0.25">
      <c r="A29" s="143" t="str">
        <f>IFERROR(VLOOKUP(#REF!,#REF!,2,0),"")</f>
        <v/>
      </c>
      <c r="B29" s="67"/>
      <c r="C29" s="68"/>
      <c r="D29" s="69" t="str">
        <f>IFERROR(VLOOKUP(#REF!,#REF!,3,0),"")</f>
        <v/>
      </c>
      <c r="E29" s="48" t="str">
        <f>IFERROR(VLOOKUP(#REF!,#REF!,4,0),"")</f>
        <v/>
      </c>
      <c r="F29" s="111" t="str">
        <f>IFERROR(E29*D29,"")</f>
        <v/>
      </c>
    </row>
    <row r="30" spans="1:6" customFormat="1" x14ac:dyDescent="0.25">
      <c r="A30" s="144" t="s">
        <v>43</v>
      </c>
      <c r="B30" s="99"/>
      <c r="C30" s="100"/>
      <c r="D30" s="101" t="str">
        <f>IFERROR((D29+D27+D25),"")</f>
        <v/>
      </c>
      <c r="E30" s="102" t="str">
        <f>E29</f>
        <v/>
      </c>
      <c r="F30" s="112" t="str">
        <f>IFERROR((F29+F27+F25),"")</f>
        <v/>
      </c>
    </row>
    <row r="31" spans="1:6" customFormat="1" x14ac:dyDescent="0.25">
      <c r="A31" s="145"/>
      <c r="B31" s="123"/>
      <c r="C31" s="124"/>
      <c r="D31" s="125"/>
      <c r="E31" s="40"/>
      <c r="F31" s="109"/>
    </row>
    <row r="32" spans="1:6" customFormat="1" x14ac:dyDescent="0.25">
      <c r="A32" s="146" t="s">
        <v>40</v>
      </c>
      <c r="B32" s="129"/>
      <c r="C32" s="49"/>
      <c r="D32" s="61"/>
      <c r="E32" s="37"/>
      <c r="F32" s="168"/>
    </row>
    <row r="33" spans="1:6" customFormat="1" x14ac:dyDescent="0.25">
      <c r="A33" s="147" t="s">
        <v>2</v>
      </c>
      <c r="B33" s="51"/>
      <c r="C33" s="52"/>
      <c r="D33" s="50"/>
      <c r="E33" s="37"/>
      <c r="F33" s="113"/>
    </row>
    <row r="34" spans="1:6" customFormat="1" ht="36" x14ac:dyDescent="0.25">
      <c r="A34" s="147" t="s">
        <v>60</v>
      </c>
      <c r="B34" s="53"/>
      <c r="C34" s="49"/>
      <c r="D34" s="50">
        <v>8950</v>
      </c>
      <c r="E34" s="37">
        <v>1</v>
      </c>
      <c r="F34" s="113">
        <v>8950</v>
      </c>
    </row>
    <row r="35" spans="1:6" s="170" customFormat="1" ht="48" x14ac:dyDescent="0.25">
      <c r="A35" s="201" t="s">
        <v>57</v>
      </c>
      <c r="B35" s="202"/>
      <c r="C35" s="203"/>
      <c r="D35" s="204">
        <v>7290</v>
      </c>
      <c r="E35" s="205"/>
      <c r="F35" s="206"/>
    </row>
    <row r="36" spans="1:6" customFormat="1" x14ac:dyDescent="0.25">
      <c r="A36" s="147" t="s">
        <v>0</v>
      </c>
      <c r="B36" s="51"/>
      <c r="C36" s="52"/>
      <c r="D36" s="54"/>
      <c r="E36" s="37"/>
      <c r="F36" s="114"/>
    </row>
    <row r="37" spans="1:6" customFormat="1" ht="108" x14ac:dyDescent="0.25">
      <c r="A37" s="147" t="s">
        <v>48</v>
      </c>
      <c r="B37" s="55"/>
      <c r="C37" s="52"/>
      <c r="D37" s="54">
        <v>19500</v>
      </c>
      <c r="E37" s="37">
        <v>1</v>
      </c>
      <c r="F37" s="114">
        <v>19500</v>
      </c>
    </row>
    <row r="38" spans="1:6" customFormat="1" x14ac:dyDescent="0.25">
      <c r="A38" s="147" t="s">
        <v>1</v>
      </c>
      <c r="B38" s="56"/>
      <c r="C38" s="52"/>
      <c r="D38" s="54">
        <v>4775</v>
      </c>
      <c r="E38" s="37"/>
      <c r="F38" s="115"/>
    </row>
    <row r="39" spans="1:6" s="172" customFormat="1" ht="36" x14ac:dyDescent="0.25">
      <c r="A39" s="147" t="s">
        <v>58</v>
      </c>
      <c r="B39" s="56"/>
      <c r="C39" s="52"/>
      <c r="D39" s="61">
        <v>10905</v>
      </c>
      <c r="E39" s="37">
        <v>1</v>
      </c>
      <c r="F39" s="128">
        <v>10905</v>
      </c>
    </row>
    <row r="40" spans="1:6" customFormat="1" ht="36" x14ac:dyDescent="0.25">
      <c r="A40" s="147" t="s">
        <v>59</v>
      </c>
      <c r="B40" s="56"/>
      <c r="C40" s="52"/>
      <c r="D40" s="58">
        <v>10905</v>
      </c>
      <c r="E40" s="37"/>
      <c r="F40" s="128"/>
    </row>
    <row r="41" spans="1:6" customFormat="1" x14ac:dyDescent="0.25">
      <c r="A41" s="147" t="s">
        <v>49</v>
      </c>
      <c r="B41" s="56"/>
      <c r="C41" s="52"/>
      <c r="D41" s="58"/>
      <c r="E41" s="37"/>
      <c r="F41" s="115">
        <v>39355</v>
      </c>
    </row>
    <row r="42" spans="1:6" customFormat="1" x14ac:dyDescent="0.25">
      <c r="A42" s="147" t="s">
        <v>37</v>
      </c>
      <c r="B42" s="56"/>
      <c r="C42" s="52"/>
      <c r="D42" s="58"/>
      <c r="E42" s="37"/>
      <c r="F42" s="115"/>
    </row>
    <row r="43" spans="1:6" s="172" customFormat="1" x14ac:dyDescent="0.25">
      <c r="A43" s="149" t="s">
        <v>50</v>
      </c>
      <c r="B43" s="42"/>
      <c r="C43" s="59"/>
      <c r="D43" s="58"/>
      <c r="E43" s="60"/>
      <c r="F43" s="116"/>
    </row>
    <row r="44" spans="1:6" customFormat="1" ht="24" x14ac:dyDescent="0.25">
      <c r="A44" s="147" t="s">
        <v>51</v>
      </c>
      <c r="B44" s="56"/>
      <c r="C44" s="52"/>
      <c r="D44" s="64">
        <v>3550</v>
      </c>
      <c r="E44" s="60">
        <v>1</v>
      </c>
      <c r="F44" s="116">
        <v>3550</v>
      </c>
    </row>
    <row r="45" spans="1:6" customFormat="1" ht="24" x14ac:dyDescent="0.25">
      <c r="A45" s="148" t="s">
        <v>52</v>
      </c>
      <c r="B45" s="47"/>
      <c r="C45" s="57"/>
      <c r="D45" s="54">
        <v>2200</v>
      </c>
      <c r="E45" s="60">
        <v>1</v>
      </c>
      <c r="F45" s="116">
        <v>2200</v>
      </c>
    </row>
    <row r="46" spans="1:6" customFormat="1" x14ac:dyDescent="0.25">
      <c r="A46" s="147" t="s">
        <v>53</v>
      </c>
      <c r="B46" s="56"/>
      <c r="C46" s="52"/>
      <c r="D46" s="54"/>
      <c r="E46" s="60"/>
      <c r="F46" s="128">
        <v>5750</v>
      </c>
    </row>
    <row r="47" spans="1:6" s="172" customFormat="1" x14ac:dyDescent="0.25">
      <c r="A47" s="147" t="s">
        <v>38</v>
      </c>
      <c r="B47" s="56"/>
      <c r="C47" s="52"/>
      <c r="D47" s="54"/>
      <c r="E47" s="200"/>
      <c r="F47" s="115"/>
    </row>
    <row r="48" spans="1:6" customFormat="1" x14ac:dyDescent="0.25">
      <c r="A48" s="147" t="s">
        <v>54</v>
      </c>
      <c r="B48" s="56"/>
      <c r="C48" s="52"/>
      <c r="D48" s="61">
        <v>4655</v>
      </c>
      <c r="E48" s="60">
        <v>1</v>
      </c>
      <c r="F48" s="115">
        <v>4655</v>
      </c>
    </row>
    <row r="49" spans="1:6" customFormat="1" x14ac:dyDescent="0.25">
      <c r="A49" s="148" t="s">
        <v>55</v>
      </c>
      <c r="B49" s="47"/>
      <c r="C49" s="57"/>
      <c r="D49" s="54"/>
      <c r="E49" s="60"/>
      <c r="F49" s="116">
        <v>4655</v>
      </c>
    </row>
    <row r="50" spans="1:6" s="172" customFormat="1" x14ac:dyDescent="0.25">
      <c r="A50" s="227" t="s">
        <v>56</v>
      </c>
      <c r="B50" s="228"/>
      <c r="C50" s="229"/>
      <c r="D50" s="230"/>
      <c r="E50" s="173"/>
      <c r="F50" s="231">
        <v>628980</v>
      </c>
    </row>
    <row r="51" spans="1:6" customFormat="1" x14ac:dyDescent="0.25">
      <c r="A51" s="147"/>
      <c r="B51" s="56"/>
      <c r="C51" s="52"/>
      <c r="D51" s="54"/>
      <c r="E51" s="60"/>
      <c r="F51" s="116"/>
    </row>
    <row r="52" spans="1:6" customFormat="1" x14ac:dyDescent="0.25">
      <c r="A52" s="147"/>
      <c r="B52" s="56"/>
      <c r="C52" s="52"/>
      <c r="D52" s="54"/>
      <c r="E52" s="60"/>
      <c r="F52" s="116"/>
    </row>
    <row r="53" spans="1:6" customFormat="1" x14ac:dyDescent="0.25">
      <c r="A53" s="148"/>
      <c r="B53" s="47"/>
      <c r="C53" s="57"/>
      <c r="D53" s="61"/>
      <c r="E53" s="60"/>
      <c r="F53" s="116"/>
    </row>
    <row r="54" spans="1:6" customFormat="1" x14ac:dyDescent="0.25">
      <c r="A54" s="148"/>
      <c r="B54" s="47"/>
      <c r="C54" s="57"/>
      <c r="D54" s="61"/>
      <c r="E54" s="60"/>
      <c r="F54" s="116"/>
    </row>
    <row r="55" spans="1:6" customFormat="1" x14ac:dyDescent="0.25">
      <c r="A55" s="148"/>
      <c r="B55" s="47"/>
      <c r="C55" s="57"/>
      <c r="D55" s="61"/>
      <c r="E55" s="60"/>
      <c r="F55" s="116"/>
    </row>
    <row r="56" spans="1:6" customFormat="1" x14ac:dyDescent="0.25">
      <c r="A56" s="148"/>
      <c r="B56" s="47"/>
      <c r="C56" s="57"/>
      <c r="D56" s="61"/>
      <c r="E56" s="60"/>
      <c r="F56" s="116"/>
    </row>
    <row r="57" spans="1:6" customFormat="1" x14ac:dyDescent="0.25">
      <c r="A57" s="148"/>
      <c r="B57" s="47"/>
      <c r="C57" s="57"/>
      <c r="D57" s="61"/>
      <c r="E57" s="60"/>
      <c r="F57" s="116"/>
    </row>
    <row r="58" spans="1:6" customFormat="1" x14ac:dyDescent="0.25">
      <c r="A58" s="148"/>
      <c r="B58" s="47"/>
      <c r="C58" s="57"/>
      <c r="D58" s="61"/>
      <c r="E58" s="60"/>
      <c r="F58" s="116"/>
    </row>
    <row r="59" spans="1:6" customFormat="1" x14ac:dyDescent="0.25">
      <c r="A59" s="147"/>
      <c r="B59" s="56"/>
      <c r="C59" s="52"/>
      <c r="D59" s="61"/>
      <c r="E59" s="60"/>
      <c r="F59" s="115"/>
    </row>
    <row r="60" spans="1:6" customFormat="1" x14ac:dyDescent="0.25">
      <c r="A60" s="147"/>
      <c r="B60" s="56"/>
      <c r="C60" s="52"/>
      <c r="D60" s="61"/>
      <c r="E60" s="60"/>
      <c r="F60" s="116"/>
    </row>
    <row r="61" spans="1:6" customFormat="1" x14ac:dyDescent="0.25">
      <c r="A61" s="147"/>
      <c r="B61" s="56"/>
      <c r="C61" s="52"/>
      <c r="D61" s="61"/>
      <c r="E61" s="60"/>
      <c r="F61" s="117"/>
    </row>
    <row r="62" spans="1:6" customFormat="1" x14ac:dyDescent="0.25">
      <c r="A62" s="148"/>
      <c r="B62" s="47"/>
      <c r="C62" s="57"/>
      <c r="D62" s="61"/>
      <c r="E62" s="60"/>
      <c r="F62" s="117"/>
    </row>
    <row r="63" spans="1:6" customFormat="1" x14ac:dyDescent="0.25">
      <c r="A63" s="148"/>
      <c r="B63" s="47"/>
      <c r="C63" s="57"/>
      <c r="D63" s="61"/>
      <c r="E63" s="60"/>
      <c r="F63" s="117"/>
    </row>
    <row r="64" spans="1:6" customFormat="1" x14ac:dyDescent="0.25">
      <c r="A64" s="147"/>
      <c r="B64" s="56"/>
      <c r="C64" s="52"/>
      <c r="D64" s="61"/>
      <c r="E64" s="60"/>
      <c r="F64" s="117"/>
    </row>
    <row r="65" spans="1:6" customFormat="1" x14ac:dyDescent="0.25">
      <c r="A65" s="148"/>
      <c r="B65" s="47"/>
      <c r="C65" s="57"/>
      <c r="D65" s="61"/>
      <c r="E65" s="60"/>
      <c r="F65" s="117"/>
    </row>
    <row r="66" spans="1:6" customFormat="1" x14ac:dyDescent="0.25">
      <c r="A66" s="148"/>
      <c r="B66" s="47"/>
      <c r="C66" s="57"/>
      <c r="D66" s="61"/>
      <c r="E66" s="60"/>
      <c r="F66" s="117"/>
    </row>
    <row r="67" spans="1:6" customFormat="1" x14ac:dyDescent="0.25">
      <c r="A67" s="148"/>
      <c r="B67" s="47"/>
      <c r="C67" s="57"/>
      <c r="D67" s="61"/>
      <c r="E67" s="60"/>
      <c r="F67" s="117"/>
    </row>
    <row r="68" spans="1:6" customFormat="1" x14ac:dyDescent="0.25">
      <c r="A68" s="147"/>
      <c r="B68" s="56"/>
      <c r="C68" s="52"/>
      <c r="D68" s="61"/>
      <c r="E68" s="60"/>
      <c r="F68" s="117"/>
    </row>
    <row r="69" spans="1:6" customFormat="1" x14ac:dyDescent="0.25">
      <c r="A69" s="148"/>
      <c r="B69" s="47"/>
      <c r="C69" s="57"/>
      <c r="D69" s="61"/>
      <c r="E69" s="60"/>
      <c r="F69" s="117"/>
    </row>
    <row r="70" spans="1:6" customFormat="1" x14ac:dyDescent="0.25">
      <c r="A70" s="148"/>
      <c r="B70" s="47"/>
      <c r="C70" s="57"/>
      <c r="D70" s="61"/>
      <c r="E70" s="60"/>
      <c r="F70" s="117"/>
    </row>
    <row r="71" spans="1:6" customFormat="1" x14ac:dyDescent="0.25">
      <c r="A71" s="148"/>
      <c r="B71" s="47"/>
      <c r="C71" s="57"/>
      <c r="D71" s="61"/>
      <c r="E71" s="60"/>
      <c r="F71" s="117"/>
    </row>
    <row r="72" spans="1:6" customFormat="1" x14ac:dyDescent="0.25">
      <c r="A72" s="148"/>
      <c r="B72" s="47"/>
      <c r="C72" s="57"/>
      <c r="D72" s="61"/>
      <c r="E72" s="60"/>
      <c r="F72" s="117"/>
    </row>
    <row r="73" spans="1:6" customFormat="1" x14ac:dyDescent="0.25">
      <c r="A73" s="147"/>
      <c r="B73" s="56"/>
      <c r="C73" s="52"/>
      <c r="D73" s="61"/>
      <c r="E73" s="60"/>
      <c r="F73" s="117"/>
    </row>
    <row r="74" spans="1:6" customFormat="1" x14ac:dyDescent="0.25">
      <c r="A74" s="147"/>
      <c r="B74" s="130"/>
      <c r="C74" s="131"/>
      <c r="D74" s="61"/>
      <c r="E74" s="60"/>
      <c r="F74" s="118"/>
    </row>
    <row r="75" spans="1:6" customFormat="1" x14ac:dyDescent="0.25">
      <c r="A75" s="147"/>
      <c r="B75" s="130"/>
      <c r="C75" s="131"/>
      <c r="D75" s="61"/>
      <c r="E75" s="60"/>
      <c r="F75" s="118"/>
    </row>
    <row r="76" spans="1:6" customFormat="1" x14ac:dyDescent="0.25">
      <c r="A76" s="148"/>
      <c r="B76" s="62"/>
      <c r="C76" s="63"/>
      <c r="D76" s="61"/>
      <c r="E76" s="60"/>
      <c r="F76" s="118"/>
    </row>
    <row r="77" spans="1:6" customFormat="1" x14ac:dyDescent="0.25">
      <c r="A77" s="148"/>
      <c r="B77" s="62"/>
      <c r="C77" s="63"/>
      <c r="D77" s="61"/>
      <c r="E77" s="60"/>
      <c r="F77" s="103"/>
    </row>
    <row r="78" spans="1:6" customFormat="1" x14ac:dyDescent="0.25">
      <c r="A78" s="148"/>
      <c r="B78" s="62"/>
      <c r="C78" s="63"/>
      <c r="D78" s="61"/>
      <c r="E78" s="60"/>
      <c r="F78" s="118"/>
    </row>
    <row r="79" spans="1:6" customFormat="1" x14ac:dyDescent="0.25">
      <c r="A79" s="148"/>
      <c r="B79" s="62"/>
      <c r="C79" s="63"/>
      <c r="D79" s="61"/>
      <c r="E79" s="60"/>
      <c r="F79" s="118"/>
    </row>
    <row r="80" spans="1:6" customFormat="1" x14ac:dyDescent="0.25">
      <c r="A80" s="148"/>
      <c r="B80" s="62"/>
      <c r="C80" s="63"/>
      <c r="D80" s="61"/>
      <c r="E80" s="60"/>
      <c r="F80" s="118"/>
    </row>
    <row r="81" spans="1:6" customFormat="1" x14ac:dyDescent="0.25">
      <c r="A81" s="148"/>
      <c r="B81" s="62"/>
      <c r="C81" s="63"/>
      <c r="D81" s="61"/>
      <c r="E81" s="60"/>
      <c r="F81" s="118"/>
    </row>
    <row r="82" spans="1:6" customFormat="1" x14ac:dyDescent="0.25">
      <c r="A82" s="148"/>
      <c r="B82" s="62"/>
      <c r="C82" s="63"/>
      <c r="D82" s="61"/>
      <c r="E82" s="60"/>
      <c r="F82" s="118"/>
    </row>
    <row r="83" spans="1:6" customFormat="1" x14ac:dyDescent="0.25">
      <c r="A83" s="148"/>
      <c r="B83" s="62"/>
      <c r="C83" s="63"/>
      <c r="D83" s="61"/>
      <c r="E83" s="60"/>
      <c r="F83" s="118"/>
    </row>
    <row r="84" spans="1:6" customFormat="1" x14ac:dyDescent="0.25">
      <c r="A84" s="150"/>
      <c r="B84" s="56"/>
      <c r="C84" s="52"/>
      <c r="D84" s="61"/>
      <c r="E84" s="60"/>
      <c r="F84" s="117"/>
    </row>
    <row r="85" spans="1:6" customFormat="1" x14ac:dyDescent="0.25">
      <c r="A85" s="150"/>
      <c r="B85" s="56"/>
      <c r="C85" s="52"/>
      <c r="D85" s="61"/>
      <c r="E85" s="60"/>
      <c r="F85" s="117"/>
    </row>
    <row r="86" spans="1:6" customFormat="1" x14ac:dyDescent="0.25">
      <c r="A86" s="148"/>
      <c r="B86" s="47"/>
      <c r="C86" s="57"/>
      <c r="D86" s="61"/>
      <c r="E86" s="60"/>
      <c r="F86" s="117"/>
    </row>
    <row r="87" spans="1:6" customFormat="1" x14ac:dyDescent="0.25">
      <c r="A87" s="146"/>
      <c r="B87" s="56"/>
      <c r="C87" s="52"/>
      <c r="D87" s="61"/>
      <c r="E87" s="60"/>
      <c r="F87" s="117"/>
    </row>
    <row r="88" spans="1:6" s="172" customFormat="1" x14ac:dyDescent="0.25">
      <c r="A88" s="150"/>
      <c r="B88" s="56"/>
      <c r="C88" s="52"/>
      <c r="D88" s="61"/>
      <c r="E88" s="60"/>
      <c r="F88" s="117"/>
    </row>
    <row r="89" spans="1:6" customFormat="1" x14ac:dyDescent="0.25">
      <c r="A89" s="137"/>
      <c r="B89" s="47"/>
      <c r="C89" s="57"/>
      <c r="D89" s="61"/>
      <c r="E89" s="60"/>
      <c r="F89" s="117"/>
    </row>
    <row r="90" spans="1:6" customFormat="1" x14ac:dyDescent="0.25">
      <c r="A90" s="150"/>
      <c r="B90" s="56"/>
      <c r="C90" s="52"/>
      <c r="D90" s="61"/>
      <c r="E90" s="60"/>
      <c r="F90" s="117"/>
    </row>
    <row r="91" spans="1:6" customFormat="1" x14ac:dyDescent="0.25">
      <c r="A91" s="137"/>
      <c r="B91" s="47"/>
      <c r="C91" s="57"/>
      <c r="D91" s="61"/>
      <c r="E91" s="60"/>
      <c r="F91" s="117"/>
    </row>
    <row r="92" spans="1:6" customFormat="1" x14ac:dyDescent="0.25">
      <c r="A92" s="137"/>
      <c r="B92" s="47"/>
      <c r="C92" s="57"/>
      <c r="D92" s="61"/>
      <c r="E92" s="60"/>
      <c r="F92" s="117"/>
    </row>
    <row r="93" spans="1:6" customFormat="1" x14ac:dyDescent="0.25">
      <c r="A93" s="150"/>
      <c r="B93" s="56"/>
      <c r="C93" s="52"/>
      <c r="D93" s="61"/>
      <c r="E93" s="60"/>
      <c r="F93" s="117"/>
    </row>
    <row r="94" spans="1:6" customFormat="1" x14ac:dyDescent="0.25">
      <c r="A94" s="137"/>
      <c r="B94" s="47"/>
      <c r="C94" s="57"/>
      <c r="D94" s="61"/>
      <c r="E94" s="60"/>
      <c r="F94" s="117"/>
    </row>
    <row r="95" spans="1:6" customFormat="1" x14ac:dyDescent="0.25">
      <c r="A95" s="137"/>
      <c r="B95" s="47"/>
      <c r="C95" s="57"/>
      <c r="D95" s="61"/>
      <c r="E95" s="60"/>
      <c r="F95" s="117"/>
    </row>
    <row r="96" spans="1:6" customFormat="1" x14ac:dyDescent="0.25">
      <c r="A96" s="137"/>
      <c r="B96" s="47"/>
      <c r="C96" s="57"/>
      <c r="D96" s="61"/>
      <c r="E96" s="60"/>
      <c r="F96" s="117"/>
    </row>
    <row r="97" spans="1:6" customFormat="1" x14ac:dyDescent="0.25">
      <c r="A97" s="137"/>
      <c r="B97" s="47"/>
      <c r="C97" s="57"/>
      <c r="D97" s="61"/>
      <c r="E97" s="60"/>
      <c r="F97" s="117"/>
    </row>
    <row r="98" spans="1:6" s="172" customFormat="1" x14ac:dyDescent="0.25">
      <c r="A98" s="193"/>
      <c r="B98" s="194"/>
      <c r="C98" s="195"/>
      <c r="D98" s="171"/>
      <c r="E98" s="173"/>
      <c r="F98" s="192"/>
    </row>
    <row r="99" spans="1:6" customFormat="1" x14ac:dyDescent="0.25">
      <c r="A99" s="137"/>
      <c r="B99" s="47"/>
      <c r="C99" s="57"/>
      <c r="D99" s="61"/>
      <c r="E99" s="60"/>
      <c r="F99" s="117"/>
    </row>
    <row r="100" spans="1:6" customFormat="1" x14ac:dyDescent="0.25">
      <c r="A100" s="137"/>
      <c r="B100" s="47"/>
      <c r="C100" s="57"/>
      <c r="D100" s="61"/>
      <c r="E100" s="60"/>
      <c r="F100" s="117"/>
    </row>
    <row r="101" spans="1:6" customFormat="1" x14ac:dyDescent="0.25">
      <c r="A101" s="224"/>
      <c r="D101" s="85"/>
      <c r="F101" s="85"/>
    </row>
    <row r="102" spans="1:6" s="172" customFormat="1" x14ac:dyDescent="0.25">
      <c r="A102" s="225"/>
      <c r="D102" s="226"/>
    </row>
    <row r="103" spans="1:6" customFormat="1" x14ac:dyDescent="0.25">
      <c r="A103" s="224"/>
      <c r="D103" s="85"/>
      <c r="F103" s="85"/>
    </row>
    <row r="104" spans="1:6" customFormat="1" x14ac:dyDescent="0.25">
      <c r="D104" s="85"/>
    </row>
    <row r="105" spans="1:6" customFormat="1" x14ac:dyDescent="0.25"/>
    <row r="106" spans="1:6" customFormat="1" x14ac:dyDescent="0.25">
      <c r="A106" s="224"/>
      <c r="D106" s="85"/>
      <c r="F106" s="85"/>
    </row>
    <row r="107" spans="1:6" customFormat="1" x14ac:dyDescent="0.25">
      <c r="D107" s="85"/>
    </row>
    <row r="108" spans="1:6" customFormat="1" x14ac:dyDescent="0.25">
      <c r="A108" s="224"/>
      <c r="D108" s="85"/>
    </row>
    <row r="109" spans="1:6" customFormat="1" x14ac:dyDescent="0.25">
      <c r="A109" s="224"/>
      <c r="D109" s="85"/>
      <c r="F109" s="85"/>
    </row>
    <row r="110" spans="1:6" customFormat="1" x14ac:dyDescent="0.25"/>
    <row r="111" spans="1:6" customFormat="1" x14ac:dyDescent="0.25"/>
    <row r="112" spans="1:6" customFormat="1" x14ac:dyDescent="0.25"/>
    <row r="113" spans="1:6" customFormat="1" x14ac:dyDescent="0.25"/>
    <row r="114" spans="1:6" customFormat="1" x14ac:dyDescent="0.25">
      <c r="A114" s="151"/>
      <c r="D114" s="85"/>
      <c r="F114" s="90"/>
    </row>
    <row r="115" spans="1:6" customFormat="1" x14ac:dyDescent="0.25">
      <c r="A115" s="132"/>
      <c r="F115" s="90"/>
    </row>
    <row r="116" spans="1:6" customFormat="1" x14ac:dyDescent="0.25">
      <c r="A116" s="132"/>
      <c r="D116" s="85"/>
      <c r="F116" s="90"/>
    </row>
    <row r="117" spans="1:6" customFormat="1" x14ac:dyDescent="0.25">
      <c r="A117" s="132"/>
      <c r="D117" s="85"/>
      <c r="F117" s="90"/>
    </row>
    <row r="118" spans="1:6" customFormat="1" x14ac:dyDescent="0.25">
      <c r="A118" s="132"/>
      <c r="D118" s="85"/>
      <c r="F118" s="90"/>
    </row>
    <row r="119" spans="1:6" customFormat="1" x14ac:dyDescent="0.25">
      <c r="A119" s="132"/>
      <c r="D119" s="85"/>
      <c r="F119" s="90"/>
    </row>
    <row r="120" spans="1:6" customFormat="1" x14ac:dyDescent="0.25">
      <c r="A120" s="151"/>
      <c r="D120" s="32"/>
      <c r="E120" s="3"/>
      <c r="F120" s="127"/>
    </row>
    <row r="121" spans="1:6" customFormat="1" x14ac:dyDescent="0.25">
      <c r="A121" s="151"/>
      <c r="D121" s="32"/>
      <c r="E121" s="3"/>
      <c r="F121" s="127"/>
    </row>
    <row r="122" spans="1:6" customFormat="1" x14ac:dyDescent="0.25">
      <c r="A122" s="151"/>
      <c r="D122" s="32"/>
      <c r="E122" s="3"/>
      <c r="F122" s="104"/>
    </row>
    <row r="123" spans="1:6" customFormat="1" x14ac:dyDescent="0.25">
      <c r="A123" s="151"/>
      <c r="D123" s="85"/>
      <c r="F123" s="119"/>
    </row>
    <row r="124" spans="1:6" customFormat="1" x14ac:dyDescent="0.25">
      <c r="A124" s="151"/>
      <c r="D124" s="85"/>
      <c r="F124" s="119"/>
    </row>
    <row r="125" spans="1:6" customFormat="1" x14ac:dyDescent="0.25">
      <c r="A125" s="151"/>
      <c r="D125" s="85"/>
      <c r="F125" s="119"/>
    </row>
    <row r="126" spans="1:6" customFormat="1" x14ac:dyDescent="0.25">
      <c r="A126" s="151"/>
      <c r="D126" s="32"/>
      <c r="E126" s="3"/>
      <c r="F126" s="104"/>
    </row>
    <row r="127" spans="1:6" customFormat="1" x14ac:dyDescent="0.25">
      <c r="A127" s="151"/>
      <c r="D127" s="85"/>
      <c r="F127" s="119"/>
    </row>
    <row r="128" spans="1:6" customFormat="1" x14ac:dyDescent="0.25">
      <c r="A128" s="151"/>
      <c r="D128" s="85"/>
      <c r="F128" s="119"/>
    </row>
    <row r="129" spans="1:6" customFormat="1" x14ac:dyDescent="0.25">
      <c r="A129" s="151"/>
      <c r="D129" s="85"/>
      <c r="F129" s="119"/>
    </row>
    <row r="130" spans="1:6" customFormat="1" x14ac:dyDescent="0.25">
      <c r="A130" s="151"/>
      <c r="D130" s="85"/>
      <c r="F130" s="119"/>
    </row>
    <row r="131" spans="1:6" customFormat="1" x14ac:dyDescent="0.25">
      <c r="A131" s="151"/>
      <c r="D131" s="32"/>
      <c r="E131" s="3"/>
      <c r="F131" s="104"/>
    </row>
    <row r="132" spans="1:6" customFormat="1" x14ac:dyDescent="0.25">
      <c r="A132" s="151"/>
      <c r="D132" s="85"/>
      <c r="F132" s="119"/>
    </row>
    <row r="133" spans="1:6" customFormat="1" x14ac:dyDescent="0.25">
      <c r="A133" s="151"/>
      <c r="D133" s="85"/>
      <c r="F133" s="119"/>
    </row>
    <row r="134" spans="1:6" customFormat="1" x14ac:dyDescent="0.25">
      <c r="A134" s="132"/>
      <c r="D134" s="85"/>
      <c r="F134" s="119"/>
    </row>
    <row r="135" spans="1:6" customFormat="1" x14ac:dyDescent="0.25">
      <c r="A135" s="151"/>
      <c r="D135" s="85"/>
      <c r="F135" s="119"/>
    </row>
    <row r="136" spans="1:6" customFormat="1" x14ac:dyDescent="0.25">
      <c r="A136" s="132"/>
      <c r="D136" s="85"/>
      <c r="F136" s="119"/>
    </row>
    <row r="137" spans="1:6" customFormat="1" x14ac:dyDescent="0.25">
      <c r="A137" s="151"/>
      <c r="D137" s="85"/>
      <c r="F137" s="119"/>
    </row>
    <row r="138" spans="1:6" customFormat="1" x14ac:dyDescent="0.25">
      <c r="A138" s="151"/>
      <c r="D138" s="85"/>
      <c r="F138" s="119"/>
    </row>
    <row r="139" spans="1:6" customFormat="1" x14ac:dyDescent="0.25">
      <c r="A139" s="132"/>
      <c r="D139" s="85"/>
      <c r="F139" s="119"/>
    </row>
    <row r="140" spans="1:6" customFormat="1" x14ac:dyDescent="0.25">
      <c r="A140" s="132"/>
      <c r="F140" s="119"/>
    </row>
    <row r="141" spans="1:6" customFormat="1" x14ac:dyDescent="0.25">
      <c r="A141" s="132"/>
      <c r="F141" s="119"/>
    </row>
    <row r="142" spans="1:6" customFormat="1" x14ac:dyDescent="0.25">
      <c r="A142" s="132"/>
      <c r="D142" s="20"/>
      <c r="E142" s="3"/>
      <c r="F142" s="104"/>
    </row>
    <row r="143" spans="1:6" customFormat="1" x14ac:dyDescent="0.25">
      <c r="A143" s="132"/>
      <c r="D143" s="20"/>
      <c r="E143" s="3"/>
      <c r="F143" s="104"/>
    </row>
    <row r="144" spans="1:6" customFormat="1" x14ac:dyDescent="0.25">
      <c r="A144" s="132"/>
      <c r="F144" s="119"/>
    </row>
    <row r="145" spans="1:6" customFormat="1" x14ac:dyDescent="0.25">
      <c r="A145" s="132"/>
      <c r="D145" s="20"/>
      <c r="E145" s="3"/>
      <c r="F145" s="104"/>
    </row>
    <row r="146" spans="1:6" customFormat="1" x14ac:dyDescent="0.25">
      <c r="A146" s="132"/>
      <c r="F146" s="119"/>
    </row>
    <row r="147" spans="1:6" customFormat="1" x14ac:dyDescent="0.25">
      <c r="A147" s="132"/>
      <c r="F147" s="119"/>
    </row>
    <row r="148" spans="1:6" customFormat="1" x14ac:dyDescent="0.25">
      <c r="A148" s="132"/>
      <c r="F148" s="119"/>
    </row>
    <row r="149" spans="1:6" customFormat="1" x14ac:dyDescent="0.25">
      <c r="A149" s="132"/>
      <c r="F149" s="119"/>
    </row>
    <row r="150" spans="1:6" customFormat="1" x14ac:dyDescent="0.25">
      <c r="A150" s="132"/>
      <c r="F150" s="119"/>
    </row>
    <row r="151" spans="1:6" customFormat="1" x14ac:dyDescent="0.25">
      <c r="A151" s="132"/>
      <c r="F151" s="119"/>
    </row>
    <row r="152" spans="1:6" customFormat="1" x14ac:dyDescent="0.25">
      <c r="A152" s="132"/>
      <c r="D152" s="20"/>
      <c r="E152" s="3"/>
      <c r="F152" s="104"/>
    </row>
    <row r="153" spans="1:6" customFormat="1" x14ac:dyDescent="0.25">
      <c r="A153" s="132"/>
      <c r="D153" s="20"/>
      <c r="E153" s="3"/>
      <c r="F153" s="104"/>
    </row>
    <row r="154" spans="1:6" customFormat="1" x14ac:dyDescent="0.25">
      <c r="A154" s="132"/>
      <c r="D154" s="20"/>
      <c r="E154" s="3"/>
      <c r="F154" s="104"/>
    </row>
    <row r="155" spans="1:6" customFormat="1" x14ac:dyDescent="0.25">
      <c r="A155" s="132"/>
      <c r="F155" s="119"/>
    </row>
    <row r="156" spans="1:6" customFormat="1" x14ac:dyDescent="0.25">
      <c r="A156" s="132"/>
      <c r="D156" s="20"/>
      <c r="E156" s="3"/>
      <c r="F156" s="104"/>
    </row>
    <row r="157" spans="1:6" customFormat="1" x14ac:dyDescent="0.25">
      <c r="A157" s="132"/>
      <c r="F157" s="119"/>
    </row>
    <row r="158" spans="1:6" customFormat="1" x14ac:dyDescent="0.25">
      <c r="A158" s="132"/>
      <c r="F158" s="119"/>
    </row>
    <row r="159" spans="1:6" customFormat="1" x14ac:dyDescent="0.25">
      <c r="A159" s="132"/>
      <c r="F159" s="119"/>
    </row>
    <row r="160" spans="1:6" customFormat="1" x14ac:dyDescent="0.25">
      <c r="A160" s="132"/>
      <c r="F160" s="119"/>
    </row>
    <row r="161" spans="1:6" customFormat="1" x14ac:dyDescent="0.25">
      <c r="A161" s="132"/>
      <c r="F161" s="119"/>
    </row>
    <row r="162" spans="1:6" customFormat="1" x14ac:dyDescent="0.25">
      <c r="A162" s="132"/>
      <c r="D162" s="20"/>
      <c r="E162" s="3"/>
      <c r="F162" s="104"/>
    </row>
    <row r="163" spans="1:6" customFormat="1" x14ac:dyDescent="0.25">
      <c r="A163" s="132"/>
      <c r="F163" s="119"/>
    </row>
    <row r="164" spans="1:6" customFormat="1" x14ac:dyDescent="0.25">
      <c r="A164" s="132"/>
      <c r="F164" s="119"/>
    </row>
    <row r="165" spans="1:6" customFormat="1" x14ac:dyDescent="0.25">
      <c r="A165" s="132"/>
      <c r="D165" s="20"/>
      <c r="E165" s="3"/>
      <c r="F165" s="104"/>
    </row>
    <row r="166" spans="1:6" customFormat="1" x14ac:dyDescent="0.25">
      <c r="A166" s="132"/>
      <c r="F166" s="119"/>
    </row>
    <row r="167" spans="1:6" customFormat="1" x14ac:dyDescent="0.25">
      <c r="A167" s="132"/>
      <c r="D167" s="20"/>
      <c r="E167" s="3"/>
      <c r="F167" s="104"/>
    </row>
    <row r="168" spans="1:6" customFormat="1" x14ac:dyDescent="0.25">
      <c r="A168" s="132"/>
      <c r="D168" s="20"/>
      <c r="E168" s="3"/>
      <c r="F168" s="104"/>
    </row>
    <row r="169" spans="1:6" customFormat="1" x14ac:dyDescent="0.25">
      <c r="A169" s="132"/>
      <c r="F169" s="119"/>
    </row>
    <row r="170" spans="1:6" customFormat="1" x14ac:dyDescent="0.25">
      <c r="A170" s="132"/>
      <c r="F170" s="119"/>
    </row>
    <row r="171" spans="1:6" customFormat="1" x14ac:dyDescent="0.25">
      <c r="A171" s="132"/>
      <c r="D171" s="20"/>
      <c r="E171" s="3"/>
      <c r="F171" s="104"/>
    </row>
    <row r="172" spans="1:6" customFormat="1" x14ac:dyDescent="0.25">
      <c r="A172" s="132"/>
      <c r="F172" s="119"/>
    </row>
    <row r="173" spans="1:6" customFormat="1" x14ac:dyDescent="0.25">
      <c r="A173" s="132"/>
      <c r="F173" s="119"/>
    </row>
    <row r="174" spans="1:6" customFormat="1" x14ac:dyDescent="0.25">
      <c r="A174" s="132"/>
      <c r="F174" s="119"/>
    </row>
    <row r="175" spans="1:6" customFormat="1" x14ac:dyDescent="0.25">
      <c r="A175" s="132"/>
      <c r="F175" s="119"/>
    </row>
    <row r="176" spans="1:6" customFormat="1" x14ac:dyDescent="0.25">
      <c r="A176" s="132"/>
      <c r="F176" s="119"/>
    </row>
    <row r="177" spans="1:6" customFormat="1" x14ac:dyDescent="0.25">
      <c r="A177" s="132"/>
      <c r="D177" s="20"/>
      <c r="E177" s="3"/>
      <c r="F177" s="104"/>
    </row>
    <row r="178" spans="1:6" customFormat="1" x14ac:dyDescent="0.25">
      <c r="A178" s="132"/>
      <c r="F178" s="119"/>
    </row>
    <row r="179" spans="1:6" customFormat="1" x14ac:dyDescent="0.25">
      <c r="A179" s="132"/>
      <c r="F179" s="119"/>
    </row>
    <row r="180" spans="1:6" customFormat="1" x14ac:dyDescent="0.25">
      <c r="A180" s="132"/>
      <c r="D180" s="20"/>
      <c r="E180" s="3"/>
      <c r="F180" s="104"/>
    </row>
    <row r="181" spans="1:6" customFormat="1" x14ac:dyDescent="0.25">
      <c r="A181" s="132"/>
      <c r="F181" s="119"/>
    </row>
    <row r="182" spans="1:6" customFormat="1" x14ac:dyDescent="0.25">
      <c r="A182" s="132"/>
      <c r="F182" s="119"/>
    </row>
    <row r="183" spans="1:6" customFormat="1" x14ac:dyDescent="0.25">
      <c r="A183" s="132"/>
      <c r="D183" s="20"/>
      <c r="E183" s="3"/>
      <c r="F183" s="104"/>
    </row>
    <row r="184" spans="1:6" customFormat="1" x14ac:dyDescent="0.25">
      <c r="A184" s="132"/>
      <c r="D184" s="20"/>
      <c r="E184" s="3"/>
      <c r="F184" s="104"/>
    </row>
    <row r="185" spans="1:6" customFormat="1" x14ac:dyDescent="0.25">
      <c r="A185" s="132"/>
      <c r="D185" s="20"/>
      <c r="E185" s="3"/>
      <c r="F185" s="104"/>
    </row>
    <row r="186" spans="1:6" customFormat="1" x14ac:dyDescent="0.25">
      <c r="A186" s="132"/>
      <c r="D186" s="20"/>
      <c r="E186" s="3"/>
      <c r="F186" s="104"/>
    </row>
    <row r="187" spans="1:6" customFormat="1" x14ac:dyDescent="0.25">
      <c r="A187" s="132"/>
      <c r="D187" s="20"/>
      <c r="E187" s="3"/>
      <c r="F187" s="104"/>
    </row>
    <row r="188" spans="1:6" customFormat="1" x14ac:dyDescent="0.25">
      <c r="A188" s="132"/>
      <c r="F188" s="119"/>
    </row>
    <row r="189" spans="1:6" customFormat="1" x14ac:dyDescent="0.25">
      <c r="A189" s="132"/>
      <c r="F189" s="119"/>
    </row>
    <row r="190" spans="1:6" customFormat="1" x14ac:dyDescent="0.25">
      <c r="A190" s="132"/>
      <c r="F190" s="119"/>
    </row>
    <row r="191" spans="1:6" customFormat="1" x14ac:dyDescent="0.25">
      <c r="A191" s="132"/>
      <c r="F191" s="119"/>
    </row>
    <row r="192" spans="1:6" customFormat="1" x14ac:dyDescent="0.25">
      <c r="A192" s="132"/>
      <c r="F192" s="119"/>
    </row>
    <row r="193" spans="1:6" customFormat="1" x14ac:dyDescent="0.25">
      <c r="A193" s="132"/>
      <c r="F193" s="119"/>
    </row>
    <row r="194" spans="1:6" customFormat="1" x14ac:dyDescent="0.25">
      <c r="A194" s="132"/>
      <c r="F194" s="119"/>
    </row>
    <row r="195" spans="1:6" customFormat="1" x14ac:dyDescent="0.25">
      <c r="A195" s="132"/>
      <c r="F195" s="119"/>
    </row>
    <row r="196" spans="1:6" customFormat="1" x14ac:dyDescent="0.25">
      <c r="A196" s="132"/>
      <c r="F196" s="119"/>
    </row>
    <row r="197" spans="1:6" customFormat="1" x14ac:dyDescent="0.25">
      <c r="A197" s="132"/>
      <c r="D197" s="20"/>
      <c r="E197" s="3"/>
      <c r="F197" s="104"/>
    </row>
    <row r="198" spans="1:6" customFormat="1" x14ac:dyDescent="0.25">
      <c r="A198" s="132"/>
      <c r="D198" s="20"/>
      <c r="E198" s="3"/>
      <c r="F198" s="104"/>
    </row>
    <row r="199" spans="1:6" customFormat="1" x14ac:dyDescent="0.25">
      <c r="A199" s="132"/>
      <c r="F199" s="119"/>
    </row>
    <row r="200" spans="1:6" customFormat="1" x14ac:dyDescent="0.25">
      <c r="A200" s="132"/>
      <c r="F200" s="119"/>
    </row>
    <row r="201" spans="1:6" customFormat="1" x14ac:dyDescent="0.25">
      <c r="A201" s="132"/>
      <c r="F201" s="119"/>
    </row>
    <row r="202" spans="1:6" customFormat="1" x14ac:dyDescent="0.25">
      <c r="A202" s="132"/>
      <c r="F202" s="119" t="str">
        <f t="shared" ref="F202:F224" si="0">IFERROR(_xlfn.IFS(E202=1,(D202*E202),E203="",("")),"")</f>
        <v/>
      </c>
    </row>
    <row r="203" spans="1:6" customFormat="1" x14ac:dyDescent="0.25">
      <c r="A203" s="132"/>
      <c r="F203" s="119" t="str">
        <f t="shared" si="0"/>
        <v/>
      </c>
    </row>
    <row r="204" spans="1:6" customFormat="1" x14ac:dyDescent="0.25">
      <c r="A204" s="132"/>
      <c r="F204" s="119" t="str">
        <f t="shared" si="0"/>
        <v/>
      </c>
    </row>
    <row r="205" spans="1:6" customFormat="1" x14ac:dyDescent="0.25">
      <c r="A205" s="132"/>
      <c r="D205" s="20"/>
      <c r="E205" s="3"/>
      <c r="F205" s="104" t="str">
        <f t="shared" si="0"/>
        <v/>
      </c>
    </row>
    <row r="206" spans="1:6" customFormat="1" x14ac:dyDescent="0.25">
      <c r="A206" s="132"/>
      <c r="D206" s="20"/>
      <c r="E206" s="3"/>
      <c r="F206" s="104" t="str">
        <f t="shared" si="0"/>
        <v/>
      </c>
    </row>
    <row r="207" spans="1:6" customFormat="1" x14ac:dyDescent="0.25">
      <c r="A207" s="132"/>
      <c r="F207" s="119" t="str">
        <f t="shared" si="0"/>
        <v/>
      </c>
    </row>
    <row r="208" spans="1:6" customFormat="1" x14ac:dyDescent="0.25">
      <c r="A208" s="132"/>
      <c r="D208" s="20"/>
      <c r="E208" s="3"/>
      <c r="F208" s="104" t="str">
        <f t="shared" si="0"/>
        <v/>
      </c>
    </row>
    <row r="209" spans="1:6" customFormat="1" x14ac:dyDescent="0.25">
      <c r="A209" s="132"/>
      <c r="F209" s="119" t="str">
        <f t="shared" si="0"/>
        <v/>
      </c>
    </row>
    <row r="210" spans="1:6" customFormat="1" x14ac:dyDescent="0.25">
      <c r="A210" s="132"/>
      <c r="F210" s="119" t="str">
        <f t="shared" si="0"/>
        <v/>
      </c>
    </row>
    <row r="211" spans="1:6" customFormat="1" x14ac:dyDescent="0.25">
      <c r="A211" s="132"/>
      <c r="D211" s="20"/>
      <c r="E211" s="3"/>
      <c r="F211" s="104" t="str">
        <f t="shared" si="0"/>
        <v/>
      </c>
    </row>
    <row r="212" spans="1:6" customFormat="1" x14ac:dyDescent="0.25">
      <c r="A212" s="132"/>
      <c r="F212" s="119" t="str">
        <f t="shared" si="0"/>
        <v/>
      </c>
    </row>
    <row r="213" spans="1:6" customFormat="1" x14ac:dyDescent="0.25">
      <c r="A213" s="132"/>
      <c r="F213" s="119" t="str">
        <f t="shared" si="0"/>
        <v/>
      </c>
    </row>
    <row r="214" spans="1:6" customFormat="1" x14ac:dyDescent="0.25">
      <c r="A214" s="132"/>
      <c r="F214" s="119" t="str">
        <f t="shared" si="0"/>
        <v/>
      </c>
    </row>
    <row r="215" spans="1:6" customFormat="1" x14ac:dyDescent="0.25">
      <c r="A215" s="132"/>
      <c r="D215" s="20"/>
      <c r="E215" s="3"/>
      <c r="F215" s="104" t="str">
        <f t="shared" si="0"/>
        <v/>
      </c>
    </row>
    <row r="216" spans="1:6" customFormat="1" x14ac:dyDescent="0.25">
      <c r="A216" s="132"/>
      <c r="F216" s="119" t="str">
        <f t="shared" si="0"/>
        <v/>
      </c>
    </row>
    <row r="217" spans="1:6" customFormat="1" x14ac:dyDescent="0.25">
      <c r="A217" s="132"/>
      <c r="F217" s="119" t="str">
        <f t="shared" si="0"/>
        <v/>
      </c>
    </row>
    <row r="218" spans="1:6" customFormat="1" x14ac:dyDescent="0.25">
      <c r="A218" s="132"/>
      <c r="F218" s="119" t="str">
        <f t="shared" si="0"/>
        <v/>
      </c>
    </row>
    <row r="219" spans="1:6" customFormat="1" x14ac:dyDescent="0.25">
      <c r="A219" s="132"/>
      <c r="D219" s="20"/>
      <c r="E219" s="3"/>
      <c r="F219" s="104" t="str">
        <f t="shared" si="0"/>
        <v/>
      </c>
    </row>
    <row r="220" spans="1:6" customFormat="1" x14ac:dyDescent="0.25">
      <c r="A220" s="132"/>
      <c r="F220" s="119" t="str">
        <f t="shared" si="0"/>
        <v/>
      </c>
    </row>
    <row r="221" spans="1:6" customFormat="1" x14ac:dyDescent="0.25">
      <c r="A221" s="132"/>
      <c r="D221" s="20"/>
      <c r="E221" s="3"/>
      <c r="F221" s="104" t="str">
        <f t="shared" si="0"/>
        <v/>
      </c>
    </row>
    <row r="222" spans="1:6" customFormat="1" x14ac:dyDescent="0.25">
      <c r="A222" s="132"/>
      <c r="F222" s="119" t="str">
        <f t="shared" si="0"/>
        <v/>
      </c>
    </row>
    <row r="223" spans="1:6" customFormat="1" x14ac:dyDescent="0.25">
      <c r="A223" s="132"/>
      <c r="D223" s="20"/>
      <c r="E223" s="3"/>
      <c r="F223" s="104" t="str">
        <f t="shared" si="0"/>
        <v/>
      </c>
    </row>
    <row r="224" spans="1:6" customFormat="1" x14ac:dyDescent="0.25">
      <c r="A224" s="132"/>
      <c r="D224" s="20"/>
      <c r="E224" s="3"/>
      <c r="F224" s="104" t="str">
        <f t="shared" si="0"/>
        <v/>
      </c>
    </row>
    <row r="225" spans="1:6" customFormat="1" x14ac:dyDescent="0.25">
      <c r="A225" s="132"/>
      <c r="D225" s="20"/>
      <c r="E225" s="3"/>
      <c r="F225" s="104" t="str">
        <f t="shared" ref="F225:F288" si="1">IFERROR(_xlfn.IFS(E225=1,(D225*E225),E226="",("")),"")</f>
        <v/>
      </c>
    </row>
    <row r="226" spans="1:6" customFormat="1" x14ac:dyDescent="0.25">
      <c r="A226" s="132"/>
      <c r="D226" s="20"/>
      <c r="E226" s="3"/>
      <c r="F226" s="104" t="str">
        <f t="shared" si="1"/>
        <v/>
      </c>
    </row>
    <row r="227" spans="1:6" customFormat="1" x14ac:dyDescent="0.25">
      <c r="A227" s="132"/>
      <c r="D227" s="20"/>
      <c r="E227" s="3"/>
      <c r="F227" s="104" t="str">
        <f t="shared" si="1"/>
        <v/>
      </c>
    </row>
    <row r="228" spans="1:6" customFormat="1" x14ac:dyDescent="0.25">
      <c r="A228" s="132"/>
      <c r="D228" s="20"/>
      <c r="E228" s="3"/>
      <c r="F228" s="104" t="str">
        <f t="shared" si="1"/>
        <v/>
      </c>
    </row>
    <row r="229" spans="1:6" customFormat="1" x14ac:dyDescent="0.25">
      <c r="A229" s="132"/>
      <c r="D229" s="20"/>
      <c r="E229" s="3"/>
      <c r="F229" s="104" t="str">
        <f t="shared" si="1"/>
        <v/>
      </c>
    </row>
    <row r="230" spans="1:6" customFormat="1" x14ac:dyDescent="0.25">
      <c r="A230" s="132"/>
      <c r="D230" s="20"/>
      <c r="E230" s="3"/>
      <c r="F230" s="104" t="str">
        <f t="shared" si="1"/>
        <v/>
      </c>
    </row>
    <row r="231" spans="1:6" customFormat="1" x14ac:dyDescent="0.25">
      <c r="A231" s="132"/>
      <c r="F231" s="119" t="str">
        <f t="shared" si="1"/>
        <v/>
      </c>
    </row>
    <row r="232" spans="1:6" customFormat="1" x14ac:dyDescent="0.25">
      <c r="A232" s="132"/>
      <c r="F232" s="119" t="str">
        <f t="shared" si="1"/>
        <v/>
      </c>
    </row>
    <row r="233" spans="1:6" customFormat="1" x14ac:dyDescent="0.25">
      <c r="A233" s="132"/>
      <c r="F233" s="119" t="str">
        <f t="shared" si="1"/>
        <v/>
      </c>
    </row>
    <row r="234" spans="1:6" customFormat="1" x14ac:dyDescent="0.25">
      <c r="A234" s="132"/>
      <c r="F234" s="119" t="str">
        <f t="shared" si="1"/>
        <v/>
      </c>
    </row>
    <row r="235" spans="1:6" customFormat="1" x14ac:dyDescent="0.25">
      <c r="A235" s="132"/>
      <c r="F235" s="119" t="str">
        <f t="shared" si="1"/>
        <v/>
      </c>
    </row>
    <row r="236" spans="1:6" customFormat="1" x14ac:dyDescent="0.25">
      <c r="A236" s="132"/>
      <c r="F236" s="119" t="str">
        <f t="shared" si="1"/>
        <v/>
      </c>
    </row>
    <row r="237" spans="1:6" customFormat="1" x14ac:dyDescent="0.25">
      <c r="A237" s="132"/>
      <c r="F237" s="119" t="str">
        <f t="shared" si="1"/>
        <v/>
      </c>
    </row>
    <row r="238" spans="1:6" customFormat="1" x14ac:dyDescent="0.25">
      <c r="A238" s="132"/>
      <c r="F238" s="119" t="str">
        <f t="shared" si="1"/>
        <v/>
      </c>
    </row>
    <row r="239" spans="1:6" customFormat="1" x14ac:dyDescent="0.25">
      <c r="A239" s="132"/>
      <c r="F239" s="119" t="str">
        <f t="shared" si="1"/>
        <v/>
      </c>
    </row>
    <row r="240" spans="1:6" customFormat="1" x14ac:dyDescent="0.25">
      <c r="A240" s="132"/>
      <c r="D240" s="20"/>
      <c r="E240" s="3"/>
      <c r="F240" s="104" t="str">
        <f t="shared" si="1"/>
        <v/>
      </c>
    </row>
    <row r="241" spans="1:6" customFormat="1" x14ac:dyDescent="0.25">
      <c r="A241" s="132"/>
      <c r="D241" s="20"/>
      <c r="E241" s="3"/>
      <c r="F241" s="104" t="str">
        <f t="shared" si="1"/>
        <v/>
      </c>
    </row>
    <row r="242" spans="1:6" customFormat="1" x14ac:dyDescent="0.25">
      <c r="A242" s="132"/>
      <c r="F242" s="119" t="str">
        <f t="shared" si="1"/>
        <v/>
      </c>
    </row>
    <row r="243" spans="1:6" customFormat="1" x14ac:dyDescent="0.25">
      <c r="A243" s="132"/>
      <c r="F243" s="119" t="str">
        <f t="shared" si="1"/>
        <v/>
      </c>
    </row>
    <row r="244" spans="1:6" customFormat="1" x14ac:dyDescent="0.25">
      <c r="A244" s="132"/>
      <c r="F244" s="119" t="str">
        <f t="shared" si="1"/>
        <v/>
      </c>
    </row>
    <row r="245" spans="1:6" customFormat="1" x14ac:dyDescent="0.25">
      <c r="A245" s="132"/>
      <c r="D245" s="20"/>
      <c r="E245" s="3"/>
      <c r="F245" s="104" t="str">
        <f t="shared" si="1"/>
        <v/>
      </c>
    </row>
    <row r="246" spans="1:6" customFormat="1" x14ac:dyDescent="0.25">
      <c r="A246" s="132"/>
      <c r="F246" s="119" t="str">
        <f t="shared" si="1"/>
        <v/>
      </c>
    </row>
    <row r="247" spans="1:6" customFormat="1" x14ac:dyDescent="0.25">
      <c r="A247" s="132"/>
      <c r="F247" s="119" t="str">
        <f t="shared" si="1"/>
        <v/>
      </c>
    </row>
    <row r="248" spans="1:6" customFormat="1" x14ac:dyDescent="0.25">
      <c r="A248" s="132"/>
      <c r="F248" s="119" t="str">
        <f t="shared" si="1"/>
        <v/>
      </c>
    </row>
    <row r="249" spans="1:6" customFormat="1" x14ac:dyDescent="0.25">
      <c r="A249" s="132"/>
      <c r="D249" s="20"/>
      <c r="E249" s="3"/>
      <c r="F249" s="104" t="str">
        <f t="shared" si="1"/>
        <v/>
      </c>
    </row>
    <row r="250" spans="1:6" customFormat="1" x14ac:dyDescent="0.25">
      <c r="A250" s="132"/>
      <c r="D250" s="20"/>
      <c r="E250" s="3"/>
      <c r="F250" s="104" t="str">
        <f t="shared" si="1"/>
        <v/>
      </c>
    </row>
    <row r="251" spans="1:6" customFormat="1" x14ac:dyDescent="0.25">
      <c r="A251" s="132"/>
      <c r="F251" s="119" t="str">
        <f t="shared" si="1"/>
        <v/>
      </c>
    </row>
    <row r="252" spans="1:6" customFormat="1" x14ac:dyDescent="0.25">
      <c r="A252" s="132"/>
      <c r="F252" s="119" t="str">
        <f t="shared" si="1"/>
        <v/>
      </c>
    </row>
    <row r="253" spans="1:6" customFormat="1" x14ac:dyDescent="0.25">
      <c r="A253" s="132"/>
      <c r="F253" s="119" t="str">
        <f t="shared" si="1"/>
        <v/>
      </c>
    </row>
    <row r="254" spans="1:6" customFormat="1" x14ac:dyDescent="0.25">
      <c r="A254" s="132"/>
      <c r="D254" s="20"/>
      <c r="E254" s="3"/>
      <c r="F254" s="104" t="str">
        <f t="shared" si="1"/>
        <v/>
      </c>
    </row>
    <row r="255" spans="1:6" customFormat="1" x14ac:dyDescent="0.25">
      <c r="A255" s="132"/>
      <c r="F255" s="119" t="str">
        <f t="shared" si="1"/>
        <v/>
      </c>
    </row>
    <row r="256" spans="1:6" customFormat="1" x14ac:dyDescent="0.25">
      <c r="A256" s="132"/>
      <c r="F256" s="119" t="str">
        <f t="shared" si="1"/>
        <v/>
      </c>
    </row>
    <row r="257" spans="1:6" customFormat="1" x14ac:dyDescent="0.25">
      <c r="A257" s="132"/>
      <c r="F257" s="119" t="str">
        <f t="shared" si="1"/>
        <v/>
      </c>
    </row>
    <row r="258" spans="1:6" customFormat="1" x14ac:dyDescent="0.25">
      <c r="A258" s="132"/>
      <c r="F258" s="119" t="str">
        <f t="shared" si="1"/>
        <v/>
      </c>
    </row>
    <row r="259" spans="1:6" customFormat="1" x14ac:dyDescent="0.25">
      <c r="A259" s="132"/>
      <c r="F259" s="119" t="str">
        <f t="shared" si="1"/>
        <v/>
      </c>
    </row>
    <row r="260" spans="1:6" customFormat="1" x14ac:dyDescent="0.25">
      <c r="A260" s="132"/>
      <c r="F260" s="119" t="str">
        <f t="shared" si="1"/>
        <v/>
      </c>
    </row>
    <row r="261" spans="1:6" customFormat="1" x14ac:dyDescent="0.25">
      <c r="A261" s="132"/>
      <c r="F261" s="119" t="str">
        <f t="shared" si="1"/>
        <v/>
      </c>
    </row>
    <row r="262" spans="1:6" customFormat="1" x14ac:dyDescent="0.25">
      <c r="A262" s="132"/>
      <c r="D262" s="20"/>
      <c r="E262" s="3"/>
      <c r="F262" s="104" t="str">
        <f t="shared" si="1"/>
        <v/>
      </c>
    </row>
    <row r="263" spans="1:6" customFormat="1" x14ac:dyDescent="0.25">
      <c r="A263" s="132"/>
      <c r="D263" s="20"/>
      <c r="E263" s="3"/>
      <c r="F263" s="104" t="str">
        <f t="shared" si="1"/>
        <v/>
      </c>
    </row>
    <row r="264" spans="1:6" customFormat="1" x14ac:dyDescent="0.25">
      <c r="A264" s="132"/>
      <c r="F264" s="119" t="str">
        <f t="shared" si="1"/>
        <v/>
      </c>
    </row>
    <row r="265" spans="1:6" customFormat="1" x14ac:dyDescent="0.25">
      <c r="A265" s="132"/>
      <c r="D265" s="20"/>
      <c r="E265" s="3"/>
      <c r="F265" s="104" t="str">
        <f t="shared" si="1"/>
        <v/>
      </c>
    </row>
    <row r="266" spans="1:6" customFormat="1" x14ac:dyDescent="0.25">
      <c r="A266" s="132"/>
      <c r="F266" s="119" t="str">
        <f t="shared" si="1"/>
        <v/>
      </c>
    </row>
    <row r="267" spans="1:6" customFormat="1" x14ac:dyDescent="0.25">
      <c r="A267" s="132"/>
      <c r="D267" s="20"/>
      <c r="E267" s="3"/>
      <c r="F267" s="104" t="str">
        <f t="shared" si="1"/>
        <v/>
      </c>
    </row>
    <row r="268" spans="1:6" customFormat="1" x14ac:dyDescent="0.25">
      <c r="A268" s="132"/>
      <c r="D268" s="20"/>
      <c r="E268" s="3"/>
      <c r="F268" s="104" t="str">
        <f t="shared" si="1"/>
        <v/>
      </c>
    </row>
    <row r="269" spans="1:6" customFormat="1" x14ac:dyDescent="0.25">
      <c r="A269" s="132"/>
      <c r="F269" s="119" t="str">
        <f t="shared" si="1"/>
        <v/>
      </c>
    </row>
    <row r="270" spans="1:6" customFormat="1" x14ac:dyDescent="0.25">
      <c r="A270" s="132"/>
      <c r="F270" s="119" t="str">
        <f t="shared" si="1"/>
        <v/>
      </c>
    </row>
    <row r="271" spans="1:6" customFormat="1" x14ac:dyDescent="0.25">
      <c r="A271" s="132"/>
      <c r="F271" s="119" t="str">
        <f t="shared" si="1"/>
        <v/>
      </c>
    </row>
    <row r="272" spans="1:6" customFormat="1" x14ac:dyDescent="0.25">
      <c r="A272" s="132"/>
      <c r="D272" s="20"/>
      <c r="E272" s="3"/>
      <c r="F272" s="104" t="str">
        <f t="shared" si="1"/>
        <v/>
      </c>
    </row>
    <row r="273" spans="1:6" customFormat="1" x14ac:dyDescent="0.25">
      <c r="A273" s="132"/>
      <c r="D273" s="20"/>
      <c r="E273" s="3"/>
      <c r="F273" s="104" t="str">
        <f t="shared" si="1"/>
        <v/>
      </c>
    </row>
    <row r="274" spans="1:6" customFormat="1" x14ac:dyDescent="0.25">
      <c r="A274" s="132"/>
      <c r="F274" s="119" t="str">
        <f t="shared" si="1"/>
        <v/>
      </c>
    </row>
    <row r="275" spans="1:6" customFormat="1" x14ac:dyDescent="0.25">
      <c r="A275" s="132"/>
      <c r="D275" s="20"/>
      <c r="E275" s="3"/>
      <c r="F275" s="104" t="str">
        <f t="shared" si="1"/>
        <v/>
      </c>
    </row>
    <row r="276" spans="1:6" customFormat="1" x14ac:dyDescent="0.25">
      <c r="A276" s="132"/>
      <c r="F276" s="119" t="str">
        <f t="shared" si="1"/>
        <v/>
      </c>
    </row>
    <row r="277" spans="1:6" customFormat="1" x14ac:dyDescent="0.25">
      <c r="A277" s="132"/>
      <c r="F277" s="119" t="str">
        <f t="shared" si="1"/>
        <v/>
      </c>
    </row>
    <row r="278" spans="1:6" customFormat="1" x14ac:dyDescent="0.25">
      <c r="A278" s="132"/>
      <c r="F278" s="119" t="str">
        <f t="shared" si="1"/>
        <v/>
      </c>
    </row>
    <row r="279" spans="1:6" customFormat="1" x14ac:dyDescent="0.25">
      <c r="A279" s="132"/>
      <c r="F279" s="119" t="str">
        <f t="shared" si="1"/>
        <v/>
      </c>
    </row>
    <row r="280" spans="1:6" customFormat="1" x14ac:dyDescent="0.25">
      <c r="A280" s="132"/>
      <c r="F280" s="119" t="str">
        <f t="shared" si="1"/>
        <v/>
      </c>
    </row>
    <row r="281" spans="1:6" customFormat="1" x14ac:dyDescent="0.25">
      <c r="A281" s="132"/>
      <c r="F281" s="119" t="str">
        <f t="shared" si="1"/>
        <v/>
      </c>
    </row>
    <row r="282" spans="1:6" customFormat="1" x14ac:dyDescent="0.25">
      <c r="A282" s="132"/>
      <c r="F282" s="119" t="str">
        <f t="shared" si="1"/>
        <v/>
      </c>
    </row>
    <row r="283" spans="1:6" customFormat="1" x14ac:dyDescent="0.25">
      <c r="A283" s="132"/>
      <c r="F283" s="119" t="str">
        <f t="shared" si="1"/>
        <v/>
      </c>
    </row>
    <row r="284" spans="1:6" customFormat="1" x14ac:dyDescent="0.25">
      <c r="A284" s="132"/>
      <c r="F284" s="119" t="str">
        <f t="shared" si="1"/>
        <v/>
      </c>
    </row>
    <row r="285" spans="1:6" customFormat="1" x14ac:dyDescent="0.25">
      <c r="A285" s="132"/>
      <c r="F285" s="119" t="str">
        <f t="shared" si="1"/>
        <v/>
      </c>
    </row>
    <row r="286" spans="1:6" customFormat="1" x14ac:dyDescent="0.25">
      <c r="A286" s="132"/>
      <c r="F286" s="119" t="str">
        <f t="shared" si="1"/>
        <v/>
      </c>
    </row>
    <row r="287" spans="1:6" customFormat="1" x14ac:dyDescent="0.25">
      <c r="A287" s="132"/>
      <c r="F287" s="119" t="str">
        <f t="shared" si="1"/>
        <v/>
      </c>
    </row>
    <row r="288" spans="1:6" customFormat="1" x14ac:dyDescent="0.25">
      <c r="A288" s="132"/>
      <c r="D288" s="20"/>
      <c r="E288" s="3"/>
      <c r="F288" s="104" t="str">
        <f t="shared" si="1"/>
        <v/>
      </c>
    </row>
    <row r="289" spans="1:6" customFormat="1" x14ac:dyDescent="0.25">
      <c r="A289" s="132"/>
      <c r="D289" s="20"/>
      <c r="E289" s="3"/>
      <c r="F289" s="104" t="str">
        <f t="shared" ref="F289:F301" si="2">IFERROR(_xlfn.IFS(E289=1,(D289*E289),E290="",("")),"")</f>
        <v/>
      </c>
    </row>
    <row r="290" spans="1:6" customFormat="1" x14ac:dyDescent="0.25">
      <c r="A290" s="132"/>
      <c r="F290" s="119" t="str">
        <f t="shared" si="2"/>
        <v/>
      </c>
    </row>
    <row r="291" spans="1:6" customFormat="1" x14ac:dyDescent="0.25">
      <c r="A291" s="132"/>
      <c r="F291" s="119" t="str">
        <f t="shared" si="2"/>
        <v/>
      </c>
    </row>
    <row r="292" spans="1:6" customFormat="1" x14ac:dyDescent="0.25">
      <c r="A292" s="132"/>
      <c r="F292" s="119" t="str">
        <f t="shared" si="2"/>
        <v/>
      </c>
    </row>
    <row r="293" spans="1:6" customFormat="1" x14ac:dyDescent="0.25">
      <c r="A293" s="132"/>
      <c r="D293" s="20"/>
      <c r="E293" s="3"/>
      <c r="F293" s="104" t="str">
        <f t="shared" si="2"/>
        <v/>
      </c>
    </row>
    <row r="294" spans="1:6" customFormat="1" x14ac:dyDescent="0.25">
      <c r="A294" s="132"/>
      <c r="F294" s="119" t="str">
        <f t="shared" si="2"/>
        <v/>
      </c>
    </row>
    <row r="295" spans="1:6" customFormat="1" x14ac:dyDescent="0.25">
      <c r="A295" s="132"/>
      <c r="F295" s="119" t="str">
        <f t="shared" si="2"/>
        <v/>
      </c>
    </row>
    <row r="296" spans="1:6" customFormat="1" x14ac:dyDescent="0.25">
      <c r="A296" s="132"/>
      <c r="F296" s="119" t="str">
        <f t="shared" si="2"/>
        <v/>
      </c>
    </row>
    <row r="297" spans="1:6" customFormat="1" x14ac:dyDescent="0.25">
      <c r="A297" s="132"/>
      <c r="D297" s="20"/>
      <c r="E297" s="3"/>
      <c r="F297" s="104" t="str">
        <f t="shared" si="2"/>
        <v/>
      </c>
    </row>
    <row r="298" spans="1:6" customFormat="1" x14ac:dyDescent="0.25">
      <c r="A298" s="132"/>
      <c r="F298" s="119" t="str">
        <f t="shared" si="2"/>
        <v/>
      </c>
    </row>
    <row r="299" spans="1:6" customFormat="1" x14ac:dyDescent="0.25">
      <c r="A299" s="132"/>
      <c r="D299" s="20"/>
      <c r="E299" s="3"/>
      <c r="F299" s="104" t="str">
        <f t="shared" si="2"/>
        <v/>
      </c>
    </row>
    <row r="300" spans="1:6" customFormat="1" x14ac:dyDescent="0.25">
      <c r="A300" s="132"/>
      <c r="D300" s="20"/>
      <c r="E300" s="3"/>
      <c r="F300" s="104" t="str">
        <f t="shared" si="2"/>
        <v/>
      </c>
    </row>
    <row r="301" spans="1:6" s="70" customFormat="1" x14ac:dyDescent="0.25">
      <c r="A301" s="152"/>
      <c r="F301" s="120" t="str">
        <f t="shared" si="2"/>
        <v/>
      </c>
    </row>
    <row r="302" spans="1:6" s="70" customFormat="1" x14ac:dyDescent="0.25">
      <c r="A302" s="152"/>
      <c r="F302" s="120"/>
    </row>
    <row r="303" spans="1:6" s="70" customFormat="1" x14ac:dyDescent="0.25">
      <c r="A303" s="152"/>
      <c r="D303" s="71"/>
      <c r="E303" s="72"/>
      <c r="F303" s="121"/>
    </row>
    <row r="304" spans="1:6" s="70" customFormat="1" x14ac:dyDescent="0.25">
      <c r="A304" s="152"/>
      <c r="F304" s="120"/>
    </row>
    <row r="305" spans="1:6" s="70" customFormat="1" x14ac:dyDescent="0.25">
      <c r="A305" s="152"/>
      <c r="F305" s="120"/>
    </row>
    <row r="306" spans="1:6" s="70" customFormat="1" x14ac:dyDescent="0.25">
      <c r="A306" s="152"/>
      <c r="D306" s="71"/>
      <c r="E306" s="72"/>
      <c r="F306" s="121"/>
    </row>
    <row r="307" spans="1:6" s="70" customFormat="1" x14ac:dyDescent="0.25">
      <c r="A307" s="152"/>
      <c r="F307" s="120"/>
    </row>
    <row r="308" spans="1:6" s="70" customFormat="1" x14ac:dyDescent="0.25">
      <c r="A308" s="152"/>
      <c r="F308" s="120"/>
    </row>
    <row r="309" spans="1:6" s="70" customFormat="1" x14ac:dyDescent="0.25">
      <c r="A309" s="152"/>
      <c r="D309" s="71"/>
      <c r="E309" s="72"/>
      <c r="F309" s="121"/>
    </row>
    <row r="310" spans="1:6" s="70" customFormat="1" x14ac:dyDescent="0.25">
      <c r="A310" s="152"/>
      <c r="F310" s="120"/>
    </row>
    <row r="311" spans="1:6" s="70" customFormat="1" x14ac:dyDescent="0.25">
      <c r="A311" s="152"/>
      <c r="F311" s="120"/>
    </row>
    <row r="312" spans="1:6" s="70" customFormat="1" x14ac:dyDescent="0.25">
      <c r="A312" s="152"/>
      <c r="D312" s="71"/>
      <c r="E312" s="72"/>
      <c r="F312" s="121"/>
    </row>
    <row r="313" spans="1:6" s="70" customFormat="1" x14ac:dyDescent="0.25">
      <c r="A313" s="152"/>
      <c r="F313" s="120"/>
    </row>
    <row r="314" spans="1:6" s="70" customFormat="1" x14ac:dyDescent="0.25">
      <c r="A314" s="152"/>
      <c r="D314" s="71"/>
      <c r="E314" s="72"/>
      <c r="F314" s="121"/>
    </row>
    <row r="315" spans="1:6" s="70" customFormat="1" x14ac:dyDescent="0.25">
      <c r="A315" s="152"/>
      <c r="D315" s="71"/>
      <c r="E315" s="72"/>
      <c r="F315" s="121"/>
    </row>
    <row r="316" spans="1:6" s="70" customFormat="1" x14ac:dyDescent="0.25">
      <c r="A316" s="152"/>
      <c r="D316" s="71"/>
      <c r="E316" s="72"/>
      <c r="F316" s="121"/>
    </row>
    <row r="317" spans="1:6" s="70" customFormat="1" x14ac:dyDescent="0.25">
      <c r="A317" s="152"/>
      <c r="D317" s="71"/>
      <c r="E317" s="72"/>
      <c r="F317" s="121"/>
    </row>
    <row r="318" spans="1:6" s="70" customFormat="1" x14ac:dyDescent="0.25">
      <c r="A318" s="152"/>
      <c r="D318" s="71"/>
      <c r="E318" s="72"/>
      <c r="F318" s="121"/>
    </row>
    <row r="319" spans="1:6" s="70" customFormat="1" x14ac:dyDescent="0.25">
      <c r="A319" s="152"/>
      <c r="D319" s="71"/>
      <c r="E319" s="72"/>
      <c r="F319" s="121"/>
    </row>
    <row r="320" spans="1:6" s="70" customFormat="1" x14ac:dyDescent="0.25">
      <c r="A320" s="152"/>
      <c r="D320" s="71"/>
      <c r="E320" s="72"/>
      <c r="F320" s="121"/>
    </row>
    <row r="321" spans="1:6" s="70" customFormat="1" x14ac:dyDescent="0.25">
      <c r="A321" s="152"/>
      <c r="D321" s="71"/>
      <c r="E321" s="72"/>
      <c r="F321" s="121"/>
    </row>
    <row r="322" spans="1:6" s="70" customFormat="1" x14ac:dyDescent="0.25">
      <c r="A322" s="152"/>
      <c r="D322" s="71"/>
      <c r="E322" s="72"/>
      <c r="F322" s="121"/>
    </row>
    <row r="323" spans="1:6" s="70" customFormat="1" x14ac:dyDescent="0.25">
      <c r="A323" s="152"/>
      <c r="D323" s="71"/>
      <c r="E323" s="72"/>
      <c r="F323" s="121"/>
    </row>
    <row r="324" spans="1:6" s="70" customFormat="1" x14ac:dyDescent="0.25">
      <c r="A324" s="152"/>
      <c r="D324" s="71"/>
      <c r="E324" s="72"/>
      <c r="F324" s="121"/>
    </row>
    <row r="325" spans="1:6" s="70" customFormat="1" x14ac:dyDescent="0.25">
      <c r="A325" s="152"/>
      <c r="D325" s="71"/>
      <c r="E325" s="72"/>
      <c r="F325" s="121"/>
    </row>
    <row r="326" spans="1:6" s="70" customFormat="1" x14ac:dyDescent="0.25">
      <c r="A326" s="152"/>
      <c r="F326" s="120"/>
    </row>
    <row r="327" spans="1:6" s="70" customFormat="1" x14ac:dyDescent="0.25">
      <c r="A327" s="152"/>
      <c r="F327" s="120"/>
    </row>
    <row r="328" spans="1:6" s="70" customFormat="1" x14ac:dyDescent="0.25">
      <c r="A328" s="152"/>
      <c r="F328" s="120"/>
    </row>
    <row r="329" spans="1:6" s="70" customFormat="1" x14ac:dyDescent="0.25">
      <c r="A329" s="152"/>
      <c r="F329" s="120"/>
    </row>
    <row r="330" spans="1:6" s="70" customFormat="1" x14ac:dyDescent="0.25">
      <c r="A330" s="152"/>
      <c r="F330" s="120"/>
    </row>
    <row r="331" spans="1:6" s="70" customFormat="1" x14ac:dyDescent="0.25">
      <c r="A331" s="152"/>
      <c r="D331" s="71"/>
      <c r="E331" s="72"/>
      <c r="F331" s="121"/>
    </row>
    <row r="332" spans="1:6" s="70" customFormat="1" x14ac:dyDescent="0.25">
      <c r="A332" s="152"/>
      <c r="D332" s="71"/>
      <c r="E332" s="72"/>
      <c r="F332" s="121"/>
    </row>
    <row r="333" spans="1:6" s="70" customFormat="1" x14ac:dyDescent="0.25">
      <c r="A333" s="152"/>
      <c r="D333" s="71"/>
      <c r="E333" s="72"/>
      <c r="F333" s="121"/>
    </row>
    <row r="334" spans="1:6" s="70" customFormat="1" x14ac:dyDescent="0.25">
      <c r="A334" s="152"/>
      <c r="F334" s="120"/>
    </row>
    <row r="335" spans="1:6" s="70" customFormat="1" x14ac:dyDescent="0.25">
      <c r="A335" s="152"/>
      <c r="D335" s="71"/>
      <c r="E335" s="72"/>
      <c r="F335" s="121"/>
    </row>
    <row r="336" spans="1:6" s="70" customFormat="1" x14ac:dyDescent="0.25">
      <c r="A336" s="152"/>
      <c r="D336" s="71"/>
      <c r="E336" s="72"/>
      <c r="F336" s="121"/>
    </row>
    <row r="337" spans="1:6" s="70" customFormat="1" x14ac:dyDescent="0.25">
      <c r="A337" s="152"/>
      <c r="F337" s="120"/>
    </row>
    <row r="338" spans="1:6" s="70" customFormat="1" x14ac:dyDescent="0.25">
      <c r="A338" s="152"/>
      <c r="F338" s="120"/>
    </row>
    <row r="339" spans="1:6" s="70" customFormat="1" x14ac:dyDescent="0.25">
      <c r="A339" s="152"/>
      <c r="F339" s="120"/>
    </row>
    <row r="340" spans="1:6" s="70" customFormat="1" x14ac:dyDescent="0.25">
      <c r="A340" s="152"/>
      <c r="D340" s="71"/>
      <c r="E340" s="72"/>
      <c r="F340" s="121"/>
    </row>
    <row r="341" spans="1:6" s="70" customFormat="1" x14ac:dyDescent="0.25">
      <c r="A341" s="152"/>
      <c r="F341" s="120"/>
    </row>
    <row r="342" spans="1:6" s="70" customFormat="1" x14ac:dyDescent="0.25">
      <c r="A342" s="152"/>
      <c r="D342" s="71"/>
      <c r="E342" s="72"/>
      <c r="F342" s="121"/>
    </row>
    <row r="343" spans="1:6" s="70" customFormat="1" x14ac:dyDescent="0.25">
      <c r="A343" s="152"/>
      <c r="D343" s="71"/>
      <c r="E343" s="72"/>
      <c r="F343" s="121"/>
    </row>
    <row r="344" spans="1:6" s="70" customFormat="1" x14ac:dyDescent="0.25">
      <c r="A344" s="152"/>
      <c r="D344" s="71"/>
      <c r="E344" s="72"/>
      <c r="F344" s="121"/>
    </row>
    <row r="345" spans="1:6" s="70" customFormat="1" x14ac:dyDescent="0.25">
      <c r="A345" s="152"/>
      <c r="D345" s="71"/>
      <c r="E345" s="72"/>
      <c r="F345" s="121"/>
    </row>
    <row r="346" spans="1:6" s="70" customFormat="1" x14ac:dyDescent="0.25">
      <c r="A346" s="152"/>
      <c r="D346" s="71"/>
      <c r="E346" s="72"/>
      <c r="F346" s="121"/>
    </row>
    <row r="347" spans="1:6" s="70" customFormat="1" x14ac:dyDescent="0.25">
      <c r="A347" s="152"/>
      <c r="F347" s="120"/>
    </row>
    <row r="348" spans="1:6" s="70" customFormat="1" x14ac:dyDescent="0.25">
      <c r="A348" s="152"/>
      <c r="F348" s="120"/>
    </row>
    <row r="349" spans="1:6" s="70" customFormat="1" x14ac:dyDescent="0.25">
      <c r="A349" s="152"/>
      <c r="D349" s="71"/>
      <c r="E349" s="72"/>
      <c r="F349" s="121"/>
    </row>
    <row r="350" spans="1:6" s="70" customFormat="1" x14ac:dyDescent="0.25">
      <c r="A350" s="152"/>
      <c r="F350" s="120"/>
    </row>
    <row r="351" spans="1:6" s="70" customFormat="1" x14ac:dyDescent="0.25">
      <c r="A351" s="152"/>
      <c r="F351" s="120"/>
    </row>
    <row r="352" spans="1:6" s="70" customFormat="1" x14ac:dyDescent="0.25">
      <c r="A352" s="152"/>
      <c r="D352" s="71"/>
      <c r="E352" s="72"/>
      <c r="F352" s="121"/>
    </row>
    <row r="353" spans="1:6" s="70" customFormat="1" x14ac:dyDescent="0.25">
      <c r="A353" s="152"/>
      <c r="D353" s="71"/>
      <c r="E353" s="72"/>
      <c r="F353" s="121"/>
    </row>
    <row r="354" spans="1:6" s="70" customFormat="1" x14ac:dyDescent="0.25">
      <c r="A354" s="152"/>
      <c r="F354" s="120"/>
    </row>
    <row r="355" spans="1:6" s="70" customFormat="1" x14ac:dyDescent="0.25">
      <c r="A355" s="152"/>
      <c r="D355" s="71"/>
      <c r="E355" s="72"/>
      <c r="F355" s="121"/>
    </row>
    <row r="356" spans="1:6" s="70" customFormat="1" x14ac:dyDescent="0.25">
      <c r="A356" s="152"/>
      <c r="F356" s="120"/>
    </row>
    <row r="357" spans="1:6" s="70" customFormat="1" x14ac:dyDescent="0.25">
      <c r="A357" s="152"/>
      <c r="D357" s="71"/>
      <c r="E357" s="72"/>
      <c r="F357" s="121"/>
    </row>
    <row r="358" spans="1:6" s="70" customFormat="1" x14ac:dyDescent="0.25">
      <c r="A358" s="152"/>
      <c r="D358" s="71"/>
      <c r="E358" s="72"/>
      <c r="F358" s="121"/>
    </row>
    <row r="359" spans="1:6" s="70" customFormat="1" x14ac:dyDescent="0.25">
      <c r="A359" s="152"/>
      <c r="D359" s="71"/>
      <c r="E359" s="72"/>
      <c r="F359" s="121"/>
    </row>
    <row r="360" spans="1:6" s="70" customFormat="1" x14ac:dyDescent="0.25">
      <c r="A360" s="152"/>
      <c r="D360" s="71"/>
      <c r="E360" s="72"/>
      <c r="F360" s="121"/>
    </row>
    <row r="361" spans="1:6" s="70" customFormat="1" x14ac:dyDescent="0.25">
      <c r="A361" s="152"/>
      <c r="D361" s="71"/>
      <c r="E361" s="72"/>
      <c r="F361" s="121"/>
    </row>
    <row r="362" spans="1:6" s="70" customFormat="1" x14ac:dyDescent="0.25">
      <c r="A362" s="152"/>
      <c r="D362" s="71"/>
      <c r="E362" s="72"/>
      <c r="F362" s="121"/>
    </row>
    <row r="363" spans="1:6" s="70" customFormat="1" x14ac:dyDescent="0.25">
      <c r="A363" s="152"/>
      <c r="D363" s="71"/>
      <c r="E363" s="72"/>
      <c r="F363" s="121"/>
    </row>
    <row r="364" spans="1:6" s="70" customFormat="1" x14ac:dyDescent="0.25">
      <c r="A364" s="152"/>
      <c r="D364" s="71"/>
      <c r="E364" s="72"/>
      <c r="F364" s="121"/>
    </row>
    <row r="365" spans="1:6" s="70" customFormat="1" x14ac:dyDescent="0.25">
      <c r="A365" s="152"/>
      <c r="D365" s="71"/>
      <c r="E365" s="72"/>
      <c r="F365" s="121"/>
    </row>
    <row r="366" spans="1:6" s="70" customFormat="1" x14ac:dyDescent="0.25">
      <c r="A366" s="152"/>
      <c r="D366" s="71"/>
      <c r="E366" s="72"/>
      <c r="F366" s="121"/>
    </row>
    <row r="367" spans="1:6" s="70" customFormat="1" x14ac:dyDescent="0.25">
      <c r="A367" s="152"/>
      <c r="D367" s="71"/>
      <c r="E367" s="72"/>
      <c r="F367" s="121"/>
    </row>
    <row r="368" spans="1:6" s="70" customFormat="1" x14ac:dyDescent="0.25">
      <c r="A368" s="152"/>
      <c r="D368" s="71"/>
      <c r="E368" s="72"/>
      <c r="F368" s="121"/>
    </row>
    <row r="369" spans="1:6" s="70" customFormat="1" x14ac:dyDescent="0.25">
      <c r="A369" s="152"/>
      <c r="D369" s="71"/>
      <c r="E369" s="72"/>
      <c r="F369" s="121"/>
    </row>
    <row r="370" spans="1:6" s="70" customFormat="1" x14ac:dyDescent="0.25">
      <c r="A370" s="152"/>
      <c r="D370" s="71"/>
      <c r="E370" s="72"/>
      <c r="F370" s="121"/>
    </row>
    <row r="371" spans="1:6" s="70" customFormat="1" x14ac:dyDescent="0.25">
      <c r="A371" s="152"/>
      <c r="D371" s="71"/>
      <c r="E371" s="72"/>
      <c r="F371" s="121"/>
    </row>
    <row r="372" spans="1:6" s="70" customFormat="1" x14ac:dyDescent="0.25">
      <c r="A372" s="152"/>
      <c r="D372" s="71"/>
      <c r="E372" s="72"/>
      <c r="F372" s="121"/>
    </row>
    <row r="373" spans="1:6" s="70" customFormat="1" x14ac:dyDescent="0.25">
      <c r="A373" s="152"/>
      <c r="D373" s="71"/>
      <c r="E373" s="72"/>
      <c r="F373" s="121"/>
    </row>
    <row r="374" spans="1:6" s="70" customFormat="1" x14ac:dyDescent="0.25">
      <c r="A374" s="152"/>
      <c r="D374" s="71"/>
      <c r="E374" s="72"/>
      <c r="F374" s="121"/>
    </row>
    <row r="375" spans="1:6" s="70" customFormat="1" x14ac:dyDescent="0.25">
      <c r="A375" s="152"/>
      <c r="D375" s="71"/>
      <c r="E375" s="72"/>
      <c r="F375" s="121"/>
    </row>
    <row r="376" spans="1:6" s="70" customFormat="1" x14ac:dyDescent="0.25">
      <c r="A376" s="152"/>
      <c r="D376" s="71"/>
      <c r="E376" s="72"/>
      <c r="F376" s="121"/>
    </row>
    <row r="377" spans="1:6" s="70" customFormat="1" x14ac:dyDescent="0.25">
      <c r="A377" s="152"/>
      <c r="D377" s="71"/>
      <c r="E377" s="72"/>
      <c r="F377" s="121"/>
    </row>
    <row r="378" spans="1:6" s="70" customFormat="1" x14ac:dyDescent="0.25">
      <c r="A378" s="152"/>
      <c r="D378" s="71"/>
      <c r="E378" s="72"/>
      <c r="F378" s="121"/>
    </row>
    <row r="379" spans="1:6" s="70" customFormat="1" x14ac:dyDescent="0.25">
      <c r="A379" s="152"/>
      <c r="D379" s="71"/>
      <c r="E379" s="72"/>
      <c r="F379" s="121"/>
    </row>
    <row r="380" spans="1:6" s="70" customFormat="1" x14ac:dyDescent="0.25">
      <c r="A380" s="152"/>
      <c r="D380" s="71"/>
      <c r="E380" s="72"/>
      <c r="F380" s="121"/>
    </row>
    <row r="381" spans="1:6" s="70" customFormat="1" x14ac:dyDescent="0.25">
      <c r="A381" s="152"/>
      <c r="D381" s="71"/>
      <c r="E381" s="72"/>
      <c r="F381" s="121"/>
    </row>
    <row r="382" spans="1:6" s="70" customFormat="1" x14ac:dyDescent="0.25">
      <c r="A382" s="152"/>
      <c r="D382" s="71"/>
      <c r="E382" s="72"/>
      <c r="F382" s="121"/>
    </row>
    <row r="383" spans="1:6" s="70" customFormat="1" x14ac:dyDescent="0.25">
      <c r="A383" s="152"/>
      <c r="D383" s="71"/>
      <c r="E383" s="72"/>
      <c r="F383" s="121"/>
    </row>
    <row r="384" spans="1:6" s="70" customFormat="1" x14ac:dyDescent="0.25">
      <c r="A384" s="152"/>
      <c r="D384" s="71"/>
      <c r="E384" s="72"/>
      <c r="F384" s="121"/>
    </row>
    <row r="385" spans="1:6" s="70" customFormat="1" x14ac:dyDescent="0.25">
      <c r="A385" s="152"/>
      <c r="D385" s="71"/>
      <c r="E385" s="72"/>
      <c r="F385" s="121"/>
    </row>
    <row r="386" spans="1:6" s="70" customFormat="1" x14ac:dyDescent="0.25">
      <c r="A386" s="152"/>
      <c r="D386" s="71"/>
      <c r="E386" s="72"/>
      <c r="F386" s="121"/>
    </row>
    <row r="387" spans="1:6" s="70" customFormat="1" x14ac:dyDescent="0.25">
      <c r="A387" s="152"/>
      <c r="D387" s="71"/>
      <c r="E387" s="72"/>
      <c r="F387" s="121"/>
    </row>
    <row r="388" spans="1:6" s="70" customFormat="1" x14ac:dyDescent="0.25">
      <c r="A388" s="152"/>
      <c r="D388" s="71"/>
      <c r="E388" s="72"/>
      <c r="F388" s="121"/>
    </row>
    <row r="389" spans="1:6" s="70" customFormat="1" x14ac:dyDescent="0.25">
      <c r="A389" s="152"/>
      <c r="D389" s="71"/>
      <c r="E389" s="72"/>
      <c r="F389" s="121"/>
    </row>
    <row r="390" spans="1:6" s="70" customFormat="1" x14ac:dyDescent="0.25">
      <c r="A390" s="152"/>
      <c r="D390" s="71"/>
      <c r="E390" s="72"/>
      <c r="F390" s="121"/>
    </row>
    <row r="391" spans="1:6" s="70" customFormat="1" x14ac:dyDescent="0.25">
      <c r="A391" s="152"/>
      <c r="D391" s="71"/>
      <c r="E391" s="72"/>
      <c r="F391" s="121"/>
    </row>
    <row r="392" spans="1:6" s="70" customFormat="1" x14ac:dyDescent="0.25">
      <c r="A392" s="152"/>
      <c r="D392" s="71"/>
      <c r="E392" s="72"/>
      <c r="F392" s="121"/>
    </row>
    <row r="393" spans="1:6" s="70" customFormat="1" x14ac:dyDescent="0.25">
      <c r="A393" s="152"/>
      <c r="D393" s="71"/>
      <c r="E393" s="72"/>
      <c r="F393" s="121"/>
    </row>
    <row r="394" spans="1:6" s="70" customFormat="1" x14ac:dyDescent="0.25">
      <c r="A394" s="152"/>
      <c r="D394" s="71"/>
      <c r="E394" s="72"/>
      <c r="F394" s="121"/>
    </row>
    <row r="395" spans="1:6" s="70" customFormat="1" x14ac:dyDescent="0.25">
      <c r="A395" s="152"/>
      <c r="D395" s="71"/>
      <c r="E395" s="72"/>
      <c r="F395" s="121"/>
    </row>
    <row r="396" spans="1:6" s="70" customFormat="1" x14ac:dyDescent="0.25">
      <c r="A396" s="152"/>
      <c r="D396" s="71"/>
      <c r="E396" s="72"/>
      <c r="F396" s="121"/>
    </row>
    <row r="397" spans="1:6" s="70" customFormat="1" x14ac:dyDescent="0.25">
      <c r="A397" s="152"/>
      <c r="D397" s="71"/>
      <c r="E397" s="72"/>
      <c r="F397" s="121"/>
    </row>
    <row r="398" spans="1:6" s="70" customFormat="1" x14ac:dyDescent="0.25">
      <c r="A398" s="152"/>
      <c r="D398" s="71"/>
      <c r="E398" s="72"/>
      <c r="F398" s="121"/>
    </row>
    <row r="399" spans="1:6" s="70" customFormat="1" x14ac:dyDescent="0.25">
      <c r="A399" s="152"/>
      <c r="D399" s="71"/>
      <c r="E399" s="72"/>
      <c r="F399" s="121"/>
    </row>
    <row r="400" spans="1:6" s="70" customFormat="1" x14ac:dyDescent="0.25">
      <c r="A400" s="152"/>
      <c r="D400" s="71"/>
      <c r="E400" s="72"/>
      <c r="F400" s="121"/>
    </row>
  </sheetData>
  <mergeCells count="1">
    <mergeCell ref="A10:F11"/>
  </mergeCells>
  <conditionalFormatting sqref="A1:A100 A120:A1048576">
    <cfRule type="cellIs" dxfId="32" priority="40" operator="equal">
      <formula>"MAINTENANCE AND CALIBRATION (recommended)"</formula>
    </cfRule>
    <cfRule type="cellIs" dxfId="31" priority="41" operator="equal">
      <formula>"TRAINING AND ACCEPTANCE"</formula>
    </cfRule>
    <cfRule type="cellIs" dxfId="30" priority="42" operator="equal">
      <formula>"SPARE PARTS - CRITICAL AND WEARING PARTS"</formula>
    </cfRule>
    <cfRule type="cellIs" dxfId="29" priority="43" operator="equal">
      <formula>"SPECIFIC PREPARATION"</formula>
    </cfRule>
    <cfRule type="cellIs" dxfId="28" priority="44" operator="equal">
      <formula>"TOWING VEHICLE AND DEDICATED EQUIPMENT"</formula>
    </cfRule>
    <cfRule type="cellIs" dxfId="27" priority="45" operator="equal">
      <formula>"MONITORING AND SAFETY"</formula>
    </cfRule>
    <cfRule type="cellIs" dxfId="26" priority="46" operator="equal">
      <formula>"ADDITIONAL POWER SUPPLY -"</formula>
    </cfRule>
    <cfRule type="cellIs" dxfId="25" priority="47" operator="equal">
      <formula>"DATA ACQUISITION - SYNCHRONIZATION"</formula>
    </cfRule>
    <cfRule type="cellIs" dxfId="24" priority="48" operator="equal">
      <formula>"DATA ACQUISITION - ADDITIONAL SENSORS"</formula>
    </cfRule>
    <cfRule type="cellIs" dxfId="23" priority="50" operator="equal">
      <formula>"TESTS CONDITIONS"</formula>
    </cfRule>
    <cfRule type="cellIs" dxfId="22" priority="51" operator="equal">
      <formula>"ADDITIONAL HUBS"</formula>
    </cfRule>
  </conditionalFormatting>
  <conditionalFormatting sqref="A32:F100">
    <cfRule type="expression" dxfId="21" priority="7">
      <formula>FIND("SERVICE",$A32)</formula>
    </cfRule>
    <cfRule type="expression" dxfId="20" priority="13">
      <formula>FIND("DATA ACQUISITION - SYNCHRONIZATION",$A32)</formula>
    </cfRule>
    <cfRule type="expression" dxfId="19" priority="14">
      <formula>FIND("MAINTENANCE AND CALIBRATION (recommended)",$A32)</formula>
    </cfRule>
    <cfRule type="expression" dxfId="18" priority="16">
      <formula>FIND("SPARE PARTS - CRITICAL AND WEARING PARTS",$A32)</formula>
    </cfRule>
    <cfRule type="expression" dxfId="17" priority="17">
      <formula>FIND("SPECIFIC PREPARATION",$A32)</formula>
    </cfRule>
    <cfRule type="expression" dxfId="16" priority="18">
      <formula>FIND("SPECIFIC PREPARATION",$A32)</formula>
    </cfRule>
    <cfRule type="expression" dxfId="15" priority="19">
      <formula>FIND("TOWING VEHICLE AND DEDICATED EQUIPMENT",$A32)</formula>
    </cfRule>
    <cfRule type="expression" dxfId="14" priority="20">
      <formula>FIND("MONITORING AND SAFETY",$A32)</formula>
    </cfRule>
    <cfRule type="expression" dxfId="13" priority="21">
      <formula>FIND("ADDITIONAL POWER SUPPLY -",$A32)</formula>
    </cfRule>
    <cfRule type="expression" dxfId="12" priority="22">
      <formula>FIND("DATA ACQUISITION SYNCHRONIZATION",$A32)</formula>
    </cfRule>
    <cfRule type="expression" dxfId="11" priority="23">
      <formula>FIND("DATA ACQUISITION - ADDITIONAL SENSORS",$A32)</formula>
    </cfRule>
    <cfRule type="expression" dxfId="10" priority="24">
      <formula>FIND("TESTS CONDITIONS",$A32)</formula>
    </cfRule>
    <cfRule type="expression" dxfId="9" priority="27">
      <formula>FIND("ADDITIONAL HUBS",$A32)</formula>
    </cfRule>
    <cfRule type="expression" dxfId="8" priority="28">
      <formula>FIND("TRAINING AND ACCEPTANCE",$A32)</formula>
    </cfRule>
    <cfRule type="expression" dxfId="7" priority="30">
      <formula>FIND("Sub Total Options",$A32)</formula>
    </cfRule>
    <cfRule type="expression" dxfId="6" priority="31">
      <formula>FIND("Sub Total Transport",$A32)</formula>
    </cfRule>
    <cfRule type="expression" dxfId="5" priority="32">
      <formula>FIND("Sub Total Bank",$A32)</formula>
    </cfRule>
  </conditionalFormatting>
  <conditionalFormatting sqref="A32:F100 A120:F201">
    <cfRule type="expression" dxfId="4" priority="1">
      <formula>FIND("Total",$A32)</formula>
    </cfRule>
    <cfRule type="expression" dxfId="3" priority="3">
      <formula>FIND("Sub Total Transport",$A32)</formula>
    </cfRule>
    <cfRule type="expression" dxfId="2" priority="4">
      <formula>FIND("GUARANTEE BANK",$A32)</formula>
    </cfRule>
    <cfRule type="expression" dxfId="1" priority="5">
      <formula>FIND("TRANSPORT",$A32)</formula>
    </cfRule>
    <cfRule type="expression" dxfId="0" priority="6">
      <formula>FIND("Sub Total Services",$A32)</formula>
    </cfRule>
  </conditionalFormatting>
  <dataValidations disablePrompts="1" count="1">
    <dataValidation type="list" allowBlank="1" showInputMessage="1" showErrorMessage="1" sqref="B36 B38" xr:uid="{F9F06F8E-F79D-436E-8C9A-8F7C791D2D1E}">
      <formula1>Modules2</formula1>
    </dataValidation>
  </dataValidations>
  <pageMargins left="0.70866141732283472" right="0.70866141732283472" top="0" bottom="0.74803149606299213" header="0" footer="0.31496062992125984"/>
  <pageSetup paperSize="9" orientation="portrait" r:id="rId1"/>
  <ignoredErrors>
    <ignoredError sqref="E30" formula="1"/>
  </ignoredErrors>
  <drawing r:id="rId2"/>
  <legacyDrawing r:id="rId3"/>
  <controls>
    <mc:AlternateContent xmlns:mc="http://schemas.openxmlformats.org/markup-compatibility/2006">
      <mc:Choice Requires="x14">
        <control shapeId="2050" r:id="rId4" name="CommandButton1">
          <controlPr defaultSize="0" autoLine="0" r:id="rId5">
            <anchor moveWithCells="1">
              <from>
                <xdr:col>6</xdr:col>
                <xdr:colOff>628650</xdr:colOff>
                <xdr:row>20</xdr:row>
                <xdr:rowOff>76200</xdr:rowOff>
              </from>
              <to>
                <xdr:col>8</xdr:col>
                <xdr:colOff>180975</xdr:colOff>
                <xdr:row>23</xdr:row>
                <xdr:rowOff>76200</xdr:rowOff>
              </to>
            </anchor>
          </controlPr>
        </control>
      </mc:Choice>
      <mc:Fallback>
        <control shapeId="2050" r:id="rId4" name="CommandButton1"/>
      </mc:Fallback>
    </mc:AlternateContent>
    <mc:AlternateContent xmlns:mc="http://schemas.openxmlformats.org/markup-compatibility/2006">
      <mc:Choice Requires="x14">
        <control shapeId="2055" r:id="rId6" name="Button 7">
          <controlPr defaultSize="0" print="0" autoFill="0" autoPict="0" macro="[0]!SavePDF">
            <anchor moveWithCells="1" sizeWithCells="1">
              <from>
                <xdr:col>6</xdr:col>
                <xdr:colOff>628650</xdr:colOff>
                <xdr:row>16</xdr:row>
                <xdr:rowOff>28575</xdr:rowOff>
              </from>
              <to>
                <xdr:col>8</xdr:col>
                <xdr:colOff>161925</xdr:colOff>
                <xdr:row>19</xdr:row>
                <xdr:rowOff>95250</xdr:rowOff>
              </to>
            </anchor>
          </controlPr>
        </control>
      </mc:Choice>
    </mc:AlternateContent>
  </control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8F5F0F8C-1D93-4401-8853-F078A63ECAB4}">
          <x14:formula1>
            <xm:f>'C:\Users\nataliakusnierz\Library\Containers\com.microsoft.Excel\Data\Documents\C:\Users\Frederic BAUGE\Documents\Natalia\[TEST MASTER PROPOSAL 190808 vnk13.xlsm]LISTS'!#REF!</xm:f>
          </x14:formula1>
          <xm:sqref>B33 B31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SERVICES</vt:lpstr>
      <vt:lpstr>TRANSPORT</vt:lpstr>
      <vt:lpstr>BANK</vt:lpstr>
      <vt:lpstr>PROPOSAL</vt:lpstr>
      <vt:lpstr>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Charline MUNOZ</dc:creator>
  <cp:lastModifiedBy>Charline MUNOZ</cp:lastModifiedBy>
  <cp:lastPrinted>2019-09-13T08:02:55Z</cp:lastPrinted>
  <dcterms:created xsi:type="dcterms:W3CDTF">2019-08-09T06:45:27Z</dcterms:created>
  <dcterms:modified xsi:type="dcterms:W3CDTF">2019-09-13T11:54:42Z</dcterms:modified>
</cp:coreProperties>
</file>