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 codeName="{51196F13-6AD0-C1B8-E2B4-A1F9AE17003E}"/>
  <workbookPr date1904="1"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macdetdv/Desktop/"/>
    </mc:Choice>
  </mc:AlternateContent>
  <xr:revisionPtr revIDLastSave="0" documentId="13_ncr:1_{512B762E-47E7-704D-8F3B-C97DB0C452F8}" xr6:coauthVersionLast="44" xr6:coauthVersionMax="44" xr10:uidLastSave="{00000000-0000-0000-0000-000000000000}"/>
  <bookViews>
    <workbookView xWindow="21420" yWindow="460" windowWidth="29760" windowHeight="27000" xr2:uid="{00000000-000D-0000-FFFF-FFFF00000000}"/>
  </bookViews>
  <sheets>
    <sheet name="DATA COMMANDE" sheetId="10" r:id="rId1"/>
    <sheet name="CLIENTS" sheetId="13" r:id="rId2"/>
    <sheet name="PRODUITS" sheetId="12" r:id="rId3"/>
    <sheet name="LISTE PRIX ALL" sheetId="18" r:id="rId4"/>
  </sheets>
  <definedNames>
    <definedName name="_xlnm._FilterDatabase" localSheetId="0" hidden="1">'DATA COMMANDE'!$A$1:$B$260</definedName>
    <definedName name="_xlnm._FilterDatabase" localSheetId="2" hidden="1">PRODUITS!$A$1:$AF$6</definedName>
    <definedName name="Catégorie">PRODUITS!$D$2:$D$6</definedName>
    <definedName name="Code_EAN">PRODUITS!$P$1</definedName>
    <definedName name="Collection">PRODUITS!$C$1</definedName>
    <definedName name="Couleur">PRODUITS!$F$1</definedName>
    <definedName name="hauteur">PRODUITS!$I$1</definedName>
    <definedName name="item_Nombre">PRODUITS!$G$2:$G$6</definedName>
    <definedName name="largeur">PRODUITS!$H$1</definedName>
    <definedName name="listeProduitsAll">OFFSET(PRODUITS!$B$2,0,0,COUNTA(PRODUITS!$B:$B)-1)</definedName>
    <definedName name="listeSocieteClientsFINAL01">OFFSET(CLIENTS!$B$5,0,0,COUNTA(CLIENTS!$B:$B)-1)</definedName>
    <definedName name="nom">PRODUITS!$E$1</definedName>
    <definedName name="num_article">PRODUITS!$A$1</definedName>
    <definedName name="papier">PRODUITS!$O$1</definedName>
    <definedName name="poids">PRODUITS!$K$1</definedName>
    <definedName name="prix_Blanc_Custom">PRODUITS!#REF!</definedName>
    <definedName name="prix_Blanc_Std">PRODUITS!$R$1:$R$6</definedName>
    <definedName name="prix_Bleu_Custom">PRODUITS!#REF!</definedName>
    <definedName name="prix_Bleu_Stdt">PRODUITS!$U$1:$U$6</definedName>
    <definedName name="prix_Gris_Custom">PRODUITS!#REF!</definedName>
    <definedName name="prix_Gris_Stdt">PRODUITS!$Y$1:$Y$6</definedName>
    <definedName name="prix_Jaune_Custom">PRODUITS!#REF!</definedName>
    <definedName name="prix_Jaune_Stdt">PRODUITS!$T$1:$T$6</definedName>
    <definedName name="prix_Mauve_Custom">PRODUITS!#REF!</definedName>
    <definedName name="prix_Mauve_Stdt">PRODUITS!$X$1:$X$6</definedName>
    <definedName name="prix_MauveHTVA_Custom">PRODUITS!#REF!</definedName>
    <definedName name="prix_MauveHTVA_Stdt">PRODUITS!$Z$1:$Z$6</definedName>
    <definedName name="prix_Orange_Custom">PRODUITS!#REF!</definedName>
    <definedName name="prix_Orange_Stdt">PRODUITS!$W$1:$W$6</definedName>
    <definedName name="prix_Rouge_Custom">PRODUITS!#REF!</definedName>
    <definedName name="prix_Rouge_Stdt">PRODUITS!$V$1:$V$6</definedName>
    <definedName name="prix_Vert_Custom">PRODUITS!#REF!</definedName>
    <definedName name="prix_Vert_Stdt">PRODUITS!$S$1:$S$6</definedName>
    <definedName name="raccord">PRODUITS!$L$1</definedName>
    <definedName name="raccord_type">PRODUITS!$M$1</definedName>
    <definedName name="stock_DP">PRODUITS!$AE$2:$AE$6</definedName>
    <definedName name="stock_Entiris">PRODUITS!$AF$2:$AF$6</definedName>
    <definedName name="stock_Studio">PRODUITS!$AD$2:$AD$6</definedName>
    <definedName name="total_Size">PRODUITS!$J$2:$J$6</definedName>
    <definedName name="unite_type">PRODUITS!$Q$2:$Q$6</definedName>
    <definedName name="validité">PRODUITS!$N$1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" i="10" l="1"/>
  <c r="O4" i="10"/>
  <c r="J31" i="18"/>
  <c r="O3" i="10" l="1"/>
  <c r="R3" i="10" s="1"/>
  <c r="I3" i="10"/>
  <c r="J3" i="10" l="1"/>
  <c r="Y6" i="12" l="1"/>
  <c r="X6" i="12"/>
  <c r="S6" i="12"/>
  <c r="T6" i="12"/>
  <c r="U6" i="12"/>
  <c r="V6" i="12"/>
  <c r="W6" i="12"/>
  <c r="Z6" i="12"/>
  <c r="R6" i="12"/>
  <c r="Y5" i="12"/>
  <c r="X5" i="12"/>
  <c r="S5" i="12"/>
  <c r="T5" i="12"/>
  <c r="U5" i="12"/>
  <c r="V5" i="12"/>
  <c r="W5" i="12"/>
  <c r="Z5" i="12"/>
  <c r="R5" i="12"/>
  <c r="Z4" i="12"/>
  <c r="X4" i="12"/>
  <c r="Y4" i="12"/>
  <c r="S4" i="12"/>
  <c r="T4" i="12"/>
  <c r="U4" i="12"/>
  <c r="V4" i="12"/>
  <c r="W4" i="12"/>
  <c r="R4" i="12"/>
  <c r="Z3" i="12"/>
  <c r="Y3" i="12"/>
  <c r="X3" i="12"/>
  <c r="W3" i="12"/>
  <c r="V3" i="12"/>
  <c r="U3" i="12"/>
  <c r="T3" i="12"/>
  <c r="S3" i="12"/>
  <c r="R3" i="12"/>
  <c r="Z2" i="12"/>
  <c r="Y2" i="12"/>
  <c r="X2" i="12"/>
  <c r="W2" i="12"/>
  <c r="V2" i="12"/>
  <c r="U2" i="12"/>
  <c r="T2" i="12"/>
  <c r="S2" i="12"/>
  <c r="R2" i="12"/>
  <c r="J20" i="18" l="1"/>
  <c r="J26" i="18"/>
  <c r="J4" i="18" l="1"/>
  <c r="J5" i="18"/>
  <c r="J6" i="18"/>
  <c r="J8" i="18"/>
  <c r="J9" i="18"/>
  <c r="J10" i="18"/>
  <c r="J11" i="18"/>
  <c r="J13" i="18"/>
  <c r="J14" i="18"/>
  <c r="J15" i="18"/>
  <c r="J16" i="18"/>
  <c r="J18" i="18"/>
  <c r="J19" i="18"/>
  <c r="J21" i="18"/>
  <c r="J22" i="18"/>
  <c r="J24" i="18"/>
  <c r="J25" i="18"/>
  <c r="J27" i="18"/>
  <c r="J28" i="18"/>
  <c r="J29" i="18"/>
  <c r="J3" i="18"/>
  <c r="A4" i="13" l="1"/>
  <c r="A3" i="13" s="1"/>
  <c r="A2" i="13" s="1"/>
</calcChain>
</file>

<file path=xl/sharedStrings.xml><?xml version="1.0" encoding="utf-8"?>
<sst xmlns="http://schemas.openxmlformats.org/spreadsheetml/2006/main" count="267" uniqueCount="190">
  <si>
    <t>Client</t>
  </si>
  <si>
    <t>City Garden</t>
  </si>
  <si>
    <t>Ode</t>
  </si>
  <si>
    <t>Balsam</t>
  </si>
  <si>
    <t>Saudade</t>
  </si>
  <si>
    <t>Spice</t>
  </si>
  <si>
    <t>NA</t>
  </si>
  <si>
    <t>book</t>
  </si>
  <si>
    <t>collection</t>
  </si>
  <si>
    <t>Digital</t>
  </si>
  <si>
    <t>Tel</t>
  </si>
  <si>
    <t>Book</t>
  </si>
  <si>
    <t>Référence</t>
  </si>
  <si>
    <t>nom</t>
  </si>
  <si>
    <t>couleur</t>
  </si>
  <si>
    <t>Code client</t>
  </si>
  <si>
    <t>Contact</t>
  </si>
  <si>
    <t>Adresse</t>
  </si>
  <si>
    <t>Ville</t>
  </si>
  <si>
    <t>Code postal</t>
  </si>
  <si>
    <t>Pays</t>
  </si>
  <si>
    <t>Continent</t>
  </si>
  <si>
    <t>type</t>
  </si>
  <si>
    <t>paper type</t>
  </si>
  <si>
    <t>catégorie</t>
  </si>
  <si>
    <t>city garden</t>
  </si>
  <si>
    <t>ode</t>
  </si>
  <si>
    <t>balsam</t>
  </si>
  <si>
    <t>saudade</t>
  </si>
  <si>
    <t>spice</t>
  </si>
  <si>
    <t>contract</t>
  </si>
  <si>
    <t>Europe</t>
  </si>
  <si>
    <t>email</t>
  </si>
  <si>
    <t>Rajakkad</t>
  </si>
  <si>
    <t>EAN code</t>
  </si>
  <si>
    <t xml:space="preserve">calcul de prix </t>
  </si>
  <si>
    <t>last year validity</t>
  </si>
  <si>
    <t>weight KG</t>
  </si>
  <si>
    <t>digital</t>
  </si>
  <si>
    <t>BOOK CG</t>
  </si>
  <si>
    <t>BOOK BLS</t>
  </si>
  <si>
    <t>BOOK SAU</t>
  </si>
  <si>
    <t>BOOK ODE</t>
  </si>
  <si>
    <t>BOOK SPI</t>
  </si>
  <si>
    <t>wide (m)</t>
  </si>
  <si>
    <t>high (m)</t>
  </si>
  <si>
    <t>Item</t>
  </si>
  <si>
    <t>total standard size m2</t>
  </si>
  <si>
    <t>raccord</t>
  </si>
  <si>
    <t>type de raccord</t>
  </si>
  <si>
    <t>Stock studio</t>
  </si>
  <si>
    <t>stock DP</t>
  </si>
  <si>
    <t>stock Entiris</t>
  </si>
  <si>
    <t>Borage</t>
  </si>
  <si>
    <t>website</t>
  </si>
  <si>
    <t>Comment</t>
  </si>
  <si>
    <t>Fix tel</t>
  </si>
  <si>
    <t>Logo of TdV on website</t>
  </si>
  <si>
    <t xml:space="preserve">Prix achat </t>
  </si>
  <si>
    <t>date</t>
  </si>
  <si>
    <t>Custom</t>
  </si>
  <si>
    <t>num article</t>
  </si>
  <si>
    <t>numéro de commande</t>
  </si>
  <si>
    <t>Ref 01</t>
  </si>
  <si>
    <t>Ref 02</t>
  </si>
  <si>
    <t>Ref 03</t>
  </si>
  <si>
    <t>Ref 04</t>
  </si>
  <si>
    <t>Ref 05</t>
  </si>
  <si>
    <t>Ref 06</t>
  </si>
  <si>
    <t>Ref 07</t>
  </si>
  <si>
    <t>Ref 08</t>
  </si>
  <si>
    <t>Ref 09</t>
  </si>
  <si>
    <t>Ref 10</t>
  </si>
  <si>
    <t>Ref client</t>
  </si>
  <si>
    <t xml:space="preserve">Devis </t>
  </si>
  <si>
    <t>prix d'achat</t>
  </si>
  <si>
    <t>prix de vente</t>
  </si>
  <si>
    <t>transport facturé</t>
  </si>
  <si>
    <t>cout transport réel</t>
  </si>
  <si>
    <t>nombre ref 01</t>
  </si>
  <si>
    <t>ristourne ref 01</t>
  </si>
  <si>
    <t>nombre ref 02</t>
  </si>
  <si>
    <t>ristourne ref 02</t>
  </si>
  <si>
    <t>nombre ref 03</t>
  </si>
  <si>
    <t>ristourne ref 03</t>
  </si>
  <si>
    <t>nombre ref 04</t>
  </si>
  <si>
    <t>ristourne ref 04</t>
  </si>
  <si>
    <t>nombre ref 05</t>
  </si>
  <si>
    <t>ristourne ref 05</t>
  </si>
  <si>
    <t>nombre ref 06</t>
  </si>
  <si>
    <t>ristourne ref 06</t>
  </si>
  <si>
    <t>nombre ref 07</t>
  </si>
  <si>
    <t>ristourne ref 07</t>
  </si>
  <si>
    <t>nombre ref 08</t>
  </si>
  <si>
    <t>ristourne ref 08</t>
  </si>
  <si>
    <t>nombre ref 09</t>
  </si>
  <si>
    <t>ristourne ref 09</t>
  </si>
  <si>
    <t>nombre ref 10</t>
  </si>
  <si>
    <t>ristourne ref 10</t>
  </si>
  <si>
    <t>code prix</t>
  </si>
  <si>
    <t>bruxelles</t>
  </si>
  <si>
    <t>BE</t>
  </si>
  <si>
    <t>331</t>
  </si>
  <si>
    <t>Num d'entreprise (TVA)</t>
  </si>
  <si>
    <t>date of first order</t>
  </si>
  <si>
    <t>Transporteur</t>
  </si>
  <si>
    <t>Société / Nom</t>
  </si>
  <si>
    <t>contact enregistré par</t>
  </si>
  <si>
    <t>Mauve HTVA</t>
  </si>
  <si>
    <t>Gris</t>
  </si>
  <si>
    <t>Jaune</t>
  </si>
  <si>
    <t>Distributeur</t>
  </si>
  <si>
    <t>non</t>
  </si>
  <si>
    <t>test 01</t>
  </si>
  <si>
    <t>bli@bla.com</t>
  </si>
  <si>
    <t>contacté via AAA</t>
  </si>
  <si>
    <t>ureioapuriao</t>
  </si>
  <si>
    <t>ueioza</t>
  </si>
  <si>
    <t>rea</t>
  </si>
  <si>
    <t>blue</t>
  </si>
  <si>
    <t xml:space="preserve">traditional </t>
  </si>
  <si>
    <t>plain</t>
  </si>
  <si>
    <t>digital basic size</t>
  </si>
  <si>
    <t>digital custom</t>
  </si>
  <si>
    <t>yellow</t>
  </si>
  <si>
    <t>white</t>
  </si>
  <si>
    <t>green</t>
  </si>
  <si>
    <t>red</t>
  </si>
  <si>
    <t>orange</t>
  </si>
  <si>
    <t>grey</t>
  </si>
  <si>
    <t xml:space="preserve">purple </t>
  </si>
  <si>
    <t>purple without VAT</t>
  </si>
  <si>
    <t>prix d'achat fournisseur</t>
  </si>
  <si>
    <t>Monoi &amp; Ho</t>
  </si>
  <si>
    <t>digital avec effet basic size</t>
  </si>
  <si>
    <t>blanc</t>
  </si>
  <si>
    <t>vert</t>
  </si>
  <si>
    <t>jaune</t>
  </si>
  <si>
    <t>bleu</t>
  </si>
  <si>
    <t>rouge</t>
  </si>
  <si>
    <t>mauve</t>
  </si>
  <si>
    <t>gris</t>
  </si>
  <si>
    <t>mauve htva</t>
  </si>
  <si>
    <t>sofro (par 12)</t>
  </si>
  <si>
    <t>montecolino (par 6)</t>
  </si>
  <si>
    <t>2019/001</t>
  </si>
  <si>
    <t>TEST</t>
  </si>
  <si>
    <t>prix vente Ref 01</t>
  </si>
  <si>
    <t>prix vente Ref 02</t>
  </si>
  <si>
    <t>prix d'achat ref 02</t>
  </si>
  <si>
    <t>prix vente Ref 03</t>
  </si>
  <si>
    <t>prix achat réf 03</t>
  </si>
  <si>
    <t>prix vente Ref 04</t>
  </si>
  <si>
    <t>prix achat ref 04</t>
  </si>
  <si>
    <t>prix vente Ref 05</t>
  </si>
  <si>
    <t>prix achat ref 05</t>
  </si>
  <si>
    <t>prix vente Ref 06</t>
  </si>
  <si>
    <t>prix achat ref 06</t>
  </si>
  <si>
    <t>prix vente Ref 07</t>
  </si>
  <si>
    <t>prix acaht rev 07</t>
  </si>
  <si>
    <t>prix vente Ref 08</t>
  </si>
  <si>
    <t>prix achat ref 08</t>
  </si>
  <si>
    <t>prix vente Ref 09</t>
  </si>
  <si>
    <t>prix achat rev 09</t>
  </si>
  <si>
    <t>prix vente Ref 10</t>
  </si>
  <si>
    <t>prix achat ref 10</t>
  </si>
  <si>
    <t>Total PV</t>
  </si>
  <si>
    <t>lien image</t>
  </si>
  <si>
    <t>collection 1</t>
  </si>
  <si>
    <t>collection 2</t>
  </si>
  <si>
    <t>collection 3</t>
  </si>
  <si>
    <t>collection 4</t>
  </si>
  <si>
    <t>collection 5</t>
  </si>
  <si>
    <t>collection limited edition</t>
  </si>
  <si>
    <t>test 02</t>
  </si>
  <si>
    <t>test 03</t>
  </si>
  <si>
    <t>test 04</t>
  </si>
  <si>
    <t>rue alvarez</t>
  </si>
  <si>
    <t>rue des arbres</t>
  </si>
  <si>
    <t>rue des fleurs</t>
  </si>
  <si>
    <t>rue des bourdons</t>
  </si>
  <si>
    <t>mons</t>
  </si>
  <si>
    <t>tournai</t>
  </si>
  <si>
    <t>namur</t>
  </si>
  <si>
    <t>Rouge</t>
  </si>
  <si>
    <t>vendeur 1</t>
  </si>
  <si>
    <t>vendeur 2</t>
  </si>
  <si>
    <t>Test 01</t>
  </si>
  <si>
    <t>mauve HTVA</t>
  </si>
  <si>
    <t>Test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</si>
</sst>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80C]_-;\-* #,##0.00\ [$€-80C]_-;_-* &quot;-&quot;??\ [$€-80C]_-;_-@_-"/>
  </numFmts>
  <fonts count="12" x14ac:knownFonts="1">
    <font>
      <sz val="10"/>
      <color indexed="8"/>
      <name val="Helvetica Neue"/>
    </font>
    <font>
      <sz val="12"/>
      <color indexed="8"/>
      <name val="Helvetica Neue"/>
      <family val="2"/>
    </font>
    <font>
      <sz val="10"/>
      <color indexed="8"/>
      <name val="Helvetica Neue"/>
      <family val="2"/>
    </font>
    <font>
      <sz val="8"/>
      <name val="Helvetica Neue"/>
      <family val="2"/>
    </font>
    <font>
      <b/>
      <sz val="11"/>
      <color theme="0"/>
      <name val="Helvetica Neue"/>
      <family val="2"/>
      <scheme val="minor"/>
    </font>
    <font>
      <sz val="10"/>
      <color indexed="8"/>
      <name val="Helvetica Neue"/>
      <family val="2"/>
    </font>
    <font>
      <sz val="12"/>
      <color indexed="8"/>
      <name val="Helvetica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rgb="FF000000"/>
      <name val="Trebuchet MS"/>
      <family val="2"/>
    </font>
    <font>
      <sz val="11"/>
      <color indexed="8"/>
      <name val="Arial"/>
      <family val="2"/>
    </font>
    <font>
      <b/>
      <sz val="12"/>
      <color rgb="FFFF0000"/>
      <name val="Helvetica Neue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0C8DC"/>
        <bgColor indexed="64"/>
      </patternFill>
    </fill>
    <fill>
      <patternFill patternType="solid">
        <fgColor rgb="FF83C09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D192"/>
        <bgColor indexed="64"/>
      </patternFill>
    </fill>
    <fill>
      <patternFill patternType="solid">
        <fgColor rgb="FFC28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indexed="64"/>
      </left>
      <right style="dashed">
        <color auto="1"/>
      </right>
      <top/>
      <bottom style="thick">
        <color auto="1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9" fontId="5" fillId="0" borderId="0" applyFont="0" applyFill="0" applyBorder="0" applyAlignment="0" applyProtection="0"/>
  </cellStyleXfs>
  <cellXfs count="68">
    <xf numFmtId="0" fontId="0" fillId="0" borderId="0" xfId="0" applyFont="1" applyAlignment="1">
      <alignment vertical="top" wrapText="1"/>
    </xf>
    <xf numFmtId="14" fontId="0" fillId="0" borderId="0" xfId="0" applyNumberFormat="1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4" fillId="3" borderId="2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2" fontId="0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2" fontId="4" fillId="3" borderId="2" xfId="0" applyNumberFormat="1" applyFont="1" applyFill="1" applyBorder="1" applyAlignment="1">
      <alignment horizontal="center" vertical="center" wrapText="1"/>
    </xf>
    <xf numFmtId="0" fontId="0" fillId="4" borderId="0" xfId="0" applyFont="1" applyFill="1" applyAlignment="1">
      <alignment horizontal="center" vertical="top" wrapText="1"/>
    </xf>
    <xf numFmtId="1" fontId="4" fillId="3" borderId="2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vertical="top" wrapText="1"/>
    </xf>
    <xf numFmtId="9" fontId="0" fillId="0" borderId="0" xfId="1" applyFont="1" applyAlignment="1">
      <alignment vertical="top" wrapText="1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vertical="top" wrapText="1"/>
    </xf>
    <xf numFmtId="0" fontId="6" fillId="6" borderId="3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9" fillId="0" borderId="3" xfId="0" applyFont="1" applyBorder="1" applyAlignment="1">
      <alignment vertical="top" wrapText="1"/>
    </xf>
    <xf numFmtId="0" fontId="1" fillId="8" borderId="3" xfId="0" applyFont="1" applyFill="1" applyBorder="1" applyAlignment="1">
      <alignment vertical="top" wrapText="1"/>
    </xf>
    <xf numFmtId="0" fontId="1" fillId="9" borderId="3" xfId="0" applyFont="1" applyFill="1" applyBorder="1" applyAlignment="1">
      <alignment vertical="top" wrapText="1"/>
    </xf>
    <xf numFmtId="0" fontId="1" fillId="10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11" borderId="3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164" fontId="10" fillId="0" borderId="0" xfId="0" applyNumberFormat="1" applyFont="1" applyAlignment="1">
      <alignment horizontal="left" vertical="top" wrapText="1"/>
    </xf>
    <xf numFmtId="0" fontId="0" fillId="4" borderId="5" xfId="0" applyFont="1" applyFill="1" applyBorder="1" applyAlignment="1">
      <alignment vertical="top" wrapText="1"/>
    </xf>
    <xf numFmtId="0" fontId="11" fillId="0" borderId="5" xfId="0" applyFont="1" applyBorder="1" applyAlignment="1">
      <alignment horizontal="center" vertical="top" wrapText="1"/>
    </xf>
    <xf numFmtId="0" fontId="6" fillId="5" borderId="1" xfId="0" applyFont="1" applyFill="1" applyBorder="1" applyAlignment="1">
      <alignment vertical="top" wrapText="1"/>
    </xf>
    <xf numFmtId="164" fontId="0" fillId="0" borderId="5" xfId="0" applyNumberFormat="1" applyFont="1" applyBorder="1" applyAlignment="1">
      <alignment vertical="top" wrapText="1"/>
    </xf>
    <xf numFmtId="164" fontId="0" fillId="4" borderId="5" xfId="0" applyNumberFormat="1" applyFont="1" applyFill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2" fontId="0" fillId="0" borderId="0" xfId="0" applyNumberFormat="1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14" fontId="2" fillId="2" borderId="7" xfId="0" applyNumberFormat="1" applyFont="1" applyFill="1" applyBorder="1" applyAlignment="1">
      <alignment vertical="top" wrapText="1"/>
    </xf>
    <xf numFmtId="164" fontId="2" fillId="2" borderId="7" xfId="0" applyNumberFormat="1" applyFont="1" applyFill="1" applyBorder="1" applyAlignment="1">
      <alignment vertical="top" wrapText="1"/>
    </xf>
    <xf numFmtId="2" fontId="2" fillId="2" borderId="7" xfId="0" applyNumberFormat="1" applyFont="1" applyFill="1" applyBorder="1" applyAlignment="1">
      <alignment vertical="top" wrapText="1"/>
    </xf>
    <xf numFmtId="9" fontId="2" fillId="2" borderId="7" xfId="1" applyFont="1" applyFill="1" applyBorder="1" applyAlignment="1">
      <alignment vertical="top" wrapText="1"/>
    </xf>
    <xf numFmtId="0" fontId="0" fillId="2" borderId="7" xfId="0" applyFont="1" applyFill="1" applyBorder="1" applyAlignment="1">
      <alignment vertical="top" wrapText="1"/>
    </xf>
    <xf numFmtId="9" fontId="2" fillId="2" borderId="8" xfId="1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12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164" fontId="0" fillId="0" borderId="0" xfId="1" applyNumberFormat="1" applyFont="1" applyAlignment="1">
      <alignment vertical="top" wrapText="1"/>
    </xf>
    <xf numFmtId="0" fontId="2" fillId="13" borderId="5" xfId="0" applyFont="1" applyFill="1" applyBorder="1" applyAlignment="1">
      <alignment vertical="top" wrapText="1"/>
    </xf>
    <xf numFmtId="1" fontId="2" fillId="2" borderId="7" xfId="0" applyNumberFormat="1" applyFont="1" applyFill="1" applyBorder="1" applyAlignment="1">
      <alignment vertical="top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7" fillId="4" borderId="0" xfId="0" applyFont="1" applyFill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4" borderId="4" xfId="0" applyFont="1" applyFill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2" fillId="12" borderId="7" xfId="0" applyFont="1" applyFill="1" applyBorder="1" applyAlignment="1">
      <alignment vertical="top" wrapText="1"/>
    </xf>
    <xf numFmtId="0" fontId="2" fillId="13" borderId="7" xfId="0" applyFont="1" applyFill="1" applyBorder="1" applyAlignment="1">
      <alignment vertical="top" wrapText="1"/>
    </xf>
    <xf numFmtId="164" fontId="2" fillId="8" borderId="7" xfId="0" applyNumberFormat="1" applyFont="1" applyFill="1" applyBorder="1" applyAlignment="1">
      <alignment vertical="top" wrapText="1"/>
    </xf>
    <xf numFmtId="164" fontId="0" fillId="8" borderId="0" xfId="0" applyNumberFormat="1" applyFont="1" applyFill="1" applyAlignment="1">
      <alignment vertical="top" wrapText="1"/>
    </xf>
    <xf numFmtId="0" fontId="4" fillId="14" borderId="2" xfId="0" applyFont="1" applyFill="1" applyBorder="1" applyAlignment="1">
      <alignment horizontal="center" vertical="center" wrapText="1"/>
    </xf>
    <xf numFmtId="0" fontId="0" fillId="14" borderId="0" xfId="0" applyFont="1" applyFill="1" applyAlignment="1">
      <alignment vertical="top" wrapText="1"/>
    </xf>
    <xf numFmtId="0" fontId="4" fillId="13" borderId="2" xfId="0" applyFont="1" applyFill="1" applyBorder="1" applyAlignment="1">
      <alignment horizontal="center" vertical="center" wrapText="1"/>
    </xf>
    <xf numFmtId="0" fontId="2" fillId="13" borderId="0" xfId="0" applyFont="1" applyFill="1" applyAlignment="1">
      <alignment vertical="top" wrapText="1"/>
    </xf>
    <xf numFmtId="0" fontId="0" fillId="13" borderId="0" xfId="0" applyFont="1" applyFill="1" applyAlignment="1">
      <alignment vertical="top" wrapText="1"/>
    </xf>
    <xf numFmtId="0" fontId="0" fillId="13" borderId="5" xfId="0" applyFont="1" applyFill="1" applyBorder="1" applyAlignment="1">
      <alignment vertical="top" wrapText="1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BFBFBF"/>
      <rgbColor rgb="FF3F3F3F"/>
      <rgbColor rgb="FFAAAAAA"/>
      <rgbColor rgb="FFDBDBDB"/>
      <rgbColor rgb="00000000"/>
      <rgbColor rgb="E5FFD38A"/>
      <rgbColor rgb="FFE1E1E1"/>
      <rgbColor rgb="FFE9E9E9"/>
      <rgbColor rgb="E5AFE489"/>
      <rgbColor rgb="FFE32400"/>
      <rgbColor rgb="FF669C35"/>
      <rgbColor rgb="E5FEBCB9"/>
      <rgbColor rgb="E598EFEA"/>
      <rgbColor rgb="FFFF40FF"/>
      <rgbColor rgb="FFFEFFFF"/>
      <rgbColor rgb="FFDFDFDF"/>
      <rgbColor rgb="FF333F47"/>
      <rgbColor rgb="FFFF2600"/>
      <rgbColor rgb="FFD5D5D5"/>
      <rgbColor rgb="FFE6E6E6"/>
      <rgbColor rgb="FF0067D9"/>
      <rgbColor rgb="FFD3D3D3"/>
      <rgbColor rgb="FFA5A5A5"/>
      <rgbColor rgb="FF3F3F3F"/>
      <rgbColor rgb="FF8AFC8A"/>
      <rgbColor rgb="FF60D836"/>
      <rgbColor rgb="FF454545"/>
      <rgbColor rgb="FFDCFDCC"/>
      <rgbColor rgb="FF333333"/>
      <rgbColor rgb="FFFF968C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D192"/>
      <color rgb="FFDDF4FF"/>
      <color rgb="FFD6ECF8"/>
      <color rgb="FFA0C8DC"/>
      <color rgb="FFC287FF"/>
      <color rgb="FF83C090"/>
      <color rgb="FF6D9F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16523-A1CD-B14D-B0CB-889CA403FD4C}">
  <sheetPr codeName="Feuil9">
    <tabColor theme="9"/>
  </sheetPr>
  <dimension ref="A1:BL10"/>
  <sheetViews>
    <sheetView tabSelected="1" zoomScale="99" workbookViewId="0">
      <selection activeCell="P3" sqref="P3"/>
    </sheetView>
  </sheetViews>
  <sheetFormatPr baseColWidth="10" defaultRowHeight="13" x14ac:dyDescent="0.15"/>
  <cols>
    <col min="1" max="1" width="9.6640625" bestFit="1" customWidth="1"/>
    <col min="2" max="2" width="20.1640625" customWidth="1"/>
    <col min="3" max="3" width="8.1640625" style="1" bestFit="1" customWidth="1"/>
    <col min="4" max="4" width="8" bestFit="1" customWidth="1"/>
    <col min="5" max="5" width="12.5" customWidth="1"/>
    <col min="6" max="6" width="5.6640625" bestFit="1" customWidth="1"/>
    <col min="7" max="7" width="7.1640625" bestFit="1" customWidth="1"/>
    <col min="8" max="8" width="15.6640625" customWidth="1"/>
    <col min="9" max="9" width="10.33203125" style="6" bestFit="1" customWidth="1"/>
    <col min="10" max="10" width="15.5" style="6" customWidth="1"/>
    <col min="11" max="11" width="11.1640625" style="6" bestFit="1" customWidth="1"/>
    <col min="12" max="12" width="7.83203125" style="6" bestFit="1" customWidth="1"/>
    <col min="13" max="13" width="13.1640625" style="34" customWidth="1"/>
    <col min="14" max="14" width="7" style="13" bestFit="1" customWidth="1"/>
    <col min="15" max="15" width="20" style="61" customWidth="1"/>
    <col min="16" max="16" width="9.33203125" style="6" customWidth="1"/>
    <col min="17" max="17" width="9.33203125" customWidth="1"/>
    <col min="18" max="18" width="12" style="14" customWidth="1"/>
    <col min="19" max="19" width="13" style="34" customWidth="1"/>
    <col min="20" max="20" width="7" style="7" bestFit="1" customWidth="1"/>
    <col min="21" max="21" width="9.33203125" bestFit="1" customWidth="1"/>
    <col min="22" max="22" width="9.33203125" customWidth="1"/>
    <col min="23" max="23" width="7.6640625" style="14" bestFit="1" customWidth="1"/>
    <col min="24" max="24" width="15.5" style="34" customWidth="1"/>
    <col min="25" max="25" width="9.33203125" style="7" bestFit="1" customWidth="1"/>
    <col min="26" max="26" width="9.33203125" bestFit="1" customWidth="1"/>
    <col min="27" max="27" width="9.33203125" customWidth="1"/>
    <col min="28" max="28" width="10" style="14" bestFit="1" customWidth="1"/>
    <col min="29" max="29" width="15.6640625" style="34" customWidth="1"/>
    <col min="30" max="30" width="9.33203125" style="35" bestFit="1" customWidth="1"/>
    <col min="31" max="31" width="9.33203125" bestFit="1" customWidth="1"/>
    <col min="32" max="32" width="9.33203125" customWidth="1"/>
    <col min="33" max="33" width="10" style="14" bestFit="1" customWidth="1"/>
    <col min="34" max="34" width="15.33203125" style="34" customWidth="1"/>
    <col min="35" max="35" width="9.33203125" style="7" bestFit="1" customWidth="1"/>
    <col min="36" max="36" width="9.33203125" bestFit="1" customWidth="1"/>
    <col min="37" max="37" width="9.33203125" customWidth="1"/>
    <col min="38" max="38" width="10" style="14" bestFit="1" customWidth="1"/>
    <col min="39" max="39" width="15.33203125" style="34" customWidth="1"/>
    <col min="40" max="40" width="9.33203125" style="7" bestFit="1" customWidth="1"/>
    <col min="41" max="41" width="9.33203125" bestFit="1" customWidth="1"/>
    <col min="42" max="42" width="9.33203125" customWidth="1"/>
    <col min="43" max="43" width="10" style="14" bestFit="1" customWidth="1"/>
    <col min="44" max="44" width="17.33203125" style="34" customWidth="1"/>
    <col min="45" max="45" width="10.83203125" style="7" customWidth="1"/>
    <col min="46" max="46" width="9.33203125" bestFit="1" customWidth="1"/>
    <col min="47" max="47" width="9.33203125" customWidth="1"/>
    <col min="48" max="48" width="10" style="14" bestFit="1" customWidth="1"/>
    <col min="49" max="49" width="15.5" style="34" customWidth="1"/>
    <col min="50" max="50" width="9.33203125" style="7" bestFit="1" customWidth="1"/>
    <col min="51" max="51" width="9.33203125" bestFit="1" customWidth="1"/>
    <col min="52" max="52" width="9.33203125" customWidth="1"/>
    <col min="53" max="53" width="10" style="14" bestFit="1" customWidth="1"/>
    <col min="54" max="54" width="15.5" style="34" customWidth="1"/>
    <col min="55" max="55" width="9.33203125" style="7" bestFit="1" customWidth="1"/>
    <col min="56" max="56" width="9.33203125" bestFit="1" customWidth="1"/>
    <col min="57" max="57" width="9.33203125" customWidth="1"/>
    <col min="58" max="58" width="10" style="14" bestFit="1" customWidth="1"/>
    <col min="59" max="59" width="15.5" style="34" customWidth="1"/>
    <col min="60" max="60" width="11.6640625" style="7" customWidth="1"/>
    <col min="61" max="61" width="9.33203125" bestFit="1" customWidth="1"/>
    <col min="62" max="62" width="9.33203125" customWidth="1"/>
    <col min="63" max="63" width="13.83203125" style="14" customWidth="1"/>
    <col min="64" max="64" width="10.83203125" style="34"/>
  </cols>
  <sheetData>
    <row r="1" spans="1:63" s="42" customFormat="1" ht="43" thickBot="1" x14ac:dyDescent="0.2">
      <c r="A1" s="36" t="s">
        <v>62</v>
      </c>
      <c r="B1" s="37" t="s">
        <v>0</v>
      </c>
      <c r="C1" s="38" t="s">
        <v>59</v>
      </c>
      <c r="D1" s="37" t="s">
        <v>73</v>
      </c>
      <c r="E1" s="37" t="s">
        <v>74</v>
      </c>
      <c r="F1" s="37" t="s">
        <v>9</v>
      </c>
      <c r="G1" s="37" t="s">
        <v>60</v>
      </c>
      <c r="H1" s="58" t="s">
        <v>99</v>
      </c>
      <c r="I1" s="39" t="s">
        <v>75</v>
      </c>
      <c r="J1" s="39" t="s">
        <v>76</v>
      </c>
      <c r="K1" s="39" t="s">
        <v>78</v>
      </c>
      <c r="L1" s="39" t="s">
        <v>77</v>
      </c>
      <c r="M1" s="59" t="s">
        <v>63</v>
      </c>
      <c r="N1" s="49" t="s">
        <v>79</v>
      </c>
      <c r="O1" s="60" t="s">
        <v>147</v>
      </c>
      <c r="P1" s="39" t="s">
        <v>75</v>
      </c>
      <c r="Q1" s="41" t="s">
        <v>80</v>
      </c>
      <c r="R1" s="37" t="s">
        <v>166</v>
      </c>
      <c r="S1" s="37" t="s">
        <v>64</v>
      </c>
      <c r="T1" s="40" t="s">
        <v>81</v>
      </c>
      <c r="U1" s="37" t="s">
        <v>148</v>
      </c>
      <c r="V1" s="37" t="s">
        <v>149</v>
      </c>
      <c r="W1" s="43" t="s">
        <v>82</v>
      </c>
      <c r="X1" s="44" t="s">
        <v>65</v>
      </c>
      <c r="Y1" s="40" t="s">
        <v>83</v>
      </c>
      <c r="Z1" s="37" t="s">
        <v>150</v>
      </c>
      <c r="AA1" s="37" t="s">
        <v>151</v>
      </c>
      <c r="AB1" s="41" t="s">
        <v>84</v>
      </c>
      <c r="AC1" s="37" t="s">
        <v>66</v>
      </c>
      <c r="AD1" s="40" t="s">
        <v>85</v>
      </c>
      <c r="AE1" s="37" t="s">
        <v>152</v>
      </c>
      <c r="AF1" s="37" t="s">
        <v>153</v>
      </c>
      <c r="AG1" s="41" t="s">
        <v>86</v>
      </c>
      <c r="AH1" s="37" t="s">
        <v>67</v>
      </c>
      <c r="AI1" s="40" t="s">
        <v>87</v>
      </c>
      <c r="AJ1" s="37" t="s">
        <v>154</v>
      </c>
      <c r="AK1" s="37" t="s">
        <v>155</v>
      </c>
      <c r="AL1" s="41" t="s">
        <v>88</v>
      </c>
      <c r="AM1" s="37" t="s">
        <v>68</v>
      </c>
      <c r="AN1" s="40" t="s">
        <v>89</v>
      </c>
      <c r="AO1" s="37" t="s">
        <v>156</v>
      </c>
      <c r="AP1" s="37" t="s">
        <v>157</v>
      </c>
      <c r="AQ1" s="41" t="s">
        <v>90</v>
      </c>
      <c r="AR1" s="37" t="s">
        <v>69</v>
      </c>
      <c r="AS1" s="40" t="s">
        <v>91</v>
      </c>
      <c r="AT1" s="37" t="s">
        <v>158</v>
      </c>
      <c r="AU1" s="37" t="s">
        <v>159</v>
      </c>
      <c r="AV1" s="41" t="s">
        <v>92</v>
      </c>
      <c r="AW1" s="37" t="s">
        <v>70</v>
      </c>
      <c r="AX1" s="40" t="s">
        <v>93</v>
      </c>
      <c r="AY1" s="37" t="s">
        <v>160</v>
      </c>
      <c r="AZ1" s="37" t="s">
        <v>161</v>
      </c>
      <c r="BA1" s="41" t="s">
        <v>94</v>
      </c>
      <c r="BB1" s="37" t="s">
        <v>71</v>
      </c>
      <c r="BC1" s="40" t="s">
        <v>95</v>
      </c>
      <c r="BD1" s="37" t="s">
        <v>162</v>
      </c>
      <c r="BE1" s="37" t="s">
        <v>163</v>
      </c>
      <c r="BF1" s="41" t="s">
        <v>96</v>
      </c>
      <c r="BG1" s="37" t="s">
        <v>72</v>
      </c>
      <c r="BH1" s="40" t="s">
        <v>97</v>
      </c>
      <c r="BI1" s="37" t="s">
        <v>164</v>
      </c>
      <c r="BJ1" s="37" t="s">
        <v>165</v>
      </c>
      <c r="BK1" s="41" t="s">
        <v>98</v>
      </c>
    </row>
    <row r="2" spans="1:63" ht="14" thickTop="1" x14ac:dyDescent="0.15"/>
    <row r="3" spans="1:63" ht="14" x14ac:dyDescent="0.15">
      <c r="A3" s="3" t="s">
        <v>145</v>
      </c>
      <c r="B3" s="46" t="s">
        <v>187</v>
      </c>
      <c r="C3" s="1">
        <v>42235</v>
      </c>
      <c r="D3" s="3" t="s">
        <v>146</v>
      </c>
      <c r="E3" s="3" t="s">
        <v>6</v>
      </c>
      <c r="F3" s="3" t="s">
        <v>112</v>
      </c>
      <c r="G3" s="3" t="s">
        <v>112</v>
      </c>
      <c r="H3" s="45" t="s">
        <v>188</v>
      </c>
      <c r="I3" s="6">
        <f>SUM(P3+V3+AA3+AF3+AK3+AP3+AU3+AZ3+BE3+BJ3)</f>
        <v>0</v>
      </c>
      <c r="J3" s="6" t="e">
        <f>SUM(O3+U3+Z3+AE3+AJ3+AO3+AT3+AY3+BD3+BI3)</f>
        <v>#REF!</v>
      </c>
      <c r="M3" s="48" t="s">
        <v>39</v>
      </c>
      <c r="N3" s="13">
        <v>2</v>
      </c>
      <c r="O3" s="61" t="e">
        <f>INDEX(PRODUITS!$B$1:$AB$6,MATCH('DATA COMMANDE'!H3,PRODUITS!$1:$1,0),MATCH('DATA COMMANDE'!M3,PRODUITS!$B:$B,0))</f>
        <v>#REF!</v>
      </c>
      <c r="Q3" s="14">
        <v>0</v>
      </c>
      <c r="R3" s="47" t="e">
        <f>O3*N3-(N3*O3*Q3)</f>
        <v>#REF!</v>
      </c>
    </row>
    <row r="4" spans="1:63" ht="14" x14ac:dyDescent="0.15">
      <c r="B4" t="s">
        <v>189</v>
      </c>
      <c r="C4" s="1">
        <v>42237</v>
      </c>
      <c r="D4" t="s">
        <v>146</v>
      </c>
      <c r="E4" t="s">
        <v>6</v>
      </c>
      <c r="F4" t="s">
        <v>112</v>
      </c>
      <c r="G4" t="s">
        <v>112</v>
      </c>
      <c r="H4" s="45" t="s">
        <v>109</v>
      </c>
      <c r="M4" s="67" t="s">
        <v>41</v>
      </c>
      <c r="N4" s="13">
        <v>1</v>
      </c>
      <c r="O4" s="61" t="e">
        <f>INDEX(PRODUITS!$B$1:$AB$6,MATCH('DATA COMMANDE'!H4,PRODUITS!$1:$1,0),MATCH('DATA COMMANDE'!M4,PRODUITS!$B:$B,0))</f>
        <v>#REF!</v>
      </c>
      <c r="Q4">
        <v>30</v>
      </c>
      <c r="R4" s="47" t="e">
        <f t="shared" ref="R4:R5" si="0">O4*N4-(N4*O4*Q4)</f>
        <v>#REF!</v>
      </c>
    </row>
    <row r="5" spans="1:63" x14ac:dyDescent="0.15">
      <c r="R5" s="47"/>
    </row>
    <row r="10" spans="1:63" ht="21" customHeight="1" x14ac:dyDescent="0.15"/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54CD5-B6FE-E140-9641-AA786AD5ED19}">
  <sheetPr codeName="Feuil11">
    <tabColor theme="9"/>
  </sheetPr>
  <dimension ref="A1:AB61"/>
  <sheetViews>
    <sheetView workbookViewId="0">
      <pane xSplit="2" ySplit="1" topLeftCell="P2" activePane="bottomRight" state="frozen"/>
      <selection pane="topRight" activeCell="C1" sqref="C1"/>
      <selection pane="bottomLeft" activeCell="A2" sqref="A2"/>
      <selection pane="bottomRight" activeCell="T18" sqref="T18"/>
    </sheetView>
  </sheetViews>
  <sheetFormatPr baseColWidth="10" defaultRowHeight="13" x14ac:dyDescent="0.15"/>
  <cols>
    <col min="1" max="1" width="6" style="16" bestFit="1" customWidth="1"/>
    <col min="2" max="2" width="35.6640625" customWidth="1"/>
    <col min="3" max="3" width="22.33203125" customWidth="1"/>
    <col min="4" max="4" width="17.5" customWidth="1"/>
    <col min="5" max="5" width="41.83203125" customWidth="1"/>
    <col min="6" max="6" width="21.1640625" customWidth="1"/>
    <col min="7" max="7" width="12.6640625" style="2" customWidth="1"/>
    <col min="9" max="10" width="18.1640625" customWidth="1"/>
    <col min="11" max="11" width="22.5" customWidth="1"/>
    <col min="12" max="12" width="26.6640625" customWidth="1"/>
    <col min="13" max="13" width="24.5" customWidth="1"/>
    <col min="15" max="15" width="13.1640625" style="1" bestFit="1" customWidth="1"/>
    <col min="16" max="16" width="11.83203125" style="63" customWidth="1"/>
    <col min="22" max="22" width="9.1640625" bestFit="1" customWidth="1"/>
    <col min="23" max="23" width="35.33203125" customWidth="1"/>
    <col min="24" max="25" width="23.83203125" customWidth="1"/>
    <col min="26" max="26" width="13.1640625" customWidth="1"/>
    <col min="27" max="27" width="17.5" customWidth="1"/>
  </cols>
  <sheetData>
    <row r="1" spans="1:28" ht="32" customHeight="1" x14ac:dyDescent="0.15">
      <c r="A1" s="12" t="s">
        <v>15</v>
      </c>
      <c r="B1" s="4" t="s">
        <v>106</v>
      </c>
      <c r="C1" s="4" t="s">
        <v>16</v>
      </c>
      <c r="D1" s="4" t="s">
        <v>22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10</v>
      </c>
      <c r="K1" s="4" t="s">
        <v>56</v>
      </c>
      <c r="L1" s="4" t="s">
        <v>32</v>
      </c>
      <c r="M1" s="4" t="s">
        <v>54</v>
      </c>
      <c r="N1" s="4" t="s">
        <v>30</v>
      </c>
      <c r="O1" s="17" t="s">
        <v>104</v>
      </c>
      <c r="P1" s="62" t="s">
        <v>99</v>
      </c>
      <c r="Q1" s="4" t="s">
        <v>25</v>
      </c>
      <c r="R1" s="4" t="s">
        <v>26</v>
      </c>
      <c r="S1" s="4" t="s">
        <v>27</v>
      </c>
      <c r="T1" s="4" t="s">
        <v>28</v>
      </c>
      <c r="U1" s="4" t="s">
        <v>29</v>
      </c>
      <c r="V1" s="4" t="s">
        <v>33</v>
      </c>
      <c r="W1" s="4" t="s">
        <v>55</v>
      </c>
      <c r="X1" s="4" t="s">
        <v>103</v>
      </c>
      <c r="Y1" s="4" t="s">
        <v>105</v>
      </c>
      <c r="Z1" s="4" t="s">
        <v>107</v>
      </c>
      <c r="AA1" s="4" t="s">
        <v>57</v>
      </c>
    </row>
    <row r="2" spans="1:28" ht="14" x14ac:dyDescent="0.15">
      <c r="A2" s="15">
        <f>A3+1</f>
        <v>334</v>
      </c>
      <c r="B2" s="3" t="s">
        <v>113</v>
      </c>
      <c r="C2" t="s">
        <v>113</v>
      </c>
      <c r="D2" t="s">
        <v>111</v>
      </c>
      <c r="E2" s="3" t="s">
        <v>180</v>
      </c>
      <c r="F2" s="3" t="s">
        <v>181</v>
      </c>
      <c r="G2" s="2">
        <v>7000</v>
      </c>
      <c r="H2" t="s">
        <v>101</v>
      </c>
      <c r="I2" t="s">
        <v>31</v>
      </c>
      <c r="J2">
        <v>213456</v>
      </c>
      <c r="L2" t="s">
        <v>114</v>
      </c>
      <c r="N2" t="s">
        <v>112</v>
      </c>
      <c r="O2" s="1">
        <v>42216</v>
      </c>
      <c r="P2" s="63" t="s">
        <v>108</v>
      </c>
      <c r="W2" t="s">
        <v>115</v>
      </c>
      <c r="X2" t="s">
        <v>116</v>
      </c>
      <c r="Y2" t="s">
        <v>117</v>
      </c>
      <c r="Z2" t="s">
        <v>185</v>
      </c>
      <c r="AA2" s="3"/>
      <c r="AB2" t="s">
        <v>118</v>
      </c>
    </row>
    <row r="3" spans="1:28" ht="14" x14ac:dyDescent="0.15">
      <c r="A3" s="15">
        <f>A4+1</f>
        <v>333</v>
      </c>
      <c r="B3" s="3" t="s">
        <v>174</v>
      </c>
      <c r="E3" s="3" t="s">
        <v>179</v>
      </c>
      <c r="F3" s="3" t="s">
        <v>182</v>
      </c>
      <c r="G3" s="2">
        <v>7500</v>
      </c>
      <c r="H3" t="s">
        <v>101</v>
      </c>
      <c r="I3" t="s">
        <v>31</v>
      </c>
      <c r="O3" s="1">
        <v>42216</v>
      </c>
      <c r="P3" s="63" t="s">
        <v>109</v>
      </c>
      <c r="Z3" t="s">
        <v>186</v>
      </c>
      <c r="AA3" s="3"/>
    </row>
    <row r="4" spans="1:28" ht="14" x14ac:dyDescent="0.15">
      <c r="A4" s="15">
        <f>A5+1</f>
        <v>332</v>
      </c>
      <c r="B4" s="3" t="s">
        <v>175</v>
      </c>
      <c r="E4" s="3" t="s">
        <v>178</v>
      </c>
      <c r="F4" s="3" t="s">
        <v>183</v>
      </c>
      <c r="G4" s="2">
        <v>5000</v>
      </c>
      <c r="H4" t="s">
        <v>101</v>
      </c>
      <c r="I4" t="s">
        <v>31</v>
      </c>
      <c r="O4" s="1">
        <v>42216</v>
      </c>
      <c r="P4" s="63" t="s">
        <v>184</v>
      </c>
      <c r="Z4" t="s">
        <v>185</v>
      </c>
      <c r="AA4" s="3"/>
    </row>
    <row r="5" spans="1:28" ht="14" x14ac:dyDescent="0.15">
      <c r="A5" s="15" t="s">
        <v>102</v>
      </c>
      <c r="B5" s="3" t="s">
        <v>176</v>
      </c>
      <c r="E5" s="3" t="s">
        <v>177</v>
      </c>
      <c r="F5" s="3" t="s">
        <v>100</v>
      </c>
      <c r="G5" s="2">
        <v>1000</v>
      </c>
      <c r="H5" t="s">
        <v>101</v>
      </c>
      <c r="I5" t="s">
        <v>31</v>
      </c>
      <c r="P5" s="63" t="s">
        <v>110</v>
      </c>
      <c r="Z5" t="s">
        <v>185</v>
      </c>
      <c r="AA5" s="3"/>
    </row>
    <row r="6" spans="1:28" x14ac:dyDescent="0.15">
      <c r="A6" s="15"/>
    </row>
    <row r="7" spans="1:28" x14ac:dyDescent="0.15">
      <c r="A7" s="15"/>
    </row>
    <row r="8" spans="1:28" x14ac:dyDescent="0.15">
      <c r="A8" s="15"/>
    </row>
    <row r="9" spans="1:28" x14ac:dyDescent="0.15">
      <c r="A9" s="15"/>
    </row>
    <row r="10" spans="1:28" x14ac:dyDescent="0.15">
      <c r="A10" s="15"/>
    </row>
    <row r="11" spans="1:28" x14ac:dyDescent="0.15">
      <c r="A11" s="15"/>
    </row>
    <row r="12" spans="1:28" x14ac:dyDescent="0.15">
      <c r="A12" s="15"/>
    </row>
    <row r="13" spans="1:28" x14ac:dyDescent="0.15">
      <c r="A13" s="15"/>
    </row>
    <row r="14" spans="1:28" x14ac:dyDescent="0.15">
      <c r="A14" s="15"/>
    </row>
    <row r="15" spans="1:28" x14ac:dyDescent="0.15">
      <c r="A15" s="15"/>
    </row>
    <row r="16" spans="1:28" x14ac:dyDescent="0.15">
      <c r="A16" s="15"/>
    </row>
    <row r="17" spans="1:1" x14ac:dyDescent="0.15">
      <c r="A17" s="15"/>
    </row>
    <row r="18" spans="1:1" x14ac:dyDescent="0.15">
      <c r="A18" s="15"/>
    </row>
    <row r="19" spans="1:1" x14ac:dyDescent="0.15">
      <c r="A19" s="15"/>
    </row>
    <row r="20" spans="1:1" x14ac:dyDescent="0.15">
      <c r="A20" s="15"/>
    </row>
    <row r="21" spans="1:1" x14ac:dyDescent="0.15">
      <c r="A21" s="15"/>
    </row>
    <row r="22" spans="1:1" x14ac:dyDescent="0.15">
      <c r="A22" s="15"/>
    </row>
    <row r="23" spans="1:1" x14ac:dyDescent="0.15">
      <c r="A23" s="15"/>
    </row>
    <row r="24" spans="1:1" x14ac:dyDescent="0.15">
      <c r="A24" s="15"/>
    </row>
    <row r="25" spans="1:1" x14ac:dyDescent="0.15">
      <c r="A25" s="15"/>
    </row>
    <row r="26" spans="1:1" x14ac:dyDescent="0.15">
      <c r="A26" s="15"/>
    </row>
    <row r="27" spans="1:1" x14ac:dyDescent="0.15">
      <c r="A27" s="15"/>
    </row>
    <row r="28" spans="1:1" x14ac:dyDescent="0.15">
      <c r="A28" s="15"/>
    </row>
    <row r="29" spans="1:1" x14ac:dyDescent="0.15">
      <c r="A29" s="15"/>
    </row>
    <row r="30" spans="1:1" x14ac:dyDescent="0.15">
      <c r="A30" s="15"/>
    </row>
    <row r="31" spans="1:1" x14ac:dyDescent="0.15">
      <c r="A31" s="15"/>
    </row>
    <row r="32" spans="1:1" x14ac:dyDescent="0.15">
      <c r="A32" s="15"/>
    </row>
    <row r="33" spans="1:1" x14ac:dyDescent="0.15">
      <c r="A33" s="15"/>
    </row>
    <row r="34" spans="1:1" x14ac:dyDescent="0.15">
      <c r="A34" s="15"/>
    </row>
    <row r="35" spans="1:1" x14ac:dyDescent="0.15">
      <c r="A35" s="15"/>
    </row>
    <row r="36" spans="1:1" x14ac:dyDescent="0.15">
      <c r="A36" s="15"/>
    </row>
    <row r="37" spans="1:1" x14ac:dyDescent="0.15">
      <c r="A37" s="15"/>
    </row>
    <row r="38" spans="1:1" x14ac:dyDescent="0.15">
      <c r="A38" s="15"/>
    </row>
    <row r="39" spans="1:1" x14ac:dyDescent="0.15">
      <c r="A39" s="15"/>
    </row>
    <row r="40" spans="1:1" x14ac:dyDescent="0.15">
      <c r="A40" s="15"/>
    </row>
    <row r="41" spans="1:1" x14ac:dyDescent="0.15">
      <c r="A41" s="15"/>
    </row>
    <row r="42" spans="1:1" x14ac:dyDescent="0.15">
      <c r="A42" s="15"/>
    </row>
    <row r="43" spans="1:1" x14ac:dyDescent="0.15">
      <c r="A43" s="15"/>
    </row>
    <row r="44" spans="1:1" x14ac:dyDescent="0.15">
      <c r="A44" s="15"/>
    </row>
    <row r="45" spans="1:1" x14ac:dyDescent="0.15">
      <c r="A45" s="15"/>
    </row>
    <row r="46" spans="1:1" x14ac:dyDescent="0.15">
      <c r="A46" s="15"/>
    </row>
    <row r="47" spans="1:1" x14ac:dyDescent="0.15">
      <c r="A47" s="15"/>
    </row>
    <row r="48" spans="1:1" x14ac:dyDescent="0.15">
      <c r="A48" s="15"/>
    </row>
    <row r="49" spans="1:1" x14ac:dyDescent="0.15">
      <c r="A49" s="15"/>
    </row>
    <row r="50" spans="1:1" x14ac:dyDescent="0.15">
      <c r="A50" s="15"/>
    </row>
    <row r="51" spans="1:1" x14ac:dyDescent="0.15">
      <c r="A51" s="15"/>
    </row>
    <row r="52" spans="1:1" x14ac:dyDescent="0.15">
      <c r="A52" s="15"/>
    </row>
    <row r="53" spans="1:1" x14ac:dyDescent="0.15">
      <c r="A53" s="15"/>
    </row>
    <row r="54" spans="1:1" x14ac:dyDescent="0.15">
      <c r="A54" s="15"/>
    </row>
    <row r="55" spans="1:1" x14ac:dyDescent="0.15">
      <c r="A55" s="15"/>
    </row>
    <row r="56" spans="1:1" x14ac:dyDescent="0.15">
      <c r="A56" s="15"/>
    </row>
    <row r="57" spans="1:1" x14ac:dyDescent="0.15">
      <c r="A57" s="15"/>
    </row>
    <row r="58" spans="1:1" x14ac:dyDescent="0.15">
      <c r="A58" s="15"/>
    </row>
    <row r="59" spans="1:1" x14ac:dyDescent="0.15">
      <c r="A59" s="15"/>
    </row>
    <row r="60" spans="1:1" x14ac:dyDescent="0.15">
      <c r="A60" s="15"/>
    </row>
    <row r="61" spans="1:1" x14ac:dyDescent="0.15">
      <c r="A61" s="15"/>
    </row>
  </sheetData>
  <sheetProtection formatCells="0" formatColumns="0" formatRows="0" insertColumns="0" insertRows="0" insertHyperlinks="0" deleteColumns="0" deleteRows="0" pivotTables="0"/>
  <sortState xmlns:xlrd2="http://schemas.microsoft.com/office/spreadsheetml/2017/richdata2" ref="A5">
    <sortCondition descending="1" ref="A5"/>
  </sortState>
  <phoneticPr fontId="3" type="noConversion"/>
  <dataValidations count="2">
    <dataValidation type="list" allowBlank="1" showInputMessage="1" showErrorMessage="1" sqref="AA5" xr:uid="{2A6CEF65-4872-DB4B-A27C-3CFF70607095}">
      <formula1>"inconnu,oui,non,ancien logo,NA"</formula1>
    </dataValidation>
    <dataValidation type="list" allowBlank="1" showInputMessage="1" showErrorMessage="1" sqref="P2:P5" xr:uid="{BDB28EDF-0081-714B-8A46-12348E787623}">
      <formula1>"Blanc,Vert,Jaune,Bleu,Rouge,Orange,Mauve,Mauve HTVA,Gris,Autre"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1D40-DFC5-3643-8204-52EF2219415F}">
  <sheetPr codeName="Feuil10">
    <tabColor theme="9"/>
  </sheetPr>
  <dimension ref="A1:AG6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37" sqref="F37"/>
    </sheetView>
  </sheetViews>
  <sheetFormatPr baseColWidth="10" defaultRowHeight="13" x14ac:dyDescent="0.15"/>
  <cols>
    <col min="1" max="1" width="7" style="11" customWidth="1"/>
    <col min="2" max="2" width="26.6640625" style="66" customWidth="1"/>
    <col min="3" max="3" width="16" customWidth="1"/>
    <col min="4" max="4" width="10.83203125" customWidth="1"/>
    <col min="5" max="5" width="16.6640625" customWidth="1"/>
    <col min="6" max="6" width="13.5" customWidth="1"/>
    <col min="7" max="7" width="7.83203125" customWidth="1"/>
    <col min="8" max="9" width="10.83203125" style="7"/>
    <col min="10" max="10" width="13.33203125" style="7" customWidth="1"/>
    <col min="11" max="11" width="7.6640625" style="7" customWidth="1"/>
    <col min="12" max="12" width="9" customWidth="1"/>
    <col min="13" max="13" width="10.83203125" customWidth="1"/>
    <col min="14" max="14" width="10.83203125" style="2"/>
    <col min="15" max="15" width="15.1640625" customWidth="1"/>
    <col min="16" max="16" width="22.1640625" style="13" customWidth="1"/>
    <col min="17" max="17" width="12.83203125" bestFit="1" customWidth="1"/>
    <col min="18" max="25" width="10.83203125" style="6" customWidth="1"/>
    <col min="26" max="29" width="13.6640625" style="6" customWidth="1"/>
    <col min="30" max="32" width="10.83203125" customWidth="1"/>
    <col min="33" max="33" width="71.33203125" style="53" bestFit="1" customWidth="1"/>
  </cols>
  <sheetData>
    <row r="1" spans="1:33" ht="45" x14ac:dyDescent="0.15">
      <c r="A1" s="4" t="s">
        <v>61</v>
      </c>
      <c r="B1" s="64" t="s">
        <v>12</v>
      </c>
      <c r="C1" s="4" t="s">
        <v>8</v>
      </c>
      <c r="D1" s="4" t="s">
        <v>24</v>
      </c>
      <c r="E1" s="4" t="s">
        <v>13</v>
      </c>
      <c r="F1" s="4" t="s">
        <v>14</v>
      </c>
      <c r="G1" s="4" t="s">
        <v>46</v>
      </c>
      <c r="H1" s="10" t="s">
        <v>44</v>
      </c>
      <c r="I1" s="10" t="s">
        <v>45</v>
      </c>
      <c r="J1" s="10" t="s">
        <v>47</v>
      </c>
      <c r="K1" s="10" t="s">
        <v>37</v>
      </c>
      <c r="L1" s="4" t="s">
        <v>48</v>
      </c>
      <c r="M1" s="4" t="s">
        <v>49</v>
      </c>
      <c r="N1" s="4" t="s">
        <v>36</v>
      </c>
      <c r="O1" s="4" t="s">
        <v>23</v>
      </c>
      <c r="P1" s="12" t="s">
        <v>34</v>
      </c>
      <c r="Q1" s="4" t="s">
        <v>35</v>
      </c>
      <c r="R1" s="50" t="s">
        <v>135</v>
      </c>
      <c r="S1" s="50" t="s">
        <v>136</v>
      </c>
      <c r="T1" s="50" t="s">
        <v>137</v>
      </c>
      <c r="U1" s="50" t="s">
        <v>138</v>
      </c>
      <c r="V1" s="50" t="s">
        <v>139</v>
      </c>
      <c r="W1" s="50" t="s">
        <v>128</v>
      </c>
      <c r="X1" s="50" t="s">
        <v>140</v>
      </c>
      <c r="Y1" s="50" t="s">
        <v>141</v>
      </c>
      <c r="Z1" s="50" t="s">
        <v>142</v>
      </c>
      <c r="AA1" s="50" t="s">
        <v>143</v>
      </c>
      <c r="AB1" s="50" t="s">
        <v>144</v>
      </c>
      <c r="AC1" s="50" t="s">
        <v>58</v>
      </c>
      <c r="AD1" s="4" t="s">
        <v>50</v>
      </c>
      <c r="AE1" s="4" t="s">
        <v>51</v>
      </c>
      <c r="AF1" s="4" t="s">
        <v>52</v>
      </c>
      <c r="AG1" s="51" t="s">
        <v>167</v>
      </c>
    </row>
    <row r="2" spans="1:33" ht="14" x14ac:dyDescent="0.15">
      <c r="A2" s="11">
        <v>1</v>
      </c>
      <c r="B2" s="65" t="s">
        <v>39</v>
      </c>
      <c r="C2" s="3" t="s">
        <v>25</v>
      </c>
      <c r="D2" s="3" t="s">
        <v>7</v>
      </c>
      <c r="E2" s="3" t="s">
        <v>1</v>
      </c>
      <c r="F2" s="3" t="s">
        <v>6</v>
      </c>
      <c r="G2" s="3">
        <v>1</v>
      </c>
      <c r="H2" s="8">
        <v>55</v>
      </c>
      <c r="I2" s="8">
        <v>55</v>
      </c>
      <c r="K2" s="7">
        <v>5</v>
      </c>
      <c r="L2">
        <v>0</v>
      </c>
      <c r="M2" s="3" t="s">
        <v>6</v>
      </c>
      <c r="N2" s="2">
        <v>2019</v>
      </c>
      <c r="O2" s="3" t="s">
        <v>6</v>
      </c>
      <c r="P2" s="9" t="s">
        <v>6</v>
      </c>
      <c r="Q2" s="5" t="s">
        <v>7</v>
      </c>
      <c r="R2" s="6">
        <f>'LISTE PRIX ALL'!$B$3</f>
        <v>95</v>
      </c>
      <c r="S2" s="6">
        <f>'LISTE PRIX ALL'!$C$3</f>
        <v>95</v>
      </c>
      <c r="T2" s="6">
        <f>'LISTE PRIX ALL'!$E$3</f>
        <v>95</v>
      </c>
      <c r="U2" s="6">
        <f>'LISTE PRIX ALL'!D3</f>
        <v>95</v>
      </c>
      <c r="V2" s="6">
        <f>'LISTE PRIX ALL'!$F$3</f>
        <v>95</v>
      </c>
      <c r="W2" s="6">
        <f>'LISTE PRIX ALL'!G3</f>
        <v>95</v>
      </c>
      <c r="X2" s="6">
        <f>'LISTE PRIX ALL'!I3</f>
        <v>120</v>
      </c>
      <c r="Y2" s="6">
        <f>'LISTE PRIX ALL'!H3</f>
        <v>99.17</v>
      </c>
      <c r="Z2" s="6">
        <f>'LISTE PRIX ALL'!J3</f>
        <v>99.173553719008268</v>
      </c>
      <c r="AA2" s="6">
        <v>0</v>
      </c>
      <c r="AB2" s="6">
        <v>0</v>
      </c>
      <c r="AC2" s="6">
        <v>67.31</v>
      </c>
      <c r="AG2" s="52"/>
    </row>
    <row r="3" spans="1:33" ht="14" x14ac:dyDescent="0.15">
      <c r="A3" s="11">
        <v>2</v>
      </c>
      <c r="B3" s="65" t="s">
        <v>40</v>
      </c>
      <c r="C3" s="3" t="s">
        <v>3</v>
      </c>
      <c r="D3" s="3" t="s">
        <v>11</v>
      </c>
      <c r="E3" s="3" t="s">
        <v>3</v>
      </c>
      <c r="F3" s="3" t="s">
        <v>6</v>
      </c>
      <c r="G3" s="3">
        <v>1</v>
      </c>
      <c r="H3" s="8">
        <v>55</v>
      </c>
      <c r="I3" s="8">
        <v>55</v>
      </c>
      <c r="K3" s="7">
        <v>5</v>
      </c>
      <c r="L3">
        <v>0</v>
      </c>
      <c r="M3" s="3" t="s">
        <v>6</v>
      </c>
      <c r="N3" s="2">
        <v>2020</v>
      </c>
      <c r="O3" s="3" t="s">
        <v>6</v>
      </c>
      <c r="P3" s="9" t="s">
        <v>6</v>
      </c>
      <c r="Q3" s="5" t="s">
        <v>7</v>
      </c>
      <c r="R3" s="6">
        <f>'LISTE PRIX ALL'!B13</f>
        <v>95</v>
      </c>
      <c r="S3" s="6">
        <f>'LISTE PRIX ALL'!C13</f>
        <v>95</v>
      </c>
      <c r="T3" s="6">
        <f>'LISTE PRIX ALL'!E13</f>
        <v>95</v>
      </c>
      <c r="U3" s="6">
        <f>'LISTE PRIX ALL'!D13</f>
        <v>95</v>
      </c>
      <c r="V3" s="6">
        <f>'LISTE PRIX ALL'!$F$13</f>
        <v>95</v>
      </c>
      <c r="W3" s="6">
        <f>'LISTE PRIX ALL'!$G$13</f>
        <v>95</v>
      </c>
      <c r="X3" s="6">
        <f>'LISTE PRIX ALL'!$I$13</f>
        <v>120</v>
      </c>
      <c r="Y3" s="6">
        <f>'LISTE PRIX ALL'!$H$13</f>
        <v>99.17</v>
      </c>
      <c r="Z3" s="6">
        <f>'LISTE PRIX ALL'!$J$13</f>
        <v>99.173553719008268</v>
      </c>
      <c r="AA3" s="6">
        <v>95</v>
      </c>
      <c r="AB3" s="6">
        <v>95</v>
      </c>
      <c r="AC3" s="6">
        <v>78.52</v>
      </c>
    </row>
    <row r="4" spans="1:33" ht="14" x14ac:dyDescent="0.15">
      <c r="A4" s="11">
        <v>3</v>
      </c>
      <c r="B4" s="65" t="s">
        <v>41</v>
      </c>
      <c r="C4" s="3" t="s">
        <v>4</v>
      </c>
      <c r="D4" s="3" t="s">
        <v>11</v>
      </c>
      <c r="E4" s="3" t="s">
        <v>4</v>
      </c>
      <c r="F4" s="3" t="s">
        <v>6</v>
      </c>
      <c r="G4" s="3">
        <v>1</v>
      </c>
      <c r="H4" s="8">
        <v>55</v>
      </c>
      <c r="I4" s="8">
        <v>55</v>
      </c>
      <c r="K4" s="7">
        <v>5</v>
      </c>
      <c r="L4">
        <v>0</v>
      </c>
      <c r="M4" s="3" t="s">
        <v>6</v>
      </c>
      <c r="N4" s="2">
        <v>2021</v>
      </c>
      <c r="O4" s="3" t="s">
        <v>6</v>
      </c>
      <c r="P4" s="9" t="s">
        <v>6</v>
      </c>
      <c r="Q4" s="5" t="s">
        <v>7</v>
      </c>
      <c r="R4" s="6">
        <f>'LISTE PRIX ALL'!B18</f>
        <v>95</v>
      </c>
      <c r="S4" s="6">
        <f>'LISTE PRIX ALL'!C18</f>
        <v>95</v>
      </c>
      <c r="T4" s="6">
        <f>'LISTE PRIX ALL'!D18</f>
        <v>95</v>
      </c>
      <c r="U4" s="6">
        <f>'LISTE PRIX ALL'!E18</f>
        <v>95</v>
      </c>
      <c r="V4" s="6">
        <f>'LISTE PRIX ALL'!F18</f>
        <v>95</v>
      </c>
      <c r="W4" s="6">
        <f>'LISTE PRIX ALL'!G18</f>
        <v>95</v>
      </c>
      <c r="X4" s="6">
        <f>'LISTE PRIX ALL'!I18</f>
        <v>120</v>
      </c>
      <c r="Y4" s="6">
        <f>'LISTE PRIX ALL'!J18</f>
        <v>99.173553719008268</v>
      </c>
      <c r="Z4" s="6">
        <f>'LISTE PRIX ALL'!J18</f>
        <v>99.173553719008268</v>
      </c>
      <c r="AA4" s="6">
        <v>95</v>
      </c>
      <c r="AB4" s="6">
        <v>95</v>
      </c>
      <c r="AC4" s="6">
        <v>70</v>
      </c>
    </row>
    <row r="5" spans="1:33" ht="14" x14ac:dyDescent="0.15">
      <c r="A5" s="11">
        <v>4</v>
      </c>
      <c r="B5" s="65" t="s">
        <v>42</v>
      </c>
      <c r="C5" s="3" t="s">
        <v>2</v>
      </c>
      <c r="D5" s="3" t="s">
        <v>11</v>
      </c>
      <c r="E5" s="3" t="s">
        <v>2</v>
      </c>
      <c r="F5" s="3" t="s">
        <v>6</v>
      </c>
      <c r="G5" s="3">
        <v>1</v>
      </c>
      <c r="H5" s="8">
        <v>55</v>
      </c>
      <c r="I5" s="8">
        <v>55</v>
      </c>
      <c r="K5" s="7">
        <v>5</v>
      </c>
      <c r="L5">
        <v>0</v>
      </c>
      <c r="M5" s="3" t="s">
        <v>6</v>
      </c>
      <c r="N5" s="2">
        <v>2019</v>
      </c>
      <c r="O5" s="3" t="s">
        <v>6</v>
      </c>
      <c r="P5" s="9" t="s">
        <v>6</v>
      </c>
      <c r="Q5" s="5" t="s">
        <v>7</v>
      </c>
      <c r="R5" s="6">
        <f>'LISTE PRIX ALL'!B8</f>
        <v>95</v>
      </c>
      <c r="S5" s="6">
        <f>'LISTE PRIX ALL'!C8</f>
        <v>95</v>
      </c>
      <c r="T5" s="6">
        <f>'LISTE PRIX ALL'!D8</f>
        <v>95</v>
      </c>
      <c r="U5" s="6">
        <f>'LISTE PRIX ALL'!E8</f>
        <v>95</v>
      </c>
      <c r="V5" s="6">
        <f>'LISTE PRIX ALL'!F8</f>
        <v>95</v>
      </c>
      <c r="W5" s="6">
        <f>'LISTE PRIX ALL'!G8</f>
        <v>95</v>
      </c>
      <c r="X5" s="6">
        <f>'LISTE PRIX ALL'!I8</f>
        <v>120</v>
      </c>
      <c r="Y5" s="6">
        <f>'LISTE PRIX ALL'!H8</f>
        <v>99.17</v>
      </c>
      <c r="Z5" s="6">
        <f>'LISTE PRIX ALL'!J8</f>
        <v>99.173553719008268</v>
      </c>
      <c r="AA5" s="6">
        <v>95</v>
      </c>
      <c r="AB5" s="6">
        <v>95</v>
      </c>
      <c r="AC5" s="6">
        <v>54.73</v>
      </c>
    </row>
    <row r="6" spans="1:33" ht="14" x14ac:dyDescent="0.15">
      <c r="A6" s="11">
        <v>5</v>
      </c>
      <c r="B6" s="65" t="s">
        <v>43</v>
      </c>
      <c r="C6" s="3" t="s">
        <v>5</v>
      </c>
      <c r="D6" s="3" t="s">
        <v>11</v>
      </c>
      <c r="E6" s="3" t="s">
        <v>5</v>
      </c>
      <c r="F6" s="3" t="s">
        <v>6</v>
      </c>
      <c r="G6" s="3">
        <v>1</v>
      </c>
      <c r="H6" s="8">
        <v>55</v>
      </c>
      <c r="I6" s="8">
        <v>55</v>
      </c>
      <c r="K6" s="7">
        <v>5</v>
      </c>
      <c r="L6">
        <v>0</v>
      </c>
      <c r="M6" s="3" t="s">
        <v>6</v>
      </c>
      <c r="N6" s="2">
        <v>2022</v>
      </c>
      <c r="O6" s="3" t="s">
        <v>6</v>
      </c>
      <c r="P6" s="9" t="s">
        <v>6</v>
      </c>
      <c r="Q6" s="5" t="s">
        <v>7</v>
      </c>
      <c r="R6" s="6">
        <f>'LISTE PRIX ALL'!B24</f>
        <v>95</v>
      </c>
      <c r="S6" s="6">
        <f>'LISTE PRIX ALL'!C24</f>
        <v>95</v>
      </c>
      <c r="T6" s="6">
        <f>'LISTE PRIX ALL'!D24</f>
        <v>95</v>
      </c>
      <c r="U6" s="6">
        <f>'LISTE PRIX ALL'!E24</f>
        <v>95</v>
      </c>
      <c r="V6" s="6">
        <f>'LISTE PRIX ALL'!F24</f>
        <v>95</v>
      </c>
      <c r="W6" s="6">
        <f>'LISTE PRIX ALL'!G24</f>
        <v>95</v>
      </c>
      <c r="X6" s="6">
        <f>'LISTE PRIX ALL'!I24</f>
        <v>120</v>
      </c>
      <c r="Y6" s="6">
        <f>'LISTE PRIX ALL'!H24</f>
        <v>99.17</v>
      </c>
      <c r="Z6" s="6">
        <f>'LISTE PRIX ALL'!J24</f>
        <v>99.173553719008268</v>
      </c>
      <c r="AA6" s="6">
        <v>70.790000000000006</v>
      </c>
      <c r="AB6" s="6">
        <v>63.37</v>
      </c>
      <c r="AC6" s="6">
        <v>63.99</v>
      </c>
    </row>
  </sheetData>
  <sheetProtection formatCells="0" formatColumns="0" formatRows="0" insertColumns="0" insertRows="0" insertHyperlinks="0" deleteColumns="0" deleteRows="0"/>
  <autoFilter ref="A1:AF6" xr:uid="{D5EB9E5F-D1DE-F64F-8A1A-95DE925ACF34}"/>
  <phoneticPr fontId="3" type="noConversion"/>
  <conditionalFormatting sqref="AD1:AD1048576">
    <cfRule type="cellIs" dxfId="0" priority="1" operator="between">
      <formula>1</formula>
      <formula>5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9091-7097-F54F-9382-F5242EBC09D9}">
  <sheetPr codeName="Feuil2">
    <tabColor theme="9"/>
  </sheetPr>
  <dimension ref="A1:K31"/>
  <sheetViews>
    <sheetView workbookViewId="0">
      <selection activeCell="D56" sqref="D56"/>
    </sheetView>
  </sheetViews>
  <sheetFormatPr baseColWidth="10" defaultRowHeight="13" x14ac:dyDescent="0.15"/>
  <cols>
    <col min="1" max="1" width="26.1640625" customWidth="1"/>
    <col min="2" max="2" width="9.1640625" customWidth="1"/>
    <col min="3" max="3" width="12.33203125" customWidth="1"/>
    <col min="11" max="11" width="15.33203125" customWidth="1"/>
  </cols>
  <sheetData>
    <row r="1" spans="1:11" ht="51" x14ac:dyDescent="0.15">
      <c r="A1" s="21"/>
      <c r="B1" s="31" t="s">
        <v>125</v>
      </c>
      <c r="C1" s="18" t="s">
        <v>126</v>
      </c>
      <c r="D1" s="19" t="s">
        <v>119</v>
      </c>
      <c r="E1" s="22" t="s">
        <v>124</v>
      </c>
      <c r="F1" s="23" t="s">
        <v>127</v>
      </c>
      <c r="G1" s="24" t="s">
        <v>128</v>
      </c>
      <c r="H1" s="25" t="s">
        <v>129</v>
      </c>
      <c r="I1" s="26" t="s">
        <v>130</v>
      </c>
      <c r="J1" s="26" t="s">
        <v>131</v>
      </c>
      <c r="K1" s="30" t="s">
        <v>132</v>
      </c>
    </row>
    <row r="2" spans="1:11" ht="22" customHeight="1" x14ac:dyDescent="0.15">
      <c r="A2" s="56" t="s">
        <v>168</v>
      </c>
      <c r="B2" s="57"/>
      <c r="C2" s="57"/>
      <c r="D2" s="57"/>
      <c r="E2" s="57"/>
      <c r="F2" s="57"/>
      <c r="G2" s="57"/>
      <c r="H2" s="57"/>
      <c r="I2" s="57"/>
      <c r="J2" s="57"/>
      <c r="K2" s="29"/>
    </row>
    <row r="3" spans="1:11" ht="17" x14ac:dyDescent="0.15">
      <c r="A3" s="20" t="s">
        <v>7</v>
      </c>
      <c r="B3" s="28">
        <v>95</v>
      </c>
      <c r="C3" s="28">
        <v>95</v>
      </c>
      <c r="D3" s="28">
        <v>95</v>
      </c>
      <c r="E3" s="28">
        <v>95</v>
      </c>
      <c r="F3" s="28">
        <v>95</v>
      </c>
      <c r="G3" s="28">
        <v>95</v>
      </c>
      <c r="H3" s="28">
        <v>99.17</v>
      </c>
      <c r="I3" s="28">
        <v>120</v>
      </c>
      <c r="J3" s="28">
        <f>I3/1.21</f>
        <v>99.173553719008268</v>
      </c>
      <c r="K3" s="32">
        <v>67.31</v>
      </c>
    </row>
    <row r="4" spans="1:11" ht="17" x14ac:dyDescent="0.15">
      <c r="A4" s="20" t="s">
        <v>120</v>
      </c>
      <c r="B4" s="28">
        <v>12.5</v>
      </c>
      <c r="C4" s="28">
        <v>15.6</v>
      </c>
      <c r="D4" s="28">
        <v>17.2</v>
      </c>
      <c r="E4" s="28">
        <v>13.75</v>
      </c>
      <c r="F4" s="28">
        <v>31.2</v>
      </c>
      <c r="G4" s="28">
        <v>43.7</v>
      </c>
      <c r="H4" s="28">
        <v>34.299999999999997</v>
      </c>
      <c r="I4" s="28">
        <v>75.7</v>
      </c>
      <c r="J4" s="28">
        <f t="shared" ref="J4:J29" si="0">I4/1.21</f>
        <v>62.561983471074385</v>
      </c>
      <c r="K4" s="32">
        <v>8</v>
      </c>
    </row>
    <row r="5" spans="1:11" ht="17" x14ac:dyDescent="0.15">
      <c r="A5" s="20" t="s">
        <v>122</v>
      </c>
      <c r="B5" s="28">
        <v>13</v>
      </c>
      <c r="C5" s="28">
        <v>13</v>
      </c>
      <c r="D5" s="28">
        <v>14.3</v>
      </c>
      <c r="E5" s="28">
        <v>14.3</v>
      </c>
      <c r="F5" s="28">
        <v>26</v>
      </c>
      <c r="G5" s="28">
        <v>35</v>
      </c>
      <c r="H5" s="28">
        <v>25</v>
      </c>
      <c r="I5" s="28">
        <v>55</v>
      </c>
      <c r="J5" s="28">
        <f t="shared" si="0"/>
        <v>45.454545454545453</v>
      </c>
      <c r="K5" s="32">
        <v>8.0500000000000007</v>
      </c>
    </row>
    <row r="6" spans="1:11" ht="17" x14ac:dyDescent="0.15">
      <c r="A6" s="20" t="s">
        <v>123</v>
      </c>
      <c r="B6" s="28">
        <v>14.95</v>
      </c>
      <c r="C6" s="28">
        <v>14.95</v>
      </c>
      <c r="D6" s="28">
        <v>16.45</v>
      </c>
      <c r="E6" s="28">
        <v>16.45</v>
      </c>
      <c r="F6" s="28">
        <v>30</v>
      </c>
      <c r="G6" s="28">
        <v>40.25</v>
      </c>
      <c r="H6" s="28">
        <v>28.75</v>
      </c>
      <c r="I6" s="28">
        <v>60.5</v>
      </c>
      <c r="J6" s="28">
        <f t="shared" si="0"/>
        <v>50</v>
      </c>
      <c r="K6" s="32">
        <v>9.5</v>
      </c>
    </row>
    <row r="7" spans="1:11" ht="20" customHeight="1" x14ac:dyDescent="0.15">
      <c r="A7" s="54" t="s">
        <v>169</v>
      </c>
      <c r="B7" s="55"/>
      <c r="C7" s="55"/>
      <c r="D7" s="55"/>
      <c r="E7" s="55"/>
      <c r="F7" s="55"/>
      <c r="G7" s="55"/>
      <c r="H7" s="55"/>
      <c r="I7" s="55"/>
      <c r="J7" s="55"/>
      <c r="K7" s="33"/>
    </row>
    <row r="8" spans="1:11" ht="17" x14ac:dyDescent="0.15">
      <c r="A8" s="20" t="s">
        <v>7</v>
      </c>
      <c r="B8" s="28">
        <v>95</v>
      </c>
      <c r="C8" s="28">
        <v>95</v>
      </c>
      <c r="D8" s="28">
        <v>95</v>
      </c>
      <c r="E8" s="28">
        <v>95</v>
      </c>
      <c r="F8" s="28">
        <v>95</v>
      </c>
      <c r="G8" s="28">
        <v>95</v>
      </c>
      <c r="H8" s="28">
        <v>99.17</v>
      </c>
      <c r="I8" s="28">
        <v>120</v>
      </c>
      <c r="J8" s="28">
        <f t="shared" si="0"/>
        <v>99.173553719008268</v>
      </c>
      <c r="K8" s="32">
        <v>54.73</v>
      </c>
    </row>
    <row r="9" spans="1:11" ht="17" x14ac:dyDescent="0.15">
      <c r="A9" s="20" t="s">
        <v>120</v>
      </c>
      <c r="B9" s="28">
        <v>12.5</v>
      </c>
      <c r="C9" s="28">
        <v>15.6</v>
      </c>
      <c r="D9" s="28">
        <v>17.2</v>
      </c>
      <c r="E9" s="28">
        <v>13.75</v>
      </c>
      <c r="F9" s="28">
        <v>31.2</v>
      </c>
      <c r="G9" s="28">
        <v>43.7</v>
      </c>
      <c r="H9" s="28">
        <v>34.299999999999997</v>
      </c>
      <c r="I9" s="28">
        <v>75.7</v>
      </c>
      <c r="J9" s="28">
        <f t="shared" si="0"/>
        <v>62.561983471074385</v>
      </c>
      <c r="K9" s="32">
        <v>8</v>
      </c>
    </row>
    <row r="10" spans="1:11" ht="17" x14ac:dyDescent="0.15">
      <c r="A10" s="20" t="s">
        <v>122</v>
      </c>
      <c r="B10" s="28">
        <v>13</v>
      </c>
      <c r="C10" s="28">
        <v>13</v>
      </c>
      <c r="D10" s="28">
        <v>14.3</v>
      </c>
      <c r="E10" s="28">
        <v>14.3</v>
      </c>
      <c r="F10" s="28">
        <v>26</v>
      </c>
      <c r="G10" s="28">
        <v>35</v>
      </c>
      <c r="H10" s="28">
        <v>25</v>
      </c>
      <c r="I10" s="28">
        <v>55</v>
      </c>
      <c r="J10" s="28">
        <f t="shared" si="0"/>
        <v>45.454545454545453</v>
      </c>
      <c r="K10" s="32">
        <v>8</v>
      </c>
    </row>
    <row r="11" spans="1:11" ht="17" x14ac:dyDescent="0.15">
      <c r="A11" s="20" t="s">
        <v>123</v>
      </c>
      <c r="B11" s="28">
        <v>14.95</v>
      </c>
      <c r="C11" s="28">
        <v>14.95</v>
      </c>
      <c r="D11" s="28">
        <v>16.45</v>
      </c>
      <c r="E11" s="28">
        <v>16.45</v>
      </c>
      <c r="F11" s="28">
        <v>30</v>
      </c>
      <c r="G11" s="28">
        <v>40.25</v>
      </c>
      <c r="H11" s="28">
        <v>28.75</v>
      </c>
      <c r="I11" s="28">
        <v>60.5</v>
      </c>
      <c r="J11" s="28">
        <f t="shared" si="0"/>
        <v>50</v>
      </c>
      <c r="K11" s="32">
        <v>9.1300000000000008</v>
      </c>
    </row>
    <row r="12" spans="1:11" ht="18" customHeight="1" x14ac:dyDescent="0.15">
      <c r="A12" s="54" t="s">
        <v>170</v>
      </c>
      <c r="B12" s="55"/>
      <c r="C12" s="55"/>
      <c r="D12" s="55"/>
      <c r="E12" s="55"/>
      <c r="F12" s="55"/>
      <c r="G12" s="55"/>
      <c r="H12" s="55"/>
      <c r="I12" s="55"/>
      <c r="J12" s="55"/>
      <c r="K12" s="33"/>
    </row>
    <row r="13" spans="1:11" ht="17" x14ac:dyDescent="0.15">
      <c r="A13" s="20" t="s">
        <v>7</v>
      </c>
      <c r="B13" s="28">
        <v>95</v>
      </c>
      <c r="C13" s="28">
        <v>95</v>
      </c>
      <c r="D13" s="28">
        <v>95</v>
      </c>
      <c r="E13" s="28">
        <v>95</v>
      </c>
      <c r="F13" s="28">
        <v>95</v>
      </c>
      <c r="G13" s="28">
        <v>95</v>
      </c>
      <c r="H13" s="28">
        <v>99.17</v>
      </c>
      <c r="I13" s="28">
        <v>120</v>
      </c>
      <c r="J13" s="28">
        <f t="shared" si="0"/>
        <v>99.173553719008268</v>
      </c>
      <c r="K13" s="32">
        <v>78.52</v>
      </c>
    </row>
    <row r="14" spans="1:11" ht="17" x14ac:dyDescent="0.15">
      <c r="A14" s="20" t="s">
        <v>120</v>
      </c>
      <c r="B14" s="28">
        <v>16</v>
      </c>
      <c r="C14" s="28">
        <v>20</v>
      </c>
      <c r="D14" s="28">
        <v>22</v>
      </c>
      <c r="E14" s="28">
        <v>17.600000000000001</v>
      </c>
      <c r="F14" s="28">
        <v>40</v>
      </c>
      <c r="G14" s="28">
        <v>56</v>
      </c>
      <c r="H14" s="28">
        <v>44</v>
      </c>
      <c r="I14" s="28">
        <v>96.8</v>
      </c>
      <c r="J14" s="28">
        <f t="shared" si="0"/>
        <v>80</v>
      </c>
      <c r="K14" s="32">
        <v>8</v>
      </c>
    </row>
    <row r="15" spans="1:11" ht="17" x14ac:dyDescent="0.15">
      <c r="A15" s="20" t="s">
        <v>122</v>
      </c>
      <c r="B15" s="28">
        <v>13</v>
      </c>
      <c r="C15" s="28">
        <v>13</v>
      </c>
      <c r="D15" s="28">
        <v>14.3</v>
      </c>
      <c r="E15" s="28">
        <v>14.3</v>
      </c>
      <c r="F15" s="28">
        <v>26</v>
      </c>
      <c r="G15" s="28">
        <v>35</v>
      </c>
      <c r="H15" s="28">
        <v>25</v>
      </c>
      <c r="I15" s="28">
        <v>55</v>
      </c>
      <c r="J15" s="28">
        <f t="shared" si="0"/>
        <v>45.454545454545453</v>
      </c>
      <c r="K15" s="32">
        <v>8.5</v>
      </c>
    </row>
    <row r="16" spans="1:11" ht="17" x14ac:dyDescent="0.15">
      <c r="A16" s="20" t="s">
        <v>123</v>
      </c>
      <c r="B16" s="28">
        <v>14.95</v>
      </c>
      <c r="C16" s="28">
        <v>14.95</v>
      </c>
      <c r="D16" s="28">
        <v>16.45</v>
      </c>
      <c r="E16" s="28">
        <v>16.45</v>
      </c>
      <c r="F16" s="28">
        <v>30</v>
      </c>
      <c r="G16" s="28">
        <v>40.25</v>
      </c>
      <c r="H16" s="28">
        <v>28.75</v>
      </c>
      <c r="I16" s="28">
        <v>60.5</v>
      </c>
      <c r="J16" s="28">
        <f t="shared" si="0"/>
        <v>50</v>
      </c>
      <c r="K16" s="32">
        <v>9</v>
      </c>
    </row>
    <row r="17" spans="1:11" ht="18" customHeight="1" x14ac:dyDescent="0.15">
      <c r="A17" s="54" t="s">
        <v>171</v>
      </c>
      <c r="B17" s="55"/>
      <c r="C17" s="55"/>
      <c r="D17" s="55"/>
      <c r="E17" s="55"/>
      <c r="F17" s="55"/>
      <c r="G17" s="55"/>
      <c r="H17" s="55"/>
      <c r="I17" s="55"/>
      <c r="J17" s="55"/>
      <c r="K17" s="33"/>
    </row>
    <row r="18" spans="1:11" ht="17" x14ac:dyDescent="0.15">
      <c r="A18" s="20" t="s">
        <v>7</v>
      </c>
      <c r="B18" s="28">
        <v>95</v>
      </c>
      <c r="C18" s="28">
        <v>95</v>
      </c>
      <c r="D18" s="28">
        <v>95</v>
      </c>
      <c r="E18" s="28">
        <v>95</v>
      </c>
      <c r="F18" s="28">
        <v>95</v>
      </c>
      <c r="G18" s="28">
        <v>95</v>
      </c>
      <c r="H18" s="28">
        <v>99.17</v>
      </c>
      <c r="I18" s="28">
        <v>120</v>
      </c>
      <c r="J18" s="28">
        <f t="shared" si="0"/>
        <v>99.173553719008268</v>
      </c>
      <c r="K18" s="32">
        <v>75</v>
      </c>
    </row>
    <row r="19" spans="1:11" ht="17" x14ac:dyDescent="0.15">
      <c r="A19" s="20" t="s">
        <v>120</v>
      </c>
      <c r="B19" s="28">
        <v>16</v>
      </c>
      <c r="C19" s="28">
        <v>20</v>
      </c>
      <c r="D19" s="28">
        <v>22</v>
      </c>
      <c r="E19" s="28">
        <v>17.600000000000001</v>
      </c>
      <c r="F19" s="28">
        <v>40</v>
      </c>
      <c r="G19" s="28">
        <v>56</v>
      </c>
      <c r="H19" s="28">
        <v>44</v>
      </c>
      <c r="I19" s="28">
        <v>96.8</v>
      </c>
      <c r="J19" s="28">
        <f t="shared" si="0"/>
        <v>80</v>
      </c>
      <c r="K19" s="32">
        <v>8.4</v>
      </c>
    </row>
    <row r="20" spans="1:11" ht="17" x14ac:dyDescent="0.15">
      <c r="A20" s="27" t="s">
        <v>134</v>
      </c>
      <c r="B20" s="28">
        <v>14.5</v>
      </c>
      <c r="C20" s="28">
        <v>14.5</v>
      </c>
      <c r="D20" s="28">
        <v>16</v>
      </c>
      <c r="E20" s="28">
        <v>16</v>
      </c>
      <c r="F20" s="28">
        <v>26</v>
      </c>
      <c r="G20" s="28">
        <v>35</v>
      </c>
      <c r="H20" s="28">
        <v>25</v>
      </c>
      <c r="I20" s="28">
        <v>55</v>
      </c>
      <c r="J20" s="28">
        <f t="shared" ref="J20" si="1">I20/1.21</f>
        <v>45.454545454545453</v>
      </c>
      <c r="K20" s="32">
        <v>9.5</v>
      </c>
    </row>
    <row r="21" spans="1:11" ht="17" x14ac:dyDescent="0.15">
      <c r="A21" s="20" t="s">
        <v>122</v>
      </c>
      <c r="B21" s="28">
        <v>14.5</v>
      </c>
      <c r="C21" s="28">
        <v>14.5</v>
      </c>
      <c r="D21" s="28">
        <v>16</v>
      </c>
      <c r="E21" s="28">
        <v>16</v>
      </c>
      <c r="F21" s="28">
        <v>26</v>
      </c>
      <c r="G21" s="28">
        <v>35</v>
      </c>
      <c r="H21" s="28">
        <v>25</v>
      </c>
      <c r="I21" s="28">
        <v>55</v>
      </c>
      <c r="J21" s="28">
        <f t="shared" si="0"/>
        <v>45.454545454545453</v>
      </c>
      <c r="K21" s="32">
        <v>8</v>
      </c>
    </row>
    <row r="22" spans="1:11" ht="17" x14ac:dyDescent="0.15">
      <c r="A22" s="20" t="s">
        <v>123</v>
      </c>
      <c r="B22" s="28">
        <v>16.7</v>
      </c>
      <c r="C22" s="28">
        <v>16.7</v>
      </c>
      <c r="D22" s="28">
        <v>18.5</v>
      </c>
      <c r="E22" s="28">
        <v>18.5</v>
      </c>
      <c r="F22" s="28">
        <v>30</v>
      </c>
      <c r="G22" s="28">
        <v>40.25</v>
      </c>
      <c r="H22" s="28">
        <v>28.75</v>
      </c>
      <c r="I22" s="28">
        <v>60.5</v>
      </c>
      <c r="J22" s="28">
        <f t="shared" si="0"/>
        <v>50</v>
      </c>
      <c r="K22" s="32">
        <v>9</v>
      </c>
    </row>
    <row r="23" spans="1:11" ht="18" customHeight="1" x14ac:dyDescent="0.15">
      <c r="A23" s="54" t="s">
        <v>172</v>
      </c>
      <c r="B23" s="55"/>
      <c r="C23" s="55"/>
      <c r="D23" s="55"/>
      <c r="E23" s="55"/>
      <c r="F23" s="55"/>
      <c r="G23" s="55"/>
      <c r="H23" s="55"/>
      <c r="I23" s="55"/>
      <c r="J23" s="55"/>
      <c r="K23" s="33"/>
    </row>
    <row r="24" spans="1:11" ht="17" x14ac:dyDescent="0.15">
      <c r="A24" s="20" t="s">
        <v>7</v>
      </c>
      <c r="B24" s="28">
        <v>95</v>
      </c>
      <c r="C24" s="28">
        <v>95</v>
      </c>
      <c r="D24" s="28">
        <v>95</v>
      </c>
      <c r="E24" s="28">
        <v>95</v>
      </c>
      <c r="F24" s="28">
        <v>95</v>
      </c>
      <c r="G24" s="28">
        <v>95</v>
      </c>
      <c r="H24" s="28">
        <v>99.17</v>
      </c>
      <c r="I24" s="28">
        <v>120</v>
      </c>
      <c r="J24" s="28">
        <f t="shared" si="0"/>
        <v>99.173553719008268</v>
      </c>
      <c r="K24" s="32">
        <v>63.99</v>
      </c>
    </row>
    <row r="25" spans="1:11" ht="17" x14ac:dyDescent="0.15">
      <c r="A25" s="20" t="s">
        <v>53</v>
      </c>
      <c r="B25" s="28">
        <v>21.9</v>
      </c>
      <c r="C25" s="28">
        <v>27.3</v>
      </c>
      <c r="D25" s="28">
        <v>30.1</v>
      </c>
      <c r="E25" s="28">
        <v>24</v>
      </c>
      <c r="F25" s="28">
        <v>54.7</v>
      </c>
      <c r="G25" s="28">
        <v>62.4</v>
      </c>
      <c r="H25" s="28">
        <v>44.7</v>
      </c>
      <c r="I25" s="28">
        <v>98.4</v>
      </c>
      <c r="J25" s="28">
        <f t="shared" si="0"/>
        <v>81.32231404958678</v>
      </c>
      <c r="K25" s="32">
        <v>16.25</v>
      </c>
    </row>
    <row r="26" spans="1:11" ht="17" x14ac:dyDescent="0.15">
      <c r="A26" s="27" t="s">
        <v>133</v>
      </c>
      <c r="B26" s="28">
        <v>21.9</v>
      </c>
      <c r="C26" s="28">
        <v>27.3</v>
      </c>
      <c r="D26" s="28">
        <v>30.1</v>
      </c>
      <c r="E26" s="28">
        <v>24</v>
      </c>
      <c r="F26" s="28">
        <v>54.7</v>
      </c>
      <c r="G26" s="28">
        <v>62.4</v>
      </c>
      <c r="H26" s="28">
        <v>44.7</v>
      </c>
      <c r="I26" s="28">
        <v>98.4</v>
      </c>
      <c r="J26" s="28">
        <f t="shared" ref="J26" si="2">I26/1.21</f>
        <v>81.32231404958678</v>
      </c>
      <c r="K26" s="32">
        <v>15.75</v>
      </c>
    </row>
    <row r="27" spans="1:11" ht="17" x14ac:dyDescent="0.15">
      <c r="A27" s="20" t="s">
        <v>121</v>
      </c>
      <c r="B27" s="28">
        <v>14.6</v>
      </c>
      <c r="C27" s="28">
        <v>18.3</v>
      </c>
      <c r="D27" s="28">
        <v>20.100000000000001</v>
      </c>
      <c r="E27" s="28">
        <v>16.100000000000001</v>
      </c>
      <c r="F27" s="28">
        <v>36.6</v>
      </c>
      <c r="G27" s="28">
        <v>41.8</v>
      </c>
      <c r="H27" s="28">
        <v>29.9</v>
      </c>
      <c r="I27" s="28">
        <v>65.8</v>
      </c>
      <c r="J27" s="28">
        <f t="shared" si="0"/>
        <v>54.380165289256198</v>
      </c>
      <c r="K27" s="32">
        <v>10.75</v>
      </c>
    </row>
    <row r="28" spans="1:11" ht="17" x14ac:dyDescent="0.15">
      <c r="A28" s="20" t="s">
        <v>122</v>
      </c>
      <c r="B28" s="28">
        <v>15.75</v>
      </c>
      <c r="C28" s="28">
        <v>15.75</v>
      </c>
      <c r="D28" s="28">
        <v>17.3</v>
      </c>
      <c r="E28" s="28">
        <v>17.3</v>
      </c>
      <c r="F28" s="28">
        <v>31.5</v>
      </c>
      <c r="G28" s="28">
        <v>35</v>
      </c>
      <c r="H28" s="28">
        <v>25</v>
      </c>
      <c r="I28" s="28">
        <v>55</v>
      </c>
      <c r="J28" s="28">
        <f t="shared" si="0"/>
        <v>45.454545454545453</v>
      </c>
      <c r="K28" s="32">
        <v>9</v>
      </c>
    </row>
    <row r="29" spans="1:11" ht="17" x14ac:dyDescent="0.15">
      <c r="A29" s="20" t="s">
        <v>123</v>
      </c>
      <c r="B29" s="28">
        <v>18.899999999999999</v>
      </c>
      <c r="C29" s="28">
        <v>18.899999999999999</v>
      </c>
      <c r="D29" s="28">
        <v>20.8</v>
      </c>
      <c r="E29" s="28">
        <v>20.8</v>
      </c>
      <c r="F29" s="28">
        <v>37.799999999999997</v>
      </c>
      <c r="G29" s="28">
        <v>42.1</v>
      </c>
      <c r="H29" s="28">
        <v>30</v>
      </c>
      <c r="I29" s="28">
        <v>60.5</v>
      </c>
      <c r="J29" s="28">
        <f t="shared" si="0"/>
        <v>50</v>
      </c>
      <c r="K29" s="32">
        <v>9.5</v>
      </c>
    </row>
    <row r="30" spans="1:11" ht="16" x14ac:dyDescent="0.15">
      <c r="A30" s="54" t="s">
        <v>173</v>
      </c>
      <c r="B30" s="55"/>
      <c r="C30" s="55"/>
      <c r="D30" s="55"/>
      <c r="E30" s="55"/>
      <c r="F30" s="55"/>
      <c r="G30" s="55"/>
      <c r="H30" s="55"/>
      <c r="I30" s="55"/>
      <c r="J30" s="55"/>
    </row>
    <row r="31" spans="1:11" ht="14" x14ac:dyDescent="0.15">
      <c r="A31" t="s">
        <v>38</v>
      </c>
      <c r="B31" t="s">
        <v>6</v>
      </c>
      <c r="C31" t="s">
        <v>6</v>
      </c>
      <c r="D31" t="s">
        <v>6</v>
      </c>
      <c r="E31" t="s">
        <v>6</v>
      </c>
      <c r="F31" t="s">
        <v>6</v>
      </c>
      <c r="G31" t="s">
        <v>6</v>
      </c>
      <c r="H31" t="s">
        <v>6</v>
      </c>
      <c r="I31">
        <v>60.5</v>
      </c>
      <c r="J31">
        <f>I31/1.21</f>
        <v>50</v>
      </c>
    </row>
  </sheetData>
  <sheetProtection sheet="1" objects="1" scenarios="1" selectLockedCells="1" selectUnlockedCells="1"/>
  <mergeCells count="6">
    <mergeCell ref="A30:J30"/>
    <mergeCell ref="A2:J2"/>
    <mergeCell ref="A7:J7"/>
    <mergeCell ref="A12:J12"/>
    <mergeCell ref="A17:J17"/>
    <mergeCell ref="A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DATA COMMANDE</vt:lpstr>
      <vt:lpstr>CLIENTS</vt:lpstr>
      <vt:lpstr>PRODUITS</vt:lpstr>
      <vt:lpstr>LISTE PRIX ALL</vt:lpstr>
      <vt:lpstr>Catégorie</vt:lpstr>
      <vt:lpstr>Code_EAN</vt:lpstr>
      <vt:lpstr>Collection</vt:lpstr>
      <vt:lpstr>Couleur</vt:lpstr>
      <vt:lpstr>hauteur</vt:lpstr>
      <vt:lpstr>item_Nombre</vt:lpstr>
      <vt:lpstr>largeur</vt:lpstr>
      <vt:lpstr>nom</vt:lpstr>
      <vt:lpstr>num_article</vt:lpstr>
      <vt:lpstr>papier</vt:lpstr>
      <vt:lpstr>poids</vt:lpstr>
      <vt:lpstr>prix_Blanc_Std</vt:lpstr>
      <vt:lpstr>prix_Bleu_Stdt</vt:lpstr>
      <vt:lpstr>prix_Gris_Stdt</vt:lpstr>
      <vt:lpstr>prix_Jaune_Stdt</vt:lpstr>
      <vt:lpstr>prix_Mauve_Stdt</vt:lpstr>
      <vt:lpstr>prix_MauveHTVA_Stdt</vt:lpstr>
      <vt:lpstr>prix_Orange_Stdt</vt:lpstr>
      <vt:lpstr>prix_Rouge_Stdt</vt:lpstr>
      <vt:lpstr>prix_Vert_Stdt</vt:lpstr>
      <vt:lpstr>raccord</vt:lpstr>
      <vt:lpstr>raccord_type</vt:lpstr>
      <vt:lpstr>stock_DP</vt:lpstr>
      <vt:lpstr>stock_Entiris</vt:lpstr>
      <vt:lpstr>stock_Studio</vt:lpstr>
      <vt:lpstr>total_Size</vt:lpstr>
      <vt:lpstr>unite_type</vt:lpstr>
      <vt:lpstr>validité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lastPrinted>2019-06-24T13:32:43Z</cp:lastPrinted>
  <dcterms:created xsi:type="dcterms:W3CDTF">2019-04-12T16:38:31Z</dcterms:created>
  <dcterms:modified xsi:type="dcterms:W3CDTF">2019-08-23T09:50:53Z</dcterms:modified>
</cp:coreProperties>
</file>