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Sined\Desktop\"/>
    </mc:Choice>
  </mc:AlternateContent>
  <xr:revisionPtr revIDLastSave="0" documentId="8_{67053D84-78AD-4399-9F43-15B872BD2771}" xr6:coauthVersionLast="47" xr6:coauthVersionMax="47" xr10:uidLastSave="{00000000-0000-0000-0000-000000000000}"/>
  <bookViews>
    <workbookView xWindow="2730" yWindow="1050" windowWidth="28515" windowHeight="20550" xr2:uid="{47732758-49CE-4910-9F1A-AA4338019A41}"/>
  </bookViews>
  <sheets>
    <sheet name="Recapitulatif" sheetId="11" r:id="rId1"/>
    <sheet name="Clubs Observes" sheetId="12" r:id="rId2"/>
    <sheet name="BDD_clubs" sheetId="13" r:id="rId3"/>
    <sheet name="Formules" sheetId="2" state="hidden" r:id="rId4"/>
  </sheets>
  <definedNames>
    <definedName name="categorie">Formules!$B$2:$B$17</definedName>
    <definedName name="observateurs" localSheetId="0">Formules!$D$2:$D$10</definedName>
    <definedName name="observateurs">Formules!$D$2:$D$10</definedName>
    <definedName name="region" localSheetId="0">Formules!$C$2:$C$15</definedName>
    <definedName name="region">Formules!$C$2:$C$15</definedName>
    <definedName name="type" localSheetId="0">Formules!$A$2:$A$7</definedName>
    <definedName name="type">Formules!$A$2:$A$7</definedName>
  </definedNames>
  <calcPr calcId="191028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53" i="11" l="1"/>
  <c r="I152" i="11"/>
  <c r="I151" i="11"/>
  <c r="I150" i="11"/>
  <c r="I149" i="11"/>
  <c r="I148" i="11"/>
  <c r="H154" i="11"/>
  <c r="H153" i="11"/>
  <c r="H152" i="11"/>
  <c r="H151" i="11"/>
  <c r="H150" i="11"/>
  <c r="H149" i="11"/>
  <c r="H148" i="11"/>
  <c r="G153" i="11"/>
  <c r="G152" i="11"/>
  <c r="G151" i="11"/>
  <c r="G150" i="11"/>
  <c r="G149" i="11"/>
  <c r="G148" i="11"/>
  <c r="G155" i="11"/>
  <c r="H155" i="11"/>
  <c r="I155" i="11"/>
  <c r="J155" i="11"/>
  <c r="K155" i="11"/>
  <c r="G154" i="11"/>
  <c r="I154" i="11"/>
  <c r="J154" i="11"/>
  <c r="K154" i="11"/>
  <c r="J153" i="11"/>
  <c r="K153" i="11"/>
  <c r="J152" i="11"/>
  <c r="K152" i="11"/>
  <c r="J151" i="11"/>
  <c r="K151" i="11"/>
  <c r="J150" i="11"/>
  <c r="K150" i="11"/>
  <c r="J149" i="11"/>
  <c r="K149" i="11"/>
  <c r="J148" i="11"/>
  <c r="K148" i="11"/>
  <c r="G147" i="11"/>
  <c r="H147" i="11"/>
  <c r="I147" i="11"/>
  <c r="J147" i="11"/>
  <c r="K147" i="11"/>
  <c r="G146" i="11"/>
  <c r="H146" i="11"/>
  <c r="I146" i="11"/>
  <c r="J146" i="11"/>
  <c r="K146" i="11"/>
  <c r="G145" i="11"/>
  <c r="H145" i="11"/>
  <c r="I145" i="11"/>
  <c r="J145" i="11"/>
  <c r="K145" i="11"/>
  <c r="G144" i="11"/>
  <c r="H144" i="11"/>
  <c r="I144" i="11"/>
  <c r="J144" i="11"/>
  <c r="K144" i="11"/>
  <c r="G143" i="11"/>
  <c r="H143" i="11"/>
  <c r="I143" i="11"/>
  <c r="J143" i="11"/>
  <c r="K143" i="11"/>
  <c r="G142" i="11"/>
  <c r="H142" i="11"/>
  <c r="I142" i="11"/>
  <c r="J142" i="11"/>
  <c r="K142" i="11"/>
  <c r="G138" i="11"/>
  <c r="G139" i="11"/>
  <c r="G140" i="11"/>
  <c r="G141" i="11"/>
  <c r="H138" i="11"/>
  <c r="H139" i="11"/>
  <c r="H140" i="11"/>
  <c r="H141" i="11"/>
  <c r="I138" i="11"/>
  <c r="I139" i="11"/>
  <c r="I140" i="11"/>
  <c r="I141" i="11"/>
  <c r="J138" i="11"/>
  <c r="J139" i="11"/>
  <c r="J140" i="11"/>
  <c r="J141" i="11"/>
  <c r="K138" i="11"/>
  <c r="K139" i="11"/>
  <c r="K140" i="11"/>
  <c r="K141" i="11"/>
  <c r="G135" i="11"/>
  <c r="G136" i="11"/>
  <c r="G137" i="11"/>
  <c r="H135" i="11"/>
  <c r="H136" i="11"/>
  <c r="H137" i="11"/>
  <c r="I135" i="11"/>
  <c r="I136" i="11"/>
  <c r="I137" i="11"/>
  <c r="J135" i="11"/>
  <c r="J136" i="11"/>
  <c r="J137" i="11"/>
  <c r="K135" i="11"/>
  <c r="K136" i="11"/>
  <c r="K137" i="11"/>
  <c r="G134" i="11"/>
  <c r="H134" i="11"/>
  <c r="I134" i="11"/>
  <c r="J134" i="11"/>
  <c r="K134" i="11"/>
  <c r="G130" i="11"/>
  <c r="G131" i="11"/>
  <c r="G132" i="11"/>
  <c r="G133" i="11"/>
  <c r="H130" i="11"/>
  <c r="H131" i="11"/>
  <c r="H132" i="11"/>
  <c r="H133" i="11"/>
  <c r="I130" i="11"/>
  <c r="I131" i="11"/>
  <c r="I132" i="11"/>
  <c r="I133" i="11"/>
  <c r="J130" i="11"/>
  <c r="J131" i="11"/>
  <c r="J132" i="11"/>
  <c r="J133" i="11"/>
  <c r="K130" i="11"/>
  <c r="K131" i="11"/>
  <c r="K132" i="11"/>
  <c r="K133" i="11"/>
  <c r="G129" i="11"/>
  <c r="H129" i="11"/>
  <c r="I129" i="11"/>
  <c r="J129" i="11"/>
  <c r="K129" i="11"/>
  <c r="G128" i="11"/>
  <c r="H128" i="11"/>
  <c r="I128" i="11"/>
  <c r="J128" i="11"/>
  <c r="K128" i="11"/>
  <c r="G127" i="11"/>
  <c r="H127" i="11"/>
  <c r="I127" i="11"/>
  <c r="J127" i="11"/>
  <c r="K127" i="11"/>
  <c r="G126" i="11"/>
  <c r="H126" i="11"/>
  <c r="I126" i="11"/>
  <c r="J126" i="11"/>
  <c r="K126" i="11"/>
  <c r="G125" i="11"/>
  <c r="H125" i="11"/>
  <c r="I125" i="11"/>
  <c r="J125" i="11"/>
  <c r="K125" i="11"/>
  <c r="G124" i="11"/>
  <c r="H124" i="11"/>
  <c r="I124" i="11"/>
  <c r="J124" i="11"/>
  <c r="K124" i="11"/>
  <c r="K3" i="11"/>
  <c r="K4" i="11"/>
  <c r="K5" i="11"/>
  <c r="K6" i="11"/>
  <c r="K7" i="11"/>
  <c r="K8" i="11"/>
  <c r="K9" i="11"/>
  <c r="K10" i="11"/>
  <c r="K11" i="11"/>
  <c r="K12" i="11"/>
  <c r="K13" i="11"/>
  <c r="K14" i="11"/>
  <c r="K15" i="11"/>
  <c r="K16" i="11"/>
  <c r="K17" i="11"/>
  <c r="K18" i="11"/>
  <c r="K19" i="11"/>
  <c r="K20" i="11"/>
  <c r="K21" i="11"/>
  <c r="K22" i="11"/>
  <c r="K23" i="11"/>
  <c r="K24" i="11"/>
  <c r="K25" i="11"/>
  <c r="K26" i="11"/>
  <c r="K27" i="11"/>
  <c r="K28" i="11"/>
  <c r="K29" i="11"/>
  <c r="K30" i="11"/>
  <c r="K31" i="11"/>
  <c r="K32" i="11"/>
  <c r="K33" i="11"/>
  <c r="K34" i="11"/>
  <c r="K35" i="11"/>
  <c r="K36" i="11"/>
  <c r="K37" i="11"/>
  <c r="K38" i="11"/>
  <c r="K39" i="11"/>
  <c r="K40" i="11"/>
  <c r="K41" i="11"/>
  <c r="K42" i="11"/>
  <c r="K43" i="11"/>
  <c r="K44" i="11"/>
  <c r="K45" i="11"/>
  <c r="K46" i="11"/>
  <c r="K47" i="11"/>
  <c r="K48" i="11"/>
  <c r="K49" i="11"/>
  <c r="K50" i="11"/>
  <c r="K51" i="11"/>
  <c r="K52" i="11"/>
  <c r="K53" i="11"/>
  <c r="K54" i="11"/>
  <c r="K55" i="11"/>
  <c r="K56" i="11"/>
  <c r="K57" i="11"/>
  <c r="K58" i="11"/>
  <c r="K59" i="11"/>
  <c r="K60" i="11"/>
  <c r="K61" i="11"/>
  <c r="K62" i="11"/>
  <c r="K63" i="11"/>
  <c r="K64" i="11"/>
  <c r="K65" i="11"/>
  <c r="K66" i="11"/>
  <c r="K67" i="11"/>
  <c r="K68" i="11"/>
  <c r="K69" i="11"/>
  <c r="K70" i="11"/>
  <c r="K71" i="11"/>
  <c r="K72" i="11"/>
  <c r="K73" i="11"/>
  <c r="K74" i="11"/>
  <c r="K75" i="11"/>
  <c r="K76" i="11"/>
  <c r="K77" i="11"/>
  <c r="K78" i="11"/>
  <c r="K79" i="11"/>
  <c r="K80" i="11"/>
  <c r="K81" i="11"/>
  <c r="K82" i="11"/>
  <c r="K83" i="11"/>
  <c r="K84" i="11"/>
  <c r="K85" i="11"/>
  <c r="K86" i="11"/>
  <c r="K87" i="11"/>
  <c r="K88" i="11"/>
  <c r="K89" i="11"/>
  <c r="K90" i="11"/>
  <c r="K91" i="11"/>
  <c r="K92" i="11"/>
  <c r="K93" i="11"/>
  <c r="K94" i="11"/>
  <c r="K95" i="11"/>
  <c r="K96" i="11"/>
  <c r="K97" i="11"/>
  <c r="K98" i="11"/>
  <c r="K99" i="11"/>
  <c r="K100" i="11"/>
  <c r="K101" i="11"/>
  <c r="K102" i="11"/>
  <c r="K103" i="11"/>
  <c r="K104" i="11"/>
  <c r="K105" i="11"/>
  <c r="K106" i="11"/>
  <c r="K107" i="11"/>
  <c r="K108" i="11"/>
  <c r="K109" i="11"/>
  <c r="K110" i="11"/>
  <c r="K111" i="11"/>
  <c r="K112" i="11"/>
  <c r="K113" i="11"/>
  <c r="K114" i="11"/>
  <c r="K115" i="11"/>
  <c r="K116" i="11"/>
  <c r="K117" i="11"/>
  <c r="K118" i="11"/>
  <c r="K119" i="11"/>
  <c r="K120" i="11"/>
  <c r="K121" i="11"/>
  <c r="K122" i="11"/>
  <c r="K123" i="11"/>
  <c r="J3" i="11"/>
  <c r="J4" i="11"/>
  <c r="J5" i="11"/>
  <c r="J6" i="11"/>
  <c r="J7" i="11"/>
  <c r="J8" i="11"/>
  <c r="J9" i="11"/>
  <c r="J10" i="11"/>
  <c r="J11" i="11"/>
  <c r="J12" i="11"/>
  <c r="J13" i="11"/>
  <c r="J14" i="11"/>
  <c r="J15" i="11"/>
  <c r="J16" i="11"/>
  <c r="J17" i="11"/>
  <c r="J18" i="11"/>
  <c r="J19" i="11"/>
  <c r="J20" i="11"/>
  <c r="J21" i="11"/>
  <c r="J22" i="11"/>
  <c r="J23" i="11"/>
  <c r="J24" i="11"/>
  <c r="J25" i="11"/>
  <c r="J26" i="11"/>
  <c r="J27" i="11"/>
  <c r="J28" i="11"/>
  <c r="J29" i="11"/>
  <c r="J30" i="11"/>
  <c r="J31" i="11"/>
  <c r="J32" i="11"/>
  <c r="J33" i="11"/>
  <c r="J34" i="11"/>
  <c r="J35" i="11"/>
  <c r="J36" i="11"/>
  <c r="J37" i="11"/>
  <c r="J38" i="11"/>
  <c r="J39" i="11"/>
  <c r="J40" i="11"/>
  <c r="J41" i="11"/>
  <c r="J42" i="11"/>
  <c r="J43" i="11"/>
  <c r="J44" i="11"/>
  <c r="J45" i="11"/>
  <c r="J46" i="11"/>
  <c r="J47" i="11"/>
  <c r="J48" i="11"/>
  <c r="J49" i="11"/>
  <c r="J50" i="11"/>
  <c r="J51" i="11"/>
  <c r="J52" i="11"/>
  <c r="J53" i="11"/>
  <c r="J54" i="11"/>
  <c r="J55" i="11"/>
  <c r="J56" i="11"/>
  <c r="J57" i="11"/>
  <c r="J58" i="11"/>
  <c r="J59" i="11"/>
  <c r="J60" i="11"/>
  <c r="J61" i="11"/>
  <c r="J62" i="11"/>
  <c r="J63" i="11"/>
  <c r="J64" i="11"/>
  <c r="J65" i="11"/>
  <c r="J66" i="11"/>
  <c r="J67" i="11"/>
  <c r="J68" i="11"/>
  <c r="J69" i="11"/>
  <c r="J70" i="11"/>
  <c r="J71" i="11"/>
  <c r="J72" i="11"/>
  <c r="J73" i="11"/>
  <c r="J74" i="11"/>
  <c r="J75" i="11"/>
  <c r="J76" i="11"/>
  <c r="J77" i="11"/>
  <c r="J78" i="11"/>
  <c r="J79" i="11"/>
  <c r="J80" i="11"/>
  <c r="J81" i="11"/>
  <c r="J82" i="11"/>
  <c r="J83" i="11"/>
  <c r="J84" i="11"/>
  <c r="J85" i="11"/>
  <c r="J86" i="11"/>
  <c r="J87" i="11"/>
  <c r="J88" i="11"/>
  <c r="J89" i="11"/>
  <c r="J90" i="11"/>
  <c r="J91" i="11"/>
  <c r="J92" i="11"/>
  <c r="J93" i="11"/>
  <c r="J94" i="11"/>
  <c r="J95" i="11"/>
  <c r="J96" i="11"/>
  <c r="J97" i="11"/>
  <c r="J98" i="11"/>
  <c r="J99" i="11"/>
  <c r="J100" i="11"/>
  <c r="J101" i="11"/>
  <c r="J102" i="11"/>
  <c r="J103" i="11"/>
  <c r="J104" i="11"/>
  <c r="J105" i="11"/>
  <c r="J106" i="11"/>
  <c r="J107" i="11"/>
  <c r="J108" i="11"/>
  <c r="J109" i="11"/>
  <c r="J110" i="11"/>
  <c r="J111" i="11"/>
  <c r="J112" i="11"/>
  <c r="J113" i="11"/>
  <c r="J114" i="11"/>
  <c r="J115" i="11"/>
  <c r="J116" i="11"/>
  <c r="J117" i="11"/>
  <c r="J118" i="11"/>
  <c r="J119" i="11"/>
  <c r="J120" i="11"/>
  <c r="J121" i="11"/>
  <c r="J122" i="11"/>
  <c r="J123" i="11"/>
  <c r="G114" i="11"/>
  <c r="H114" i="11"/>
  <c r="I114" i="11"/>
  <c r="G111" i="11"/>
  <c r="H111" i="11"/>
  <c r="I111" i="11"/>
  <c r="G112" i="11"/>
  <c r="H112" i="11"/>
  <c r="I112" i="11"/>
  <c r="G115" i="11"/>
  <c r="H115" i="11"/>
  <c r="I115" i="11"/>
  <c r="G123" i="11"/>
  <c r="H123" i="11"/>
  <c r="I123" i="11"/>
  <c r="G122" i="11"/>
  <c r="H122" i="11"/>
  <c r="I122" i="11"/>
  <c r="G121" i="11"/>
  <c r="H121" i="11"/>
  <c r="I121" i="11"/>
  <c r="G120" i="11"/>
  <c r="H120" i="11"/>
  <c r="I120" i="11"/>
  <c r="G103" i="11"/>
  <c r="H103" i="11"/>
  <c r="I103" i="11"/>
  <c r="G104" i="11"/>
  <c r="H104" i="11"/>
  <c r="I104" i="11"/>
  <c r="G105" i="11"/>
  <c r="H105" i="11"/>
  <c r="I105" i="11"/>
  <c r="G106" i="11"/>
  <c r="H106" i="11"/>
  <c r="I106" i="11"/>
  <c r="G107" i="11"/>
  <c r="H107" i="11"/>
  <c r="I107" i="11"/>
  <c r="G108" i="11"/>
  <c r="H108" i="11"/>
  <c r="I108" i="11"/>
  <c r="G109" i="11"/>
  <c r="H109" i="11"/>
  <c r="I109" i="11"/>
  <c r="G110" i="11"/>
  <c r="H110" i="11"/>
  <c r="I110" i="11"/>
  <c r="G113" i="11"/>
  <c r="H113" i="11"/>
  <c r="I113" i="11"/>
  <c r="G116" i="11"/>
  <c r="H116" i="11"/>
  <c r="I116" i="11"/>
  <c r="G117" i="11"/>
  <c r="H117" i="11"/>
  <c r="I117" i="11"/>
  <c r="G118" i="11"/>
  <c r="H118" i="11"/>
  <c r="I118" i="11"/>
  <c r="G119" i="11"/>
  <c r="H119" i="11"/>
  <c r="I119" i="11"/>
  <c r="I57" i="11"/>
  <c r="H57" i="11"/>
  <c r="G57" i="11"/>
  <c r="I56" i="11"/>
  <c r="H56" i="11"/>
  <c r="G56" i="11"/>
  <c r="I55" i="11"/>
  <c r="H55" i="11"/>
  <c r="G55" i="11"/>
  <c r="I54" i="11"/>
  <c r="H54" i="11"/>
  <c r="G54" i="11"/>
  <c r="I53" i="11"/>
  <c r="H53" i="11"/>
  <c r="G53" i="11"/>
  <c r="I52" i="11"/>
  <c r="H52" i="11"/>
  <c r="G52" i="11"/>
  <c r="I97" i="11"/>
  <c r="H97" i="11"/>
  <c r="G97" i="11"/>
  <c r="I96" i="11"/>
  <c r="H96" i="11"/>
  <c r="G96" i="11"/>
  <c r="I95" i="11"/>
  <c r="H95" i="11"/>
  <c r="G95" i="11"/>
  <c r="I94" i="11"/>
  <c r="H94" i="11"/>
  <c r="G94" i="11"/>
  <c r="I93" i="11"/>
  <c r="H93" i="11"/>
  <c r="G93" i="11"/>
  <c r="I92" i="11"/>
  <c r="H92" i="11"/>
  <c r="G92" i="11"/>
  <c r="I91" i="11"/>
  <c r="H91" i="11"/>
  <c r="G91" i="11"/>
  <c r="I90" i="11"/>
  <c r="H90" i="11"/>
  <c r="G90" i="11"/>
  <c r="I89" i="11"/>
  <c r="H89" i="11"/>
  <c r="G89" i="11"/>
  <c r="I88" i="11"/>
  <c r="H88" i="11"/>
  <c r="G88" i="11"/>
  <c r="I87" i="11"/>
  <c r="H87" i="11"/>
  <c r="G87" i="11"/>
  <c r="G102" i="11"/>
  <c r="H102" i="11"/>
  <c r="I102" i="11"/>
  <c r="G101" i="11"/>
  <c r="H101" i="11"/>
  <c r="I101" i="11"/>
  <c r="G100" i="11"/>
  <c r="H100" i="11"/>
  <c r="I100" i="11"/>
  <c r="G99" i="11"/>
  <c r="H99" i="11"/>
  <c r="I99" i="11"/>
  <c r="G98" i="11"/>
  <c r="H98" i="11"/>
  <c r="I98" i="11"/>
  <c r="I86" i="11"/>
  <c r="H86" i="11"/>
  <c r="G86" i="11"/>
  <c r="I85" i="11"/>
  <c r="H85" i="11"/>
  <c r="G85" i="11"/>
  <c r="I84" i="11"/>
  <c r="H84" i="11"/>
  <c r="G84" i="11"/>
  <c r="I83" i="11"/>
  <c r="H83" i="11"/>
  <c r="G83" i="11"/>
  <c r="I82" i="11"/>
  <c r="H82" i="11"/>
  <c r="G82" i="11"/>
  <c r="I81" i="11"/>
  <c r="H81" i="11"/>
  <c r="G81" i="11"/>
  <c r="I69" i="11"/>
  <c r="H69" i="11"/>
  <c r="G69" i="11"/>
  <c r="I68" i="11"/>
  <c r="H68" i="11"/>
  <c r="G68" i="11"/>
  <c r="I67" i="11"/>
  <c r="H67" i="11"/>
  <c r="G67" i="11"/>
  <c r="I66" i="11"/>
  <c r="H66" i="11"/>
  <c r="G66" i="11"/>
  <c r="I65" i="11"/>
  <c r="H65" i="11"/>
  <c r="G65" i="11"/>
  <c r="I50" i="11"/>
  <c r="H50" i="11"/>
  <c r="G50" i="11"/>
  <c r="G70" i="11"/>
  <c r="G71" i="11"/>
  <c r="G72" i="11"/>
  <c r="G73" i="11"/>
  <c r="G74" i="11"/>
  <c r="G75" i="11"/>
  <c r="G76" i="11"/>
  <c r="G77" i="11"/>
  <c r="G78" i="11"/>
  <c r="G79" i="11"/>
  <c r="G80" i="11"/>
  <c r="H70" i="11"/>
  <c r="H71" i="11"/>
  <c r="H72" i="11"/>
  <c r="H73" i="11"/>
  <c r="H74" i="11"/>
  <c r="H75" i="11"/>
  <c r="H76" i="11"/>
  <c r="H77" i="11"/>
  <c r="H78" i="11"/>
  <c r="H79" i="11"/>
  <c r="H80" i="11"/>
  <c r="I70" i="11"/>
  <c r="I71" i="11"/>
  <c r="I72" i="11"/>
  <c r="I73" i="11"/>
  <c r="I74" i="11"/>
  <c r="I75" i="11"/>
  <c r="I76" i="11"/>
  <c r="I77" i="11"/>
  <c r="I78" i="11"/>
  <c r="I79" i="11"/>
  <c r="I80" i="11"/>
  <c r="I59" i="11"/>
  <c r="H59" i="11"/>
  <c r="G59" i="11"/>
  <c r="G58" i="11"/>
  <c r="I64" i="11"/>
  <c r="H64" i="11"/>
  <c r="G64" i="11"/>
  <c r="I63" i="11"/>
  <c r="H63" i="11"/>
  <c r="G63" i="11"/>
  <c r="I62" i="11"/>
  <c r="H62" i="11"/>
  <c r="G62" i="11"/>
  <c r="I61" i="11"/>
  <c r="H61" i="11"/>
  <c r="G61" i="11"/>
  <c r="I60" i="11"/>
  <c r="H60" i="11"/>
  <c r="G60" i="11"/>
  <c r="H58" i="11"/>
  <c r="I58" i="11"/>
  <c r="G51" i="11"/>
  <c r="H51" i="11"/>
  <c r="I51" i="11"/>
  <c r="I3" i="11"/>
  <c r="I4" i="11"/>
  <c r="I5" i="11"/>
  <c r="I6" i="11"/>
  <c r="I7" i="11"/>
  <c r="I8" i="11"/>
  <c r="I9" i="11"/>
  <c r="I10" i="11"/>
  <c r="I11" i="11"/>
  <c r="I12" i="11"/>
  <c r="I13" i="11"/>
  <c r="I14" i="11"/>
  <c r="I15" i="11"/>
  <c r="I16" i="11"/>
  <c r="I17" i="11"/>
  <c r="I18" i="11"/>
  <c r="I19" i="11"/>
  <c r="I20" i="11"/>
  <c r="I21" i="11"/>
  <c r="I22" i="11"/>
  <c r="I23" i="11"/>
  <c r="I24" i="11"/>
  <c r="I25" i="11"/>
  <c r="I26" i="11"/>
  <c r="I27" i="11"/>
  <c r="I28" i="11"/>
  <c r="I29" i="11"/>
  <c r="I30" i="11"/>
  <c r="I31" i="11"/>
  <c r="I32" i="11"/>
  <c r="I33" i="11"/>
  <c r="I34" i="11"/>
  <c r="I35" i="11"/>
  <c r="I36" i="11"/>
  <c r="I37" i="11"/>
  <c r="I38" i="11"/>
  <c r="I39" i="11"/>
  <c r="I40" i="11"/>
  <c r="I41" i="11"/>
  <c r="I42" i="11"/>
  <c r="I43" i="11"/>
  <c r="I44" i="11"/>
  <c r="I45" i="11"/>
  <c r="I46" i="11"/>
  <c r="I47" i="11"/>
  <c r="I48" i="11"/>
  <c r="I49" i="11"/>
  <c r="H3" i="11"/>
  <c r="H4" i="11"/>
  <c r="H5" i="11"/>
  <c r="H6" i="11"/>
  <c r="H7" i="11"/>
  <c r="H8" i="11"/>
  <c r="H9" i="11"/>
  <c r="H10" i="11"/>
  <c r="H11" i="11"/>
  <c r="H12" i="11"/>
  <c r="H13" i="11"/>
  <c r="H14" i="11"/>
  <c r="H15" i="11"/>
  <c r="H16" i="11"/>
  <c r="H17" i="11"/>
  <c r="H18" i="11"/>
  <c r="H19" i="11"/>
  <c r="H20" i="11"/>
  <c r="H21" i="11"/>
  <c r="H22" i="11"/>
  <c r="H23" i="11"/>
  <c r="H24" i="11"/>
  <c r="H25" i="11"/>
  <c r="H26" i="11"/>
  <c r="H27" i="11"/>
  <c r="H28" i="11"/>
  <c r="H29" i="11"/>
  <c r="H30" i="11"/>
  <c r="H31" i="11"/>
  <c r="H32" i="11"/>
  <c r="H33" i="11"/>
  <c r="H34" i="11"/>
  <c r="H35" i="11"/>
  <c r="H36" i="11"/>
  <c r="H37" i="11"/>
  <c r="H38" i="11"/>
  <c r="H39" i="11"/>
  <c r="H40" i="11"/>
  <c r="H41" i="11"/>
  <c r="H42" i="11"/>
  <c r="H43" i="11"/>
  <c r="H44" i="11"/>
  <c r="H45" i="11"/>
  <c r="H46" i="11"/>
  <c r="H47" i="11"/>
  <c r="H48" i="11"/>
  <c r="H49" i="11"/>
  <c r="G3" i="11"/>
  <c r="G4" i="11"/>
  <c r="G5" i="11"/>
  <c r="G6" i="11"/>
  <c r="G7" i="11"/>
  <c r="G8" i="11"/>
  <c r="G9" i="11"/>
  <c r="G10" i="11"/>
  <c r="G11" i="11"/>
  <c r="G12" i="11"/>
  <c r="G13" i="11"/>
  <c r="G14" i="11"/>
  <c r="G15" i="11"/>
  <c r="G16" i="11"/>
  <c r="G17" i="11"/>
  <c r="G18" i="11"/>
  <c r="G19" i="11"/>
  <c r="G20" i="11"/>
  <c r="G21" i="11"/>
  <c r="G22" i="11"/>
  <c r="G23" i="11"/>
  <c r="G24" i="11"/>
  <c r="G25" i="11"/>
  <c r="G26" i="11"/>
  <c r="G27" i="11"/>
  <c r="G28" i="11"/>
  <c r="G29" i="11"/>
  <c r="G30" i="11"/>
  <c r="G31" i="11"/>
  <c r="G32" i="11"/>
  <c r="G33" i="11"/>
  <c r="G34" i="11"/>
  <c r="G35" i="11"/>
  <c r="G36" i="11"/>
  <c r="G37" i="11"/>
  <c r="G38" i="11"/>
  <c r="G39" i="11"/>
  <c r="G40" i="11"/>
  <c r="G41" i="11"/>
  <c r="G42" i="11"/>
  <c r="G43" i="11"/>
  <c r="G44" i="11"/>
  <c r="G45" i="11"/>
  <c r="G46" i="11"/>
  <c r="G47" i="11"/>
  <c r="G48" i="11"/>
  <c r="G49" i="11"/>
</calcChain>
</file>

<file path=xl/sharedStrings.xml><?xml version="1.0" encoding="utf-8"?>
<sst xmlns="http://schemas.openxmlformats.org/spreadsheetml/2006/main" count="1302" uniqueCount="500">
  <si>
    <t>ARTOLA</t>
  </si>
  <si>
    <t>SAGNA</t>
  </si>
  <si>
    <t>Date</t>
  </si>
  <si>
    <t>Observateur</t>
  </si>
  <si>
    <t>Type</t>
  </si>
  <si>
    <t>U13</t>
  </si>
  <si>
    <t>N Aquitaine</t>
  </si>
  <si>
    <t>Rassemblement</t>
  </si>
  <si>
    <t>TANGUY</t>
  </si>
  <si>
    <t>DALTON</t>
  </si>
  <si>
    <t>Catégorie</t>
  </si>
  <si>
    <t>DEMBELE</t>
  </si>
  <si>
    <t>BEZAZ</t>
  </si>
  <si>
    <t>Amical</t>
  </si>
  <si>
    <t>DIAZ</t>
  </si>
  <si>
    <t>BENTALEB</t>
  </si>
  <si>
    <t>ALE</t>
  </si>
  <si>
    <t>CARTE DES OBSERVATIONS</t>
  </si>
  <si>
    <t>CATEGORIE</t>
  </si>
  <si>
    <t>CLUB</t>
  </si>
  <si>
    <t>REGION</t>
  </si>
  <si>
    <t>Adresse</t>
  </si>
  <si>
    <t>Code Postal</t>
  </si>
  <si>
    <t>Ville</t>
  </si>
  <si>
    <t>Latitude</t>
  </si>
  <si>
    <t>Longitude</t>
  </si>
  <si>
    <t>SENIOR (N2)</t>
  </si>
  <si>
    <t>STADE MONTOIS</t>
  </si>
  <si>
    <t>SENIOR (N3)</t>
  </si>
  <si>
    <t>FCGB</t>
  </si>
  <si>
    <t>SENIOR (R1)</t>
  </si>
  <si>
    <t>ARLAC</t>
  </si>
  <si>
    <t>U19</t>
  </si>
  <si>
    <t>LIBOURNE</t>
  </si>
  <si>
    <t>U17N</t>
  </si>
  <si>
    <t>SAM</t>
  </si>
  <si>
    <t>U17R</t>
  </si>
  <si>
    <t>OLYMPIQUE LYONNAIS</t>
  </si>
  <si>
    <t>Auvergne Rh Al</t>
  </si>
  <si>
    <t>MARTIGUES</t>
  </si>
  <si>
    <t>PACA</t>
  </si>
  <si>
    <t>MARIGNANE</t>
  </si>
  <si>
    <t>AS ST PRIEST</t>
  </si>
  <si>
    <t>SENIOR (N1)</t>
  </si>
  <si>
    <t>C.S.SEDAN</t>
  </si>
  <si>
    <t>Grand Est</t>
  </si>
  <si>
    <t>Championnat</t>
  </si>
  <si>
    <t>FC ANNECY</t>
  </si>
  <si>
    <t>A.S.NANCY LORRAINE</t>
  </si>
  <si>
    <t>F.C.SOCHAUX MONTBELIARD</t>
  </si>
  <si>
    <t>Bourgogne-Fc</t>
  </si>
  <si>
    <t>ESTAC TROYES</t>
  </si>
  <si>
    <t>F.C.METZ</t>
  </si>
  <si>
    <t>OLYMPIQUE SAINT QUENTIN</t>
  </si>
  <si>
    <t>Hauts de France</t>
  </si>
  <si>
    <t>S.A.EPINAL</t>
  </si>
  <si>
    <t>COS VILLERS</t>
  </si>
  <si>
    <t>R.S.MAGNY</t>
  </si>
  <si>
    <t>PARIS F.C.</t>
  </si>
  <si>
    <t>IDF</t>
  </si>
  <si>
    <t>BLAINVILLE</t>
  </si>
  <si>
    <t>Tournoi</t>
  </si>
  <si>
    <t>F.C.BOBIGNY 93</t>
  </si>
  <si>
    <t>R.C.STRASBOURG ALSACE</t>
  </si>
  <si>
    <t>F.C.MULHOUSE</t>
  </si>
  <si>
    <t>U14</t>
  </si>
  <si>
    <t>PARON F.C.</t>
  </si>
  <si>
    <t>F.C.SAINT LOUIS NEUWEG</t>
  </si>
  <si>
    <t>STADE BORDELAIS</t>
  </si>
  <si>
    <t>NIORT</t>
  </si>
  <si>
    <t>MONTAUBAN</t>
  </si>
  <si>
    <t>O. MARSEILLE</t>
  </si>
  <si>
    <t>SC AIR BEL</t>
  </si>
  <si>
    <t>AUBAGNE FC</t>
  </si>
  <si>
    <t>AS BEZIERS</t>
  </si>
  <si>
    <t>Occitanie</t>
  </si>
  <si>
    <t>US COLOMIERS</t>
  </si>
  <si>
    <t>MONTPELLIER HSC</t>
  </si>
  <si>
    <t>US ALBI</t>
  </si>
  <si>
    <t>CASTANET US</t>
  </si>
  <si>
    <t>AUSSONNE</t>
  </si>
  <si>
    <t>JUVENTUS PAPUS</t>
  </si>
  <si>
    <t>CASTELGINEST</t>
  </si>
  <si>
    <t>U16</t>
  </si>
  <si>
    <t>OULLINS CASCOL</t>
  </si>
  <si>
    <t>O.VALENCE</t>
  </si>
  <si>
    <t>LYON LA DUCHERE</t>
  </si>
  <si>
    <t>TARTAS SY FC</t>
  </si>
  <si>
    <t>AS MURET</t>
  </si>
  <si>
    <t>THIONVILLE LUSITANOS</t>
  </si>
  <si>
    <t>R.C.LENS</t>
  </si>
  <si>
    <t>R.C.BESANCON</t>
  </si>
  <si>
    <t>THONON EVIAN FC</t>
  </si>
  <si>
    <t>TRELISSAC</t>
  </si>
  <si>
    <t>BRIVE</t>
  </si>
  <si>
    <t>TULLE</t>
  </si>
  <si>
    <t>VERTOU</t>
  </si>
  <si>
    <t>Pays de la Loire</t>
  </si>
  <si>
    <t>U15</t>
  </si>
  <si>
    <t>FC ISTRES</t>
  </si>
  <si>
    <t>NÎMES OLYMPIQUE</t>
  </si>
  <si>
    <t>O. ROVENAIN</t>
  </si>
  <si>
    <t>OGC NICE</t>
  </si>
  <si>
    <t>POLE ESPOIRS NANCY GRAND EST</t>
  </si>
  <si>
    <t>F.C.ELOYES</t>
  </si>
  <si>
    <t>CLERMONT FOOT 63</t>
  </si>
  <si>
    <t>TOULOUSE FC</t>
  </si>
  <si>
    <t>RODEZ AF</t>
  </si>
  <si>
    <t>BALMA SC</t>
  </si>
  <si>
    <t>UJS TOULOUSE</t>
  </si>
  <si>
    <t>BAGATELLE FC</t>
  </si>
  <si>
    <t>J.E.T.</t>
  </si>
  <si>
    <t>QUERCY FOOT</t>
  </si>
  <si>
    <t>TOULOUSE LARDENNE</t>
  </si>
  <si>
    <t>CAHORS</t>
  </si>
  <si>
    <t>FC LYON</t>
  </si>
  <si>
    <t>LYON MONTCHAT AS</t>
  </si>
  <si>
    <t>U10</t>
  </si>
  <si>
    <t>U11</t>
  </si>
  <si>
    <t>U12</t>
  </si>
  <si>
    <t xml:space="preserve">Martignas </t>
  </si>
  <si>
    <t>Brive</t>
  </si>
  <si>
    <t xml:space="preserve">Bayonne Aviron </t>
  </si>
  <si>
    <t xml:space="preserve">Pau fc </t>
  </si>
  <si>
    <t>Montpellier HSC</t>
  </si>
  <si>
    <t>DAX</t>
  </si>
  <si>
    <t>BISCAROSSE</t>
  </si>
  <si>
    <t xml:space="preserve">Bayonne Croises </t>
  </si>
  <si>
    <t xml:space="preserve">Langon </t>
  </si>
  <si>
    <t>Anglet</t>
  </si>
  <si>
    <t>Marmande</t>
  </si>
  <si>
    <t>AS AIX EN PROVENCE</t>
  </si>
  <si>
    <t>FC BUREL</t>
  </si>
  <si>
    <t>SC TOULON</t>
  </si>
  <si>
    <t>GFC AJACCIO</t>
  </si>
  <si>
    <t>Corse</t>
  </si>
  <si>
    <t>F.C.YUTZ</t>
  </si>
  <si>
    <t>rue Drogon</t>
  </si>
  <si>
    <t>Yutz</t>
  </si>
  <si>
    <t>C.S.O.AMNEVILLE</t>
  </si>
  <si>
    <t>82 rue Clemenceau</t>
  </si>
  <si>
    <t>Amneville</t>
  </si>
  <si>
    <t>S.A.EPINAL 2</t>
  </si>
  <si>
    <t>Rue du Petit Chaperon Rouge</t>
  </si>
  <si>
    <t>Epinal</t>
  </si>
  <si>
    <t>JARVILLE J.F.</t>
  </si>
  <si>
    <t>(Tous)</t>
  </si>
  <si>
    <t>Nombre d'observations</t>
  </si>
  <si>
    <t>CATEGORIES</t>
  </si>
  <si>
    <t>Observations</t>
  </si>
  <si>
    <t>Total général</t>
  </si>
  <si>
    <t>club</t>
  </si>
  <si>
    <t>adresse</t>
  </si>
  <si>
    <t>code postal</t>
  </si>
  <si>
    <t>latitude</t>
  </si>
  <si>
    <t>longitude</t>
  </si>
  <si>
    <t>voie saules</t>
  </si>
  <si>
    <t>orly</t>
  </si>
  <si>
    <t>48.746365</t>
  </si>
  <si>
    <t>2.414149</t>
  </si>
  <si>
    <t>45 rue auguste delaune</t>
  </si>
  <si>
    <t>Bobigny</t>
  </si>
  <si>
    <t>48.908162</t>
  </si>
  <si>
    <t>2.461448</t>
  </si>
  <si>
    <t>51 avenue du stade</t>
  </si>
  <si>
    <t>Paron</t>
  </si>
  <si>
    <t>48.183572</t>
  </si>
  <si>
    <t>3.255266</t>
  </si>
  <si>
    <t>Rue de L'Eglise</t>
  </si>
  <si>
    <t>ELOYES</t>
  </si>
  <si>
    <t>48.091938</t>
  </si>
  <si>
    <t>6.610217</t>
  </si>
  <si>
    <t>Chemin du petit chaperon rouge</t>
  </si>
  <si>
    <t>epinal</t>
  </si>
  <si>
    <t>48.180398</t>
  </si>
  <si>
    <t>6.470088</t>
  </si>
  <si>
    <t xml:space="preserve">2145 route de Saint-Antonin </t>
  </si>
  <si>
    <t>Montauban</t>
  </si>
  <si>
    <t>44.038636</t>
  </si>
  <si>
    <t>1.412591</t>
  </si>
  <si>
    <t>rond-point gesse</t>
  </si>
  <si>
    <t>Albi</t>
  </si>
  <si>
    <t>43.933633</t>
  </si>
  <si>
    <t>2.145301</t>
  </si>
  <si>
    <t>66 rue Henri Sellier</t>
  </si>
  <si>
    <t>Niort</t>
  </si>
  <si>
    <t>46.317238</t>
  </si>
  <si>
    <t>-0.492315</t>
  </si>
  <si>
    <t>route de Saint Disdille</t>
  </si>
  <si>
    <t>Thonon-les-Bains</t>
  </si>
  <si>
    <t>46.392568</t>
  </si>
  <si>
    <t>6.503083</t>
  </si>
  <si>
    <t>38 boulevard du fier</t>
  </si>
  <si>
    <t>annecy</t>
  </si>
  <si>
    <t>45.918947</t>
  </si>
  <si>
    <t>6.118454</t>
  </si>
  <si>
    <t>rue joan miro</t>
  </si>
  <si>
    <t>Saint-Priest</t>
  </si>
  <si>
    <t>45.695442</t>
  </si>
  <si>
    <t>4.936568</t>
  </si>
  <si>
    <t>41 avenue de l'aqueduc de beaunant</t>
  </si>
  <si>
    <t>Oullins</t>
  </si>
  <si>
    <t>45.724296</t>
  </si>
  <si>
    <t>4.779785</t>
  </si>
  <si>
    <t>10 avenue simone Veil</t>
  </si>
  <si>
    <t>Decines</t>
  </si>
  <si>
    <t>45.767909</t>
  </si>
  <si>
    <t>4.981689</t>
  </si>
  <si>
    <t>330 rue Doyen Georges Chapas</t>
  </si>
  <si>
    <t>Lyon</t>
  </si>
  <si>
    <t>45.790122</t>
  </si>
  <si>
    <t>4.801048</t>
  </si>
  <si>
    <t>196 Av. Paul Santy</t>
  </si>
  <si>
    <t>45.724587</t>
  </si>
  <si>
    <t>4.882458</t>
  </si>
  <si>
    <t>3 avenue de bâle</t>
  </si>
  <si>
    <t>Saint-louis</t>
  </si>
  <si>
    <t>47.585329</t>
  </si>
  <si>
    <t>7.564201</t>
  </si>
  <si>
    <t>45 boulevard charles stoessel</t>
  </si>
  <si>
    <t>Mulhouse</t>
  </si>
  <si>
    <t>47.739402</t>
  </si>
  <si>
    <t>7.320707</t>
  </si>
  <si>
    <t>12 rue de l'extenwoerth</t>
  </si>
  <si>
    <t>Strasbourg</t>
  </si>
  <si>
    <t>48.560197</t>
  </si>
  <si>
    <t>7.753359</t>
  </si>
  <si>
    <t>4 Rue Adrien Mabrut</t>
  </si>
  <si>
    <t>Clermont-Ferrand</t>
  </si>
  <si>
    <t>45.811626</t>
  </si>
  <si>
    <t>3.114408</t>
  </si>
  <si>
    <t>177 rue Alfred Maes</t>
  </si>
  <si>
    <t>Lens</t>
  </si>
  <si>
    <t>50.42733</t>
  </si>
  <si>
    <t>2.810781</t>
  </si>
  <si>
    <t>3 allee de saint-symphorien</t>
  </si>
  <si>
    <t>metz</t>
  </si>
  <si>
    <t>49.109663</t>
  </si>
  <si>
    <t>6.161923</t>
  </si>
  <si>
    <t>rue martin-champ</t>
  </si>
  <si>
    <t>49.082491</t>
  </si>
  <si>
    <t>6.18562</t>
  </si>
  <si>
    <t>avenue de Maron</t>
  </si>
  <si>
    <t>Villers-les-Nancy</t>
  </si>
  <si>
    <t>48.666664</t>
  </si>
  <si>
    <t>6.137426</t>
  </si>
  <si>
    <t>90 boulevard jean jaures</t>
  </si>
  <si>
    <t>tomblaine</t>
  </si>
  <si>
    <t>48.694881</t>
  </si>
  <si>
    <t>6.210104</t>
  </si>
  <si>
    <t>1 rue de la gare</t>
  </si>
  <si>
    <t>blainville-sur-l'eau</t>
  </si>
  <si>
    <t>48.558622</t>
  </si>
  <si>
    <t>6.400881</t>
  </si>
  <si>
    <t>1 avenue foch</t>
  </si>
  <si>
    <t>Essey-lès-Nancy</t>
  </si>
  <si>
    <t>48.703017</t>
  </si>
  <si>
    <t>6.216127</t>
  </si>
  <si>
    <t>34 place de la sablière</t>
  </si>
  <si>
    <t>Jarville la Malgrange</t>
  </si>
  <si>
    <t>48.659653</t>
  </si>
  <si>
    <t>6.209133</t>
  </si>
  <si>
    <t>2 avenue du général de gaulle</t>
  </si>
  <si>
    <t>Figeac</t>
  </si>
  <si>
    <t>44.61528</t>
  </si>
  <si>
    <t>2.028056</t>
  </si>
  <si>
    <t>Rue Robert Schumann</t>
  </si>
  <si>
    <t>Cahors</t>
  </si>
  <si>
    <t>44.465398</t>
  </si>
  <si>
    <t>1.455207</t>
  </si>
  <si>
    <t>impasse du stade Raymond durand</t>
  </si>
  <si>
    <t>Vertou</t>
  </si>
  <si>
    <t>47.181537</t>
  </si>
  <si>
    <t>-1.499582</t>
  </si>
  <si>
    <t>729 rue des violettes</t>
  </si>
  <si>
    <t>Tartas</t>
  </si>
  <si>
    <t>43.839766</t>
  </si>
  <si>
    <t>-0.817767</t>
  </si>
  <si>
    <t>Stade Montois</t>
  </si>
  <si>
    <t>591 avenue de noneres</t>
  </si>
  <si>
    <t>Mont-de-Marsan</t>
  </si>
  <si>
    <t>43.899499</t>
  </si>
  <si>
    <t>-0.500355</t>
  </si>
  <si>
    <t>Avenue Fernand Sastre</t>
  </si>
  <si>
    <t>Beziers</t>
  </si>
  <si>
    <t>43.331413</t>
  </si>
  <si>
    <t>3.226077</t>
  </si>
  <si>
    <t>2733 avenue albert einstein</t>
  </si>
  <si>
    <t>Montpellier</t>
  </si>
  <si>
    <t>43.612156</t>
  </si>
  <si>
    <t>3.930276</t>
  </si>
  <si>
    <t>Arlac</t>
  </si>
  <si>
    <t>98 avenue Bon air</t>
  </si>
  <si>
    <t>Merignac</t>
  </si>
  <si>
    <t>44.823001</t>
  </si>
  <si>
    <t>-0.649914</t>
  </si>
  <si>
    <t>55 avenue du marechal de lattre de tassigny</t>
  </si>
  <si>
    <t>44.845801</t>
  </si>
  <si>
    <t>-0.65472</t>
  </si>
  <si>
    <t>Libourne</t>
  </si>
  <si>
    <t>18 rue Jules Védrines</t>
  </si>
  <si>
    <t>44.906535</t>
  </si>
  <si>
    <t>-0.234666</t>
  </si>
  <si>
    <t>30 rue virgina</t>
  </si>
  <si>
    <t>bordeaux</t>
  </si>
  <si>
    <t>44.847888</t>
  </si>
  <si>
    <t>-0.627336</t>
  </si>
  <si>
    <t>Rue Joliot Curie</t>
  </si>
  <si>
    <t>Le Haillan</t>
  </si>
  <si>
    <t>44.87766</t>
  </si>
  <si>
    <t>-0.673141</t>
  </si>
  <si>
    <t>310 chemin du Brana d'en haut</t>
  </si>
  <si>
    <t>Aussonne</t>
  </si>
  <si>
    <t>43.673871</t>
  </si>
  <si>
    <t>1.318503</t>
  </si>
  <si>
    <t>rue St Gilles</t>
  </si>
  <si>
    <t>Castelginest</t>
  </si>
  <si>
    <t>43.693053</t>
  </si>
  <si>
    <t>1.426343</t>
  </si>
  <si>
    <t>9 allee Abel Boyer</t>
  </si>
  <si>
    <t>Colomiers</t>
  </si>
  <si>
    <t>43.611832</t>
  </si>
  <si>
    <t>1.346585</t>
  </si>
  <si>
    <t>5 square des combattants d'afrique du nord</t>
  </si>
  <si>
    <t>Muret</t>
  </si>
  <si>
    <t>43.46115</t>
  </si>
  <si>
    <t>1.32188</t>
  </si>
  <si>
    <t>7 chemin d'augustin</t>
  </si>
  <si>
    <t>Castanet-Tolosan</t>
  </si>
  <si>
    <t>43.521814</t>
  </si>
  <si>
    <t>1.517257</t>
  </si>
  <si>
    <t>3 Rue Hubert Monloup</t>
  </si>
  <si>
    <t>Toulouse</t>
  </si>
  <si>
    <t>43.637077</t>
  </si>
  <si>
    <t>1.455105</t>
  </si>
  <si>
    <t>17 avenue des aérostiers</t>
  </si>
  <si>
    <t>Balma</t>
  </si>
  <si>
    <t>43.609175</t>
  </si>
  <si>
    <t>1.489305</t>
  </si>
  <si>
    <t>64 allee de Guyenne</t>
  </si>
  <si>
    <t>43.574556</t>
  </si>
  <si>
    <t>1.417239</t>
  </si>
  <si>
    <t>1 allée Gabriel Biénès</t>
  </si>
  <si>
    <t>43.582006</t>
  </si>
  <si>
    <t>1.4358</t>
  </si>
  <si>
    <t>18 rue Paul Lambert</t>
  </si>
  <si>
    <t>43.577482</t>
  </si>
  <si>
    <t>1.415325</t>
  </si>
  <si>
    <t>11 Impasse Bachaga Boualam</t>
  </si>
  <si>
    <t>43.579885</t>
  </si>
  <si>
    <t>1.408215</t>
  </si>
  <si>
    <t>123 Avenue de la Bouvine</t>
  </si>
  <si>
    <t>Nîmes</t>
  </si>
  <si>
    <t>43.816529</t>
  </si>
  <si>
    <t>4.359267</t>
  </si>
  <si>
    <t>route de romans</t>
  </si>
  <si>
    <t>Valence</t>
  </si>
  <si>
    <t>44.947406</t>
  </si>
  <si>
    <t>4.924064</t>
  </si>
  <si>
    <t>2 impasse de la forge</t>
  </si>
  <si>
    <t>montbeliard</t>
  </si>
  <si>
    <t>47.514883</t>
  </si>
  <si>
    <t>6.81133</t>
  </si>
  <si>
    <t>3 rue Auguste Delaune</t>
  </si>
  <si>
    <t>Besancon</t>
  </si>
  <si>
    <t>47.2442</t>
  </si>
  <si>
    <t>6.00718</t>
  </si>
  <si>
    <t>6 avenue Anatole France</t>
  </si>
  <si>
    <t>Trelissac</t>
  </si>
  <si>
    <t>45.195543</t>
  </si>
  <si>
    <t>0.736902</t>
  </si>
  <si>
    <t>Avenue du 18 juin</t>
  </si>
  <si>
    <t>Brive-la-Gaillarde</t>
  </si>
  <si>
    <t>45.15698</t>
  </si>
  <si>
    <t>1.489745</t>
  </si>
  <si>
    <t>36 avenue Alsace Lorraine</t>
  </si>
  <si>
    <t>Tulle</t>
  </si>
  <si>
    <t>45.260159</t>
  </si>
  <si>
    <t>1.754744</t>
  </si>
  <si>
    <t>Allée Adrien Blanc</t>
  </si>
  <si>
    <t>Istres</t>
  </si>
  <si>
    <t>43.487955</t>
  </si>
  <si>
    <t>4.992939</t>
  </si>
  <si>
    <t>Rue Adrien Isnardon</t>
  </si>
  <si>
    <t>Le Rove</t>
  </si>
  <si>
    <t>43.373371</t>
  </si>
  <si>
    <t>5.269118</t>
  </si>
  <si>
    <t>Marignane</t>
  </si>
  <si>
    <t>place paul codos</t>
  </si>
  <si>
    <t>43.424859</t>
  </si>
  <si>
    <t>5.182187</t>
  </si>
  <si>
    <t>Martigues</t>
  </si>
  <si>
    <t>31 chemins de Paradis</t>
  </si>
  <si>
    <t>43.405812</t>
  </si>
  <si>
    <t>5.044285</t>
  </si>
  <si>
    <t>Avenue des Goums</t>
  </si>
  <si>
    <t>Aubagne</t>
  </si>
  <si>
    <t>43.291682</t>
  </si>
  <si>
    <t>5.561945</t>
  </si>
  <si>
    <t>33 Traverse de la Martine</t>
  </si>
  <si>
    <t>Marseille</t>
  </si>
  <si>
    <t>43.300509</t>
  </si>
  <si>
    <t>5.469164</t>
  </si>
  <si>
    <t>462 Boulevard Mireille Lauze</t>
  </si>
  <si>
    <t>43.287423</t>
  </si>
  <si>
    <t>5.432663</t>
  </si>
  <si>
    <t>Rue Vieussens</t>
  </si>
  <si>
    <t>Rodez</t>
  </si>
  <si>
    <t>44.349153</t>
  </si>
  <si>
    <t>2.560171</t>
  </si>
  <si>
    <t>126 avenue robert schumann</t>
  </si>
  <si>
    <t>troyes</t>
  </si>
  <si>
    <t>48.305964</t>
  </si>
  <si>
    <t>4.093781</t>
  </si>
  <si>
    <t>C.S.Sedan</t>
  </si>
  <si>
    <t>Route de la Moncelle</t>
  </si>
  <si>
    <t>Bazeilles</t>
  </si>
  <si>
    <t>49.684242</t>
  </si>
  <si>
    <t>4.986871</t>
  </si>
  <si>
    <t>19 Boulevard Jean Luciano</t>
  </si>
  <si>
    <t>Nice</t>
  </si>
  <si>
    <t>43.682171</t>
  </si>
  <si>
    <t>7.196009</t>
  </si>
  <si>
    <t>21 route de thionville</t>
  </si>
  <si>
    <t>Luxembourg</t>
  </si>
  <si>
    <t>49.358655</t>
  </si>
  <si>
    <t>6.168914</t>
  </si>
  <si>
    <t>11 rue des anciens combattants d'afrique du nord</t>
  </si>
  <si>
    <t>saint-quentin</t>
  </si>
  <si>
    <t>49.864811</t>
  </si>
  <si>
    <t>3.278376</t>
  </si>
  <si>
    <t>153 Av. de Lardenne</t>
  </si>
  <si>
    <t>43.592784</t>
  </si>
  <si>
    <t>1.389352</t>
  </si>
  <si>
    <t>7 rue Jules Verne</t>
  </si>
  <si>
    <t>45.750894</t>
  </si>
  <si>
    <t>4.87766</t>
  </si>
  <si>
    <t>Rue Montesquieu</t>
  </si>
  <si>
    <t>St Jean d'Illac</t>
  </si>
  <si>
    <t>44.815889</t>
  </si>
  <si>
    <t>-0.777838</t>
  </si>
  <si>
    <t>Nouste Camp, Bd de l'Aviation</t>
  </si>
  <si>
    <t>Pau</t>
  </si>
  <si>
    <t>43.307764</t>
  </si>
  <si>
    <t>-0.327528</t>
  </si>
  <si>
    <t>84 r Clément Ader</t>
  </si>
  <si>
    <t>Dax</t>
  </si>
  <si>
    <t>43.695914</t>
  </si>
  <si>
    <t>-1.065594</t>
  </si>
  <si>
    <t>75 Av. de Lattre de Tassigny</t>
  </si>
  <si>
    <t>Biscarosse</t>
  </si>
  <si>
    <t>44.44562</t>
  </si>
  <si>
    <t>-1.250598</t>
  </si>
  <si>
    <t>Rue Harry Owen Roë</t>
  </si>
  <si>
    <t>Bayonne</t>
  </si>
  <si>
    <t>43.486443</t>
  </si>
  <si>
    <t>-1.475948</t>
  </si>
  <si>
    <t>11 All. de Glain</t>
  </si>
  <si>
    <t>43.484205</t>
  </si>
  <si>
    <t>-1.471648</t>
  </si>
  <si>
    <t>30 Rue Jules Ferry</t>
  </si>
  <si>
    <t>Langon</t>
  </si>
  <si>
    <t>44.546201</t>
  </si>
  <si>
    <t>-0.256184</t>
  </si>
  <si>
    <t>29 Rue de Hausquette</t>
  </si>
  <si>
    <t>43.494992</t>
  </si>
  <si>
    <t>-1.509895</t>
  </si>
  <si>
    <t>68 Rue Michel de Montaigne</t>
  </si>
  <si>
    <t>44.511483</t>
  </si>
  <si>
    <t>0.154345</t>
  </si>
  <si>
    <t>10 av. des déportés de la Résistance</t>
  </si>
  <si>
    <t>Aix en Provence</t>
  </si>
  <si>
    <t>43.526248</t>
  </si>
  <si>
    <t>5.460083</t>
  </si>
  <si>
    <t>74-76 Rue Chalusset</t>
  </si>
  <si>
    <t>43.316673</t>
  </si>
  <si>
    <t>5.394896</t>
  </si>
  <si>
    <t>3 Av. Aristide Briand</t>
  </si>
  <si>
    <t>Toulon</t>
  </si>
  <si>
    <t>43.127878</t>
  </si>
  <si>
    <t>5.906657</t>
  </si>
  <si>
    <t>route de Mezzavia</t>
  </si>
  <si>
    <t>Ajaccio</t>
  </si>
  <si>
    <t>41.953266</t>
  </si>
  <si>
    <t>8.778488</t>
  </si>
  <si>
    <t>Region</t>
  </si>
  <si>
    <t>Coupe</t>
  </si>
  <si>
    <t>Bretagne</t>
  </si>
  <si>
    <t>Centre-Val Loire</t>
  </si>
  <si>
    <t>Plateau</t>
  </si>
  <si>
    <t>U18</t>
  </si>
  <si>
    <t>Normandie</t>
  </si>
  <si>
    <t>Etranger</t>
  </si>
  <si>
    <t>Senior Autre</t>
  </si>
  <si>
    <t>gilbert</t>
  </si>
  <si>
    <t>gertrude</t>
  </si>
  <si>
    <t>robert</t>
  </si>
  <si>
    <t>rene</t>
  </si>
  <si>
    <t>marco</t>
  </si>
  <si>
    <t>O.VmarcoNCE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</si>
</sst>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d/mm/yy;@"/>
  </numFmts>
  <fonts count="10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7" tint="0.3999755851924192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28"/>
      <color theme="0"/>
      <name val="Calibri"/>
      <family val="2"/>
      <scheme val="minor"/>
    </font>
    <font>
      <sz val="11"/>
      <color rgb="FF202124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1"/>
      </top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4" tint="0.3999755851924192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5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4" fillId="0" borderId="0" xfId="0" applyFont="1"/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right" vertical="center"/>
    </xf>
    <xf numFmtId="0" fontId="2" fillId="0" borderId="0" xfId="0" applyFont="1" applyAlignment="1">
      <alignment horizontal="left"/>
    </xf>
    <xf numFmtId="0" fontId="5" fillId="4" borderId="0" xfId="0" applyFont="1" applyFill="1" applyAlignment="1">
      <alignment horizontal="center" vertical="center"/>
    </xf>
    <xf numFmtId="0" fontId="6" fillId="4" borderId="0" xfId="0" applyFont="1" applyFill="1" applyAlignment="1">
      <alignment horizontal="center" vertical="center" wrapText="1"/>
    </xf>
    <xf numFmtId="0" fontId="2" fillId="0" borderId="0" xfId="0" pivotButton="1" applyFont="1" applyAlignment="1">
      <alignment horizontal="center" vertical="center"/>
    </xf>
    <xf numFmtId="0" fontId="5" fillId="0" borderId="0" xfId="0" pivotButton="1" applyFont="1" applyAlignment="1">
      <alignment vertical="center"/>
    </xf>
    <xf numFmtId="0" fontId="0" fillId="0" borderId="0" xfId="0" applyAlignment="1">
      <alignment horizontal="center"/>
    </xf>
    <xf numFmtId="0" fontId="2" fillId="0" borderId="0" xfId="0" applyNumberFormat="1" applyFont="1" applyAlignment="1">
      <alignment horizontal="center"/>
    </xf>
    <xf numFmtId="0" fontId="5" fillId="5" borderId="0" xfId="0" applyFont="1" applyFill="1" applyAlignment="1">
      <alignment horizontal="center" vertical="center"/>
    </xf>
    <xf numFmtId="0" fontId="3" fillId="6" borderId="0" xfId="0" applyFont="1" applyFill="1" applyAlignment="1">
      <alignment horizontal="left" vertical="center"/>
    </xf>
    <xf numFmtId="0" fontId="3" fillId="6" borderId="0" xfId="0" applyNumberFormat="1" applyFont="1" applyFill="1" applyAlignment="1">
      <alignment horizontal="center" vertical="center"/>
    </xf>
    <xf numFmtId="0" fontId="0" fillId="0" borderId="0" xfId="0" pivotButton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NumberFormat="1" applyAlignment="1">
      <alignment horizontal="center"/>
    </xf>
    <xf numFmtId="0" fontId="2" fillId="0" borderId="0" xfId="0" applyFont="1"/>
    <xf numFmtId="0" fontId="0" fillId="0" borderId="0" xfId="0" applyFont="1"/>
    <xf numFmtId="0" fontId="9" fillId="0" borderId="0" xfId="0" applyFont="1"/>
    <xf numFmtId="0" fontId="0" fillId="0" borderId="0" xfId="0" applyAlignment="1" applyProtection="1">
      <alignment horizontal="center" vertical="center"/>
      <protection locked="0"/>
    </xf>
    <xf numFmtId="14" fontId="0" fillId="0" borderId="0" xfId="0" applyNumberFormat="1" applyAlignment="1" applyProtection="1">
      <alignment horizontal="center" vertical="center"/>
      <protection locked="0"/>
    </xf>
    <xf numFmtId="49" fontId="0" fillId="0" borderId="0" xfId="0" applyNumberFormat="1" applyFont="1" applyAlignment="1" applyProtection="1">
      <alignment horizontal="left" vertical="center"/>
      <protection locked="0"/>
    </xf>
    <xf numFmtId="0" fontId="1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49" fontId="0" fillId="2" borderId="1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/>
    </xf>
    <xf numFmtId="14" fontId="5" fillId="3" borderId="0" xfId="0" applyNumberFormat="1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164" fontId="0" fillId="2" borderId="1" xfId="0" applyNumberFormat="1" applyFont="1" applyFill="1" applyBorder="1" applyAlignment="1">
      <alignment horizontal="center" vertical="center"/>
    </xf>
    <xf numFmtId="164" fontId="0" fillId="7" borderId="1" xfId="0" applyNumberFormat="1" applyFont="1" applyFill="1" applyBorder="1" applyAlignment="1">
      <alignment horizontal="center" vertical="center"/>
    </xf>
    <xf numFmtId="49" fontId="0" fillId="7" borderId="1" xfId="0" applyNumberFormat="1" applyFont="1" applyFill="1" applyBorder="1" applyAlignment="1">
      <alignment horizontal="center" vertical="center"/>
    </xf>
    <xf numFmtId="164" fontId="0" fillId="2" borderId="2" xfId="0" applyNumberFormat="1" applyFont="1" applyFill="1" applyBorder="1" applyAlignment="1">
      <alignment horizontal="center" vertical="center"/>
    </xf>
    <xf numFmtId="49" fontId="0" fillId="2" borderId="2" xfId="0" applyNumberFormat="1" applyFont="1" applyFill="1" applyBorder="1" applyAlignment="1">
      <alignment horizontal="center" vertical="center"/>
    </xf>
    <xf numFmtId="14" fontId="0" fillId="2" borderId="1" xfId="0" applyNumberFormat="1" applyFont="1" applyFill="1" applyBorder="1" applyAlignment="1">
      <alignment horizontal="center" vertical="center"/>
    </xf>
    <xf numFmtId="14" fontId="0" fillId="7" borderId="1" xfId="0" applyNumberFormat="1" applyFont="1" applyFill="1" applyBorder="1" applyAlignment="1">
      <alignment horizontal="center" vertical="center"/>
    </xf>
    <xf numFmtId="14" fontId="0" fillId="2" borderId="2" xfId="0" applyNumberFormat="1" applyFont="1" applyFill="1" applyBorder="1" applyAlignment="1">
      <alignment horizontal="center" vertical="center"/>
    </xf>
    <xf numFmtId="14" fontId="0" fillId="2" borderId="1" xfId="0" applyNumberFormat="1" applyFont="1" applyFill="1" applyBorder="1" applyAlignment="1" applyProtection="1">
      <alignment horizontal="center" vertical="center"/>
      <protection locked="0"/>
    </xf>
    <xf numFmtId="164" fontId="0" fillId="2" borderId="1" xfId="0" applyNumberFormat="1" applyFont="1" applyFill="1" applyBorder="1" applyAlignment="1" applyProtection="1">
      <alignment horizontal="center" vertical="center"/>
      <protection locked="0"/>
    </xf>
    <xf numFmtId="49" fontId="1" fillId="2" borderId="1" xfId="0" applyNumberFormat="1" applyFont="1" applyFill="1" applyBorder="1" applyAlignment="1" applyProtection="1">
      <alignment horizontal="center" vertical="center"/>
      <protection locked="0"/>
    </xf>
    <xf numFmtId="49" fontId="0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0" fillId="2" borderId="0" xfId="0" applyNumberFormat="1" applyFont="1" applyFill="1" applyBorder="1" applyAlignment="1" applyProtection="1">
      <alignment horizontal="center" vertical="center"/>
      <protection locked="0"/>
    </xf>
    <xf numFmtId="164" fontId="0" fillId="2" borderId="0" xfId="0" applyNumberFormat="1" applyFont="1" applyFill="1" applyBorder="1" applyAlignment="1" applyProtection="1">
      <alignment horizontal="center" vertical="center"/>
      <protection locked="0"/>
    </xf>
    <xf numFmtId="49" fontId="1" fillId="2" borderId="0" xfId="0" applyNumberFormat="1" applyFont="1" applyFill="1" applyBorder="1" applyAlignment="1" applyProtection="1">
      <alignment horizontal="center" vertical="center"/>
      <protection locked="0"/>
    </xf>
    <xf numFmtId="49" fontId="0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2" borderId="0" xfId="0" applyNumberFormat="1" applyFont="1" applyFill="1" applyBorder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8" fillId="6" borderId="0" xfId="1" applyFont="1" applyFill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84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/>
    </dxf>
    <dxf>
      <alignment horizontal="center"/>
    </dxf>
    <dxf>
      <alignment vertical="center"/>
    </dxf>
    <dxf>
      <alignment horizontal="center"/>
    </dxf>
    <dxf>
      <font>
        <b/>
      </font>
    </dxf>
    <dxf>
      <font>
        <color theme="0"/>
      </font>
    </dxf>
    <dxf>
      <fill>
        <patternFill>
          <bgColor theme="1"/>
        </patternFill>
      </fill>
    </dxf>
    <dxf>
      <alignment horizontal="center"/>
    </dxf>
    <dxf>
      <alignment horizontal="center"/>
    </dxf>
    <dxf>
      <alignment vertical="center"/>
    </dxf>
    <dxf>
      <alignment vertical="center"/>
    </dxf>
    <dxf>
      <alignment horizontal="center"/>
    </dxf>
    <dxf>
      <font>
        <b/>
      </font>
    </dxf>
    <dxf>
      <font>
        <b/>
      </font>
    </dxf>
    <dxf>
      <font>
        <b/>
      </font>
    </dxf>
    <dxf>
      <font>
        <color theme="7" tint="0.39997558519241921"/>
      </font>
    </dxf>
    <dxf>
      <fill>
        <patternFill patternType="solid">
          <bgColor theme="4" tint="-0.499984740745262"/>
        </patternFill>
      </fill>
    </dxf>
    <dxf>
      <alignment horizontal="center"/>
    </dxf>
    <dxf>
      <alignment vertical="center"/>
    </dxf>
    <dxf>
      <alignment vertical="center"/>
    </dxf>
    <dxf>
      <alignment horizontal="center"/>
    </dxf>
    <dxf>
      <alignment horizontal="center"/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8" tint="-0.249977111117893"/>
        </patternFill>
      </fill>
    </dxf>
    <dxf>
      <fill>
        <patternFill>
          <bgColor theme="8" tint="-0.249977111117893"/>
        </patternFill>
      </fill>
    </dxf>
    <dxf>
      <font>
        <b/>
      </font>
    </dxf>
    <dxf>
      <font>
        <b/>
      </font>
    </dxf>
    <dxf>
      <font>
        <color theme="0"/>
      </font>
    </dxf>
    <dxf>
      <font>
        <color theme="0"/>
      </font>
    </dxf>
    <dxf>
      <fill>
        <patternFill patternType="solid">
          <bgColor theme="1" tint="4.9989318521683403E-2"/>
        </patternFill>
      </fill>
    </dxf>
    <dxf>
      <fill>
        <patternFill patternType="solid">
          <bgColor theme="1" tint="4.9989318521683403E-2"/>
        </patternFill>
      </fill>
    </dxf>
    <dxf>
      <font>
        <color theme="7" tint="0.39997558519241921"/>
      </font>
    </dxf>
    <dxf>
      <font>
        <sz val="10"/>
      </font>
    </dxf>
    <dxf>
      <alignment horizont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vertical="center"/>
    </dxf>
    <dxf>
      <font>
        <color theme="0"/>
      </font>
    </dxf>
    <dxf>
      <font>
        <color theme="0"/>
      </font>
    </dxf>
    <dxf>
      <fill>
        <patternFill>
          <bgColor theme="4" tint="-0.499984740745262"/>
        </patternFill>
      </fill>
    </dxf>
    <dxf>
      <fill>
        <patternFill>
          <bgColor theme="4" tint="-0.499984740745262"/>
        </patternFill>
      </fill>
    </dxf>
    <dxf>
      <font>
        <color theme="0"/>
      </font>
    </dxf>
    <dxf>
      <fill>
        <patternFill patternType="solid">
          <bgColor theme="4" tint="-0.499984740745262"/>
        </patternFill>
      </fill>
    </dxf>
    <dxf>
      <font>
        <b/>
      </font>
    </dxf>
    <dxf>
      <alignment horizontal="left"/>
    </dxf>
    <dxf>
      <alignment horizontal="general"/>
    </dxf>
    <dxf>
      <alignment wrapText="1"/>
    </dxf>
    <dxf>
      <alignment horizontal="left"/>
    </dxf>
    <dxf>
      <alignment vertical="center"/>
    </dxf>
    <dxf>
      <alignment vertical="center" indent="0"/>
    </dxf>
    <dxf>
      <alignment vertical="center"/>
    </dxf>
    <dxf>
      <alignment vertic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dd/mm/yy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ck">
          <color auto="1"/>
        </left>
        <right style="thick">
          <color auto="1"/>
        </right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5" tint="-0.499984740745262"/>
        </patternFill>
      </fill>
      <alignment horizontal="center" vertical="center" textRotation="0" wrapText="0" indent="0" justifyLastLine="0" shrinkToFit="0" readingOrder="0"/>
    </dxf>
    <dxf>
      <font>
        <b/>
        <i val="0"/>
      </font>
    </dxf>
  </dxfs>
  <tableStyles count="1" defaultTableStyle="TableStyleMedium2" defaultPivotStyle="PivotStyleLight16">
    <tableStyle name="Style de tableau croisé dynamique 1" table="0" count="1" xr9:uid="{1782DA16-13BB-43DF-BC5C-EA480ACF8631}">
      <tableStyleElement type="wholeTable" dxfId="8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ERVILLE Denis" refreshedDate="44462.712183912037" createdVersion="7" refreshedVersion="7" minRefreshableVersion="3" recordCount="145" xr:uid="{5867015C-131E-4A49-8626-5E0B30CC4272}">
  <cacheSource type="worksheet">
    <worksheetSource name="Tab_clubsobserves"/>
  </cacheSource>
  <cacheFields count="11">
    <cacheField name="Date" numFmtId="14">
      <sharedItems containsSemiMixedTypes="0" containsNonDate="0" containsDate="1" containsString="0" minDate="2021-07-07T00:00:00" maxDate="2021-09-20T00:00:00"/>
    </cacheField>
    <cacheField name="Observateur" numFmtId="164">
      <sharedItems count="6">
        <s v="SAGNA"/>
        <s v="DIAZ"/>
        <s v="BEZAZ"/>
        <s v="ALE"/>
        <s v="BENTALEB"/>
        <s v="ARTOLA"/>
      </sharedItems>
    </cacheField>
    <cacheField name="CATEGORIE" numFmtId="49">
      <sharedItems count="14">
        <s v="SENIOR (N2)"/>
        <s v="SENIOR (N3)"/>
        <s v="SENIOR (R1)"/>
        <s v="U19"/>
        <s v="U17N"/>
        <s v="U17R"/>
        <s v="SENIOR (N1)"/>
        <s v="U13"/>
        <s v="U14"/>
        <s v="U16"/>
        <s v="U15"/>
        <s v="U10"/>
        <s v="U11"/>
        <s v="U12"/>
      </sharedItems>
    </cacheField>
    <cacheField name="CLUB" numFmtId="49">
      <sharedItems count="89">
        <s v="STADE MONTOIS"/>
        <s v="FCGB"/>
        <s v="ARLAC"/>
        <s v="LIBOURNE"/>
        <s v="SAM"/>
        <s v="OLYMPIQUE LYONNAIS"/>
        <s v="MARTIGUES"/>
        <s v="MARIGNANE"/>
        <s v="AS ST PRIEST"/>
        <s v="C.S.SEDAN"/>
        <s v="FC ANNECY"/>
        <s v="A.S.NANCY LORRAINE"/>
        <s v="F.C.SOCHAUX MONTBELIARD"/>
        <s v="ESTAC TROYES"/>
        <s v="F.C.METZ"/>
        <s v="OLYMPIQUE SAINT QUENTIN"/>
        <s v="S.A.EPINAL"/>
        <s v="COS VILLERS"/>
        <s v="R.S.MAGNY"/>
        <s v="PARIS F.C."/>
        <s v="BLAINVILLE"/>
        <s v="F.C.BOBIGNY 93"/>
        <s v="R.C.STRASBOURG ALSACE"/>
        <s v="F.C.MULHOUSE"/>
        <s v="JARVILLE JEUNES FOOT"/>
        <s v="PARON F.C."/>
        <s v="F.C.SAINT LOUIS NEUWEG"/>
        <s v="STADE BORDELAIS"/>
        <s v="NIORT"/>
        <s v="MONTAUBAN"/>
        <s v="O. MARSEILLE"/>
        <s v="SC AIR BEL"/>
        <s v="AUBAGNE FC"/>
        <s v="AS BEZIERS"/>
        <s v="US COLOMIERS"/>
        <s v="MONTPELLIER HSC"/>
        <s v="US ALBI"/>
        <s v="CASTANET US"/>
        <s v="AUSSONNE"/>
        <s v="JUVENTUS PAPUS"/>
        <s v="CASTELGINEST"/>
        <s v="OULLINS CASCOL"/>
        <s v="O.VALENCE"/>
        <s v="LYON LA DUCHERE"/>
        <s v="TARTAS SY FC"/>
        <s v="AS MURET"/>
        <s v="THIONVILLE LUSITANOS"/>
        <s v="R.C.LENS"/>
        <s v="R.C.BESANCON"/>
        <s v="THONON EVIAN FC"/>
        <s v="TRELISSAC"/>
        <s v="BRIVE"/>
        <s v="TULLE"/>
        <s v="VERTOU"/>
        <s v="FC ISTRES"/>
        <s v="NÎMES OLYMPIQUE"/>
        <s v="O. ROVENAIN"/>
        <s v="OGC NICE"/>
        <s v="POLE ESPOIRS NANCY GRAND EST"/>
        <s v="F.C.ELOYES"/>
        <s v="CLERMONT FOOT 63"/>
        <s v="TOULOUSE FC"/>
        <s v="RODEZ AF"/>
        <s v="BALMA SC"/>
        <s v="UJS TOULOUSE"/>
        <s v="BAGATELLE FC"/>
        <s v="J.E.T."/>
        <s v="QUERCY FOOT"/>
        <s v="TOULOUSE LARDENNE"/>
        <s v="CAHORS"/>
        <s v="FC LYON"/>
        <s v="LYON MONTCHAT AS"/>
        <s v="Martignas "/>
        <s v="Bayonne Aviron "/>
        <s v="Pau fc "/>
        <s v="DAX"/>
        <s v="BISCAROSSE"/>
        <s v="Bayonne Croises "/>
        <s v="Langon "/>
        <s v="Anglet"/>
        <s v="Marmande"/>
        <s v="AS AIX EN PROVENCE"/>
        <s v="FC BUREL"/>
        <s v="SC TOULON"/>
        <s v="GFC AJACCIO"/>
        <s v="St PRIEST" u="1"/>
        <s v="MURET" u="1"/>
        <s v="OL" u="1"/>
        <s v="F.C.ANNECY" u="1"/>
      </sharedItems>
    </cacheField>
    <cacheField name="REGION" numFmtId="49">
      <sharedItems count="10">
        <s v="N Aquitaine"/>
        <s v="Auvergne Rh Al"/>
        <s v="PACA"/>
        <s v="Grand Est"/>
        <s v="Bourgogne-Fc"/>
        <s v="Hauts de France"/>
        <s v="IDF"/>
        <s v="Occitanie"/>
        <s v="Pays de la Loire"/>
        <s v="Corse"/>
      </sharedItems>
    </cacheField>
    <cacheField name="Type" numFmtId="0">
      <sharedItems/>
    </cacheField>
    <cacheField name="Adresse" numFmtId="0">
      <sharedItems/>
    </cacheField>
    <cacheField name="Code Postal" numFmtId="0">
      <sharedItems containsSemiMixedTypes="0" containsString="0" containsNumber="1" containsInteger="1" minValue="2100" maxValue="94310"/>
    </cacheField>
    <cacheField name="Ville" numFmtId="0">
      <sharedItems/>
    </cacheField>
    <cacheField name="Latitude" numFmtId="0">
      <sharedItems containsMixedTypes="1" containsNumber="1" containsInteger="1" minValue="0" maxValue="0"/>
    </cacheField>
    <cacheField name="Longitude" numFmtId="0">
      <sharedItems containsMixedTypes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5">
  <r>
    <d v="2021-07-23T00:00:00"/>
    <x v="0"/>
    <x v="0"/>
    <x v="0"/>
    <x v="0"/>
    <s v="Amical"/>
    <s v="591 avenue de noneres"/>
    <n v="40000"/>
    <s v="Mont-de-Marsan"/>
    <s v="43.899499"/>
    <s v="-0.500355"/>
  </r>
  <r>
    <d v="2021-07-23T00:00:00"/>
    <x v="0"/>
    <x v="1"/>
    <x v="1"/>
    <x v="0"/>
    <s v="Amical"/>
    <s v="Rue Joliot Curie"/>
    <n v="33185"/>
    <s v="Le Haillan"/>
    <s v="44.87766"/>
    <s v="-0.673141"/>
  </r>
  <r>
    <d v="2021-07-30T00:00:00"/>
    <x v="0"/>
    <x v="2"/>
    <x v="2"/>
    <x v="0"/>
    <s v="Amical"/>
    <s v="98 avenue Bon air"/>
    <n v="33700"/>
    <s v="Merignac"/>
    <s v="44.823001"/>
    <s v="-0.649914"/>
  </r>
  <r>
    <d v="2021-07-30T00:00:00"/>
    <x v="0"/>
    <x v="3"/>
    <x v="1"/>
    <x v="0"/>
    <s v="Amical"/>
    <s v="Rue Joliot Curie"/>
    <n v="33185"/>
    <s v="Le Haillan"/>
    <s v="44.87766"/>
    <s v="-0.673141"/>
  </r>
  <r>
    <d v="2021-08-06T00:00:00"/>
    <x v="0"/>
    <x v="1"/>
    <x v="3"/>
    <x v="0"/>
    <s v="Amical"/>
    <s v="18 rue Jules Védrines"/>
    <n v="33500"/>
    <s v="Libourne"/>
    <s v="44.906535"/>
    <s v="-0.234666"/>
  </r>
  <r>
    <d v="2021-08-06T00:00:00"/>
    <x v="0"/>
    <x v="1"/>
    <x v="1"/>
    <x v="0"/>
    <s v="Amical"/>
    <s v="Rue Joliot Curie"/>
    <n v="33185"/>
    <s v="Le Haillan"/>
    <s v="44.87766"/>
    <s v="-0.673141"/>
  </r>
  <r>
    <d v="2021-07-07T00:00:00"/>
    <x v="0"/>
    <x v="4"/>
    <x v="4"/>
    <x v="0"/>
    <s v="Amical"/>
    <s v="55 avenue du marechal de lattre de tassigny"/>
    <n v="33700"/>
    <s v="Merignac"/>
    <s v="44.845801"/>
    <s v="-0.65472"/>
  </r>
  <r>
    <d v="2021-07-07T00:00:00"/>
    <x v="0"/>
    <x v="4"/>
    <x v="1"/>
    <x v="0"/>
    <s v="Amical"/>
    <s v="Rue Joliot Curie"/>
    <n v="33185"/>
    <s v="Le Haillan"/>
    <s v="44.87766"/>
    <s v="-0.673141"/>
  </r>
  <r>
    <d v="2021-08-14T00:00:00"/>
    <x v="0"/>
    <x v="5"/>
    <x v="2"/>
    <x v="0"/>
    <s v="Amical"/>
    <s v="98 avenue Bon air"/>
    <n v="33700"/>
    <s v="Merignac"/>
    <s v="44.823001"/>
    <s v="-0.649914"/>
  </r>
  <r>
    <d v="2021-08-14T00:00:00"/>
    <x v="0"/>
    <x v="5"/>
    <x v="1"/>
    <x v="0"/>
    <s v="Amical"/>
    <s v="Rue Joliot Curie"/>
    <n v="33185"/>
    <s v="Le Haillan"/>
    <s v="44.87766"/>
    <s v="-0.673141"/>
  </r>
  <r>
    <d v="2021-08-14T00:00:00"/>
    <x v="1"/>
    <x v="0"/>
    <x v="5"/>
    <x v="1"/>
    <s v="Amical"/>
    <s v="10 avenue simone Veil"/>
    <n v="69150"/>
    <s v="Decines"/>
    <s v="45.767909"/>
    <s v="4.981689"/>
  </r>
  <r>
    <d v="2021-08-14T00:00:00"/>
    <x v="1"/>
    <x v="0"/>
    <x v="6"/>
    <x v="2"/>
    <s v="Amical"/>
    <s v="31 chemins de Paradis"/>
    <n v="13500"/>
    <s v="Martigues"/>
    <s v="43.405812"/>
    <s v="5.044285"/>
  </r>
  <r>
    <d v="2021-08-21T00:00:00"/>
    <x v="1"/>
    <x v="0"/>
    <x v="7"/>
    <x v="2"/>
    <s v="Amical"/>
    <s v="place paul codos"/>
    <n v="13700"/>
    <s v="Marignane"/>
    <s v="43.424859"/>
    <s v="5.182187"/>
  </r>
  <r>
    <d v="2021-08-21T00:00:00"/>
    <x v="1"/>
    <x v="0"/>
    <x v="8"/>
    <x v="1"/>
    <s v="Amical"/>
    <s v="rue joan miro"/>
    <n v="69800"/>
    <s v="Saint-Priest"/>
    <s v="45.695442"/>
    <s v="4.936568"/>
  </r>
  <r>
    <d v="2021-08-06T00:00:00"/>
    <x v="2"/>
    <x v="6"/>
    <x v="9"/>
    <x v="3"/>
    <s v="Championnat"/>
    <s v="Route de la Moncelle"/>
    <n v="8140"/>
    <s v="Bazeilles"/>
    <s v="49.684242"/>
    <s v="4.986871"/>
  </r>
  <r>
    <d v="2021-08-06T00:00:00"/>
    <x v="2"/>
    <x v="6"/>
    <x v="10"/>
    <x v="1"/>
    <s v="Championnat"/>
    <s v="38 boulevard du fier"/>
    <n v="74000"/>
    <s v="annecy"/>
    <s v="45.918947"/>
    <s v="6.118454"/>
  </r>
  <r>
    <d v="2021-08-07T00:00:00"/>
    <x v="2"/>
    <x v="3"/>
    <x v="11"/>
    <x v="3"/>
    <s v="Amical"/>
    <s v="90 boulevard jean jaures"/>
    <n v="54510"/>
    <s v="tomblaine"/>
    <s v="48.694881"/>
    <s v="6.210104"/>
  </r>
  <r>
    <d v="2021-08-07T00:00:00"/>
    <x v="2"/>
    <x v="3"/>
    <x v="12"/>
    <x v="4"/>
    <s v="Amical"/>
    <s v="2 impasse de la forge"/>
    <n v="25200"/>
    <s v="montbeliard"/>
    <s v="47.514883"/>
    <s v="6.81133"/>
  </r>
  <r>
    <d v="2021-08-11T00:00:00"/>
    <x v="2"/>
    <x v="1"/>
    <x v="11"/>
    <x v="3"/>
    <s v="Amical"/>
    <s v="90 boulevard jean jaures"/>
    <n v="54510"/>
    <s v="tomblaine"/>
    <s v="48.694881"/>
    <s v="6.210104"/>
  </r>
  <r>
    <d v="2021-08-11T00:00:00"/>
    <x v="2"/>
    <x v="1"/>
    <x v="13"/>
    <x v="3"/>
    <s v="Amical"/>
    <s v="126 avenue robert schumann"/>
    <n v="10000"/>
    <s v="troyes"/>
    <s v="48.305964"/>
    <s v="4.093781"/>
  </r>
  <r>
    <d v="2021-08-14T00:00:00"/>
    <x v="2"/>
    <x v="0"/>
    <x v="14"/>
    <x v="3"/>
    <s v="Championnat"/>
    <s v="3 allee de saint-symphorien"/>
    <n v="57000"/>
    <s v="metz"/>
    <s v="49.109663"/>
    <s v="6.161923"/>
  </r>
  <r>
    <d v="2021-08-14T00:00:00"/>
    <x v="2"/>
    <x v="0"/>
    <x v="15"/>
    <x v="5"/>
    <s v="Championnat"/>
    <s v="11 rue des anciens combattants d'afrique du nord"/>
    <n v="2100"/>
    <s v="saint-quentin"/>
    <s v="49.864811"/>
    <s v="3.278376"/>
  </r>
  <r>
    <d v="2021-08-21T00:00:00"/>
    <x v="2"/>
    <x v="7"/>
    <x v="11"/>
    <x v="3"/>
    <s v="Amical"/>
    <s v="90 boulevard jean jaures"/>
    <n v="54510"/>
    <s v="tomblaine"/>
    <s v="48.694881"/>
    <s v="6.210104"/>
  </r>
  <r>
    <d v="2021-08-21T00:00:00"/>
    <x v="2"/>
    <x v="7"/>
    <x v="16"/>
    <x v="3"/>
    <s v="Amical"/>
    <s v="Chemin du petit chaperon rouge"/>
    <n v="88000"/>
    <s v="epinal"/>
    <s v="48.180398"/>
    <s v="6.470088"/>
  </r>
  <r>
    <d v="2021-08-21T00:00:00"/>
    <x v="2"/>
    <x v="5"/>
    <x v="17"/>
    <x v="3"/>
    <s v="Amical"/>
    <s v="avenue de Maron"/>
    <n v="54600"/>
    <s v="Villers-les-Nancy"/>
    <s v="48.666664"/>
    <s v="6.137426"/>
  </r>
  <r>
    <d v="2021-08-21T00:00:00"/>
    <x v="2"/>
    <x v="4"/>
    <x v="18"/>
    <x v="3"/>
    <s v="Amical"/>
    <s v="rue martin-champ"/>
    <n v="57000"/>
    <s v="metz"/>
    <s v="49.082491"/>
    <s v="6.18562"/>
  </r>
  <r>
    <d v="2021-08-22T00:00:00"/>
    <x v="2"/>
    <x v="3"/>
    <x v="14"/>
    <x v="3"/>
    <s v="Championnat"/>
    <s v="3 allee de saint-symphorien"/>
    <n v="57000"/>
    <s v="metz"/>
    <s v="49.109663"/>
    <s v="6.161923"/>
  </r>
  <r>
    <d v="2021-08-22T00:00:00"/>
    <x v="2"/>
    <x v="3"/>
    <x v="19"/>
    <x v="6"/>
    <s v="Championnat"/>
    <s v="voie saules"/>
    <n v="94310"/>
    <s v="orly"/>
    <s v="48.746365"/>
    <s v="2.414149"/>
  </r>
  <r>
    <d v="2021-08-02T00:00:00"/>
    <x v="2"/>
    <x v="7"/>
    <x v="20"/>
    <x v="3"/>
    <s v="Tournoi"/>
    <s v="1 rue de la gare"/>
    <n v="54360"/>
    <s v="blainville-sur-l'eau"/>
    <s v="48.558622"/>
    <s v="6.400881"/>
  </r>
  <r>
    <d v="2021-08-02T00:00:00"/>
    <x v="2"/>
    <x v="0"/>
    <x v="16"/>
    <x v="3"/>
    <s v="Championnat"/>
    <s v="Chemin du petit chaperon rouge"/>
    <n v="88000"/>
    <s v="epinal"/>
    <s v="48.180398"/>
    <s v="6.470088"/>
  </r>
  <r>
    <d v="2021-08-02T00:00:00"/>
    <x v="2"/>
    <x v="0"/>
    <x v="21"/>
    <x v="6"/>
    <s v="Championnat"/>
    <s v="45 rue auguste delaune"/>
    <n v="93000"/>
    <s v="Bobigny"/>
    <s v="48.908162"/>
    <s v="2.461448"/>
  </r>
  <r>
    <d v="2021-08-29T00:00:00"/>
    <x v="2"/>
    <x v="1"/>
    <x v="22"/>
    <x v="3"/>
    <s v="Championnat"/>
    <s v="12 rue de l'extenwoerth"/>
    <n v="67100"/>
    <s v="Strasbourg"/>
    <s v="48.560197"/>
    <s v="7.753359"/>
  </r>
  <r>
    <d v="2021-08-29T00:00:00"/>
    <x v="2"/>
    <x v="1"/>
    <x v="23"/>
    <x v="3"/>
    <s v="Championnat"/>
    <s v="45 boulevard charles stoessel"/>
    <n v="68200"/>
    <s v="Mulhouse"/>
    <s v="47.739402"/>
    <s v="7.320707"/>
  </r>
  <r>
    <d v="2021-08-29T00:00:00"/>
    <x v="2"/>
    <x v="3"/>
    <x v="11"/>
    <x v="3"/>
    <s v="Championnat"/>
    <s v="90 boulevard jean jaures"/>
    <n v="54510"/>
    <s v="tomblaine"/>
    <s v="48.694881"/>
    <s v="6.210104"/>
  </r>
  <r>
    <d v="2021-08-29T00:00:00"/>
    <x v="2"/>
    <x v="3"/>
    <x v="13"/>
    <x v="3"/>
    <s v="Championnat"/>
    <s v="126 avenue robert schumann"/>
    <n v="10000"/>
    <s v="troyes"/>
    <s v="48.305964"/>
    <s v="4.093781"/>
  </r>
  <r>
    <d v="2021-09-04T00:00:00"/>
    <x v="2"/>
    <x v="8"/>
    <x v="24"/>
    <x v="3"/>
    <s v="Amical"/>
    <s v="34 place de la sablière"/>
    <n v="54140"/>
    <s v="Jarville la Malgrange"/>
    <s v="48.659653"/>
    <s v="6.209133"/>
  </r>
  <r>
    <d v="2021-09-04T00:00:00"/>
    <x v="2"/>
    <x v="7"/>
    <x v="14"/>
    <x v="3"/>
    <s v="Amical"/>
    <s v="3 allee de saint-symphorien"/>
    <n v="57000"/>
    <s v="metz"/>
    <s v="49.109663"/>
    <s v="6.161923"/>
  </r>
  <r>
    <d v="2021-09-04T00:00:00"/>
    <x v="2"/>
    <x v="1"/>
    <x v="12"/>
    <x v="4"/>
    <s v="Championnat"/>
    <s v="2 impasse de la forge"/>
    <n v="25200"/>
    <s v="montbeliard"/>
    <s v="47.514883"/>
    <s v="6.81133"/>
  </r>
  <r>
    <d v="2021-09-04T00:00:00"/>
    <x v="2"/>
    <x v="1"/>
    <x v="25"/>
    <x v="4"/>
    <s v="Championnat"/>
    <s v="51 avenue du stade"/>
    <n v="89100"/>
    <s v="Paron"/>
    <s v="48.183572"/>
    <s v="3.255266"/>
  </r>
  <r>
    <d v="2021-09-05T00:00:00"/>
    <x v="2"/>
    <x v="4"/>
    <x v="11"/>
    <x v="3"/>
    <s v="Championnat"/>
    <s v="90 boulevard jean jaures"/>
    <n v="54510"/>
    <s v="tomblaine"/>
    <s v="48.694881"/>
    <s v="6.210104"/>
  </r>
  <r>
    <d v="2021-09-05T00:00:00"/>
    <x v="2"/>
    <x v="4"/>
    <x v="10"/>
    <x v="1"/>
    <s v="Championnat"/>
    <s v="38 boulevard du fier"/>
    <n v="74000"/>
    <s v="annecy"/>
    <s v="45.918947"/>
    <s v="6.118454"/>
  </r>
  <r>
    <d v="2021-09-05T00:00:00"/>
    <x v="2"/>
    <x v="1"/>
    <x v="11"/>
    <x v="3"/>
    <s v="Championnat"/>
    <s v="90 boulevard jean jaures"/>
    <n v="54510"/>
    <s v="tomblaine"/>
    <s v="48.694881"/>
    <s v="6.210104"/>
  </r>
  <r>
    <d v="2021-09-05T00:00:00"/>
    <x v="2"/>
    <x v="1"/>
    <x v="26"/>
    <x v="3"/>
    <s v="Championnat"/>
    <s v="3 avenue de bâle"/>
    <n v="68300"/>
    <s v="Saint-louis"/>
    <s v="47.585329"/>
    <s v="7.564201"/>
  </r>
  <r>
    <d v="2021-09-04T00:00:00"/>
    <x v="0"/>
    <x v="1"/>
    <x v="27"/>
    <x v="0"/>
    <s v="Championnat"/>
    <s v="30 rue virgina"/>
    <n v="33200"/>
    <s v="bordeaux"/>
    <s v="44.847888"/>
    <s v="-0.627336"/>
  </r>
  <r>
    <d v="2021-09-04T00:00:00"/>
    <x v="0"/>
    <x v="1"/>
    <x v="28"/>
    <x v="0"/>
    <s v="Championnat"/>
    <s v="66 rue Henri Sellier"/>
    <n v="79000"/>
    <s v="Niort"/>
    <s v="46.317238"/>
    <s v="-0.492315"/>
  </r>
  <r>
    <d v="2021-09-05T00:00:00"/>
    <x v="0"/>
    <x v="4"/>
    <x v="1"/>
    <x v="0"/>
    <s v="Championnat"/>
    <s v="Rue Joliot Curie"/>
    <n v="33185"/>
    <s v="Le Haillan"/>
    <s v="44.87766"/>
    <s v="-0.673141"/>
  </r>
  <r>
    <d v="2021-09-05T00:00:00"/>
    <x v="0"/>
    <x v="4"/>
    <x v="29"/>
    <x v="0"/>
    <s v="Championnat"/>
    <s v="2145 route de Saint-Antonin "/>
    <n v="82000"/>
    <s v="Montauban"/>
    <s v="44.038636"/>
    <s v="1.412591"/>
  </r>
  <r>
    <d v="2021-09-08T00:00:00"/>
    <x v="2"/>
    <x v="1"/>
    <x v="11"/>
    <x v="3"/>
    <s v="Championnat"/>
    <s v="90 boulevard jean jaures"/>
    <n v="54510"/>
    <s v="tomblaine"/>
    <s v="48.694881"/>
    <s v="6.210104"/>
  </r>
  <r>
    <d v="2021-09-08T00:00:00"/>
    <x v="2"/>
    <x v="1"/>
    <x v="13"/>
    <x v="3"/>
    <s v="Championnat"/>
    <s v="126 avenue robert schumann"/>
    <n v="10000"/>
    <s v="troyes"/>
    <s v="48.305964"/>
    <s v="4.093781"/>
  </r>
  <r>
    <d v="2021-09-04T00:00:00"/>
    <x v="1"/>
    <x v="4"/>
    <x v="30"/>
    <x v="2"/>
    <s v="Championnat"/>
    <s v="33 Traverse de la Martine"/>
    <n v="13012"/>
    <s v="Marseille"/>
    <s v="43.300509"/>
    <s v="5.469164"/>
  </r>
  <r>
    <d v="2021-09-04T00:00:00"/>
    <x v="1"/>
    <x v="4"/>
    <x v="31"/>
    <x v="2"/>
    <s v="Championnat"/>
    <s v="462 Boulevard Mireille Lauze"/>
    <n v="13011"/>
    <s v="Marseille"/>
    <s v="43.287423"/>
    <s v="5.432663"/>
  </r>
  <r>
    <d v="2021-09-04T00:00:00"/>
    <x v="1"/>
    <x v="0"/>
    <x v="30"/>
    <x v="2"/>
    <s v="Championnat"/>
    <s v="33 Traverse de la Martine"/>
    <n v="13012"/>
    <s v="Marseille"/>
    <s v="43.300509"/>
    <s v="5.469164"/>
  </r>
  <r>
    <d v="2021-09-04T00:00:00"/>
    <x v="1"/>
    <x v="0"/>
    <x v="32"/>
    <x v="2"/>
    <s v="Championnat"/>
    <s v="Avenue des Goums"/>
    <n v="13400"/>
    <s v="Aubagne"/>
    <s v="43.291682"/>
    <s v="5.561945"/>
  </r>
  <r>
    <d v="2021-09-05T00:00:00"/>
    <x v="1"/>
    <x v="3"/>
    <x v="30"/>
    <x v="2"/>
    <s v="Championnat"/>
    <s v="33 Traverse de la Martine"/>
    <n v="13012"/>
    <s v="Marseille"/>
    <s v="43.300509"/>
    <s v="5.469164"/>
  </r>
  <r>
    <d v="2021-09-05T00:00:00"/>
    <x v="1"/>
    <x v="3"/>
    <x v="33"/>
    <x v="7"/>
    <s v="Championnat"/>
    <s v="Avenue Fernand Sastre"/>
    <n v="34500"/>
    <s v="Beziers"/>
    <s v="43.331413"/>
    <s v="3.226077"/>
  </r>
  <r>
    <d v="2021-09-04T00:00:00"/>
    <x v="3"/>
    <x v="7"/>
    <x v="34"/>
    <x v="7"/>
    <s v="Amical"/>
    <s v="9 allee Abel Boyer"/>
    <n v="31770"/>
    <s v="Colomiers"/>
    <s v="43.611832"/>
    <s v="1.346585"/>
  </r>
  <r>
    <d v="2021-09-04T00:00:00"/>
    <x v="3"/>
    <x v="7"/>
    <x v="35"/>
    <x v="7"/>
    <s v="Amical"/>
    <s v="2733 avenue albert einstein"/>
    <n v="34000"/>
    <s v="Montpellier"/>
    <s v="43.612156"/>
    <s v="3.930276"/>
  </r>
  <r>
    <d v="2021-09-04T00:00:00"/>
    <x v="3"/>
    <x v="7"/>
    <x v="36"/>
    <x v="7"/>
    <s v="Tournoi"/>
    <s v="rond-point gesse"/>
    <n v="81000"/>
    <s v="Albi"/>
    <s v="43.933633"/>
    <s v="2.145301"/>
  </r>
  <r>
    <d v="2021-09-04T00:00:00"/>
    <x v="3"/>
    <x v="7"/>
    <x v="37"/>
    <x v="7"/>
    <s v="Tournoi"/>
    <s v="7 chemin d'augustin"/>
    <n v="31320"/>
    <s v="Castanet-Tolosan"/>
    <s v="43.521814"/>
    <s v="1.517257"/>
  </r>
  <r>
    <d v="2021-09-04T00:00:00"/>
    <x v="3"/>
    <x v="7"/>
    <x v="38"/>
    <x v="7"/>
    <s v="Tournoi"/>
    <s v="310 chemin du Brana d'en haut"/>
    <n v="31840"/>
    <s v="Aussonne"/>
    <s v="43.673871"/>
    <s v="1.318503"/>
  </r>
  <r>
    <d v="2021-09-04T00:00:00"/>
    <x v="3"/>
    <x v="7"/>
    <x v="39"/>
    <x v="7"/>
    <s v="Tournoi"/>
    <s v="64 allee de Guyenne"/>
    <n v="31100"/>
    <s v="Toulouse"/>
    <s v="43.574556"/>
    <s v="1.417239"/>
  </r>
  <r>
    <d v="2021-09-04T00:00:00"/>
    <x v="3"/>
    <x v="7"/>
    <x v="40"/>
    <x v="7"/>
    <s v="Tournoi"/>
    <s v="rue St Gilles"/>
    <n v="31780"/>
    <s v="Castelginest"/>
    <s v="43.693053"/>
    <s v="1.426343"/>
  </r>
  <r>
    <d v="2021-09-11T00:00:00"/>
    <x v="4"/>
    <x v="9"/>
    <x v="41"/>
    <x v="1"/>
    <s v="Championnat"/>
    <s v="41 avenue de l'aqueduc de beaunant"/>
    <n v="69600"/>
    <s v="Oullins"/>
    <s v="45.724296"/>
    <s v="4.779785"/>
  </r>
  <r>
    <d v="2021-09-11T00:00:00"/>
    <x v="4"/>
    <x v="9"/>
    <x v="42"/>
    <x v="1"/>
    <s v="Championnat"/>
    <s v="route de romans"/>
    <n v="26000"/>
    <s v="Valence"/>
    <s v="44.947406"/>
    <s v="4.924064"/>
  </r>
  <r>
    <d v="2021-09-12T00:00:00"/>
    <x v="4"/>
    <x v="4"/>
    <x v="8"/>
    <x v="1"/>
    <s v="Championnat"/>
    <s v="rue joan miro"/>
    <n v="69800"/>
    <s v="Saint-Priest"/>
    <s v="45.695442"/>
    <s v="4.936568"/>
  </r>
  <r>
    <d v="2021-09-12T00:00:00"/>
    <x v="4"/>
    <x v="4"/>
    <x v="43"/>
    <x v="1"/>
    <s v="Championnat"/>
    <s v="330 rue Doyen Georges Chapas"/>
    <n v="69009"/>
    <s v="Lyon"/>
    <s v="45.790122"/>
    <s v="4.801048"/>
  </r>
  <r>
    <d v="2021-09-11T00:00:00"/>
    <x v="0"/>
    <x v="1"/>
    <x v="3"/>
    <x v="0"/>
    <s v="Championnat"/>
    <s v="18 rue Jules Védrines"/>
    <n v="33500"/>
    <s v="Libourne"/>
    <s v="44.906535"/>
    <s v="-0.234666"/>
  </r>
  <r>
    <d v="2021-09-11T00:00:00"/>
    <x v="0"/>
    <x v="1"/>
    <x v="44"/>
    <x v="0"/>
    <s v="Championnat"/>
    <s v="729 rue des violettes"/>
    <n v="40400"/>
    <s v="Tartas"/>
    <s v="43.839766"/>
    <s v="-0.817767"/>
  </r>
  <r>
    <d v="2021-09-12T00:00:00"/>
    <x v="0"/>
    <x v="4"/>
    <x v="4"/>
    <x v="0"/>
    <s v="Championnat"/>
    <s v="55 avenue du marechal de lattre de tassigny"/>
    <n v="33700"/>
    <s v="Merignac"/>
    <s v="44.845801"/>
    <s v="-0.65472"/>
  </r>
  <r>
    <d v="2021-09-12T00:00:00"/>
    <x v="0"/>
    <x v="4"/>
    <x v="45"/>
    <x v="7"/>
    <s v="Championnat"/>
    <s v="5 square des combattants d'afrique du nord"/>
    <n v="31600"/>
    <s v="Muret"/>
    <s v="43.46115"/>
    <s v="1.32188"/>
  </r>
  <r>
    <d v="2021-09-11T00:00:00"/>
    <x v="2"/>
    <x v="8"/>
    <x v="24"/>
    <x v="3"/>
    <s v="Championnat"/>
    <s v="34 place de la sablière"/>
    <n v="54140"/>
    <s v="Jarville la Malgrange"/>
    <s v="48.659653"/>
    <s v="6.209133"/>
  </r>
  <r>
    <d v="2021-09-11T00:00:00"/>
    <x v="2"/>
    <x v="8"/>
    <x v="46"/>
    <x v="3"/>
    <s v="Championnat"/>
    <s v="21 route de thionville"/>
    <n v="2611"/>
    <s v="Luxembourg"/>
    <s v="49.358655"/>
    <s v="6.168914"/>
  </r>
  <r>
    <d v="2021-09-11T00:00:00"/>
    <x v="2"/>
    <x v="0"/>
    <x v="16"/>
    <x v="3"/>
    <s v="Championnat"/>
    <s v="Chemin du petit chaperon rouge"/>
    <n v="88000"/>
    <s v="epinal"/>
    <s v="48.180398"/>
    <s v="6.470088"/>
  </r>
  <r>
    <d v="2021-09-11T00:00:00"/>
    <x v="2"/>
    <x v="0"/>
    <x v="47"/>
    <x v="5"/>
    <s v="Championnat"/>
    <s v="177 rue Alfred Maes"/>
    <n v="62300"/>
    <s v="Lens"/>
    <s v="50.42733"/>
    <s v="2.810781"/>
  </r>
  <r>
    <d v="2021-09-12T00:00:00"/>
    <x v="2"/>
    <x v="4"/>
    <x v="14"/>
    <x v="3"/>
    <s v="Championnat"/>
    <s v="3 allee de saint-symphorien"/>
    <n v="57000"/>
    <s v="metz"/>
    <s v="49.109663"/>
    <s v="6.161923"/>
  </r>
  <r>
    <d v="2021-09-12T00:00:00"/>
    <x v="2"/>
    <x v="4"/>
    <x v="48"/>
    <x v="4"/>
    <s v="Championnat"/>
    <s v="3 rue Auguste Delaune"/>
    <n v="25000"/>
    <s v="Besancon"/>
    <s v="47.2442"/>
    <s v="6.00718"/>
  </r>
  <r>
    <d v="2021-09-12T00:00:00"/>
    <x v="4"/>
    <x v="9"/>
    <x v="8"/>
    <x v="1"/>
    <s v="Championnat"/>
    <s v="rue joan miro"/>
    <n v="69800"/>
    <s v="Saint-Priest"/>
    <s v="45.695442"/>
    <s v="4.936568"/>
  </r>
  <r>
    <d v="2021-09-12T00:00:00"/>
    <x v="4"/>
    <x v="9"/>
    <x v="49"/>
    <x v="1"/>
    <s v="Championnat"/>
    <s v="route de Saint Disdille"/>
    <n v="74200"/>
    <s v="Thonon-les-Bains"/>
    <s v="46.392568"/>
    <s v="6.503083"/>
  </r>
  <r>
    <d v="2021-09-18T00:00:00"/>
    <x v="0"/>
    <x v="5"/>
    <x v="50"/>
    <x v="0"/>
    <s v="Championnat"/>
    <s v="6 avenue Anatole France"/>
    <n v="24750"/>
    <s v="Trelissac"/>
    <s v="45.195543"/>
    <s v="0.736902"/>
  </r>
  <r>
    <d v="2021-09-18T00:00:00"/>
    <x v="0"/>
    <x v="5"/>
    <x v="51"/>
    <x v="0"/>
    <s v="Championnat"/>
    <s v="Avenue du 18 juin"/>
    <n v="19100"/>
    <s v="Brive-la-Gaillarde"/>
    <s v="45.15698"/>
    <s v="1.489745"/>
  </r>
  <r>
    <d v="2021-09-18T00:00:00"/>
    <x v="0"/>
    <x v="5"/>
    <x v="3"/>
    <x v="0"/>
    <s v="Championnat"/>
    <s v="18 rue Jules Védrines"/>
    <n v="33500"/>
    <s v="Libourne"/>
    <s v="44.906535"/>
    <s v="-0.234666"/>
  </r>
  <r>
    <d v="2021-09-18T00:00:00"/>
    <x v="0"/>
    <x v="5"/>
    <x v="52"/>
    <x v="0"/>
    <s v="Championnat"/>
    <s v="36 avenue Alsace Lorraine"/>
    <n v="19000"/>
    <s v="Tulle"/>
    <s v="45.260159"/>
    <s v="1.754744"/>
  </r>
  <r>
    <d v="2021-09-19T00:00:00"/>
    <x v="0"/>
    <x v="3"/>
    <x v="4"/>
    <x v="0"/>
    <s v="Championnat"/>
    <s v="55 avenue du marechal de lattre de tassigny"/>
    <n v="33700"/>
    <s v="Merignac"/>
    <s v="44.845801"/>
    <s v="-0.65472"/>
  </r>
  <r>
    <d v="2021-09-19T00:00:00"/>
    <x v="0"/>
    <x v="3"/>
    <x v="53"/>
    <x v="8"/>
    <s v="Championnat"/>
    <s v="impasse du stade Raymond durand"/>
    <n v="44120"/>
    <s v="Vertou"/>
    <s v="47.181537"/>
    <s v="-1.499582"/>
  </r>
  <r>
    <d v="2021-09-11T00:00:00"/>
    <x v="1"/>
    <x v="10"/>
    <x v="54"/>
    <x v="2"/>
    <s v="Championnat"/>
    <s v="Allée Adrien Blanc"/>
    <n v="13800"/>
    <s v="Istres"/>
    <s v="43.487955"/>
    <s v="4.992939"/>
  </r>
  <r>
    <d v="2021-09-11T00:00:00"/>
    <x v="1"/>
    <x v="10"/>
    <x v="30"/>
    <x v="2"/>
    <s v="Championnat"/>
    <s v="33 Traverse de la Martine"/>
    <n v="13012"/>
    <s v="Marseille"/>
    <s v="43.300509"/>
    <s v="5.469164"/>
  </r>
  <r>
    <d v="2021-09-11T00:00:00"/>
    <x v="1"/>
    <x v="4"/>
    <x v="54"/>
    <x v="2"/>
    <s v="Championnat"/>
    <s v="Allée Adrien Blanc"/>
    <n v="13800"/>
    <s v="Istres"/>
    <s v="43.487955"/>
    <s v="4.992939"/>
  </r>
  <r>
    <d v="2021-09-11T00:00:00"/>
    <x v="1"/>
    <x v="4"/>
    <x v="55"/>
    <x v="7"/>
    <s v="Championnat"/>
    <s v="123 Avenue de la Bouvine"/>
    <n v="30900"/>
    <s v="Nîmes"/>
    <s v="43.816529"/>
    <s v="4.359267"/>
  </r>
  <r>
    <d v="2021-09-12T00:00:00"/>
    <x v="1"/>
    <x v="10"/>
    <x v="56"/>
    <x v="2"/>
    <s v="Championnat"/>
    <s v="Rue Adrien Isnardon"/>
    <n v="13740"/>
    <s v="Le Rove"/>
    <s v="43.373371"/>
    <s v="5.269118"/>
  </r>
  <r>
    <d v="2021-09-12T00:00:00"/>
    <x v="1"/>
    <x v="10"/>
    <x v="57"/>
    <x v="2"/>
    <s v="Championnat"/>
    <s v="19 Boulevard Jean Luciano"/>
    <n v="6200"/>
    <s v="Nice"/>
    <s v="43.682171"/>
    <s v="7.196009"/>
  </r>
  <r>
    <d v="2021-09-15T00:00:00"/>
    <x v="2"/>
    <x v="8"/>
    <x v="22"/>
    <x v="3"/>
    <s v="Amical"/>
    <s v="12 rue de l'extenwoerth"/>
    <n v="67100"/>
    <s v="Strasbourg"/>
    <s v="48.560197"/>
    <s v="7.753359"/>
  </r>
  <r>
    <d v="2021-09-15T00:00:00"/>
    <x v="2"/>
    <x v="8"/>
    <x v="58"/>
    <x v="3"/>
    <s v="Amical"/>
    <s v="1 avenue foch"/>
    <n v="54270"/>
    <s v="Essey-lès-Nancy"/>
    <s v="48.703017"/>
    <s v="6.216127"/>
  </r>
  <r>
    <d v="2021-09-15T00:00:00"/>
    <x v="2"/>
    <x v="10"/>
    <x v="22"/>
    <x v="3"/>
    <s v="Amical"/>
    <s v="12 rue de l'extenwoerth"/>
    <n v="67100"/>
    <s v="Strasbourg"/>
    <s v="48.560197"/>
    <s v="7.753359"/>
  </r>
  <r>
    <d v="2021-09-15T00:00:00"/>
    <x v="2"/>
    <x v="10"/>
    <x v="58"/>
    <x v="3"/>
    <s v="Amical"/>
    <s v="1 avenue foch"/>
    <n v="54270"/>
    <s v="Essey-lès-Nancy"/>
    <s v="48.703017"/>
    <s v="6.216127"/>
  </r>
  <r>
    <d v="2021-09-18T00:00:00"/>
    <x v="2"/>
    <x v="7"/>
    <x v="59"/>
    <x v="3"/>
    <s v="Championnat"/>
    <s v="Rue de L'Eglise"/>
    <n v="88510"/>
    <s v="ELOYES"/>
    <s v="48.091938"/>
    <s v="6.610217"/>
  </r>
  <r>
    <d v="2021-09-18T00:00:00"/>
    <x v="2"/>
    <x v="7"/>
    <x v="16"/>
    <x v="3"/>
    <s v="Championnat"/>
    <s v="Chemin du petit chaperon rouge"/>
    <n v="88000"/>
    <s v="epinal"/>
    <s v="48.180398"/>
    <s v="6.470088"/>
  </r>
  <r>
    <d v="2021-09-19T00:00:00"/>
    <x v="2"/>
    <x v="3"/>
    <x v="14"/>
    <x v="3"/>
    <s v="Championnat"/>
    <s v="3 allee de saint-symphorien"/>
    <n v="57000"/>
    <s v="metz"/>
    <s v="49.109663"/>
    <s v="6.161923"/>
  </r>
  <r>
    <d v="2021-09-19T00:00:00"/>
    <x v="2"/>
    <x v="3"/>
    <x v="60"/>
    <x v="1"/>
    <s v="Championnat"/>
    <s v="4 Rue Adrien Mabrut"/>
    <n v="63100"/>
    <s v="Clermont-Ferrand"/>
    <s v="45.811626"/>
    <s v="3.114408"/>
  </r>
  <r>
    <d v="2021-09-19T00:00:00"/>
    <x v="2"/>
    <x v="4"/>
    <x v="11"/>
    <x v="3"/>
    <s v="Championnat"/>
    <s v="90 boulevard jean jaures"/>
    <n v="54510"/>
    <s v="tomblaine"/>
    <s v="48.694881"/>
    <s v="6.210104"/>
  </r>
  <r>
    <d v="2021-09-19T00:00:00"/>
    <x v="2"/>
    <x v="4"/>
    <x v="23"/>
    <x v="3"/>
    <s v="Championnat"/>
    <s v="45 boulevard charles stoessel"/>
    <n v="68200"/>
    <s v="Mulhouse"/>
    <s v="47.739402"/>
    <s v="7.320707"/>
  </r>
  <r>
    <d v="2021-09-11T00:00:00"/>
    <x v="3"/>
    <x v="4"/>
    <x v="61"/>
    <x v="7"/>
    <s v="Championnat"/>
    <s v="1 allée Gabriel Biénès"/>
    <n v="31100"/>
    <s v="Toulouse"/>
    <s v="43.582006"/>
    <s v="1.4358"/>
  </r>
  <r>
    <d v="2021-09-11T00:00:00"/>
    <x v="3"/>
    <x v="4"/>
    <x v="62"/>
    <x v="7"/>
    <s v="Championnat"/>
    <s v="Rue Vieussens"/>
    <n v="12000"/>
    <s v="Rodez"/>
    <s v="44.349153"/>
    <s v="2.560171"/>
  </r>
  <r>
    <d v="2021-09-12T00:00:00"/>
    <x v="3"/>
    <x v="4"/>
    <x v="63"/>
    <x v="7"/>
    <s v="Championnat"/>
    <s v="17 avenue des aérostiers"/>
    <n v="31130"/>
    <s v="Balma"/>
    <s v="43.609175"/>
    <s v="1.489305"/>
  </r>
  <r>
    <d v="2021-09-12T00:00:00"/>
    <x v="3"/>
    <x v="7"/>
    <x v="64"/>
    <x v="7"/>
    <s v="Tournoi"/>
    <s v="18 rue Paul Lambert"/>
    <n v="31100"/>
    <s v="Toulouse"/>
    <s v="43.577482"/>
    <s v="1.415325"/>
  </r>
  <r>
    <d v="2021-09-12T00:00:00"/>
    <x v="3"/>
    <x v="7"/>
    <x v="65"/>
    <x v="7"/>
    <s v="Tournoi"/>
    <s v="11 Impasse Bachaga Boualam"/>
    <n v="31100"/>
    <s v="Toulouse"/>
    <s v="43.579885"/>
    <s v="1.408215"/>
  </r>
  <r>
    <d v="2021-09-12T00:00:00"/>
    <x v="3"/>
    <x v="7"/>
    <x v="66"/>
    <x v="7"/>
    <s v="Tournoi"/>
    <s v="3 Rue Hubert Monloup"/>
    <n v="31200"/>
    <s v="Toulouse"/>
    <s v="43.637077"/>
    <s v="1.455105"/>
  </r>
  <r>
    <d v="2021-09-12T00:00:00"/>
    <x v="3"/>
    <x v="7"/>
    <x v="63"/>
    <x v="7"/>
    <s v="Tournoi"/>
    <s v="17 avenue des aérostiers"/>
    <n v="31130"/>
    <s v="Balma"/>
    <s v="43.609175"/>
    <s v="1.489305"/>
  </r>
  <r>
    <d v="2021-09-12T00:00:00"/>
    <x v="3"/>
    <x v="7"/>
    <x v="67"/>
    <x v="7"/>
    <s v="Tournoi"/>
    <s v="2 avenue du général de gaulle"/>
    <n v="46100"/>
    <s v="Figeac"/>
    <s v="44.61528"/>
    <s v="2.028056"/>
  </r>
  <r>
    <d v="2021-09-19T00:00:00"/>
    <x v="3"/>
    <x v="8"/>
    <x v="68"/>
    <x v="7"/>
    <s v="Amical"/>
    <s v="153 Av. de Lardenne"/>
    <n v="31100"/>
    <s v="Toulouse"/>
    <s v="43.592784"/>
    <s v="1.389352"/>
  </r>
  <r>
    <d v="2021-09-19T00:00:00"/>
    <x v="3"/>
    <x v="8"/>
    <x v="45"/>
    <x v="7"/>
    <s v="Amical"/>
    <s v="5 square des combattants d'afrique du nord"/>
    <n v="31600"/>
    <s v="Muret"/>
    <s v="43.46115"/>
    <s v="1.32188"/>
  </r>
  <r>
    <d v="2021-09-12T00:00:00"/>
    <x v="3"/>
    <x v="7"/>
    <x v="69"/>
    <x v="7"/>
    <s v="Tournoi"/>
    <s v="Rue Robert Schumann"/>
    <n v="46000"/>
    <s v="Cahors"/>
    <s v="44.465398"/>
    <s v="1.455207"/>
  </r>
  <r>
    <d v="2021-09-19T00:00:00"/>
    <x v="3"/>
    <x v="3"/>
    <x v="35"/>
    <x v="7"/>
    <s v="Championnat"/>
    <s v="2733 avenue albert einstein"/>
    <n v="34000"/>
    <s v="Montpellier"/>
    <s v="43.612156"/>
    <s v="3.930276"/>
  </r>
  <r>
    <d v="2021-09-19T00:00:00"/>
    <x v="3"/>
    <x v="3"/>
    <x v="61"/>
    <x v="7"/>
    <s v="Championnat"/>
    <s v="1 allée Gabriel Biénès"/>
    <n v="31100"/>
    <s v="Toulouse"/>
    <s v="43.582006"/>
    <s v="1.4358"/>
  </r>
  <r>
    <d v="2021-09-15T00:00:00"/>
    <x v="4"/>
    <x v="7"/>
    <x v="70"/>
    <x v="1"/>
    <s v="Championnat"/>
    <s v="196 Av. Paul Santy"/>
    <n v="69008"/>
    <s v="Lyon"/>
    <s v="45.724587"/>
    <s v="4.882458"/>
  </r>
  <r>
    <d v="2021-09-15T00:00:00"/>
    <x v="4"/>
    <x v="7"/>
    <x v="8"/>
    <x v="1"/>
    <s v="Championnat"/>
    <s v="rue joan miro"/>
    <n v="69800"/>
    <s v="Saint-Priest"/>
    <s v="45.695442"/>
    <s v="4.936568"/>
  </r>
  <r>
    <d v="2021-09-18T00:00:00"/>
    <x v="4"/>
    <x v="7"/>
    <x v="70"/>
    <x v="1"/>
    <s v="Championnat"/>
    <s v="196 Av. Paul Santy"/>
    <n v="69008"/>
    <s v="Lyon"/>
    <s v="45.724587"/>
    <s v="4.882458"/>
  </r>
  <r>
    <d v="2021-09-18T00:00:00"/>
    <x v="4"/>
    <x v="7"/>
    <x v="5"/>
    <x v="1"/>
    <s v="Championnat"/>
    <s v="10 avenue simone Veil"/>
    <n v="69150"/>
    <s v="Decines"/>
    <s v="45.767909"/>
    <s v="4.981689"/>
  </r>
  <r>
    <d v="2021-09-19T00:00:00"/>
    <x v="4"/>
    <x v="10"/>
    <x v="71"/>
    <x v="1"/>
    <s v="Championnat"/>
    <s v="7 rue Jules Verne"/>
    <n v="69003"/>
    <s v="Lyon"/>
    <s v="45.750894"/>
    <s v="4.87766"/>
  </r>
  <r>
    <d v="2021-09-19T00:00:00"/>
    <x v="4"/>
    <x v="10"/>
    <x v="71"/>
    <x v="1"/>
    <s v="Championnat"/>
    <s v="7 rue Jules Verne"/>
    <n v="69003"/>
    <s v="Lyon"/>
    <s v="45.750894"/>
    <s v="4.87766"/>
  </r>
  <r>
    <d v="2021-09-19T00:00:00"/>
    <x v="4"/>
    <x v="4"/>
    <x v="70"/>
    <x v="1"/>
    <s v="Championnat"/>
    <s v="196 Av. Paul Santy"/>
    <n v="69008"/>
    <s v="Lyon"/>
    <s v="45.724587"/>
    <s v="4.882458"/>
  </r>
  <r>
    <d v="2021-09-19T00:00:00"/>
    <x v="4"/>
    <x v="4"/>
    <x v="16"/>
    <x v="1"/>
    <s v="Championnat"/>
    <s v="Chemin du petit chaperon rouge"/>
    <n v="88000"/>
    <s v="epinal"/>
    <s v="48.180398"/>
    <s v="6.470088"/>
  </r>
  <r>
    <d v="2021-09-11T00:00:00"/>
    <x v="5"/>
    <x v="11"/>
    <x v="1"/>
    <x v="0"/>
    <s v="Amical"/>
    <s v="Rue Joliot Curie"/>
    <n v="33185"/>
    <s v="Le Haillan"/>
    <s v="44.87766"/>
    <s v="-0.673141"/>
  </r>
  <r>
    <d v="2021-09-11T00:00:00"/>
    <x v="5"/>
    <x v="12"/>
    <x v="1"/>
    <x v="0"/>
    <s v="Amical"/>
    <s v="Rue Joliot Curie"/>
    <n v="33185"/>
    <s v="Le Haillan"/>
    <s v="44.87766"/>
    <s v="-0.673141"/>
  </r>
  <r>
    <d v="2021-09-11T00:00:00"/>
    <x v="5"/>
    <x v="13"/>
    <x v="1"/>
    <x v="0"/>
    <s v="Championnat"/>
    <s v="Rue Joliot Curie"/>
    <n v="33185"/>
    <s v="Le Haillan"/>
    <s v="44.87766"/>
    <s v="-0.673141"/>
  </r>
  <r>
    <d v="2021-09-11T00:00:00"/>
    <x v="5"/>
    <x v="7"/>
    <x v="1"/>
    <x v="0"/>
    <s v="Amical"/>
    <s v="Rue Joliot Curie"/>
    <n v="33185"/>
    <s v="Le Haillan"/>
    <s v="44.87766"/>
    <s v="-0.673141"/>
  </r>
  <r>
    <d v="2021-09-11T00:00:00"/>
    <x v="5"/>
    <x v="7"/>
    <x v="72"/>
    <x v="0"/>
    <s v="Championnat"/>
    <s v="Rue Montesquieu"/>
    <n v="33127"/>
    <s v="St Jean d'Illac"/>
    <n v="0"/>
    <n v="0"/>
  </r>
  <r>
    <d v="2021-09-11T00:00:00"/>
    <x v="5"/>
    <x v="7"/>
    <x v="51"/>
    <x v="0"/>
    <s v="Amical"/>
    <s v="Avenue du 18 juin"/>
    <n v="19100"/>
    <s v="Brive-la-Gaillarde"/>
    <s v="45.15698"/>
    <s v="1.489745"/>
  </r>
  <r>
    <d v="2021-09-11T00:00:00"/>
    <x v="5"/>
    <x v="1"/>
    <x v="1"/>
    <x v="0"/>
    <s v="Championnat"/>
    <s v="Rue Joliot Curie"/>
    <n v="33185"/>
    <s v="Le Haillan"/>
    <s v="44.87766"/>
    <s v="-0.673141"/>
  </r>
  <r>
    <d v="2021-09-11T00:00:00"/>
    <x v="5"/>
    <x v="1"/>
    <x v="73"/>
    <x v="0"/>
    <s v="Championnat"/>
    <s v="Rue Harry Owen Roë"/>
    <n v="64100"/>
    <s v="Bayonne"/>
    <n v="0"/>
    <n v="0"/>
  </r>
  <r>
    <d v="2021-09-12T00:00:00"/>
    <x v="5"/>
    <x v="4"/>
    <x v="74"/>
    <x v="0"/>
    <s v="Championnat"/>
    <s v="Nouste Camp, Bd de l'Aviation"/>
    <n v="64000"/>
    <s v="Pau"/>
    <n v="0"/>
    <n v="0"/>
  </r>
  <r>
    <d v="2021-09-12T00:00:00"/>
    <x v="5"/>
    <x v="4"/>
    <x v="35"/>
    <x v="0"/>
    <s v="Championnat"/>
    <s v="2733 avenue albert einstein"/>
    <n v="34000"/>
    <s v="Montpellier"/>
    <s v="43.612156"/>
    <s v="3.930276"/>
  </r>
  <r>
    <d v="2021-09-18T00:00:00"/>
    <x v="5"/>
    <x v="7"/>
    <x v="75"/>
    <x v="0"/>
    <s v="Championnat"/>
    <s v="84 r Clément Ader"/>
    <n v="40100"/>
    <s v="Dax"/>
    <n v="0"/>
    <n v="0"/>
  </r>
  <r>
    <d v="2021-09-18T00:00:00"/>
    <x v="5"/>
    <x v="7"/>
    <x v="76"/>
    <x v="0"/>
    <s v="Championnat"/>
    <s v="75 Av. de Lattre de Tassigny"/>
    <n v="40600"/>
    <s v="Biscarosse"/>
    <n v="0"/>
    <n v="0"/>
  </r>
  <r>
    <d v="2021-09-18T00:00:00"/>
    <x v="5"/>
    <x v="7"/>
    <x v="77"/>
    <x v="0"/>
    <s v="Championnat"/>
    <s v="11 All. de Glain"/>
    <n v="64100"/>
    <s v="Bayonne"/>
    <n v="0"/>
    <n v="0"/>
  </r>
  <r>
    <d v="2021-09-18T00:00:00"/>
    <x v="5"/>
    <x v="7"/>
    <x v="73"/>
    <x v="0"/>
    <s v="Championnat"/>
    <s v="Rue Harry Owen Roë"/>
    <n v="64100"/>
    <s v="Bayonne"/>
    <n v="0"/>
    <n v="0"/>
  </r>
  <r>
    <d v="2021-09-18T00:00:00"/>
    <x v="5"/>
    <x v="9"/>
    <x v="77"/>
    <x v="0"/>
    <s v="Championnat"/>
    <s v="11 All. de Glain"/>
    <n v="64100"/>
    <s v="Bayonne"/>
    <n v="0"/>
    <n v="0"/>
  </r>
  <r>
    <d v="2021-09-18T00:00:00"/>
    <x v="5"/>
    <x v="9"/>
    <x v="78"/>
    <x v="0"/>
    <s v="Championnat"/>
    <s v="30 Rue Jules Ferry"/>
    <n v="33210"/>
    <s v="Langon"/>
    <n v="0"/>
    <n v="0"/>
  </r>
  <r>
    <d v="2021-09-18T00:00:00"/>
    <x v="5"/>
    <x v="3"/>
    <x v="79"/>
    <x v="0"/>
    <s v="Championnat"/>
    <s v="29 Rue de Hausquette"/>
    <n v="64600"/>
    <s v="Anglet"/>
    <n v="0"/>
    <n v="0"/>
  </r>
  <r>
    <d v="2021-09-18T00:00:00"/>
    <x v="5"/>
    <x v="3"/>
    <x v="80"/>
    <x v="0"/>
    <s v="Championnat"/>
    <s v="68 Rue Michel de Montaigne"/>
    <n v="47200"/>
    <s v="Marmande"/>
    <n v="0"/>
    <n v="0"/>
  </r>
  <r>
    <d v="2021-09-18T00:00:00"/>
    <x v="1"/>
    <x v="8"/>
    <x v="81"/>
    <x v="2"/>
    <s v="Championnat"/>
    <s v="10 av. des déportés de la Résistance"/>
    <n v="13100"/>
    <s v="Aix en Provence"/>
    <n v="0"/>
    <n v="0"/>
  </r>
  <r>
    <d v="2021-09-18T00:00:00"/>
    <x v="1"/>
    <x v="8"/>
    <x v="31"/>
    <x v="2"/>
    <s v="Championnat"/>
    <s v="462 Boulevard Mireille Lauze"/>
    <n v="13011"/>
    <s v="Marseille"/>
    <s v="43.287423"/>
    <s v="5.432663"/>
  </r>
  <r>
    <d v="2021-09-19T00:00:00"/>
    <x v="1"/>
    <x v="10"/>
    <x v="82"/>
    <x v="2"/>
    <s v="Championnat"/>
    <s v="74-76 Rue Chalusset"/>
    <n v="13013"/>
    <s v="Marseille"/>
    <n v="0"/>
    <n v="0"/>
  </r>
  <r>
    <d v="2021-09-19T00:00:00"/>
    <x v="1"/>
    <x v="10"/>
    <x v="83"/>
    <x v="2"/>
    <s v="Championnat"/>
    <s v="3 Av. Aristide Briand"/>
    <n v="83200"/>
    <s v="Toulon"/>
    <n v="0"/>
    <n v="0"/>
  </r>
  <r>
    <d v="2021-09-19T00:00:00"/>
    <x v="1"/>
    <x v="4"/>
    <x v="30"/>
    <x v="2"/>
    <s v="Championnat"/>
    <s v="33 Traverse de la Martine"/>
    <n v="13012"/>
    <s v="Marseille"/>
    <s v="43.300509"/>
    <s v="5.469164"/>
  </r>
  <r>
    <d v="2021-09-19T00:00:00"/>
    <x v="1"/>
    <x v="4"/>
    <x v="84"/>
    <x v="9"/>
    <s v="Championnat"/>
    <s v="route de Mezzavia"/>
    <n v="20167"/>
    <s v="Ajaccio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330E8CF-2ACD-41C2-987B-9869FB77EFAE}" name="Tableau croisé dynamique2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6" indent="0" outline="1" outlineData="1" multipleFieldFilters="0" rowHeaderCaption="CATEGORIES">
  <location ref="I3:J18" firstHeaderRow="1" firstDataRow="1" firstDataCol="1" rowPageCount="1" colPageCount="1"/>
  <pivotFields count="11">
    <pivotField dataField="1" numFmtId="164" showAll="0"/>
    <pivotField axis="axisPage" multipleItemSelectionAllowed="1" showAll="0">
      <items count="7">
        <item x="2"/>
        <item x="1"/>
        <item x="0"/>
        <item x="4"/>
        <item x="3"/>
        <item x="5"/>
        <item t="default"/>
      </items>
    </pivotField>
    <pivotField axis="axisRow" showAll="0">
      <items count="15">
        <item sd="0" x="6"/>
        <item sd="0" x="0"/>
        <item sd="0" x="1"/>
        <item sd="0" x="2"/>
        <item sd="0" x="3"/>
        <item sd="0" x="4"/>
        <item sd="0" x="5"/>
        <item sd="0" x="9"/>
        <item sd="0" x="10"/>
        <item sd="0" x="8"/>
        <item sd="0" x="7"/>
        <item sd="0" x="13"/>
        <item sd="0" x="12"/>
        <item sd="0" x="11"/>
        <item t="default"/>
      </items>
    </pivotField>
    <pivotField axis="axisRow" showAll="0">
      <items count="90">
        <item x="4"/>
        <item x="2"/>
        <item x="13"/>
        <item x="14"/>
        <item x="23"/>
        <item x="1"/>
        <item x="24"/>
        <item x="3"/>
        <item x="30"/>
        <item x="27"/>
        <item x="34"/>
        <item m="1" x="86"/>
        <item x="0"/>
        <item m="1" x="87"/>
        <item x="6"/>
        <item x="7"/>
        <item m="1" x="85"/>
        <item x="9"/>
        <item m="1" x="88"/>
        <item x="11"/>
        <item x="12"/>
        <item x="15"/>
        <item x="16"/>
        <item x="17"/>
        <item x="18"/>
        <item x="19"/>
        <item x="21"/>
        <item x="22"/>
        <item x="25"/>
        <item x="26"/>
        <item x="29"/>
        <item x="28"/>
        <item x="31"/>
        <item x="32"/>
        <item x="33"/>
        <item x="20"/>
        <item x="35"/>
        <item x="36"/>
        <item x="37"/>
        <item x="38"/>
        <item x="39"/>
        <item x="40"/>
        <item x="41"/>
        <item x="42"/>
        <item x="44"/>
        <item x="46"/>
        <item x="47"/>
        <item x="48"/>
        <item x="49"/>
        <item x="43"/>
        <item x="50"/>
        <item x="51"/>
        <item x="52"/>
        <item x="53"/>
        <item x="54"/>
        <item x="55"/>
        <item x="56"/>
        <item x="57"/>
        <item x="8"/>
        <item x="58"/>
        <item x="59"/>
        <item x="60"/>
        <item x="61"/>
        <item x="62"/>
        <item x="63"/>
        <item x="64"/>
        <item x="65"/>
        <item x="66"/>
        <item x="67"/>
        <item x="69"/>
        <item x="70"/>
        <item x="5"/>
        <item x="10"/>
        <item x="45"/>
        <item x="68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t="default"/>
      </items>
    </pivotField>
    <pivotField showAll="0"/>
    <pivotField showAll="0"/>
    <pivotField showAll="0"/>
    <pivotField showAll="0"/>
    <pivotField showAll="0"/>
    <pivotField showAll="0"/>
    <pivotField showAll="0"/>
  </pivotFields>
  <rowFields count="2">
    <field x="2"/>
    <field x="3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Items count="1">
    <i/>
  </colItems>
  <pageFields count="1">
    <pageField fld="1" hier="-1"/>
  </pageFields>
  <dataFields count="1">
    <dataField name="Observations" fld="0" subtotal="count" baseField="0" baseItem="0"/>
  </dataFields>
  <formats count="19">
    <format dxfId="20">
      <pivotArea dataOnly="0" labelOnly="1" outline="0" axis="axisValues" fieldPosition="0"/>
    </format>
    <format dxfId="19">
      <pivotArea dataOnly="0" labelOnly="1" outline="0" axis="axisValues" fieldPosition="0"/>
    </format>
    <format dxfId="18">
      <pivotArea dataOnly="0" labelOnly="1" outline="0" axis="axisValues" fieldPosition="0"/>
    </format>
    <format dxfId="17">
      <pivotArea dataOnly="0" labelOnly="1" outline="0" axis="axisValues" fieldPosition="0"/>
    </format>
    <format dxfId="16">
      <pivotArea dataOnly="0" labelOnly="1" outline="0" axis="axisValues" fieldPosition="0"/>
    </format>
    <format dxfId="15">
      <pivotArea grandRow="1" outline="0" collapsedLevelsAreSubtotals="1" fieldPosition="0"/>
    </format>
    <format dxfId="14">
      <pivotArea dataOnly="0" labelOnly="1" grandRow="1" outline="0" fieldPosition="0"/>
    </format>
    <format dxfId="13">
      <pivotArea field="2" type="button" dataOnly="0" labelOnly="1" outline="0" axis="axisRow" fieldPosition="0"/>
    </format>
    <format dxfId="12">
      <pivotArea field="2" type="button" dataOnly="0" labelOnly="1" outline="0" axis="axisRow" fieldPosition="0"/>
    </format>
    <format dxfId="11">
      <pivotArea dataOnly="0" labelOnly="1" outline="0" axis="axisValues" fieldPosition="0"/>
    </format>
    <format dxfId="10">
      <pivotArea outline="0" collapsedLevelsAreSubtotals="1" fieldPosition="0"/>
    </format>
    <format dxfId="9">
      <pivotArea dataOnly="0" labelOnly="1" outline="0" axis="axisValues" fieldPosition="0"/>
    </format>
    <format dxfId="8">
      <pivotArea dataOnly="0" outline="0" axis="axisValues" fieldPosition="0"/>
    </format>
    <format dxfId="7">
      <pivotArea dataOnly="0" outline="0" axis="axisValues" fieldPosition="0"/>
    </format>
    <format dxfId="6">
      <pivotArea field="2" type="button" dataOnly="0" labelOnly="1" outline="0" axis="axisRow" fieldPosition="0"/>
    </format>
    <format dxfId="5">
      <pivotArea field="1" type="button" dataOnly="0" labelOnly="1" outline="0" axis="axisPage" fieldPosition="0"/>
    </format>
    <format dxfId="4">
      <pivotArea field="1" type="button" dataOnly="0" labelOnly="1" outline="0" axis="axisPage" fieldPosition="0"/>
    </format>
    <format dxfId="3">
      <pivotArea dataOnly="0" labelOnly="1" outline="0" fieldPosition="0">
        <references count="1">
          <reference field="1" count="0"/>
        </references>
      </pivotArea>
    </format>
    <format dxfId="2">
      <pivotArea dataOnly="0" labelOnly="1" outline="0" fieldPosition="0">
        <references count="1">
          <reference field="1" count="0"/>
        </references>
      </pivotArea>
    </format>
  </formats>
  <pivotTableStyleInfo name="PivotStyleMedium2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21AFDAA-0D20-4A0F-8EDD-E6CE3F9B4FC9}" name="Tableau croisé dynamique1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6" indent="4" compact="0" outline="1" outlineData="1" compactData="0" rowHeaderCaption="Clubs Observés">
  <location ref="A3:D14" firstHeaderRow="1" firstDataRow="1" firstDataCol="3" rowPageCount="1" colPageCount="1"/>
  <pivotFields count="11">
    <pivotField dataField="1" compact="0" numFmtId="164" showAll="0"/>
    <pivotField axis="axisPage" compact="0" showAll="0">
      <items count="7">
        <item x="2"/>
        <item x="1"/>
        <item x="0"/>
        <item x="4"/>
        <item x="3"/>
        <item x="5"/>
        <item t="default"/>
      </items>
    </pivotField>
    <pivotField axis="axisRow" compact="0" showAll="0">
      <items count="15">
        <item x="0"/>
        <item x="1"/>
        <item x="7"/>
        <item x="8"/>
        <item x="9"/>
        <item x="4"/>
        <item x="3"/>
        <item x="5"/>
        <item x="2"/>
        <item x="6"/>
        <item x="10"/>
        <item x="11"/>
        <item x="12"/>
        <item x="13"/>
        <item t="default"/>
      </items>
    </pivotField>
    <pivotField axis="axisRow" compact="0" showAll="0" defaultSubtotal="0">
      <items count="89">
        <item x="4"/>
        <item x="2"/>
        <item x="13"/>
        <item x="14"/>
        <item x="23"/>
        <item x="1"/>
        <item x="24"/>
        <item x="3"/>
        <item m="1" x="86"/>
        <item x="30"/>
        <item x="27"/>
        <item x="0"/>
        <item x="34"/>
        <item m="1" x="87"/>
        <item x="6"/>
        <item x="7"/>
        <item m="1" x="85"/>
        <item x="9"/>
        <item m="1" x="88"/>
        <item x="11"/>
        <item x="12"/>
        <item x="15"/>
        <item x="16"/>
        <item x="17"/>
        <item x="18"/>
        <item x="19"/>
        <item x="21"/>
        <item x="22"/>
        <item x="25"/>
        <item x="26"/>
        <item x="29"/>
        <item x="28"/>
        <item x="31"/>
        <item x="32"/>
        <item x="33"/>
        <item x="20"/>
        <item x="35"/>
        <item x="36"/>
        <item x="37"/>
        <item x="38"/>
        <item x="39"/>
        <item x="40"/>
        <item x="41"/>
        <item x="42"/>
        <item x="44"/>
        <item x="46"/>
        <item x="47"/>
        <item x="48"/>
        <item x="49"/>
        <item x="43"/>
        <item x="50"/>
        <item x="51"/>
        <item x="52"/>
        <item x="53"/>
        <item x="54"/>
        <item x="55"/>
        <item x="56"/>
        <item x="57"/>
        <item x="8"/>
        <item x="58"/>
        <item x="59"/>
        <item x="60"/>
        <item x="61"/>
        <item x="62"/>
        <item x="63"/>
        <item x="64"/>
        <item x="65"/>
        <item x="66"/>
        <item x="67"/>
        <item x="69"/>
        <item x="70"/>
        <item x="5"/>
        <item x="10"/>
        <item x="45"/>
        <item x="68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</items>
    </pivotField>
    <pivotField axis="axisRow" compact="0" showAll="0" sortType="descending">
      <items count="11">
        <item sd="0" x="2"/>
        <item sd="0" x="7"/>
        <item sd="0" x="0"/>
        <item sd="0" x="6"/>
        <item sd="0" x="3"/>
        <item sd="0" x="1"/>
        <item sd="0" x="4"/>
        <item sd="0" x="5"/>
        <item sd="0" x="8"/>
        <item sd="0" x="9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showAll="0"/>
    <pivotField compact="0" showAll="0"/>
    <pivotField compact="0" showAll="0"/>
    <pivotField compact="0" showAll="0"/>
    <pivotField compact="0" showAll="0"/>
    <pivotField compact="0" showAll="0"/>
  </pivotFields>
  <rowFields count="3">
    <field x="4"/>
    <field x="3"/>
    <field x="2"/>
  </rowFields>
  <rowItems count="11">
    <i>
      <x v="2"/>
    </i>
    <i>
      <x v="4"/>
    </i>
    <i>
      <x v="1"/>
    </i>
    <i>
      <x v="5"/>
    </i>
    <i>
      <x/>
    </i>
    <i>
      <x v="6"/>
    </i>
    <i>
      <x v="3"/>
    </i>
    <i>
      <x v="7"/>
    </i>
    <i>
      <x v="9"/>
    </i>
    <i>
      <x v="8"/>
    </i>
    <i t="grand">
      <x/>
    </i>
  </rowItems>
  <colItems count="1">
    <i/>
  </colItems>
  <pageFields count="1">
    <pageField fld="1" hier="-1"/>
  </pageFields>
  <dataFields count="1">
    <dataField name="Nombre d'observations" fld="0" subtotal="count" baseField="0" baseItem="0"/>
  </dataFields>
  <formats count="48">
    <format dxfId="68">
      <pivotArea outline="0" collapsedLevelsAreSubtotals="1" fieldPosition="0"/>
    </format>
    <format dxfId="67">
      <pivotArea dataOnly="0" labelOnly="1" outline="0" axis="axisValues" fieldPosition="0"/>
    </format>
    <format dxfId="66">
      <pivotArea dataOnly="0" labelOnly="1" grandRow="1" outline="0" fieldPosition="0"/>
    </format>
    <format dxfId="65">
      <pivotArea dataOnly="0" labelOnly="1" grandRow="1" outline="0" fieldPosition="0"/>
    </format>
    <format dxfId="64">
      <pivotArea dataOnly="0" labelOnly="1" grandRow="1" outline="0" fieldPosition="0"/>
    </format>
    <format dxfId="63">
      <pivotArea dataOnly="0" labelOnly="1" outline="0" axis="axisValues" fieldPosition="0"/>
    </format>
    <format dxfId="62">
      <pivotArea dataOnly="0" outline="0" axis="axisValues" fieldPosition="0"/>
    </format>
    <format dxfId="61">
      <pivotArea dataOnly="0" labelOnly="1" outline="0" axis="axisValues" fieldPosition="0"/>
    </format>
    <format dxfId="60">
      <pivotArea field="1" type="button" dataOnly="0" labelOnly="1" outline="0" axis="axisPage" fieldPosition="0"/>
    </format>
    <format dxfId="59">
      <pivotArea dataOnly="0" labelOnly="1" outline="0" axis="axisValues" fieldPosition="0"/>
    </format>
    <format dxfId="58">
      <pivotArea dataOnly="0" labelOnly="1" outline="0" axis="axisValues" fieldPosition="0"/>
    </format>
    <format dxfId="57">
      <pivotArea field="3" type="button" dataOnly="0" labelOnly="1" outline="0" axis="axisRow" fieldPosition="1"/>
    </format>
    <format dxfId="56">
      <pivotArea dataOnly="0" labelOnly="1" outline="0" axis="axisValues" fieldPosition="0"/>
    </format>
    <format dxfId="55">
      <pivotArea field="3" type="button" dataOnly="0" labelOnly="1" outline="0" axis="axisRow" fieldPosition="1"/>
    </format>
    <format dxfId="54">
      <pivotArea dataOnly="0" labelOnly="1" outline="0" axis="axisValues" fieldPosition="0"/>
    </format>
    <format dxfId="53">
      <pivotArea dataOnly="0" labelOnly="1" outline="0" axis="axisValues" fieldPosition="0"/>
    </format>
    <format dxfId="52">
      <pivotArea dataOnly="0" labelOnly="1" outline="0" axis="axisValues" fieldPosition="0"/>
    </format>
    <format dxfId="51">
      <pivotArea outline="0" collapsedLevelsAreSubtotals="1" fieldPosition="0"/>
    </format>
    <format dxfId="50">
      <pivotArea dataOnly="0" labelOnly="1" outline="0" fieldPosition="0">
        <references count="1">
          <reference field="1" count="0"/>
        </references>
      </pivotArea>
    </format>
    <format dxfId="49">
      <pivotArea field="3" type="button" dataOnly="0" labelOnly="1" outline="0" axis="axisRow" fieldPosition="1"/>
    </format>
    <format dxfId="48">
      <pivotArea field="3" type="button" dataOnly="0" labelOnly="1" outline="0" axis="axisRow" fieldPosition="1"/>
    </format>
    <format dxfId="47">
      <pivotArea dataOnly="0" labelOnly="1" outline="0" axis="axisValues" fieldPosition="0"/>
    </format>
    <format dxfId="46">
      <pivotArea field="3" type="button" dataOnly="0" labelOnly="1" outline="0" axis="axisRow" fieldPosition="1"/>
    </format>
    <format dxfId="45">
      <pivotArea grandRow="1" outline="0" collapsedLevelsAreSubtotals="1" fieldPosition="0"/>
    </format>
    <format dxfId="44">
      <pivotArea dataOnly="0" labelOnly="1" grandRow="1" outline="0" fieldPosition="0"/>
    </format>
    <format dxfId="43">
      <pivotArea grandRow="1" outline="0" collapsedLevelsAreSubtotals="1" fieldPosition="0"/>
    </format>
    <format dxfId="42">
      <pivotArea dataOnly="0" labelOnly="1" grandRow="1" outline="0" fieldPosition="0"/>
    </format>
    <format dxfId="41">
      <pivotArea field="3" type="button" dataOnly="0" labelOnly="1" outline="0" axis="axisRow" fieldPosition="1"/>
    </format>
    <format dxfId="40">
      <pivotArea dataOnly="0" labelOnly="1" outline="0" axis="axisValues" fieldPosition="0"/>
    </format>
    <format dxfId="39">
      <pivotArea field="3" type="button" dataOnly="0" labelOnly="1" outline="0" axis="axisRow" fieldPosition="1"/>
    </format>
    <format dxfId="38">
      <pivotArea dataOnly="0" outline="0" axis="axisValues" fieldPosition="0"/>
    </format>
    <format dxfId="37">
      <pivotArea field="3" type="button" dataOnly="0" labelOnly="1" outline="0" axis="axisRow" fieldPosition="1"/>
    </format>
    <format dxfId="36">
      <pivotArea field="2" type="button" dataOnly="0" labelOnly="1" outline="0" axis="axisRow" fieldPosition="2"/>
    </format>
    <format dxfId="35">
      <pivotArea dataOnly="0" labelOnly="1" outline="0" axis="axisValues" fieldPosition="0"/>
    </format>
    <format dxfId="34">
      <pivotArea field="3" type="button" dataOnly="0" labelOnly="1" outline="0" axis="axisRow" fieldPosition="1"/>
    </format>
    <format dxfId="33">
      <pivotArea field="2" type="button" dataOnly="0" labelOnly="1" outline="0" axis="axisRow" fieldPosition="2"/>
    </format>
    <format dxfId="32">
      <pivotArea dataOnly="0" labelOnly="1" outline="0" axis="axisValues" fieldPosition="0"/>
    </format>
    <format dxfId="31">
      <pivotArea field="4" type="button" dataOnly="0" labelOnly="1" outline="0" axis="axisRow" fieldPosition="0"/>
    </format>
    <format dxfId="30">
      <pivotArea field="4" type="button" dataOnly="0" labelOnly="1" outline="0" axis="axisRow" fieldPosition="0"/>
    </format>
    <format dxfId="29">
      <pivotArea field="4" type="button" dataOnly="0" labelOnly="1" outline="0" axis="axisRow" fieldPosition="0"/>
    </format>
    <format dxfId="28">
      <pivotArea field="3" type="button" dataOnly="0" labelOnly="1" outline="0" axis="axisRow" fieldPosition="1"/>
    </format>
    <format dxfId="27">
      <pivotArea field="2" type="button" dataOnly="0" labelOnly="1" outline="0" axis="axisRow" fieldPosition="2"/>
    </format>
    <format dxfId="26">
      <pivotArea dataOnly="0" labelOnly="1" outline="0" axis="axisValues" fieldPosition="0"/>
    </format>
    <format dxfId="25">
      <pivotArea grandRow="1" outline="0" collapsedLevelsAreSubtotals="1" fieldPosition="0"/>
    </format>
    <format dxfId="24">
      <pivotArea dataOnly="0" labelOnly="1" grandRow="1" outline="0" fieldPosition="0"/>
    </format>
    <format dxfId="23">
      <pivotArea dataOnly="0" labelOnly="1" outline="0" fieldPosition="0">
        <references count="1">
          <reference field="1" count="0"/>
        </references>
      </pivotArea>
    </format>
    <format dxfId="22">
      <pivotArea field="1" type="button" dataOnly="0" labelOnly="1" outline="0" axis="axisPage" fieldPosition="0"/>
    </format>
    <format dxfId="21">
      <pivotArea field="1" type="button" dataOnly="0" labelOnly="1" outline="0" axis="axisPage" fieldPosition="0"/>
    </format>
  </formats>
  <pivotTableStyleInfo name="PivotStyleMedium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91CA5E5-6FEA-409B-A941-FA216700089C}" name="Tab_clubsobserves" displayName="Tab_clubsobserves" ref="A2:K155" totalsRowShown="0" headerRowDxfId="82" dataDxfId="81" tableBorderDxfId="80">
  <autoFilter ref="A2:K155" xr:uid="{E91CA5E5-6FEA-409B-A941-FA216700089C}"/>
  <tableColumns count="11">
    <tableColumn id="1" xr3:uid="{A785FF16-421A-43B5-A60D-6A8BDA718010}" name="Date" dataDxfId="79"/>
    <tableColumn id="2" xr3:uid="{FB042DAD-2881-404F-AF14-78C28021CE17}" name="Observateur" dataDxfId="78"/>
    <tableColumn id="3" xr3:uid="{0284FAD8-3FA0-46AB-8BFF-913F30CD508B}" name="CATEGORIE" dataDxfId="77"/>
    <tableColumn id="4" xr3:uid="{0DE5EC57-26F1-4F39-85FE-DEBD0EF337C1}" name="CLUB" dataDxfId="76"/>
    <tableColumn id="5" xr3:uid="{7751E218-685B-4BE0-AD93-F92E13716778}" name="REGION" dataDxfId="75"/>
    <tableColumn id="6" xr3:uid="{EF254F41-3B36-41A1-81B0-472DF8F2316B}" name="Type" dataDxfId="74"/>
    <tableColumn id="7" xr3:uid="{757B8F19-C47C-42B5-858F-36AF9B0BB887}" name="Adresse" dataDxfId="73">
      <calculatedColumnFormula>VLOOKUP(Recapitulatif!$D3,tab_bdd_clubs[],2,FALSE)</calculatedColumnFormula>
    </tableColumn>
    <tableColumn id="8" xr3:uid="{0FD985EE-6899-4F0F-B66D-CF8085C60443}" name="Code Postal" dataDxfId="72">
      <calculatedColumnFormula>VLOOKUP(Recapitulatif!$D3,tab_bdd_clubs[],3,FALSE)</calculatedColumnFormula>
    </tableColumn>
    <tableColumn id="9" xr3:uid="{2E31472A-4420-4D24-9D7A-098D777164DB}" name="Ville" dataDxfId="71">
      <calculatedColumnFormula>VLOOKUP(Recapitulatif!$D3,tab_bdd_clubs[],4,FALSE)</calculatedColumnFormula>
    </tableColumn>
    <tableColumn id="10" xr3:uid="{CB17A655-5188-410D-83D4-8E0BE1F3AF7B}" name="Latitude" dataDxfId="70">
      <calculatedColumnFormula>VLOOKUP(Recapitulatif!$D3,tab_bdd_clubs[],5,FALSE)</calculatedColumnFormula>
    </tableColumn>
    <tableColumn id="11" xr3:uid="{74C84CD8-E424-418B-8F00-A246E326A4BF}" name="Longitude" dataDxfId="69">
      <calculatedColumnFormula>VLOOKUP(Recapitulatif!$D3,tab_bdd_clubs[],6,FALSE)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06073AC-C7A0-43C3-AEBA-E3E5672A2BE1}" name="tab_bdd_clubs" displayName="tab_bdd_clubs" ref="A1:F89" totalsRowShown="0">
  <autoFilter ref="A1:F89" xr:uid="{506073AC-C7A0-43C3-AEBA-E3E5672A2BE1}"/>
  <sortState xmlns:xlrd2="http://schemas.microsoft.com/office/spreadsheetml/2017/richdata2" ref="A2:F71">
    <sortCondition descending="1" ref="C1:C71"/>
  </sortState>
  <tableColumns count="6">
    <tableColumn id="1" xr3:uid="{BD2A036B-EC83-4D1F-AF5C-939E85BFCC83}" name="club"/>
    <tableColumn id="2" xr3:uid="{9FFC32CC-5273-4D2B-B420-45F791DFA953}" name="adresse"/>
    <tableColumn id="3" xr3:uid="{CD2DED5A-D13D-4C3D-B2B3-735B5C5E3243}" name="code postal" dataDxfId="1"/>
    <tableColumn id="4" xr3:uid="{19FF3AC3-D7D8-4162-9051-C17D0A98E521}" name="Ville" dataDxfId="0"/>
    <tableColumn id="5" xr3:uid="{6CE143F6-6482-4E22-B252-47018BC3CE82}" name="latitude"/>
    <tableColumn id="6" xr3:uid="{F3765560-3E39-48CC-99B1-2FF394A278AA}" name="longitud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umap.openstreetmap.fr/fr/map/observations-2021_2022_652410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F2D1F2-BD71-4A8C-A90E-4D955C897446}">
  <sheetPr codeName="Feuil3"/>
  <dimension ref="A1:K155"/>
  <sheetViews>
    <sheetView showGridLines="0" tabSelected="1" zoomScale="85" zoomScaleNormal="85" workbookViewId="0">
      <pane ySplit="2" topLeftCell="A75" activePane="bottomLeft" state="frozen"/>
      <selection pane="bottomLeft" activeCell="G92" sqref="G92"/>
    </sheetView>
  </sheetViews>
  <sheetFormatPr baseColWidth="10" defaultColWidth="11.42578125" defaultRowHeight="15" x14ac:dyDescent="0.25"/>
  <cols>
    <col min="1" max="1" width="20" style="25" customWidth="1"/>
    <col min="2" max="2" width="14.85546875" style="24" customWidth="1"/>
    <col min="3" max="3" width="14.28515625" style="24" customWidth="1"/>
    <col min="4" max="4" width="39.28515625" style="24" customWidth="1"/>
    <col min="5" max="5" width="23.140625" style="24" customWidth="1"/>
    <col min="6" max="6" width="22.28515625" style="24" customWidth="1"/>
    <col min="7" max="7" width="47.28515625" customWidth="1"/>
    <col min="8" max="8" width="13.5703125" customWidth="1"/>
    <col min="9" max="9" width="28" customWidth="1"/>
    <col min="10" max="10" width="14.7109375" customWidth="1"/>
    <col min="11" max="11" width="18.85546875" customWidth="1"/>
    <col min="12" max="16" width="6.42578125" bestFit="1" customWidth="1"/>
    <col min="17" max="17" width="12.5703125" bestFit="1" customWidth="1"/>
    <col min="18" max="18" width="8.5703125" bestFit="1" customWidth="1"/>
    <col min="19" max="19" width="12.5703125" bestFit="1" customWidth="1"/>
    <col min="20" max="20" width="10.42578125" bestFit="1" customWidth="1"/>
    <col min="21" max="21" width="10" bestFit="1" customWidth="1"/>
    <col min="22" max="22" width="14.140625" bestFit="1" customWidth="1"/>
    <col min="23" max="23" width="12.140625" bestFit="1" customWidth="1"/>
    <col min="24" max="24" width="13.140625" bestFit="1" customWidth="1"/>
    <col min="25" max="25" width="13" bestFit="1" customWidth="1"/>
    <col min="26" max="26" width="9.140625" bestFit="1" customWidth="1"/>
    <col min="27" max="27" width="7.5703125" bestFit="1" customWidth="1"/>
    <col min="28" max="28" width="19.5703125" bestFit="1" customWidth="1"/>
    <col min="29" max="29" width="21.5703125" bestFit="1" customWidth="1"/>
    <col min="31" max="31" width="9.42578125" bestFit="1" customWidth="1"/>
    <col min="32" max="32" width="10.42578125" bestFit="1" customWidth="1"/>
    <col min="33" max="33" width="9.5703125" bestFit="1" customWidth="1"/>
    <col min="34" max="34" width="19.5703125" bestFit="1" customWidth="1"/>
    <col min="35" max="35" width="14.140625" bestFit="1" customWidth="1"/>
    <col min="36" max="36" width="16.85546875" bestFit="1" customWidth="1"/>
    <col min="37" max="37" width="5.85546875" bestFit="1" customWidth="1"/>
    <col min="38" max="38" width="16.85546875" bestFit="1" customWidth="1"/>
    <col min="39" max="39" width="13.85546875" bestFit="1" customWidth="1"/>
    <col min="40" max="40" width="13.5703125" bestFit="1" customWidth="1"/>
    <col min="41" max="41" width="6.42578125" bestFit="1" customWidth="1"/>
    <col min="42" max="42" width="12.5703125" bestFit="1" customWidth="1"/>
  </cols>
  <sheetData>
    <row r="1" spans="1:11" ht="36.75" customHeight="1" x14ac:dyDescent="0.25">
      <c r="A1" s="56" t="s">
        <v>17</v>
      </c>
      <c r="B1" s="56"/>
      <c r="C1" s="56"/>
      <c r="D1" s="56"/>
      <c r="E1" s="56"/>
      <c r="F1" s="56"/>
      <c r="G1" s="56"/>
      <c r="H1" s="56"/>
      <c r="I1" s="56"/>
      <c r="J1" s="56"/>
      <c r="K1" s="56"/>
    </row>
    <row r="2" spans="1:11" x14ac:dyDescent="0.25">
      <c r="A2" s="33" t="s">
        <v>2</v>
      </c>
      <c r="B2" s="34" t="s">
        <v>3</v>
      </c>
      <c r="C2" s="34" t="s">
        <v>18</v>
      </c>
      <c r="D2" s="34" t="s">
        <v>19</v>
      </c>
      <c r="E2" s="34" t="s">
        <v>20</v>
      </c>
      <c r="F2" s="34" t="s">
        <v>4</v>
      </c>
      <c r="G2" s="34" t="s">
        <v>21</v>
      </c>
      <c r="H2" s="34" t="s">
        <v>22</v>
      </c>
      <c r="I2" s="34" t="s">
        <v>23</v>
      </c>
      <c r="J2" s="55" t="s">
        <v>24</v>
      </c>
      <c r="K2" s="55" t="s">
        <v>25</v>
      </c>
    </row>
    <row r="3" spans="1:11" x14ac:dyDescent="0.25">
      <c r="A3" s="41">
        <v>44400</v>
      </c>
      <c r="B3" s="36" t="s">
        <v>494</v>
      </c>
      <c r="C3" s="28" t="s">
        <v>26</v>
      </c>
      <c r="D3" s="30" t="s">
        <v>27</v>
      </c>
      <c r="E3" s="28" t="s">
        <v>6</v>
      </c>
      <c r="F3" s="27" t="s">
        <v>13</v>
      </c>
      <c r="G3" s="27" t="str">
        <f>VLOOKUP(Recapitulatif!$D3,tab_bdd_clubs[],2,FALSE)</f>
        <v>591 avenue de noneres</v>
      </c>
      <c r="H3" s="27">
        <f>VLOOKUP(Recapitulatif!$D3,tab_bdd_clubs[],3,FALSE)</f>
        <v>40000</v>
      </c>
      <c r="I3" s="27" t="str">
        <f>VLOOKUP(Recapitulatif!$D3,tab_bdd_clubs[],4,FALSE)</f>
        <v>Mont-de-Marsan</v>
      </c>
      <c r="J3" s="54" t="str">
        <f>VLOOKUP(Recapitulatif!$D3,tab_bdd_clubs[],5,FALSE)</f>
        <v>43.899499</v>
      </c>
      <c r="K3" s="54" t="str">
        <f>VLOOKUP(Recapitulatif!$D3,tab_bdd_clubs[],6,FALSE)</f>
        <v>-0.500355</v>
      </c>
    </row>
    <row r="4" spans="1:11" x14ac:dyDescent="0.25">
      <c r="A4" s="41">
        <v>44400</v>
      </c>
      <c r="B4" s="36" t="s">
        <v>494</v>
      </c>
      <c r="C4" s="28" t="s">
        <v>28</v>
      </c>
      <c r="D4" s="30" t="s">
        <v>29</v>
      </c>
      <c r="E4" s="28" t="s">
        <v>6</v>
      </c>
      <c r="F4" s="27" t="s">
        <v>13</v>
      </c>
      <c r="G4" s="27" t="str">
        <f>VLOOKUP(Recapitulatif!$D4,tab_bdd_clubs[],2,FALSE)</f>
        <v>Rue Joliot Curie</v>
      </c>
      <c r="H4" s="27">
        <f>VLOOKUP(Recapitulatif!$D4,tab_bdd_clubs[],3,FALSE)</f>
        <v>33185</v>
      </c>
      <c r="I4" s="27" t="str">
        <f>VLOOKUP(Recapitulatif!$D4,tab_bdd_clubs[],4,FALSE)</f>
        <v>Le Haillan</v>
      </c>
      <c r="J4" s="54" t="str">
        <f>VLOOKUP(Recapitulatif!$D4,tab_bdd_clubs[],5,FALSE)</f>
        <v>44.87766</v>
      </c>
      <c r="K4" s="54" t="str">
        <f>VLOOKUP(Recapitulatif!$D4,tab_bdd_clubs[],6,FALSE)</f>
        <v>-0.673141</v>
      </c>
    </row>
    <row r="5" spans="1:11" x14ac:dyDescent="0.25">
      <c r="A5" s="41">
        <v>44407</v>
      </c>
      <c r="B5" s="36" t="s">
        <v>494</v>
      </c>
      <c r="C5" s="28" t="s">
        <v>30</v>
      </c>
      <c r="D5" s="30" t="s">
        <v>31</v>
      </c>
      <c r="E5" s="28" t="s">
        <v>6</v>
      </c>
      <c r="F5" s="27" t="s">
        <v>13</v>
      </c>
      <c r="G5" s="27" t="str">
        <f>VLOOKUP(Recapitulatif!$D5,tab_bdd_clubs[],2,FALSE)</f>
        <v>98 avenue Bon air</v>
      </c>
      <c r="H5" s="27">
        <f>VLOOKUP(Recapitulatif!$D5,tab_bdd_clubs[],3,FALSE)</f>
        <v>33700</v>
      </c>
      <c r="I5" s="27" t="str">
        <f>VLOOKUP(Recapitulatif!$D5,tab_bdd_clubs[],4,FALSE)</f>
        <v>Merignac</v>
      </c>
      <c r="J5" s="54" t="str">
        <f>VLOOKUP(Recapitulatif!$D5,tab_bdd_clubs[],5,FALSE)</f>
        <v>44.823001</v>
      </c>
      <c r="K5" s="54" t="str">
        <f>VLOOKUP(Recapitulatif!$D5,tab_bdd_clubs[],6,FALSE)</f>
        <v>-0.649914</v>
      </c>
    </row>
    <row r="6" spans="1:11" x14ac:dyDescent="0.25">
      <c r="A6" s="41">
        <v>44407</v>
      </c>
      <c r="B6" s="36" t="s">
        <v>494</v>
      </c>
      <c r="C6" s="28" t="s">
        <v>32</v>
      </c>
      <c r="D6" s="30" t="s">
        <v>29</v>
      </c>
      <c r="E6" s="28" t="s">
        <v>6</v>
      </c>
      <c r="F6" s="27" t="s">
        <v>13</v>
      </c>
      <c r="G6" s="27" t="str">
        <f>VLOOKUP(Recapitulatif!$D6,tab_bdd_clubs[],2,FALSE)</f>
        <v>Rue Joliot Curie</v>
      </c>
      <c r="H6" s="27">
        <f>VLOOKUP(Recapitulatif!$D6,tab_bdd_clubs[],3,FALSE)</f>
        <v>33185</v>
      </c>
      <c r="I6" s="27" t="str">
        <f>VLOOKUP(Recapitulatif!$D6,tab_bdd_clubs[],4,FALSE)</f>
        <v>Le Haillan</v>
      </c>
      <c r="J6" s="54" t="str">
        <f>VLOOKUP(Recapitulatif!$D6,tab_bdd_clubs[],5,FALSE)</f>
        <v>44.87766</v>
      </c>
      <c r="K6" s="54" t="str">
        <f>VLOOKUP(Recapitulatif!$D6,tab_bdd_clubs[],6,FALSE)</f>
        <v>-0.673141</v>
      </c>
    </row>
    <row r="7" spans="1:11" x14ac:dyDescent="0.25">
      <c r="A7" s="41">
        <v>44414</v>
      </c>
      <c r="B7" s="36" t="s">
        <v>494</v>
      </c>
      <c r="C7" s="28" t="s">
        <v>28</v>
      </c>
      <c r="D7" s="30" t="s">
        <v>33</v>
      </c>
      <c r="E7" s="28" t="s">
        <v>6</v>
      </c>
      <c r="F7" s="27" t="s">
        <v>13</v>
      </c>
      <c r="G7" s="27" t="str">
        <f>VLOOKUP(Recapitulatif!$D7,tab_bdd_clubs[],2,FALSE)</f>
        <v>18 rue Jules Védrines</v>
      </c>
      <c r="H7" s="27">
        <f>VLOOKUP(Recapitulatif!$D7,tab_bdd_clubs[],3,FALSE)</f>
        <v>33500</v>
      </c>
      <c r="I7" s="27" t="str">
        <f>VLOOKUP(Recapitulatif!$D7,tab_bdd_clubs[],4,FALSE)</f>
        <v>Libourne</v>
      </c>
      <c r="J7" s="54" t="str">
        <f>VLOOKUP(Recapitulatif!$D7,tab_bdd_clubs[],5,FALSE)</f>
        <v>44.906535</v>
      </c>
      <c r="K7" s="54" t="str">
        <f>VLOOKUP(Recapitulatif!$D7,tab_bdd_clubs[],6,FALSE)</f>
        <v>-0.234666</v>
      </c>
    </row>
    <row r="8" spans="1:11" x14ac:dyDescent="0.25">
      <c r="A8" s="41">
        <v>44414</v>
      </c>
      <c r="B8" s="36" t="s">
        <v>494</v>
      </c>
      <c r="C8" s="28" t="s">
        <v>28</v>
      </c>
      <c r="D8" s="30" t="s">
        <v>29</v>
      </c>
      <c r="E8" s="28" t="s">
        <v>6</v>
      </c>
      <c r="F8" s="27" t="s">
        <v>13</v>
      </c>
      <c r="G8" s="27" t="str">
        <f>VLOOKUP(Recapitulatif!$D8,tab_bdd_clubs[],2,FALSE)</f>
        <v>Rue Joliot Curie</v>
      </c>
      <c r="H8" s="27">
        <f>VLOOKUP(Recapitulatif!$D8,tab_bdd_clubs[],3,FALSE)</f>
        <v>33185</v>
      </c>
      <c r="I8" s="27" t="str">
        <f>VLOOKUP(Recapitulatif!$D8,tab_bdd_clubs[],4,FALSE)</f>
        <v>Le Haillan</v>
      </c>
      <c r="J8" s="54" t="str">
        <f>VLOOKUP(Recapitulatif!$D8,tab_bdd_clubs[],5,FALSE)</f>
        <v>44.87766</v>
      </c>
      <c r="K8" s="54" t="str">
        <f>VLOOKUP(Recapitulatif!$D8,tab_bdd_clubs[],6,FALSE)</f>
        <v>-0.673141</v>
      </c>
    </row>
    <row r="9" spans="1:11" x14ac:dyDescent="0.25">
      <c r="A9" s="41">
        <v>44384</v>
      </c>
      <c r="B9" s="36" t="s">
        <v>494</v>
      </c>
      <c r="C9" s="28" t="s">
        <v>34</v>
      </c>
      <c r="D9" s="30" t="s">
        <v>35</v>
      </c>
      <c r="E9" s="28" t="s">
        <v>6</v>
      </c>
      <c r="F9" s="27" t="s">
        <v>13</v>
      </c>
      <c r="G9" s="27" t="str">
        <f>VLOOKUP(Recapitulatif!$D9,tab_bdd_clubs[],2,FALSE)</f>
        <v>55 avenue du marechal de lattre de tassigny</v>
      </c>
      <c r="H9" s="27">
        <f>VLOOKUP(Recapitulatif!$D9,tab_bdd_clubs[],3,FALSE)</f>
        <v>33700</v>
      </c>
      <c r="I9" s="27" t="str">
        <f>VLOOKUP(Recapitulatif!$D9,tab_bdd_clubs[],4,FALSE)</f>
        <v>Merignac</v>
      </c>
      <c r="J9" s="54" t="str">
        <f>VLOOKUP(Recapitulatif!$D9,tab_bdd_clubs[],5,FALSE)</f>
        <v>44.845801</v>
      </c>
      <c r="K9" s="54" t="str">
        <f>VLOOKUP(Recapitulatif!$D9,tab_bdd_clubs[],6,FALSE)</f>
        <v>-0.65472</v>
      </c>
    </row>
    <row r="10" spans="1:11" x14ac:dyDescent="0.25">
      <c r="A10" s="41">
        <v>44384</v>
      </c>
      <c r="B10" s="36" t="s">
        <v>494</v>
      </c>
      <c r="C10" s="28" t="s">
        <v>34</v>
      </c>
      <c r="D10" s="30" t="s">
        <v>29</v>
      </c>
      <c r="E10" s="28" t="s">
        <v>6</v>
      </c>
      <c r="F10" s="27" t="s">
        <v>13</v>
      </c>
      <c r="G10" s="27" t="str">
        <f>VLOOKUP(Recapitulatif!$D10,tab_bdd_clubs[],2,FALSE)</f>
        <v>Rue Joliot Curie</v>
      </c>
      <c r="H10" s="27">
        <f>VLOOKUP(Recapitulatif!$D10,tab_bdd_clubs[],3,FALSE)</f>
        <v>33185</v>
      </c>
      <c r="I10" s="27" t="str">
        <f>VLOOKUP(Recapitulatif!$D10,tab_bdd_clubs[],4,FALSE)</f>
        <v>Le Haillan</v>
      </c>
      <c r="J10" s="54" t="str">
        <f>VLOOKUP(Recapitulatif!$D10,tab_bdd_clubs[],5,FALSE)</f>
        <v>44.87766</v>
      </c>
      <c r="K10" s="54" t="str">
        <f>VLOOKUP(Recapitulatif!$D10,tab_bdd_clubs[],6,FALSE)</f>
        <v>-0.673141</v>
      </c>
    </row>
    <row r="11" spans="1:11" x14ac:dyDescent="0.25">
      <c r="A11" s="41">
        <v>44422</v>
      </c>
      <c r="B11" s="36" t="s">
        <v>494</v>
      </c>
      <c r="C11" s="28" t="s">
        <v>36</v>
      </c>
      <c r="D11" s="30" t="s">
        <v>31</v>
      </c>
      <c r="E11" s="28" t="s">
        <v>6</v>
      </c>
      <c r="F11" s="27" t="s">
        <v>13</v>
      </c>
      <c r="G11" s="27" t="str">
        <f>VLOOKUP(Recapitulatif!$D11,tab_bdd_clubs[],2,FALSE)</f>
        <v>98 avenue Bon air</v>
      </c>
      <c r="H11" s="27">
        <f>VLOOKUP(Recapitulatif!$D11,tab_bdd_clubs[],3,FALSE)</f>
        <v>33700</v>
      </c>
      <c r="I11" s="27" t="str">
        <f>VLOOKUP(Recapitulatif!$D11,tab_bdd_clubs[],4,FALSE)</f>
        <v>Merignac</v>
      </c>
      <c r="J11" s="54" t="str">
        <f>VLOOKUP(Recapitulatif!$D11,tab_bdd_clubs[],5,FALSE)</f>
        <v>44.823001</v>
      </c>
      <c r="K11" s="54" t="str">
        <f>VLOOKUP(Recapitulatif!$D11,tab_bdd_clubs[],6,FALSE)</f>
        <v>-0.649914</v>
      </c>
    </row>
    <row r="12" spans="1:11" x14ac:dyDescent="0.25">
      <c r="A12" s="41">
        <v>44422</v>
      </c>
      <c r="B12" s="36" t="s">
        <v>494</v>
      </c>
      <c r="C12" s="28" t="s">
        <v>36</v>
      </c>
      <c r="D12" s="30" t="s">
        <v>29</v>
      </c>
      <c r="E12" s="28" t="s">
        <v>6</v>
      </c>
      <c r="F12" s="27" t="s">
        <v>13</v>
      </c>
      <c r="G12" s="27" t="str">
        <f>VLOOKUP(Recapitulatif!$D12,tab_bdd_clubs[],2,FALSE)</f>
        <v>Rue Joliot Curie</v>
      </c>
      <c r="H12" s="27">
        <f>VLOOKUP(Recapitulatif!$D12,tab_bdd_clubs[],3,FALSE)</f>
        <v>33185</v>
      </c>
      <c r="I12" s="27" t="str">
        <f>VLOOKUP(Recapitulatif!$D12,tab_bdd_clubs[],4,FALSE)</f>
        <v>Le Haillan</v>
      </c>
      <c r="J12" s="54" t="str">
        <f>VLOOKUP(Recapitulatif!$D12,tab_bdd_clubs[],5,FALSE)</f>
        <v>44.87766</v>
      </c>
      <c r="K12" s="54" t="str">
        <f>VLOOKUP(Recapitulatif!$D12,tab_bdd_clubs[],6,FALSE)</f>
        <v>-0.673141</v>
      </c>
    </row>
    <row r="13" spans="1:11" x14ac:dyDescent="0.25">
      <c r="A13" s="41">
        <v>44422</v>
      </c>
      <c r="B13" s="36" t="s">
        <v>495</v>
      </c>
      <c r="C13" s="28" t="s">
        <v>26</v>
      </c>
      <c r="D13" s="30" t="s">
        <v>37</v>
      </c>
      <c r="E13" s="28" t="s">
        <v>38</v>
      </c>
      <c r="F13" s="27" t="s">
        <v>13</v>
      </c>
      <c r="G13" s="27" t="str">
        <f>VLOOKUP(Recapitulatif!$D13,tab_bdd_clubs[],2,FALSE)</f>
        <v>10 avenue simone Veil</v>
      </c>
      <c r="H13" s="27">
        <f>VLOOKUP(Recapitulatif!$D13,tab_bdd_clubs[],3,FALSE)</f>
        <v>69150</v>
      </c>
      <c r="I13" s="27" t="str">
        <f>VLOOKUP(Recapitulatif!$D13,tab_bdd_clubs[],4,FALSE)</f>
        <v>Decines</v>
      </c>
      <c r="J13" s="54" t="str">
        <f>VLOOKUP(Recapitulatif!$D13,tab_bdd_clubs[],5,FALSE)</f>
        <v>45.767909</v>
      </c>
      <c r="K13" s="54" t="str">
        <f>VLOOKUP(Recapitulatif!$D13,tab_bdd_clubs[],6,FALSE)</f>
        <v>4.981689</v>
      </c>
    </row>
    <row r="14" spans="1:11" x14ac:dyDescent="0.25">
      <c r="A14" s="41">
        <v>44422</v>
      </c>
      <c r="B14" s="36" t="s">
        <v>495</v>
      </c>
      <c r="C14" s="28" t="s">
        <v>26</v>
      </c>
      <c r="D14" s="30" t="s">
        <v>39</v>
      </c>
      <c r="E14" s="28" t="s">
        <v>40</v>
      </c>
      <c r="F14" s="27" t="s">
        <v>13</v>
      </c>
      <c r="G14" s="27" t="str">
        <f>VLOOKUP(Recapitulatif!$D14,tab_bdd_clubs[],2,FALSE)</f>
        <v>31 chemins de Paradis</v>
      </c>
      <c r="H14" s="27">
        <f>VLOOKUP(Recapitulatif!$D14,tab_bdd_clubs[],3,FALSE)</f>
        <v>13500</v>
      </c>
      <c r="I14" s="27" t="str">
        <f>VLOOKUP(Recapitulatif!$D14,tab_bdd_clubs[],4,FALSE)</f>
        <v>Martigues</v>
      </c>
      <c r="J14" s="54" t="str">
        <f>VLOOKUP(Recapitulatif!$D14,tab_bdd_clubs[],5,FALSE)</f>
        <v>43.405812</v>
      </c>
      <c r="K14" s="54" t="str">
        <f>VLOOKUP(Recapitulatif!$D14,tab_bdd_clubs[],6,FALSE)</f>
        <v>5.044285</v>
      </c>
    </row>
    <row r="15" spans="1:11" x14ac:dyDescent="0.25">
      <c r="A15" s="41">
        <v>44429</v>
      </c>
      <c r="B15" s="36" t="s">
        <v>495</v>
      </c>
      <c r="C15" s="28" t="s">
        <v>26</v>
      </c>
      <c r="D15" s="30" t="s">
        <v>41</v>
      </c>
      <c r="E15" s="28" t="s">
        <v>40</v>
      </c>
      <c r="F15" s="27" t="s">
        <v>13</v>
      </c>
      <c r="G15" s="27" t="str">
        <f>VLOOKUP(Recapitulatif!$D15,tab_bdd_clubs[],2,FALSE)</f>
        <v>place paul codos</v>
      </c>
      <c r="H15" s="27">
        <f>VLOOKUP(Recapitulatif!$D15,tab_bdd_clubs[],3,FALSE)</f>
        <v>13700</v>
      </c>
      <c r="I15" s="27" t="str">
        <f>VLOOKUP(Recapitulatif!$D15,tab_bdd_clubs[],4,FALSE)</f>
        <v>Marignane</v>
      </c>
      <c r="J15" s="54" t="str">
        <f>VLOOKUP(Recapitulatif!$D15,tab_bdd_clubs[],5,FALSE)</f>
        <v>43.424859</v>
      </c>
      <c r="K15" s="54" t="str">
        <f>VLOOKUP(Recapitulatif!$D15,tab_bdd_clubs[],6,FALSE)</f>
        <v>5.182187</v>
      </c>
    </row>
    <row r="16" spans="1:11" x14ac:dyDescent="0.25">
      <c r="A16" s="41">
        <v>44429</v>
      </c>
      <c r="B16" s="36" t="s">
        <v>495</v>
      </c>
      <c r="C16" s="28" t="s">
        <v>26</v>
      </c>
      <c r="D16" s="30" t="s">
        <v>42</v>
      </c>
      <c r="E16" s="28" t="s">
        <v>38</v>
      </c>
      <c r="F16" s="27" t="s">
        <v>13</v>
      </c>
      <c r="G16" s="27" t="str">
        <f>VLOOKUP(Recapitulatif!$D16,tab_bdd_clubs[],2,FALSE)</f>
        <v>rue joan miro</v>
      </c>
      <c r="H16" s="27">
        <f>VLOOKUP(Recapitulatif!$D16,tab_bdd_clubs[],3,FALSE)</f>
        <v>69800</v>
      </c>
      <c r="I16" s="27" t="str">
        <f>VLOOKUP(Recapitulatif!$D16,tab_bdd_clubs[],4,FALSE)</f>
        <v>Saint-Priest</v>
      </c>
      <c r="J16" s="54" t="str">
        <f>VLOOKUP(Recapitulatif!$D16,tab_bdd_clubs[],5,FALSE)</f>
        <v>45.695442</v>
      </c>
      <c r="K16" s="54" t="str">
        <f>VLOOKUP(Recapitulatif!$D16,tab_bdd_clubs[],6,FALSE)</f>
        <v>4.936568</v>
      </c>
    </row>
    <row r="17" spans="1:11" x14ac:dyDescent="0.25">
      <c r="A17" s="41">
        <v>44414</v>
      </c>
      <c r="B17" s="36" t="s">
        <v>496</v>
      </c>
      <c r="C17" s="28" t="s">
        <v>43</v>
      </c>
      <c r="D17" s="30" t="s">
        <v>44</v>
      </c>
      <c r="E17" s="28" t="s">
        <v>45</v>
      </c>
      <c r="F17" s="27" t="s">
        <v>46</v>
      </c>
      <c r="G17" s="27" t="str">
        <f>VLOOKUP(Recapitulatif!$D17,tab_bdd_clubs[],2,FALSE)</f>
        <v>Route de la Moncelle</v>
      </c>
      <c r="H17" s="27">
        <f>VLOOKUP(Recapitulatif!$D17,tab_bdd_clubs[],3,FALSE)</f>
        <v>8140</v>
      </c>
      <c r="I17" s="27" t="str">
        <f>VLOOKUP(Recapitulatif!$D17,tab_bdd_clubs[],4,FALSE)</f>
        <v>Bazeilles</v>
      </c>
      <c r="J17" s="54" t="str">
        <f>VLOOKUP(Recapitulatif!$D17,tab_bdd_clubs[],5,FALSE)</f>
        <v>49.684242</v>
      </c>
      <c r="K17" s="54" t="str">
        <f>VLOOKUP(Recapitulatif!$D17,tab_bdd_clubs[],6,FALSE)</f>
        <v>4.986871</v>
      </c>
    </row>
    <row r="18" spans="1:11" x14ac:dyDescent="0.25">
      <c r="A18" s="41">
        <v>44414</v>
      </c>
      <c r="B18" s="36" t="s">
        <v>496</v>
      </c>
      <c r="C18" s="28" t="s">
        <v>43</v>
      </c>
      <c r="D18" s="30" t="s">
        <v>47</v>
      </c>
      <c r="E18" s="28" t="s">
        <v>38</v>
      </c>
      <c r="F18" s="27" t="s">
        <v>46</v>
      </c>
      <c r="G18" s="27" t="str">
        <f>VLOOKUP(Recapitulatif!$D18,tab_bdd_clubs[],2,FALSE)</f>
        <v>38 boulevard du fier</v>
      </c>
      <c r="H18" s="27">
        <f>VLOOKUP(Recapitulatif!$D18,tab_bdd_clubs[],3,FALSE)</f>
        <v>74000</v>
      </c>
      <c r="I18" s="27" t="str">
        <f>VLOOKUP(Recapitulatif!$D18,tab_bdd_clubs[],4,FALSE)</f>
        <v>annecy</v>
      </c>
      <c r="J18" s="54" t="str">
        <f>VLOOKUP(Recapitulatif!$D18,tab_bdd_clubs[],5,FALSE)</f>
        <v>45.918947</v>
      </c>
      <c r="K18" s="54" t="str">
        <f>VLOOKUP(Recapitulatif!$D18,tab_bdd_clubs[],6,FALSE)</f>
        <v>6.118454</v>
      </c>
    </row>
    <row r="19" spans="1:11" x14ac:dyDescent="0.25">
      <c r="A19" s="41">
        <v>44415</v>
      </c>
      <c r="B19" s="36" t="s">
        <v>496</v>
      </c>
      <c r="C19" s="28" t="s">
        <v>32</v>
      </c>
      <c r="D19" s="30" t="s">
        <v>48</v>
      </c>
      <c r="E19" s="28" t="s">
        <v>45</v>
      </c>
      <c r="F19" s="27" t="s">
        <v>13</v>
      </c>
      <c r="G19" s="27" t="str">
        <f>VLOOKUP(Recapitulatif!$D19,tab_bdd_clubs[],2,FALSE)</f>
        <v>90 boulevard jean jaures</v>
      </c>
      <c r="H19" s="27">
        <f>VLOOKUP(Recapitulatif!$D19,tab_bdd_clubs[],3,FALSE)</f>
        <v>54510</v>
      </c>
      <c r="I19" s="27" t="str">
        <f>VLOOKUP(Recapitulatif!$D19,tab_bdd_clubs[],4,FALSE)</f>
        <v>tomblaine</v>
      </c>
      <c r="J19" s="54" t="str">
        <f>VLOOKUP(Recapitulatif!$D19,tab_bdd_clubs[],5,FALSE)</f>
        <v>48.694881</v>
      </c>
      <c r="K19" s="54" t="str">
        <f>VLOOKUP(Recapitulatif!$D19,tab_bdd_clubs[],6,FALSE)</f>
        <v>6.210104</v>
      </c>
    </row>
    <row r="20" spans="1:11" x14ac:dyDescent="0.25">
      <c r="A20" s="41">
        <v>44415</v>
      </c>
      <c r="B20" s="36" t="s">
        <v>496</v>
      </c>
      <c r="C20" s="28" t="s">
        <v>32</v>
      </c>
      <c r="D20" s="30" t="s">
        <v>49</v>
      </c>
      <c r="E20" s="28" t="s">
        <v>50</v>
      </c>
      <c r="F20" s="27" t="s">
        <v>13</v>
      </c>
      <c r="G20" s="27" t="str">
        <f>VLOOKUP(Recapitulatif!$D20,tab_bdd_clubs[],2,FALSE)</f>
        <v>2 impasse de la forge</v>
      </c>
      <c r="H20" s="27">
        <f>VLOOKUP(Recapitulatif!$D20,tab_bdd_clubs[],3,FALSE)</f>
        <v>25200</v>
      </c>
      <c r="I20" s="27" t="str">
        <f>VLOOKUP(Recapitulatif!$D20,tab_bdd_clubs[],4,FALSE)</f>
        <v>montbeliard</v>
      </c>
      <c r="J20" s="54" t="str">
        <f>VLOOKUP(Recapitulatif!$D20,tab_bdd_clubs[],5,FALSE)</f>
        <v>47.514883</v>
      </c>
      <c r="K20" s="54" t="str">
        <f>VLOOKUP(Recapitulatif!$D20,tab_bdd_clubs[],6,FALSE)</f>
        <v>6.81133</v>
      </c>
    </row>
    <row r="21" spans="1:11" x14ac:dyDescent="0.25">
      <c r="A21" s="41">
        <v>44419</v>
      </c>
      <c r="B21" s="36" t="s">
        <v>496</v>
      </c>
      <c r="C21" s="28" t="s">
        <v>28</v>
      </c>
      <c r="D21" s="30" t="s">
        <v>48</v>
      </c>
      <c r="E21" s="28" t="s">
        <v>45</v>
      </c>
      <c r="F21" s="27" t="s">
        <v>13</v>
      </c>
      <c r="G21" s="27" t="str">
        <f>VLOOKUP(Recapitulatif!$D21,tab_bdd_clubs[],2,FALSE)</f>
        <v>90 boulevard jean jaures</v>
      </c>
      <c r="H21" s="27">
        <f>VLOOKUP(Recapitulatif!$D21,tab_bdd_clubs[],3,FALSE)</f>
        <v>54510</v>
      </c>
      <c r="I21" s="27" t="str">
        <f>VLOOKUP(Recapitulatif!$D21,tab_bdd_clubs[],4,FALSE)</f>
        <v>tomblaine</v>
      </c>
      <c r="J21" s="54" t="str">
        <f>VLOOKUP(Recapitulatif!$D21,tab_bdd_clubs[],5,FALSE)</f>
        <v>48.694881</v>
      </c>
      <c r="K21" s="54" t="str">
        <f>VLOOKUP(Recapitulatif!$D21,tab_bdd_clubs[],6,FALSE)</f>
        <v>6.210104</v>
      </c>
    </row>
    <row r="22" spans="1:11" x14ac:dyDescent="0.25">
      <c r="A22" s="41">
        <v>44419</v>
      </c>
      <c r="B22" s="36" t="s">
        <v>496</v>
      </c>
      <c r="C22" s="28" t="s">
        <v>28</v>
      </c>
      <c r="D22" s="30" t="s">
        <v>51</v>
      </c>
      <c r="E22" s="28" t="s">
        <v>45</v>
      </c>
      <c r="F22" s="27" t="s">
        <v>13</v>
      </c>
      <c r="G22" s="27" t="str">
        <f>VLOOKUP(Recapitulatif!$D22,tab_bdd_clubs[],2,FALSE)</f>
        <v>126 avenue robert schumann</v>
      </c>
      <c r="H22" s="27">
        <f>VLOOKUP(Recapitulatif!$D22,tab_bdd_clubs[],3,FALSE)</f>
        <v>10000</v>
      </c>
      <c r="I22" s="27" t="str">
        <f>VLOOKUP(Recapitulatif!$D22,tab_bdd_clubs[],4,FALSE)</f>
        <v>troyes</v>
      </c>
      <c r="J22" s="54" t="str">
        <f>VLOOKUP(Recapitulatif!$D22,tab_bdd_clubs[],5,FALSE)</f>
        <v>48.305964</v>
      </c>
      <c r="K22" s="54" t="str">
        <f>VLOOKUP(Recapitulatif!$D22,tab_bdd_clubs[],6,FALSE)</f>
        <v>4.093781</v>
      </c>
    </row>
    <row r="23" spans="1:11" x14ac:dyDescent="0.25">
      <c r="A23" s="41">
        <v>44422</v>
      </c>
      <c r="B23" s="36" t="s">
        <v>496</v>
      </c>
      <c r="C23" s="28" t="s">
        <v>26</v>
      </c>
      <c r="D23" s="30" t="s">
        <v>52</v>
      </c>
      <c r="E23" s="28" t="s">
        <v>45</v>
      </c>
      <c r="F23" s="27" t="s">
        <v>46</v>
      </c>
      <c r="G23" s="27" t="str">
        <f>VLOOKUP(Recapitulatif!$D23,tab_bdd_clubs[],2,FALSE)</f>
        <v>3 allee de saint-symphorien</v>
      </c>
      <c r="H23" s="27">
        <f>VLOOKUP(Recapitulatif!$D23,tab_bdd_clubs[],3,FALSE)</f>
        <v>57000</v>
      </c>
      <c r="I23" s="27" t="str">
        <f>VLOOKUP(Recapitulatif!$D23,tab_bdd_clubs[],4,FALSE)</f>
        <v>metz</v>
      </c>
      <c r="J23" s="54" t="str">
        <f>VLOOKUP(Recapitulatif!$D23,tab_bdd_clubs[],5,FALSE)</f>
        <v>49.109663</v>
      </c>
      <c r="K23" s="54" t="str">
        <f>VLOOKUP(Recapitulatif!$D23,tab_bdd_clubs[],6,FALSE)</f>
        <v>6.161923</v>
      </c>
    </row>
    <row r="24" spans="1:11" x14ac:dyDescent="0.25">
      <c r="A24" s="41">
        <v>44422</v>
      </c>
      <c r="B24" s="36" t="s">
        <v>496</v>
      </c>
      <c r="C24" s="28" t="s">
        <v>26</v>
      </c>
      <c r="D24" s="30" t="s">
        <v>53</v>
      </c>
      <c r="E24" s="28" t="s">
        <v>54</v>
      </c>
      <c r="F24" s="27" t="s">
        <v>46</v>
      </c>
      <c r="G24" s="27" t="str">
        <f>VLOOKUP(Recapitulatif!$D24,tab_bdd_clubs[],2,FALSE)</f>
        <v>11 rue des anciens combattants d'afrique du nord</v>
      </c>
      <c r="H24" s="27">
        <f>VLOOKUP(Recapitulatif!$D24,tab_bdd_clubs[],3,FALSE)</f>
        <v>2100</v>
      </c>
      <c r="I24" s="27" t="str">
        <f>VLOOKUP(Recapitulatif!$D24,tab_bdd_clubs[],4,FALSE)</f>
        <v>saint-quentin</v>
      </c>
      <c r="J24" s="54" t="str">
        <f>VLOOKUP(Recapitulatif!$D24,tab_bdd_clubs[],5,FALSE)</f>
        <v>49.864811</v>
      </c>
      <c r="K24" s="54" t="str">
        <f>VLOOKUP(Recapitulatif!$D24,tab_bdd_clubs[],6,FALSE)</f>
        <v>3.278376</v>
      </c>
    </row>
    <row r="25" spans="1:11" x14ac:dyDescent="0.25">
      <c r="A25" s="41">
        <v>44429</v>
      </c>
      <c r="B25" s="36" t="s">
        <v>496</v>
      </c>
      <c r="C25" s="28" t="s">
        <v>5</v>
      </c>
      <c r="D25" s="30" t="s">
        <v>48</v>
      </c>
      <c r="E25" s="28" t="s">
        <v>45</v>
      </c>
      <c r="F25" s="27" t="s">
        <v>13</v>
      </c>
      <c r="G25" s="27" t="str">
        <f>VLOOKUP(Recapitulatif!$D25,tab_bdd_clubs[],2,FALSE)</f>
        <v>90 boulevard jean jaures</v>
      </c>
      <c r="H25" s="27">
        <f>VLOOKUP(Recapitulatif!$D25,tab_bdd_clubs[],3,FALSE)</f>
        <v>54510</v>
      </c>
      <c r="I25" s="27" t="str">
        <f>VLOOKUP(Recapitulatif!$D25,tab_bdd_clubs[],4,FALSE)</f>
        <v>tomblaine</v>
      </c>
      <c r="J25" s="54" t="str">
        <f>VLOOKUP(Recapitulatif!$D25,tab_bdd_clubs[],5,FALSE)</f>
        <v>48.694881</v>
      </c>
      <c r="K25" s="54" t="str">
        <f>VLOOKUP(Recapitulatif!$D25,tab_bdd_clubs[],6,FALSE)</f>
        <v>6.210104</v>
      </c>
    </row>
    <row r="26" spans="1:11" x14ac:dyDescent="0.25">
      <c r="A26" s="41">
        <v>44429</v>
      </c>
      <c r="B26" s="36" t="s">
        <v>496</v>
      </c>
      <c r="C26" s="28" t="s">
        <v>5</v>
      </c>
      <c r="D26" s="30" t="s">
        <v>55</v>
      </c>
      <c r="E26" s="28" t="s">
        <v>45</v>
      </c>
      <c r="F26" s="27" t="s">
        <v>13</v>
      </c>
      <c r="G26" s="27" t="str">
        <f>VLOOKUP(Recapitulatif!$D26,tab_bdd_clubs[],2,FALSE)</f>
        <v>Chemin du petit chaperon rouge</v>
      </c>
      <c r="H26" s="27">
        <f>VLOOKUP(Recapitulatif!$D26,tab_bdd_clubs[],3,FALSE)</f>
        <v>88000</v>
      </c>
      <c r="I26" s="27" t="str">
        <f>VLOOKUP(Recapitulatif!$D26,tab_bdd_clubs[],4,FALSE)</f>
        <v>epinal</v>
      </c>
      <c r="J26" s="54" t="str">
        <f>VLOOKUP(Recapitulatif!$D26,tab_bdd_clubs[],5,FALSE)</f>
        <v>48.180398</v>
      </c>
      <c r="K26" s="54" t="str">
        <f>VLOOKUP(Recapitulatif!$D26,tab_bdd_clubs[],6,FALSE)</f>
        <v>6.470088</v>
      </c>
    </row>
    <row r="27" spans="1:11" x14ac:dyDescent="0.25">
      <c r="A27" s="41">
        <v>44429</v>
      </c>
      <c r="B27" s="36" t="s">
        <v>496</v>
      </c>
      <c r="C27" s="28" t="s">
        <v>36</v>
      </c>
      <c r="D27" s="30" t="s">
        <v>56</v>
      </c>
      <c r="E27" s="28" t="s">
        <v>45</v>
      </c>
      <c r="F27" s="27" t="s">
        <v>13</v>
      </c>
      <c r="G27" s="27" t="str">
        <f>VLOOKUP(Recapitulatif!$D27,tab_bdd_clubs[],2,FALSE)</f>
        <v>avenue de Maron</v>
      </c>
      <c r="H27" s="27">
        <f>VLOOKUP(Recapitulatif!$D27,tab_bdd_clubs[],3,FALSE)</f>
        <v>54600</v>
      </c>
      <c r="I27" s="27" t="str">
        <f>VLOOKUP(Recapitulatif!$D27,tab_bdd_clubs[],4,FALSE)</f>
        <v>Villers-les-Nancy</v>
      </c>
      <c r="J27" s="54" t="str">
        <f>VLOOKUP(Recapitulatif!$D27,tab_bdd_clubs[],5,FALSE)</f>
        <v>48.666664</v>
      </c>
      <c r="K27" s="54" t="str">
        <f>VLOOKUP(Recapitulatif!$D27,tab_bdd_clubs[],6,FALSE)</f>
        <v>6.137426</v>
      </c>
    </row>
    <row r="28" spans="1:11" x14ac:dyDescent="0.25">
      <c r="A28" s="41">
        <v>44429</v>
      </c>
      <c r="B28" s="36" t="s">
        <v>496</v>
      </c>
      <c r="C28" s="28" t="s">
        <v>34</v>
      </c>
      <c r="D28" s="30" t="s">
        <v>57</v>
      </c>
      <c r="E28" s="28" t="s">
        <v>45</v>
      </c>
      <c r="F28" s="27" t="s">
        <v>13</v>
      </c>
      <c r="G28" s="27" t="str">
        <f>VLOOKUP(Recapitulatif!$D28,tab_bdd_clubs[],2,FALSE)</f>
        <v>rue martin-champ</v>
      </c>
      <c r="H28" s="27">
        <f>VLOOKUP(Recapitulatif!$D28,tab_bdd_clubs[],3,FALSE)</f>
        <v>57000</v>
      </c>
      <c r="I28" s="27" t="str">
        <f>VLOOKUP(Recapitulatif!$D28,tab_bdd_clubs[],4,FALSE)</f>
        <v>metz</v>
      </c>
      <c r="J28" s="54" t="str">
        <f>VLOOKUP(Recapitulatif!$D28,tab_bdd_clubs[],5,FALSE)</f>
        <v>49.082491</v>
      </c>
      <c r="K28" s="54" t="str">
        <f>VLOOKUP(Recapitulatif!$D28,tab_bdd_clubs[],6,FALSE)</f>
        <v>6.18562</v>
      </c>
    </row>
    <row r="29" spans="1:11" x14ac:dyDescent="0.25">
      <c r="A29" s="41">
        <v>44430</v>
      </c>
      <c r="B29" s="36" t="s">
        <v>496</v>
      </c>
      <c r="C29" s="28" t="s">
        <v>32</v>
      </c>
      <c r="D29" s="30" t="s">
        <v>52</v>
      </c>
      <c r="E29" s="28" t="s">
        <v>45</v>
      </c>
      <c r="F29" s="27" t="s">
        <v>46</v>
      </c>
      <c r="G29" s="27" t="str">
        <f>VLOOKUP(Recapitulatif!$D29,tab_bdd_clubs[],2,FALSE)</f>
        <v>3 allee de saint-symphorien</v>
      </c>
      <c r="H29" s="27">
        <f>VLOOKUP(Recapitulatif!$D29,tab_bdd_clubs[],3,FALSE)</f>
        <v>57000</v>
      </c>
      <c r="I29" s="27" t="str">
        <f>VLOOKUP(Recapitulatif!$D29,tab_bdd_clubs[],4,FALSE)</f>
        <v>metz</v>
      </c>
      <c r="J29" s="54" t="str">
        <f>VLOOKUP(Recapitulatif!$D29,tab_bdd_clubs[],5,FALSE)</f>
        <v>49.109663</v>
      </c>
      <c r="K29" s="54" t="str">
        <f>VLOOKUP(Recapitulatif!$D29,tab_bdd_clubs[],6,FALSE)</f>
        <v>6.161923</v>
      </c>
    </row>
    <row r="30" spans="1:11" x14ac:dyDescent="0.25">
      <c r="A30" s="41">
        <v>44430</v>
      </c>
      <c r="B30" s="36" t="s">
        <v>496</v>
      </c>
      <c r="C30" s="28" t="s">
        <v>32</v>
      </c>
      <c r="D30" s="30" t="s">
        <v>58</v>
      </c>
      <c r="E30" s="28" t="s">
        <v>59</v>
      </c>
      <c r="F30" s="27" t="s">
        <v>46</v>
      </c>
      <c r="G30" s="27" t="str">
        <f>VLOOKUP(Recapitulatif!$D30,tab_bdd_clubs[],2,FALSE)</f>
        <v>voie saules</v>
      </c>
      <c r="H30" s="27">
        <f>VLOOKUP(Recapitulatif!$D30,tab_bdd_clubs[],3,FALSE)</f>
        <v>94310</v>
      </c>
      <c r="I30" s="27" t="str">
        <f>VLOOKUP(Recapitulatif!$D30,tab_bdd_clubs[],4,FALSE)</f>
        <v>orly</v>
      </c>
      <c r="J30" s="54" t="str">
        <f>VLOOKUP(Recapitulatif!$D30,tab_bdd_clubs[],5,FALSE)</f>
        <v>48.746365</v>
      </c>
      <c r="K30" s="54" t="str">
        <f>VLOOKUP(Recapitulatif!$D30,tab_bdd_clubs[],6,FALSE)</f>
        <v>2.414149</v>
      </c>
    </row>
    <row r="31" spans="1:11" x14ac:dyDescent="0.25">
      <c r="A31" s="42">
        <v>44410</v>
      </c>
      <c r="B31" s="37" t="s">
        <v>496</v>
      </c>
      <c r="C31" s="28" t="s">
        <v>5</v>
      </c>
      <c r="D31" s="38" t="s">
        <v>60</v>
      </c>
      <c r="E31" s="28" t="s">
        <v>45</v>
      </c>
      <c r="F31" s="27" t="s">
        <v>61</v>
      </c>
      <c r="G31" s="27" t="str">
        <f>VLOOKUP(Recapitulatif!$D31,tab_bdd_clubs[],2,FALSE)</f>
        <v>1 rue de la gare</v>
      </c>
      <c r="H31" s="27">
        <f>VLOOKUP(Recapitulatif!$D31,tab_bdd_clubs[],3,FALSE)</f>
        <v>54360</v>
      </c>
      <c r="I31" s="27" t="str">
        <f>VLOOKUP(Recapitulatif!$D31,tab_bdd_clubs[],4,FALSE)</f>
        <v>blainville-sur-l'eau</v>
      </c>
      <c r="J31" s="54" t="str">
        <f>VLOOKUP(Recapitulatif!$D31,tab_bdd_clubs[],5,FALSE)</f>
        <v>48.558622</v>
      </c>
      <c r="K31" s="54" t="str">
        <f>VLOOKUP(Recapitulatif!$D31,tab_bdd_clubs[],6,FALSE)</f>
        <v>6.400881</v>
      </c>
    </row>
    <row r="32" spans="1:11" x14ac:dyDescent="0.25">
      <c r="A32" s="41">
        <v>44410</v>
      </c>
      <c r="B32" s="36" t="s">
        <v>496</v>
      </c>
      <c r="C32" s="28" t="s">
        <v>26</v>
      </c>
      <c r="D32" s="30" t="s">
        <v>55</v>
      </c>
      <c r="E32" s="28" t="s">
        <v>45</v>
      </c>
      <c r="F32" s="27" t="s">
        <v>46</v>
      </c>
      <c r="G32" s="27" t="str">
        <f>VLOOKUP(Recapitulatif!$D32,tab_bdd_clubs[],2,FALSE)</f>
        <v>Chemin du petit chaperon rouge</v>
      </c>
      <c r="H32" s="27">
        <f>VLOOKUP(Recapitulatif!$D32,tab_bdd_clubs[],3,FALSE)</f>
        <v>88000</v>
      </c>
      <c r="I32" s="27" t="str">
        <f>VLOOKUP(Recapitulatif!$D32,tab_bdd_clubs[],4,FALSE)</f>
        <v>epinal</v>
      </c>
      <c r="J32" s="54" t="str">
        <f>VLOOKUP(Recapitulatif!$D32,tab_bdd_clubs[],5,FALSE)</f>
        <v>48.180398</v>
      </c>
      <c r="K32" s="54" t="str">
        <f>VLOOKUP(Recapitulatif!$D32,tab_bdd_clubs[],6,FALSE)</f>
        <v>6.470088</v>
      </c>
    </row>
    <row r="33" spans="1:11" x14ac:dyDescent="0.25">
      <c r="A33" s="41">
        <v>44410</v>
      </c>
      <c r="B33" s="36" t="s">
        <v>496</v>
      </c>
      <c r="C33" s="28" t="s">
        <v>26</v>
      </c>
      <c r="D33" s="30" t="s">
        <v>62</v>
      </c>
      <c r="E33" s="28" t="s">
        <v>59</v>
      </c>
      <c r="F33" s="27" t="s">
        <v>46</v>
      </c>
      <c r="G33" s="27" t="str">
        <f>VLOOKUP(Recapitulatif!$D33,tab_bdd_clubs[],2,FALSE)</f>
        <v>45 rue auguste delaune</v>
      </c>
      <c r="H33" s="27">
        <f>VLOOKUP(Recapitulatif!$D33,tab_bdd_clubs[],3,FALSE)</f>
        <v>93000</v>
      </c>
      <c r="I33" s="27" t="str">
        <f>VLOOKUP(Recapitulatif!$D33,tab_bdd_clubs[],4,FALSE)</f>
        <v>Bobigny</v>
      </c>
      <c r="J33" s="54" t="str">
        <f>VLOOKUP(Recapitulatif!$D33,tab_bdd_clubs[],5,FALSE)</f>
        <v>48.908162</v>
      </c>
      <c r="K33" s="54" t="str">
        <f>VLOOKUP(Recapitulatif!$D33,tab_bdd_clubs[],6,FALSE)</f>
        <v>2.461448</v>
      </c>
    </row>
    <row r="34" spans="1:11" x14ac:dyDescent="0.25">
      <c r="A34" s="41">
        <v>44437</v>
      </c>
      <c r="B34" s="36" t="s">
        <v>496</v>
      </c>
      <c r="C34" s="28" t="s">
        <v>28</v>
      </c>
      <c r="D34" s="30" t="s">
        <v>63</v>
      </c>
      <c r="E34" s="28" t="s">
        <v>45</v>
      </c>
      <c r="F34" s="27" t="s">
        <v>46</v>
      </c>
      <c r="G34" s="27" t="str">
        <f>VLOOKUP(Recapitulatif!$D34,tab_bdd_clubs[],2,FALSE)</f>
        <v>12 rue de l'extenwoerth</v>
      </c>
      <c r="H34" s="27">
        <f>VLOOKUP(Recapitulatif!$D34,tab_bdd_clubs[],3,FALSE)</f>
        <v>67100</v>
      </c>
      <c r="I34" s="27" t="str">
        <f>VLOOKUP(Recapitulatif!$D34,tab_bdd_clubs[],4,FALSE)</f>
        <v>Strasbourg</v>
      </c>
      <c r="J34" s="54" t="str">
        <f>VLOOKUP(Recapitulatif!$D34,tab_bdd_clubs[],5,FALSE)</f>
        <v>48.560197</v>
      </c>
      <c r="K34" s="54" t="str">
        <f>VLOOKUP(Recapitulatif!$D34,tab_bdd_clubs[],6,FALSE)</f>
        <v>7.753359</v>
      </c>
    </row>
    <row r="35" spans="1:11" x14ac:dyDescent="0.25">
      <c r="A35" s="41">
        <v>44437</v>
      </c>
      <c r="B35" s="36" t="s">
        <v>496</v>
      </c>
      <c r="C35" s="28" t="s">
        <v>28</v>
      </c>
      <c r="D35" s="30" t="s">
        <v>64</v>
      </c>
      <c r="E35" s="28" t="s">
        <v>45</v>
      </c>
      <c r="F35" s="27" t="s">
        <v>46</v>
      </c>
      <c r="G35" s="27" t="str">
        <f>VLOOKUP(Recapitulatif!$D35,tab_bdd_clubs[],2,FALSE)</f>
        <v>45 boulevard charles stoessel</v>
      </c>
      <c r="H35" s="27">
        <f>VLOOKUP(Recapitulatif!$D35,tab_bdd_clubs[],3,FALSE)</f>
        <v>68200</v>
      </c>
      <c r="I35" s="27" t="str">
        <f>VLOOKUP(Recapitulatif!$D35,tab_bdd_clubs[],4,FALSE)</f>
        <v>Mulhouse</v>
      </c>
      <c r="J35" s="54" t="str">
        <f>VLOOKUP(Recapitulatif!$D35,tab_bdd_clubs[],5,FALSE)</f>
        <v>47.739402</v>
      </c>
      <c r="K35" s="54" t="str">
        <f>VLOOKUP(Recapitulatif!$D35,tab_bdd_clubs[],6,FALSE)</f>
        <v>7.320707</v>
      </c>
    </row>
    <row r="36" spans="1:11" x14ac:dyDescent="0.25">
      <c r="A36" s="41">
        <v>44437</v>
      </c>
      <c r="B36" s="36" t="s">
        <v>496</v>
      </c>
      <c r="C36" s="28" t="s">
        <v>32</v>
      </c>
      <c r="D36" s="30" t="s">
        <v>48</v>
      </c>
      <c r="E36" s="28" t="s">
        <v>45</v>
      </c>
      <c r="F36" s="27" t="s">
        <v>46</v>
      </c>
      <c r="G36" s="27" t="str">
        <f>VLOOKUP(Recapitulatif!$D36,tab_bdd_clubs[],2,FALSE)</f>
        <v>90 boulevard jean jaures</v>
      </c>
      <c r="H36" s="27">
        <f>VLOOKUP(Recapitulatif!$D36,tab_bdd_clubs[],3,FALSE)</f>
        <v>54510</v>
      </c>
      <c r="I36" s="27" t="str">
        <f>VLOOKUP(Recapitulatif!$D36,tab_bdd_clubs[],4,FALSE)</f>
        <v>tomblaine</v>
      </c>
      <c r="J36" s="54" t="str">
        <f>VLOOKUP(Recapitulatif!$D36,tab_bdd_clubs[],5,FALSE)</f>
        <v>48.694881</v>
      </c>
      <c r="K36" s="54" t="str">
        <f>VLOOKUP(Recapitulatif!$D36,tab_bdd_clubs[],6,FALSE)</f>
        <v>6.210104</v>
      </c>
    </row>
    <row r="37" spans="1:11" x14ac:dyDescent="0.25">
      <c r="A37" s="41">
        <v>44437</v>
      </c>
      <c r="B37" s="36" t="s">
        <v>496</v>
      </c>
      <c r="C37" s="28" t="s">
        <v>32</v>
      </c>
      <c r="D37" s="30" t="s">
        <v>51</v>
      </c>
      <c r="E37" s="28" t="s">
        <v>45</v>
      </c>
      <c r="F37" s="27" t="s">
        <v>46</v>
      </c>
      <c r="G37" s="27" t="str">
        <f>VLOOKUP(Recapitulatif!$D37,tab_bdd_clubs[],2,FALSE)</f>
        <v>126 avenue robert schumann</v>
      </c>
      <c r="H37" s="27">
        <f>VLOOKUP(Recapitulatif!$D37,tab_bdd_clubs[],3,FALSE)</f>
        <v>10000</v>
      </c>
      <c r="I37" s="27" t="str">
        <f>VLOOKUP(Recapitulatif!$D37,tab_bdd_clubs[],4,FALSE)</f>
        <v>troyes</v>
      </c>
      <c r="J37" s="54" t="str">
        <f>VLOOKUP(Recapitulatif!$D37,tab_bdd_clubs[],5,FALSE)</f>
        <v>48.305964</v>
      </c>
      <c r="K37" s="54" t="str">
        <f>VLOOKUP(Recapitulatif!$D37,tab_bdd_clubs[],6,FALSE)</f>
        <v>4.093781</v>
      </c>
    </row>
    <row r="38" spans="1:11" x14ac:dyDescent="0.25">
      <c r="A38" s="41">
        <v>44443</v>
      </c>
      <c r="B38" s="36" t="s">
        <v>496</v>
      </c>
      <c r="C38" s="28" t="s">
        <v>65</v>
      </c>
      <c r="D38" s="30" t="s">
        <v>145</v>
      </c>
      <c r="E38" s="28" t="s">
        <v>45</v>
      </c>
      <c r="F38" s="27" t="s">
        <v>13</v>
      </c>
      <c r="G38" s="27" t="str">
        <f>VLOOKUP(Recapitulatif!$D38,tab_bdd_clubs[],2,FALSE)</f>
        <v>34 place de la sablière</v>
      </c>
      <c r="H38" s="27">
        <f>VLOOKUP(Recapitulatif!$D38,tab_bdd_clubs[],3,FALSE)</f>
        <v>54140</v>
      </c>
      <c r="I38" s="27" t="str">
        <f>VLOOKUP(Recapitulatif!$D38,tab_bdd_clubs[],4,FALSE)</f>
        <v>Jarville la Malgrange</v>
      </c>
      <c r="J38" s="54" t="str">
        <f>VLOOKUP(Recapitulatif!$D38,tab_bdd_clubs[],5,FALSE)</f>
        <v>48.659653</v>
      </c>
      <c r="K38" s="54" t="str">
        <f>VLOOKUP(Recapitulatif!$D38,tab_bdd_clubs[],6,FALSE)</f>
        <v>6.209133</v>
      </c>
    </row>
    <row r="39" spans="1:11" x14ac:dyDescent="0.25">
      <c r="A39" s="42">
        <v>44443</v>
      </c>
      <c r="B39" s="37" t="s">
        <v>496</v>
      </c>
      <c r="C39" s="28" t="s">
        <v>5</v>
      </c>
      <c r="D39" s="38" t="s">
        <v>52</v>
      </c>
      <c r="E39" s="28" t="s">
        <v>45</v>
      </c>
      <c r="F39" s="27" t="s">
        <v>13</v>
      </c>
      <c r="G39" s="27" t="str">
        <f>VLOOKUP(Recapitulatif!$D39,tab_bdd_clubs[],2,FALSE)</f>
        <v>3 allee de saint-symphorien</v>
      </c>
      <c r="H39" s="27">
        <f>VLOOKUP(Recapitulatif!$D39,tab_bdd_clubs[],3,FALSE)</f>
        <v>57000</v>
      </c>
      <c r="I39" s="27" t="str">
        <f>VLOOKUP(Recapitulatif!$D39,tab_bdd_clubs[],4,FALSE)</f>
        <v>metz</v>
      </c>
      <c r="J39" s="54" t="str">
        <f>VLOOKUP(Recapitulatif!$D39,tab_bdd_clubs[],5,FALSE)</f>
        <v>49.109663</v>
      </c>
      <c r="K39" s="54" t="str">
        <f>VLOOKUP(Recapitulatif!$D39,tab_bdd_clubs[],6,FALSE)</f>
        <v>6.161923</v>
      </c>
    </row>
    <row r="40" spans="1:11" x14ac:dyDescent="0.25">
      <c r="A40" s="41">
        <v>44443</v>
      </c>
      <c r="B40" s="36" t="s">
        <v>496</v>
      </c>
      <c r="C40" s="28" t="s">
        <v>28</v>
      </c>
      <c r="D40" s="30" t="s">
        <v>49</v>
      </c>
      <c r="E40" s="28" t="s">
        <v>50</v>
      </c>
      <c r="F40" s="27" t="s">
        <v>46</v>
      </c>
      <c r="G40" s="27" t="str">
        <f>VLOOKUP(Recapitulatif!$D40,tab_bdd_clubs[],2,FALSE)</f>
        <v>2 impasse de la forge</v>
      </c>
      <c r="H40" s="27">
        <f>VLOOKUP(Recapitulatif!$D40,tab_bdd_clubs[],3,FALSE)</f>
        <v>25200</v>
      </c>
      <c r="I40" s="27" t="str">
        <f>VLOOKUP(Recapitulatif!$D40,tab_bdd_clubs[],4,FALSE)</f>
        <v>montbeliard</v>
      </c>
      <c r="J40" s="54" t="str">
        <f>VLOOKUP(Recapitulatif!$D40,tab_bdd_clubs[],5,FALSE)</f>
        <v>47.514883</v>
      </c>
      <c r="K40" s="54" t="str">
        <f>VLOOKUP(Recapitulatif!$D40,tab_bdd_clubs[],6,FALSE)</f>
        <v>6.81133</v>
      </c>
    </row>
    <row r="41" spans="1:11" x14ac:dyDescent="0.25">
      <c r="A41" s="42">
        <v>44443</v>
      </c>
      <c r="B41" s="37" t="s">
        <v>496</v>
      </c>
      <c r="C41" s="28" t="s">
        <v>28</v>
      </c>
      <c r="D41" s="38" t="s">
        <v>66</v>
      </c>
      <c r="E41" s="28" t="s">
        <v>50</v>
      </c>
      <c r="F41" s="27" t="s">
        <v>46</v>
      </c>
      <c r="G41" s="27" t="str">
        <f>VLOOKUP(Recapitulatif!$D41,tab_bdd_clubs[],2,FALSE)</f>
        <v>51 avenue du stade</v>
      </c>
      <c r="H41" s="27">
        <f>VLOOKUP(Recapitulatif!$D41,tab_bdd_clubs[],3,FALSE)</f>
        <v>89100</v>
      </c>
      <c r="I41" s="27" t="str">
        <f>VLOOKUP(Recapitulatif!$D41,tab_bdd_clubs[],4,FALSE)</f>
        <v>Paron</v>
      </c>
      <c r="J41" s="54" t="str">
        <f>VLOOKUP(Recapitulatif!$D41,tab_bdd_clubs[],5,FALSE)</f>
        <v>48.183572</v>
      </c>
      <c r="K41" s="54" t="str">
        <f>VLOOKUP(Recapitulatif!$D41,tab_bdd_clubs[],6,FALSE)</f>
        <v>3.255266</v>
      </c>
    </row>
    <row r="42" spans="1:11" x14ac:dyDescent="0.25">
      <c r="A42" s="41">
        <v>44444</v>
      </c>
      <c r="B42" s="36" t="s">
        <v>496</v>
      </c>
      <c r="C42" s="28" t="s">
        <v>34</v>
      </c>
      <c r="D42" s="30" t="s">
        <v>48</v>
      </c>
      <c r="E42" s="28" t="s">
        <v>45</v>
      </c>
      <c r="F42" s="27" t="s">
        <v>46</v>
      </c>
      <c r="G42" s="27" t="str">
        <f>VLOOKUP(Recapitulatif!$D42,tab_bdd_clubs[],2,FALSE)</f>
        <v>90 boulevard jean jaures</v>
      </c>
      <c r="H42" s="27">
        <f>VLOOKUP(Recapitulatif!$D42,tab_bdd_clubs[],3,FALSE)</f>
        <v>54510</v>
      </c>
      <c r="I42" s="27" t="str">
        <f>VLOOKUP(Recapitulatif!$D42,tab_bdd_clubs[],4,FALSE)</f>
        <v>tomblaine</v>
      </c>
      <c r="J42" s="54" t="str">
        <f>VLOOKUP(Recapitulatif!$D42,tab_bdd_clubs[],5,FALSE)</f>
        <v>48.694881</v>
      </c>
      <c r="K42" s="54" t="str">
        <f>VLOOKUP(Recapitulatif!$D42,tab_bdd_clubs[],6,FALSE)</f>
        <v>6.210104</v>
      </c>
    </row>
    <row r="43" spans="1:11" x14ac:dyDescent="0.25">
      <c r="A43" s="42">
        <v>44444</v>
      </c>
      <c r="B43" s="37" t="s">
        <v>496</v>
      </c>
      <c r="C43" s="28" t="s">
        <v>34</v>
      </c>
      <c r="D43" s="38" t="s">
        <v>47</v>
      </c>
      <c r="E43" s="28" t="s">
        <v>38</v>
      </c>
      <c r="F43" s="27" t="s">
        <v>46</v>
      </c>
      <c r="G43" s="27" t="str">
        <f>VLOOKUP(Recapitulatif!$D43,tab_bdd_clubs[],2,FALSE)</f>
        <v>38 boulevard du fier</v>
      </c>
      <c r="H43" s="27">
        <f>VLOOKUP(Recapitulatif!$D43,tab_bdd_clubs[],3,FALSE)</f>
        <v>74000</v>
      </c>
      <c r="I43" s="27" t="str">
        <f>VLOOKUP(Recapitulatif!$D43,tab_bdd_clubs[],4,FALSE)</f>
        <v>annecy</v>
      </c>
      <c r="J43" s="54" t="str">
        <f>VLOOKUP(Recapitulatif!$D43,tab_bdd_clubs[],5,FALSE)</f>
        <v>45.918947</v>
      </c>
      <c r="K43" s="54" t="str">
        <f>VLOOKUP(Recapitulatif!$D43,tab_bdd_clubs[],6,FALSE)</f>
        <v>6.118454</v>
      </c>
    </row>
    <row r="44" spans="1:11" x14ac:dyDescent="0.25">
      <c r="A44" s="41">
        <v>44444</v>
      </c>
      <c r="B44" s="36" t="s">
        <v>496</v>
      </c>
      <c r="C44" s="28" t="s">
        <v>28</v>
      </c>
      <c r="D44" s="30" t="s">
        <v>48</v>
      </c>
      <c r="E44" s="28" t="s">
        <v>45</v>
      </c>
      <c r="F44" s="27" t="s">
        <v>46</v>
      </c>
      <c r="G44" s="27" t="str">
        <f>VLOOKUP(Recapitulatif!$D44,tab_bdd_clubs[],2,FALSE)</f>
        <v>90 boulevard jean jaures</v>
      </c>
      <c r="H44" s="27">
        <f>VLOOKUP(Recapitulatif!$D44,tab_bdd_clubs[],3,FALSE)</f>
        <v>54510</v>
      </c>
      <c r="I44" s="27" t="str">
        <f>VLOOKUP(Recapitulatif!$D44,tab_bdd_clubs[],4,FALSE)</f>
        <v>tomblaine</v>
      </c>
      <c r="J44" s="54" t="str">
        <f>VLOOKUP(Recapitulatif!$D44,tab_bdd_clubs[],5,FALSE)</f>
        <v>48.694881</v>
      </c>
      <c r="K44" s="54" t="str">
        <f>VLOOKUP(Recapitulatif!$D44,tab_bdd_clubs[],6,FALSE)</f>
        <v>6.210104</v>
      </c>
    </row>
    <row r="45" spans="1:11" x14ac:dyDescent="0.25">
      <c r="A45" s="42">
        <v>44444</v>
      </c>
      <c r="B45" s="37" t="s">
        <v>496</v>
      </c>
      <c r="C45" s="28" t="s">
        <v>28</v>
      </c>
      <c r="D45" s="38" t="s">
        <v>67</v>
      </c>
      <c r="E45" s="28" t="s">
        <v>45</v>
      </c>
      <c r="F45" s="27" t="s">
        <v>46</v>
      </c>
      <c r="G45" s="27" t="str">
        <f>VLOOKUP(Recapitulatif!$D45,tab_bdd_clubs[],2,FALSE)</f>
        <v>3 avenue de bâle</v>
      </c>
      <c r="H45" s="27">
        <f>VLOOKUP(Recapitulatif!$D45,tab_bdd_clubs[],3,FALSE)</f>
        <v>68300</v>
      </c>
      <c r="I45" s="27" t="str">
        <f>VLOOKUP(Recapitulatif!$D45,tab_bdd_clubs[],4,FALSE)</f>
        <v>Saint-louis</v>
      </c>
      <c r="J45" s="54" t="str">
        <f>VLOOKUP(Recapitulatif!$D45,tab_bdd_clubs[],5,FALSE)</f>
        <v>47.585329</v>
      </c>
      <c r="K45" s="54" t="str">
        <f>VLOOKUP(Recapitulatif!$D45,tab_bdd_clubs[],6,FALSE)</f>
        <v>7.564201</v>
      </c>
    </row>
    <row r="46" spans="1:11" x14ac:dyDescent="0.25">
      <c r="A46" s="41">
        <v>44443</v>
      </c>
      <c r="B46" s="36" t="s">
        <v>494</v>
      </c>
      <c r="C46" s="28" t="s">
        <v>28</v>
      </c>
      <c r="D46" s="30" t="s">
        <v>68</v>
      </c>
      <c r="E46" s="28" t="s">
        <v>6</v>
      </c>
      <c r="F46" s="27" t="s">
        <v>46</v>
      </c>
      <c r="G46" s="27" t="str">
        <f>VLOOKUP(Recapitulatif!$D46,tab_bdd_clubs[],2,FALSE)</f>
        <v>30 rue virgina</v>
      </c>
      <c r="H46" s="27">
        <f>VLOOKUP(Recapitulatif!$D46,tab_bdd_clubs[],3,FALSE)</f>
        <v>33200</v>
      </c>
      <c r="I46" s="27" t="str">
        <f>VLOOKUP(Recapitulatif!$D46,tab_bdd_clubs[],4,FALSE)</f>
        <v>bordeaux</v>
      </c>
      <c r="J46" s="54" t="str">
        <f>VLOOKUP(Recapitulatif!$D46,tab_bdd_clubs[],5,FALSE)</f>
        <v>44.847888</v>
      </c>
      <c r="K46" s="54" t="str">
        <f>VLOOKUP(Recapitulatif!$D46,tab_bdd_clubs[],6,FALSE)</f>
        <v>-0.627336</v>
      </c>
    </row>
    <row r="47" spans="1:11" x14ac:dyDescent="0.25">
      <c r="A47" s="42">
        <v>44443</v>
      </c>
      <c r="B47" s="37" t="s">
        <v>494</v>
      </c>
      <c r="C47" s="28" t="s">
        <v>28</v>
      </c>
      <c r="D47" s="38" t="s">
        <v>69</v>
      </c>
      <c r="E47" s="28" t="s">
        <v>6</v>
      </c>
      <c r="F47" s="27" t="s">
        <v>46</v>
      </c>
      <c r="G47" s="27" t="str">
        <f>VLOOKUP(Recapitulatif!$D47,tab_bdd_clubs[],2,FALSE)</f>
        <v>66 rue Henri Sellier</v>
      </c>
      <c r="H47" s="27">
        <f>VLOOKUP(Recapitulatif!$D47,tab_bdd_clubs[],3,FALSE)</f>
        <v>79000</v>
      </c>
      <c r="I47" s="27" t="str">
        <f>VLOOKUP(Recapitulatif!$D47,tab_bdd_clubs[],4,FALSE)</f>
        <v>Niort</v>
      </c>
      <c r="J47" s="54" t="str">
        <f>VLOOKUP(Recapitulatif!$D47,tab_bdd_clubs[],5,FALSE)</f>
        <v>46.317238</v>
      </c>
      <c r="K47" s="54" t="str">
        <f>VLOOKUP(Recapitulatif!$D47,tab_bdd_clubs[],6,FALSE)</f>
        <v>-0.492315</v>
      </c>
    </row>
    <row r="48" spans="1:11" x14ac:dyDescent="0.25">
      <c r="A48" s="41">
        <v>44444</v>
      </c>
      <c r="B48" s="36" t="s">
        <v>494</v>
      </c>
      <c r="C48" s="28" t="s">
        <v>34</v>
      </c>
      <c r="D48" s="30" t="s">
        <v>29</v>
      </c>
      <c r="E48" s="28" t="s">
        <v>6</v>
      </c>
      <c r="F48" s="27" t="s">
        <v>46</v>
      </c>
      <c r="G48" s="27" t="str">
        <f>VLOOKUP(Recapitulatif!$D48,tab_bdd_clubs[],2,FALSE)</f>
        <v>Rue Joliot Curie</v>
      </c>
      <c r="H48" s="27">
        <f>VLOOKUP(Recapitulatif!$D48,tab_bdd_clubs[],3,FALSE)</f>
        <v>33185</v>
      </c>
      <c r="I48" s="27" t="str">
        <f>VLOOKUP(Recapitulatif!$D48,tab_bdd_clubs[],4,FALSE)</f>
        <v>Le Haillan</v>
      </c>
      <c r="J48" s="54" t="str">
        <f>VLOOKUP(Recapitulatif!$D48,tab_bdd_clubs[],5,FALSE)</f>
        <v>44.87766</v>
      </c>
      <c r="K48" s="54" t="str">
        <f>VLOOKUP(Recapitulatif!$D48,tab_bdd_clubs[],6,FALSE)</f>
        <v>-0.673141</v>
      </c>
    </row>
    <row r="49" spans="1:11" x14ac:dyDescent="0.25">
      <c r="A49" s="42">
        <v>44444</v>
      </c>
      <c r="B49" s="37" t="s">
        <v>494</v>
      </c>
      <c r="C49" s="28" t="s">
        <v>34</v>
      </c>
      <c r="D49" s="38" t="s">
        <v>70</v>
      </c>
      <c r="E49" s="28" t="s">
        <v>6</v>
      </c>
      <c r="F49" s="27" t="s">
        <v>46</v>
      </c>
      <c r="G49" s="27" t="str">
        <f>VLOOKUP(Recapitulatif!$D49,tab_bdd_clubs[],2,FALSE)</f>
        <v xml:space="preserve">2145 route de Saint-Antonin </v>
      </c>
      <c r="H49" s="27">
        <f>VLOOKUP(Recapitulatif!$D49,tab_bdd_clubs[],3,FALSE)</f>
        <v>82000</v>
      </c>
      <c r="I49" s="27" t="str">
        <f>VLOOKUP(Recapitulatif!$D49,tab_bdd_clubs[],4,FALSE)</f>
        <v>Montauban</v>
      </c>
      <c r="J49" s="54" t="str">
        <f>VLOOKUP(Recapitulatif!$D49,tab_bdd_clubs[],5,FALSE)</f>
        <v>44.038636</v>
      </c>
      <c r="K49" s="54" t="str">
        <f>VLOOKUP(Recapitulatif!$D49,tab_bdd_clubs[],6,FALSE)</f>
        <v>1.412591</v>
      </c>
    </row>
    <row r="50" spans="1:11" x14ac:dyDescent="0.25">
      <c r="A50" s="41">
        <v>44447</v>
      </c>
      <c r="B50" s="36" t="s">
        <v>496</v>
      </c>
      <c r="C50" s="28" t="s">
        <v>28</v>
      </c>
      <c r="D50" s="30" t="s">
        <v>48</v>
      </c>
      <c r="E50" s="28" t="s">
        <v>45</v>
      </c>
      <c r="F50" s="27" t="s">
        <v>46</v>
      </c>
      <c r="G50" s="29" t="str">
        <f>VLOOKUP(Recapitulatif!$D50,tab_bdd_clubs[],2,FALSE)</f>
        <v>90 boulevard jean jaures</v>
      </c>
      <c r="H50" s="29">
        <f>VLOOKUP(Recapitulatif!$D50,tab_bdd_clubs[],3,FALSE)</f>
        <v>54510</v>
      </c>
      <c r="I50" s="29" t="str">
        <f>VLOOKUP(Recapitulatif!$D50,tab_bdd_clubs[],4,FALSE)</f>
        <v>tomblaine</v>
      </c>
      <c r="J50" s="54" t="str">
        <f>VLOOKUP(Recapitulatif!$D50,tab_bdd_clubs[],5,FALSE)</f>
        <v>48.694881</v>
      </c>
      <c r="K50" s="54" t="str">
        <f>VLOOKUP(Recapitulatif!$D50,tab_bdd_clubs[],6,FALSE)</f>
        <v>6.210104</v>
      </c>
    </row>
    <row r="51" spans="1:11" x14ac:dyDescent="0.25">
      <c r="A51" s="42">
        <v>44447</v>
      </c>
      <c r="B51" s="37" t="s">
        <v>496</v>
      </c>
      <c r="C51" s="28" t="s">
        <v>28</v>
      </c>
      <c r="D51" s="28" t="s">
        <v>51</v>
      </c>
      <c r="E51" s="28" t="s">
        <v>45</v>
      </c>
      <c r="F51" s="27" t="s">
        <v>46</v>
      </c>
      <c r="G51" s="29" t="str">
        <f>VLOOKUP(Recapitulatif!$D51,tab_bdd_clubs[],2,FALSE)</f>
        <v>126 avenue robert schumann</v>
      </c>
      <c r="H51" s="29">
        <f>VLOOKUP(Recapitulatif!$D51,tab_bdd_clubs[],3,FALSE)</f>
        <v>10000</v>
      </c>
      <c r="I51" s="29" t="str">
        <f>VLOOKUP(Recapitulatif!$D51,tab_bdd_clubs[],4,FALSE)</f>
        <v>troyes</v>
      </c>
      <c r="J51" s="54" t="str">
        <f>VLOOKUP(Recapitulatif!$D51,tab_bdd_clubs[],5,FALSE)</f>
        <v>48.305964</v>
      </c>
      <c r="K51" s="54" t="str">
        <f>VLOOKUP(Recapitulatif!$D51,tab_bdd_clubs[],6,FALSE)</f>
        <v>4.093781</v>
      </c>
    </row>
    <row r="52" spans="1:11" x14ac:dyDescent="0.25">
      <c r="A52" s="41">
        <v>44443</v>
      </c>
      <c r="B52" s="36" t="s">
        <v>495</v>
      </c>
      <c r="C52" s="28" t="s">
        <v>34</v>
      </c>
      <c r="D52" s="30" t="s">
        <v>71</v>
      </c>
      <c r="E52" s="28" t="s">
        <v>40</v>
      </c>
      <c r="F52" s="27" t="s">
        <v>46</v>
      </c>
      <c r="G52" s="29" t="str">
        <f>VLOOKUP(Recapitulatif!$D52,tab_bdd_clubs[],2,FALSE)</f>
        <v>33 Traverse de la Martine</v>
      </c>
      <c r="H52" s="29">
        <f>VLOOKUP(Recapitulatif!$D52,tab_bdd_clubs[],3,FALSE)</f>
        <v>13012</v>
      </c>
      <c r="I52" s="29" t="str">
        <f>VLOOKUP(Recapitulatif!$D52,tab_bdd_clubs[],4,FALSE)</f>
        <v>Marseille</v>
      </c>
      <c r="J52" s="54" t="str">
        <f>VLOOKUP(Recapitulatif!$D52,tab_bdd_clubs[],5,FALSE)</f>
        <v>43.300509</v>
      </c>
      <c r="K52" s="54" t="str">
        <f>VLOOKUP(Recapitulatif!$D52,tab_bdd_clubs[],6,FALSE)</f>
        <v>5.469164</v>
      </c>
    </row>
    <row r="53" spans="1:11" x14ac:dyDescent="0.25">
      <c r="A53" s="42">
        <v>44443</v>
      </c>
      <c r="B53" s="37" t="s">
        <v>495</v>
      </c>
      <c r="C53" s="28" t="s">
        <v>34</v>
      </c>
      <c r="D53" s="38" t="s">
        <v>72</v>
      </c>
      <c r="E53" s="28" t="s">
        <v>40</v>
      </c>
      <c r="F53" s="27" t="s">
        <v>46</v>
      </c>
      <c r="G53" s="29" t="str">
        <f>VLOOKUP(Recapitulatif!$D53,tab_bdd_clubs[],2,FALSE)</f>
        <v>462 Boulevard Mireille Lauze</v>
      </c>
      <c r="H53" s="29">
        <f>VLOOKUP(Recapitulatif!$D53,tab_bdd_clubs[],3,FALSE)</f>
        <v>13011</v>
      </c>
      <c r="I53" s="29" t="str">
        <f>VLOOKUP(Recapitulatif!$D53,tab_bdd_clubs[],4,FALSE)</f>
        <v>Marseille</v>
      </c>
      <c r="J53" s="54" t="str">
        <f>VLOOKUP(Recapitulatif!$D53,tab_bdd_clubs[],5,FALSE)</f>
        <v>43.287423</v>
      </c>
      <c r="K53" s="54" t="str">
        <f>VLOOKUP(Recapitulatif!$D53,tab_bdd_clubs[],6,FALSE)</f>
        <v>5.432663</v>
      </c>
    </row>
    <row r="54" spans="1:11" x14ac:dyDescent="0.25">
      <c r="A54" s="41">
        <v>44443</v>
      </c>
      <c r="B54" s="36" t="s">
        <v>495</v>
      </c>
      <c r="C54" s="28" t="s">
        <v>26</v>
      </c>
      <c r="D54" s="30" t="s">
        <v>71</v>
      </c>
      <c r="E54" s="28" t="s">
        <v>40</v>
      </c>
      <c r="F54" s="27" t="s">
        <v>46</v>
      </c>
      <c r="G54" s="29" t="str">
        <f>VLOOKUP(Recapitulatif!$D54,tab_bdd_clubs[],2,FALSE)</f>
        <v>33 Traverse de la Martine</v>
      </c>
      <c r="H54" s="29">
        <f>VLOOKUP(Recapitulatif!$D54,tab_bdd_clubs[],3,FALSE)</f>
        <v>13012</v>
      </c>
      <c r="I54" s="29" t="str">
        <f>VLOOKUP(Recapitulatif!$D54,tab_bdd_clubs[],4,FALSE)</f>
        <v>Marseille</v>
      </c>
      <c r="J54" s="54" t="str">
        <f>VLOOKUP(Recapitulatif!$D54,tab_bdd_clubs[],5,FALSE)</f>
        <v>43.300509</v>
      </c>
      <c r="K54" s="54" t="str">
        <f>VLOOKUP(Recapitulatif!$D54,tab_bdd_clubs[],6,FALSE)</f>
        <v>5.469164</v>
      </c>
    </row>
    <row r="55" spans="1:11" x14ac:dyDescent="0.25">
      <c r="A55" s="42">
        <v>44443</v>
      </c>
      <c r="B55" s="37" t="s">
        <v>495</v>
      </c>
      <c r="C55" s="28" t="s">
        <v>26</v>
      </c>
      <c r="D55" s="38" t="s">
        <v>73</v>
      </c>
      <c r="E55" s="28" t="s">
        <v>40</v>
      </c>
      <c r="F55" s="27" t="s">
        <v>46</v>
      </c>
      <c r="G55" s="29" t="str">
        <f>VLOOKUP(Recapitulatif!$D55,tab_bdd_clubs[],2,FALSE)</f>
        <v>Avenue des Goums</v>
      </c>
      <c r="H55" s="29">
        <f>VLOOKUP(Recapitulatif!$D55,tab_bdd_clubs[],3,FALSE)</f>
        <v>13400</v>
      </c>
      <c r="I55" s="29" t="str">
        <f>VLOOKUP(Recapitulatif!$D55,tab_bdd_clubs[],4,FALSE)</f>
        <v>Aubagne</v>
      </c>
      <c r="J55" s="54" t="str">
        <f>VLOOKUP(Recapitulatif!$D55,tab_bdd_clubs[],5,FALSE)</f>
        <v>43.291682</v>
      </c>
      <c r="K55" s="54" t="str">
        <f>VLOOKUP(Recapitulatif!$D55,tab_bdd_clubs[],6,FALSE)</f>
        <v>5.561945</v>
      </c>
    </row>
    <row r="56" spans="1:11" x14ac:dyDescent="0.25">
      <c r="A56" s="41">
        <v>44444</v>
      </c>
      <c r="B56" s="36" t="s">
        <v>495</v>
      </c>
      <c r="C56" s="28" t="s">
        <v>32</v>
      </c>
      <c r="D56" s="30" t="s">
        <v>71</v>
      </c>
      <c r="E56" s="28" t="s">
        <v>40</v>
      </c>
      <c r="F56" s="27" t="s">
        <v>46</v>
      </c>
      <c r="G56" s="29" t="str">
        <f>VLOOKUP(Recapitulatif!$D56,tab_bdd_clubs[],2,FALSE)</f>
        <v>33 Traverse de la Martine</v>
      </c>
      <c r="H56" s="29">
        <f>VLOOKUP(Recapitulatif!$D56,tab_bdd_clubs[],3,FALSE)</f>
        <v>13012</v>
      </c>
      <c r="I56" s="29" t="str">
        <f>VLOOKUP(Recapitulatif!$D56,tab_bdd_clubs[],4,FALSE)</f>
        <v>Marseille</v>
      </c>
      <c r="J56" s="54" t="str">
        <f>VLOOKUP(Recapitulatif!$D56,tab_bdd_clubs[],5,FALSE)</f>
        <v>43.300509</v>
      </c>
      <c r="K56" s="54" t="str">
        <f>VLOOKUP(Recapitulatif!$D56,tab_bdd_clubs[],6,FALSE)</f>
        <v>5.469164</v>
      </c>
    </row>
    <row r="57" spans="1:11" x14ac:dyDescent="0.25">
      <c r="A57" s="42">
        <v>44444</v>
      </c>
      <c r="B57" s="37" t="s">
        <v>495</v>
      </c>
      <c r="C57" s="28" t="s">
        <v>32</v>
      </c>
      <c r="D57" s="38" t="s">
        <v>74</v>
      </c>
      <c r="E57" s="28" t="s">
        <v>75</v>
      </c>
      <c r="F57" s="27" t="s">
        <v>46</v>
      </c>
      <c r="G57" s="29" t="str">
        <f>VLOOKUP(Recapitulatif!$D57,tab_bdd_clubs[],2,FALSE)</f>
        <v>Avenue Fernand Sastre</v>
      </c>
      <c r="H57" s="29">
        <f>VLOOKUP(Recapitulatif!$D57,tab_bdd_clubs[],3,FALSE)</f>
        <v>34500</v>
      </c>
      <c r="I57" s="29" t="str">
        <f>VLOOKUP(Recapitulatif!$D57,tab_bdd_clubs[],4,FALSE)</f>
        <v>Beziers</v>
      </c>
      <c r="J57" s="54" t="str">
        <f>VLOOKUP(Recapitulatif!$D57,tab_bdd_clubs[],5,FALSE)</f>
        <v>43.331413</v>
      </c>
      <c r="K57" s="54" t="str">
        <f>VLOOKUP(Recapitulatif!$D57,tab_bdd_clubs[],6,FALSE)</f>
        <v>3.226077</v>
      </c>
    </row>
    <row r="58" spans="1:11" x14ac:dyDescent="0.25">
      <c r="A58" s="41">
        <v>44443</v>
      </c>
      <c r="B58" s="36" t="s">
        <v>498</v>
      </c>
      <c r="C58" s="28" t="s">
        <v>5</v>
      </c>
      <c r="D58" s="30" t="s">
        <v>76</v>
      </c>
      <c r="E58" s="28" t="s">
        <v>75</v>
      </c>
      <c r="F58" s="27" t="s">
        <v>13</v>
      </c>
      <c r="G58" s="29" t="str">
        <f>VLOOKUP(Recapitulatif!$D58,tab_bdd_clubs[],2,FALSE)</f>
        <v>9 allee Abel Boyer</v>
      </c>
      <c r="H58" s="29">
        <f>VLOOKUP(Recapitulatif!$D58,tab_bdd_clubs[],3,FALSE)</f>
        <v>31770</v>
      </c>
      <c r="I58" s="29" t="str">
        <f>VLOOKUP(Recapitulatif!$D58,tab_bdd_clubs[],4,FALSE)</f>
        <v>Colomiers</v>
      </c>
      <c r="J58" s="54" t="str">
        <f>VLOOKUP(Recapitulatif!$D58,tab_bdd_clubs[],5,FALSE)</f>
        <v>43.611832</v>
      </c>
      <c r="K58" s="54" t="str">
        <f>VLOOKUP(Recapitulatif!$D58,tab_bdd_clubs[],6,FALSE)</f>
        <v>1.346585</v>
      </c>
    </row>
    <row r="59" spans="1:11" x14ac:dyDescent="0.25">
      <c r="A59" s="42">
        <v>44443</v>
      </c>
      <c r="B59" s="37" t="s">
        <v>498</v>
      </c>
      <c r="C59" s="28" t="s">
        <v>5</v>
      </c>
      <c r="D59" s="38" t="s">
        <v>77</v>
      </c>
      <c r="E59" s="28" t="s">
        <v>75</v>
      </c>
      <c r="F59" s="27" t="s">
        <v>13</v>
      </c>
      <c r="G59" s="29" t="str">
        <f>VLOOKUP(Recapitulatif!$D59,tab_bdd_clubs[],2,FALSE)</f>
        <v>2733 avenue albert einstein</v>
      </c>
      <c r="H59" s="29">
        <f>VLOOKUP(Recapitulatif!$D59,tab_bdd_clubs[],3,FALSE)</f>
        <v>34000</v>
      </c>
      <c r="I59" s="29" t="str">
        <f>VLOOKUP(Recapitulatif!$D59,tab_bdd_clubs[],4,FALSE)</f>
        <v>Montpellier</v>
      </c>
      <c r="J59" s="54" t="str">
        <f>VLOOKUP(Recapitulatif!$D59,tab_bdd_clubs[],5,FALSE)</f>
        <v>43.612156</v>
      </c>
      <c r="K59" s="54" t="str">
        <f>VLOOKUP(Recapitulatif!$D59,tab_bdd_clubs[],6,FALSE)</f>
        <v>3.930276</v>
      </c>
    </row>
    <row r="60" spans="1:11" x14ac:dyDescent="0.25">
      <c r="A60" s="41">
        <v>44443</v>
      </c>
      <c r="B60" s="36" t="s">
        <v>498</v>
      </c>
      <c r="C60" s="28" t="s">
        <v>5</v>
      </c>
      <c r="D60" s="30" t="s">
        <v>78</v>
      </c>
      <c r="E60" s="28" t="s">
        <v>75</v>
      </c>
      <c r="F60" s="27" t="s">
        <v>61</v>
      </c>
      <c r="G60" s="29" t="str">
        <f>VLOOKUP(Recapitulatif!$D60,tab_bdd_clubs[],2,FALSE)</f>
        <v>rond-point gesse</v>
      </c>
      <c r="H60" s="29">
        <f>VLOOKUP(Recapitulatif!$D60,tab_bdd_clubs[],3,FALSE)</f>
        <v>81000</v>
      </c>
      <c r="I60" s="29" t="str">
        <f>VLOOKUP(Recapitulatif!$D60,tab_bdd_clubs[],4,FALSE)</f>
        <v>Albi</v>
      </c>
      <c r="J60" s="54" t="str">
        <f>VLOOKUP(Recapitulatif!$D60,tab_bdd_clubs[],5,FALSE)</f>
        <v>43.933633</v>
      </c>
      <c r="K60" s="54" t="str">
        <f>VLOOKUP(Recapitulatif!$D60,tab_bdd_clubs[],6,FALSE)</f>
        <v>2.145301</v>
      </c>
    </row>
    <row r="61" spans="1:11" x14ac:dyDescent="0.25">
      <c r="A61" s="42">
        <v>44443</v>
      </c>
      <c r="B61" s="37" t="s">
        <v>498</v>
      </c>
      <c r="C61" s="28" t="s">
        <v>5</v>
      </c>
      <c r="D61" s="38" t="s">
        <v>79</v>
      </c>
      <c r="E61" s="28" t="s">
        <v>75</v>
      </c>
      <c r="F61" s="27" t="s">
        <v>61</v>
      </c>
      <c r="G61" s="29" t="str">
        <f>VLOOKUP(Recapitulatif!$D61,tab_bdd_clubs[],2,FALSE)</f>
        <v>7 chemin d'augustin</v>
      </c>
      <c r="H61" s="29">
        <f>VLOOKUP(Recapitulatif!$D61,tab_bdd_clubs[],3,FALSE)</f>
        <v>31320</v>
      </c>
      <c r="I61" s="29" t="str">
        <f>VLOOKUP(Recapitulatif!$D61,tab_bdd_clubs[],4,FALSE)</f>
        <v>Castanet-Tolosan</v>
      </c>
      <c r="J61" s="54" t="str">
        <f>VLOOKUP(Recapitulatif!$D61,tab_bdd_clubs[],5,FALSE)</f>
        <v>43.521814</v>
      </c>
      <c r="K61" s="54" t="str">
        <f>VLOOKUP(Recapitulatif!$D61,tab_bdd_clubs[],6,FALSE)</f>
        <v>1.517257</v>
      </c>
    </row>
    <row r="62" spans="1:11" x14ac:dyDescent="0.25">
      <c r="A62" s="41">
        <v>44443</v>
      </c>
      <c r="B62" s="36" t="s">
        <v>498</v>
      </c>
      <c r="C62" s="28" t="s">
        <v>5</v>
      </c>
      <c r="D62" s="30" t="s">
        <v>80</v>
      </c>
      <c r="E62" s="28" t="s">
        <v>75</v>
      </c>
      <c r="F62" s="27" t="s">
        <v>61</v>
      </c>
      <c r="G62" s="29" t="str">
        <f>VLOOKUP(Recapitulatif!$D62,tab_bdd_clubs[],2,FALSE)</f>
        <v>310 chemin du Brana d'en haut</v>
      </c>
      <c r="H62" s="29">
        <f>VLOOKUP(Recapitulatif!$D62,tab_bdd_clubs[],3,FALSE)</f>
        <v>31840</v>
      </c>
      <c r="I62" s="29" t="str">
        <f>VLOOKUP(Recapitulatif!$D62,tab_bdd_clubs[],4,FALSE)</f>
        <v>Aussonne</v>
      </c>
      <c r="J62" s="54" t="str">
        <f>VLOOKUP(Recapitulatif!$D62,tab_bdd_clubs[],5,FALSE)</f>
        <v>43.673871</v>
      </c>
      <c r="K62" s="54" t="str">
        <f>VLOOKUP(Recapitulatif!$D62,tab_bdd_clubs[],6,FALSE)</f>
        <v>1.318503</v>
      </c>
    </row>
    <row r="63" spans="1:11" x14ac:dyDescent="0.25">
      <c r="A63" s="42">
        <v>44443</v>
      </c>
      <c r="B63" s="37" t="s">
        <v>498</v>
      </c>
      <c r="C63" s="28" t="s">
        <v>5</v>
      </c>
      <c r="D63" s="38" t="s">
        <v>81</v>
      </c>
      <c r="E63" s="28" t="s">
        <v>75</v>
      </c>
      <c r="F63" s="27" t="s">
        <v>61</v>
      </c>
      <c r="G63" s="29" t="str">
        <f>VLOOKUP(Recapitulatif!$D63,tab_bdd_clubs[],2,FALSE)</f>
        <v>64 allee de Guyenne</v>
      </c>
      <c r="H63" s="29">
        <f>VLOOKUP(Recapitulatif!$D63,tab_bdd_clubs[],3,FALSE)</f>
        <v>31100</v>
      </c>
      <c r="I63" s="29" t="str">
        <f>VLOOKUP(Recapitulatif!$D63,tab_bdd_clubs[],4,FALSE)</f>
        <v>Toulouse</v>
      </c>
      <c r="J63" s="54" t="str">
        <f>VLOOKUP(Recapitulatif!$D63,tab_bdd_clubs[],5,FALSE)</f>
        <v>43.574556</v>
      </c>
      <c r="K63" s="54" t="str">
        <f>VLOOKUP(Recapitulatif!$D63,tab_bdd_clubs[],6,FALSE)</f>
        <v>1.417239</v>
      </c>
    </row>
    <row r="64" spans="1:11" x14ac:dyDescent="0.25">
      <c r="A64" s="41">
        <v>44443</v>
      </c>
      <c r="B64" s="36" t="s">
        <v>498</v>
      </c>
      <c r="C64" s="28" t="s">
        <v>5</v>
      </c>
      <c r="D64" s="30" t="s">
        <v>82</v>
      </c>
      <c r="E64" s="28" t="s">
        <v>75</v>
      </c>
      <c r="F64" s="27" t="s">
        <v>61</v>
      </c>
      <c r="G64" s="29" t="str">
        <f>VLOOKUP(Recapitulatif!$D64,tab_bdd_clubs[],2,FALSE)</f>
        <v>rue St Gilles</v>
      </c>
      <c r="H64" s="29">
        <f>VLOOKUP(Recapitulatif!$D64,tab_bdd_clubs[],3,FALSE)</f>
        <v>31780</v>
      </c>
      <c r="I64" s="29" t="str">
        <f>VLOOKUP(Recapitulatif!$D64,tab_bdd_clubs[],4,FALSE)</f>
        <v>Castelginest</v>
      </c>
      <c r="J64" s="54" t="str">
        <f>VLOOKUP(Recapitulatif!$D64,tab_bdd_clubs[],5,FALSE)</f>
        <v>43.693053</v>
      </c>
      <c r="K64" s="54" t="str">
        <f>VLOOKUP(Recapitulatif!$D64,tab_bdd_clubs[],6,FALSE)</f>
        <v>1.426343</v>
      </c>
    </row>
    <row r="65" spans="1:11" x14ac:dyDescent="0.25">
      <c r="A65" s="42">
        <v>44450</v>
      </c>
      <c r="B65" s="37" t="s">
        <v>498</v>
      </c>
      <c r="C65" s="28" t="s">
        <v>83</v>
      </c>
      <c r="D65" s="38" t="s">
        <v>84</v>
      </c>
      <c r="E65" s="28" t="s">
        <v>38</v>
      </c>
      <c r="F65" s="27" t="s">
        <v>46</v>
      </c>
      <c r="G65" s="29" t="str">
        <f>VLOOKUP(Recapitulatif!$D65,tab_bdd_clubs[],2,FALSE)</f>
        <v>41 avenue de l'aqueduc de beaunant</v>
      </c>
      <c r="H65" s="29">
        <f>VLOOKUP(Recapitulatif!$D65,tab_bdd_clubs[],3,FALSE)</f>
        <v>69600</v>
      </c>
      <c r="I65" s="29" t="str">
        <f>VLOOKUP(Recapitulatif!$D65,tab_bdd_clubs[],4,FALSE)</f>
        <v>Oullins</v>
      </c>
      <c r="J65" s="54" t="str">
        <f>VLOOKUP(Recapitulatif!$D65,tab_bdd_clubs[],5,FALSE)</f>
        <v>45.724296</v>
      </c>
      <c r="K65" s="54" t="str">
        <f>VLOOKUP(Recapitulatif!$D65,tab_bdd_clubs[],6,FALSE)</f>
        <v>4.779785</v>
      </c>
    </row>
    <row r="66" spans="1:11" x14ac:dyDescent="0.25">
      <c r="A66" s="41">
        <v>44450</v>
      </c>
      <c r="B66" s="36" t="s">
        <v>498</v>
      </c>
      <c r="C66" s="28" t="s">
        <v>83</v>
      </c>
      <c r="D66" s="30" t="s">
        <v>499</v>
      </c>
      <c r="E66" s="28" t="s">
        <v>38</v>
      </c>
      <c r="F66" s="27" t="s">
        <v>46</v>
      </c>
      <c r="G66" s="29" t="e">
        <f>VLOOKUP(Recapitulatif!$D66,tab_bdd_clubs[],2,FALSE)</f>
        <v>#N/A</v>
      </c>
      <c r="H66" s="29" t="e">
        <f>VLOOKUP(Recapitulatif!$D66,tab_bdd_clubs[],3,FALSE)</f>
        <v>#N/A</v>
      </c>
      <c r="I66" s="29" t="e">
        <f>VLOOKUP(Recapitulatif!$D66,tab_bdd_clubs[],4,FALSE)</f>
        <v>#N/A</v>
      </c>
      <c r="J66" s="54" t="e">
        <f>VLOOKUP(Recapitulatif!$D66,tab_bdd_clubs[],5,FALSE)</f>
        <v>#N/A</v>
      </c>
      <c r="K66" s="54" t="e">
        <f>VLOOKUP(Recapitulatif!$D66,tab_bdd_clubs[],6,FALSE)</f>
        <v>#N/A</v>
      </c>
    </row>
    <row r="67" spans="1:11" x14ac:dyDescent="0.25">
      <c r="A67" s="42">
        <v>44451</v>
      </c>
      <c r="B67" s="37" t="s">
        <v>498</v>
      </c>
      <c r="C67" s="28" t="s">
        <v>34</v>
      </c>
      <c r="D67" s="52" t="s">
        <v>42</v>
      </c>
      <c r="E67" s="28" t="s">
        <v>38</v>
      </c>
      <c r="F67" s="27" t="s">
        <v>46</v>
      </c>
      <c r="G67" s="29" t="str">
        <f>VLOOKUP(Recapitulatif!$D67,tab_bdd_clubs[],2,FALSE)</f>
        <v>rue joan miro</v>
      </c>
      <c r="H67" s="29">
        <f>VLOOKUP(Recapitulatif!$D67,tab_bdd_clubs[],3,FALSE)</f>
        <v>69800</v>
      </c>
      <c r="I67" s="29" t="str">
        <f>VLOOKUP(Recapitulatif!$D67,tab_bdd_clubs[],4,FALSE)</f>
        <v>Saint-Priest</v>
      </c>
      <c r="J67" s="54" t="str">
        <f>VLOOKUP(Recapitulatif!$D67,tab_bdd_clubs[],5,FALSE)</f>
        <v>45.695442</v>
      </c>
      <c r="K67" s="54" t="str">
        <f>VLOOKUP(Recapitulatif!$D67,tab_bdd_clubs[],6,FALSE)</f>
        <v>4.936568</v>
      </c>
    </row>
    <row r="68" spans="1:11" x14ac:dyDescent="0.25">
      <c r="A68" s="41">
        <v>44451</v>
      </c>
      <c r="B68" s="36" t="s">
        <v>498</v>
      </c>
      <c r="C68" s="28" t="s">
        <v>34</v>
      </c>
      <c r="D68" s="30" t="s">
        <v>86</v>
      </c>
      <c r="E68" s="28" t="s">
        <v>38</v>
      </c>
      <c r="F68" s="27" t="s">
        <v>46</v>
      </c>
      <c r="G68" s="29" t="str">
        <f>VLOOKUP(Recapitulatif!$D68,tab_bdd_clubs[],2,FALSE)</f>
        <v>330 rue Doyen Georges Chapas</v>
      </c>
      <c r="H68" s="29">
        <f>VLOOKUP(Recapitulatif!$D68,tab_bdd_clubs[],3,FALSE)</f>
        <v>69009</v>
      </c>
      <c r="I68" s="29" t="str">
        <f>VLOOKUP(Recapitulatif!$D68,tab_bdd_clubs[],4,FALSE)</f>
        <v>Lyon</v>
      </c>
      <c r="J68" s="54" t="str">
        <f>VLOOKUP(Recapitulatif!$D68,tab_bdd_clubs[],5,FALSE)</f>
        <v>45.790122</v>
      </c>
      <c r="K68" s="54" t="str">
        <f>VLOOKUP(Recapitulatif!$D68,tab_bdd_clubs[],6,FALSE)</f>
        <v>4.801048</v>
      </c>
    </row>
    <row r="69" spans="1:11" x14ac:dyDescent="0.25">
      <c r="A69" s="42">
        <v>44450</v>
      </c>
      <c r="B69" s="37" t="s">
        <v>494</v>
      </c>
      <c r="C69" s="28" t="s">
        <v>28</v>
      </c>
      <c r="D69" s="38" t="s">
        <v>33</v>
      </c>
      <c r="E69" s="28" t="s">
        <v>6</v>
      </c>
      <c r="F69" s="27" t="s">
        <v>46</v>
      </c>
      <c r="G69" s="29" t="str">
        <f>VLOOKUP(Recapitulatif!$D69,tab_bdd_clubs[],2,FALSE)</f>
        <v>18 rue Jules Védrines</v>
      </c>
      <c r="H69" s="29">
        <f>VLOOKUP(Recapitulatif!$D69,tab_bdd_clubs[],3,FALSE)</f>
        <v>33500</v>
      </c>
      <c r="I69" s="29" t="str">
        <f>VLOOKUP(Recapitulatif!$D69,tab_bdd_clubs[],4,FALSE)</f>
        <v>Libourne</v>
      </c>
      <c r="J69" s="54" t="str">
        <f>VLOOKUP(Recapitulatif!$D69,tab_bdd_clubs[],5,FALSE)</f>
        <v>44.906535</v>
      </c>
      <c r="K69" s="54" t="str">
        <f>VLOOKUP(Recapitulatif!$D69,tab_bdd_clubs[],6,FALSE)</f>
        <v>-0.234666</v>
      </c>
    </row>
    <row r="70" spans="1:11" x14ac:dyDescent="0.25">
      <c r="A70" s="41">
        <v>44450</v>
      </c>
      <c r="B70" s="36" t="s">
        <v>494</v>
      </c>
      <c r="C70" s="28" t="s">
        <v>28</v>
      </c>
      <c r="D70" s="30" t="s">
        <v>87</v>
      </c>
      <c r="E70" s="28" t="s">
        <v>6</v>
      </c>
      <c r="F70" s="27" t="s">
        <v>46</v>
      </c>
      <c r="G70" s="29" t="str">
        <f>VLOOKUP(Recapitulatif!$D70,tab_bdd_clubs[],2,FALSE)</f>
        <v>729 rue des violettes</v>
      </c>
      <c r="H70" s="29">
        <f>VLOOKUP(Recapitulatif!$D70,tab_bdd_clubs[],3,FALSE)</f>
        <v>40400</v>
      </c>
      <c r="I70" s="29" t="str">
        <f>VLOOKUP(Recapitulatif!$D70,tab_bdd_clubs[],4,FALSE)</f>
        <v>Tartas</v>
      </c>
      <c r="J70" s="54" t="str">
        <f>VLOOKUP(Recapitulatif!$D70,tab_bdd_clubs[],5,FALSE)</f>
        <v>43.839766</v>
      </c>
      <c r="K70" s="54" t="str">
        <f>VLOOKUP(Recapitulatif!$D70,tab_bdd_clubs[],6,FALSE)</f>
        <v>-0.817767</v>
      </c>
    </row>
    <row r="71" spans="1:11" x14ac:dyDescent="0.25">
      <c r="A71" s="42">
        <v>44451</v>
      </c>
      <c r="B71" s="37" t="s">
        <v>494</v>
      </c>
      <c r="C71" s="28" t="s">
        <v>34</v>
      </c>
      <c r="D71" s="38" t="s">
        <v>35</v>
      </c>
      <c r="E71" s="28" t="s">
        <v>6</v>
      </c>
      <c r="F71" s="27" t="s">
        <v>46</v>
      </c>
      <c r="G71" s="29" t="str">
        <f>VLOOKUP(Recapitulatif!$D71,tab_bdd_clubs[],2,FALSE)</f>
        <v>55 avenue du marechal de lattre de tassigny</v>
      </c>
      <c r="H71" s="29">
        <f>VLOOKUP(Recapitulatif!$D71,tab_bdd_clubs[],3,FALSE)</f>
        <v>33700</v>
      </c>
      <c r="I71" s="29" t="str">
        <f>VLOOKUP(Recapitulatif!$D71,tab_bdd_clubs[],4,FALSE)</f>
        <v>Merignac</v>
      </c>
      <c r="J71" s="54" t="str">
        <f>VLOOKUP(Recapitulatif!$D71,tab_bdd_clubs[],5,FALSE)</f>
        <v>44.845801</v>
      </c>
      <c r="K71" s="54" t="str">
        <f>VLOOKUP(Recapitulatif!$D71,tab_bdd_clubs[],6,FALSE)</f>
        <v>-0.65472</v>
      </c>
    </row>
    <row r="72" spans="1:11" x14ac:dyDescent="0.25">
      <c r="A72" s="41">
        <v>44451</v>
      </c>
      <c r="B72" s="36" t="s">
        <v>494</v>
      </c>
      <c r="C72" s="28" t="s">
        <v>34</v>
      </c>
      <c r="D72" s="30" t="s">
        <v>88</v>
      </c>
      <c r="E72" s="28" t="s">
        <v>75</v>
      </c>
      <c r="F72" s="27" t="s">
        <v>46</v>
      </c>
      <c r="G72" s="29" t="str">
        <f>VLOOKUP(Recapitulatif!$D72,tab_bdd_clubs[],2,FALSE)</f>
        <v>5 square des combattants d'afrique du nord</v>
      </c>
      <c r="H72" s="29">
        <f>VLOOKUP(Recapitulatif!$D72,tab_bdd_clubs[],3,FALSE)</f>
        <v>31600</v>
      </c>
      <c r="I72" s="29" t="str">
        <f>VLOOKUP(Recapitulatif!$D72,tab_bdd_clubs[],4,FALSE)</f>
        <v>Muret</v>
      </c>
      <c r="J72" s="54" t="str">
        <f>VLOOKUP(Recapitulatif!$D72,tab_bdd_clubs[],5,FALSE)</f>
        <v>43.46115</v>
      </c>
      <c r="K72" s="54" t="str">
        <f>VLOOKUP(Recapitulatif!$D72,tab_bdd_clubs[],6,FALSE)</f>
        <v>1.32188</v>
      </c>
    </row>
    <row r="73" spans="1:11" x14ac:dyDescent="0.25">
      <c r="A73" s="42">
        <v>44450</v>
      </c>
      <c r="B73" s="37" t="s">
        <v>496</v>
      </c>
      <c r="C73" s="28" t="s">
        <v>65</v>
      </c>
      <c r="D73" s="38" t="s">
        <v>145</v>
      </c>
      <c r="E73" s="28" t="s">
        <v>45</v>
      </c>
      <c r="F73" s="27" t="s">
        <v>46</v>
      </c>
      <c r="G73" s="29" t="str">
        <f>VLOOKUP(Recapitulatif!$D73,tab_bdd_clubs[],2,FALSE)</f>
        <v>34 place de la sablière</v>
      </c>
      <c r="H73" s="29">
        <f>VLOOKUP(Recapitulatif!$D73,tab_bdd_clubs[],3,FALSE)</f>
        <v>54140</v>
      </c>
      <c r="I73" s="29" t="str">
        <f>VLOOKUP(Recapitulatif!$D73,tab_bdd_clubs[],4,FALSE)</f>
        <v>Jarville la Malgrange</v>
      </c>
      <c r="J73" s="54" t="str">
        <f>VLOOKUP(Recapitulatif!$D73,tab_bdd_clubs[],5,FALSE)</f>
        <v>48.659653</v>
      </c>
      <c r="K73" s="54" t="str">
        <f>VLOOKUP(Recapitulatif!$D73,tab_bdd_clubs[],6,FALSE)</f>
        <v>6.209133</v>
      </c>
    </row>
    <row r="74" spans="1:11" x14ac:dyDescent="0.25">
      <c r="A74" s="41">
        <v>44450</v>
      </c>
      <c r="B74" s="36" t="s">
        <v>496</v>
      </c>
      <c r="C74" s="28" t="s">
        <v>65</v>
      </c>
      <c r="D74" s="30" t="s">
        <v>89</v>
      </c>
      <c r="E74" s="28" t="s">
        <v>45</v>
      </c>
      <c r="F74" s="27" t="s">
        <v>46</v>
      </c>
      <c r="G74" s="29" t="str">
        <f>VLOOKUP(Recapitulatif!$D74,tab_bdd_clubs[],2,FALSE)</f>
        <v>21 route de thionville</v>
      </c>
      <c r="H74" s="29">
        <f>VLOOKUP(Recapitulatif!$D74,tab_bdd_clubs[],3,FALSE)</f>
        <v>2611</v>
      </c>
      <c r="I74" s="29" t="str">
        <f>VLOOKUP(Recapitulatif!$D74,tab_bdd_clubs[],4,FALSE)</f>
        <v>Luxembourg</v>
      </c>
      <c r="J74" s="54" t="str">
        <f>VLOOKUP(Recapitulatif!$D74,tab_bdd_clubs[],5,FALSE)</f>
        <v>49.358655</v>
      </c>
      <c r="K74" s="54" t="str">
        <f>VLOOKUP(Recapitulatif!$D74,tab_bdd_clubs[],6,FALSE)</f>
        <v>6.168914</v>
      </c>
    </row>
    <row r="75" spans="1:11" x14ac:dyDescent="0.25">
      <c r="A75" s="42">
        <v>44450</v>
      </c>
      <c r="B75" s="37" t="s">
        <v>496</v>
      </c>
      <c r="C75" s="28" t="s">
        <v>26</v>
      </c>
      <c r="D75" s="38" t="s">
        <v>55</v>
      </c>
      <c r="E75" s="28" t="s">
        <v>45</v>
      </c>
      <c r="F75" s="27" t="s">
        <v>46</v>
      </c>
      <c r="G75" s="29" t="str">
        <f>VLOOKUP(Recapitulatif!$D75,tab_bdd_clubs[],2,FALSE)</f>
        <v>Chemin du petit chaperon rouge</v>
      </c>
      <c r="H75" s="29">
        <f>VLOOKUP(Recapitulatif!$D75,tab_bdd_clubs[],3,FALSE)</f>
        <v>88000</v>
      </c>
      <c r="I75" s="29" t="str">
        <f>VLOOKUP(Recapitulatif!$D75,tab_bdd_clubs[],4,FALSE)</f>
        <v>epinal</v>
      </c>
      <c r="J75" s="54" t="str">
        <f>VLOOKUP(Recapitulatif!$D75,tab_bdd_clubs[],5,FALSE)</f>
        <v>48.180398</v>
      </c>
      <c r="K75" s="54" t="str">
        <f>VLOOKUP(Recapitulatif!$D75,tab_bdd_clubs[],6,FALSE)</f>
        <v>6.470088</v>
      </c>
    </row>
    <row r="76" spans="1:11" x14ac:dyDescent="0.25">
      <c r="A76" s="41">
        <v>44450</v>
      </c>
      <c r="B76" s="36" t="s">
        <v>496</v>
      </c>
      <c r="C76" s="28" t="s">
        <v>26</v>
      </c>
      <c r="D76" s="30" t="s">
        <v>90</v>
      </c>
      <c r="E76" s="28" t="s">
        <v>54</v>
      </c>
      <c r="F76" s="27" t="s">
        <v>46</v>
      </c>
      <c r="G76" s="29" t="str">
        <f>VLOOKUP(Recapitulatif!$D76,tab_bdd_clubs[],2,FALSE)</f>
        <v>177 rue Alfred Maes</v>
      </c>
      <c r="H76" s="29">
        <f>VLOOKUP(Recapitulatif!$D76,tab_bdd_clubs[],3,FALSE)</f>
        <v>62300</v>
      </c>
      <c r="I76" s="29" t="str">
        <f>VLOOKUP(Recapitulatif!$D76,tab_bdd_clubs[],4,FALSE)</f>
        <v>Lens</v>
      </c>
      <c r="J76" s="54" t="str">
        <f>VLOOKUP(Recapitulatif!$D76,tab_bdd_clubs[],5,FALSE)</f>
        <v>50.42733</v>
      </c>
      <c r="K76" s="54" t="str">
        <f>VLOOKUP(Recapitulatif!$D76,tab_bdd_clubs[],6,FALSE)</f>
        <v>2.810781</v>
      </c>
    </row>
    <row r="77" spans="1:11" x14ac:dyDescent="0.25">
      <c r="A77" s="42">
        <v>44451</v>
      </c>
      <c r="B77" s="37" t="s">
        <v>496</v>
      </c>
      <c r="C77" s="28" t="s">
        <v>34</v>
      </c>
      <c r="D77" s="38" t="s">
        <v>52</v>
      </c>
      <c r="E77" s="28" t="s">
        <v>45</v>
      </c>
      <c r="F77" s="27" t="s">
        <v>46</v>
      </c>
      <c r="G77" s="29" t="str">
        <f>VLOOKUP(Recapitulatif!$D77,tab_bdd_clubs[],2,FALSE)</f>
        <v>3 allee de saint-symphorien</v>
      </c>
      <c r="H77" s="29">
        <f>VLOOKUP(Recapitulatif!$D77,tab_bdd_clubs[],3,FALSE)</f>
        <v>57000</v>
      </c>
      <c r="I77" s="29" t="str">
        <f>VLOOKUP(Recapitulatif!$D77,tab_bdd_clubs[],4,FALSE)</f>
        <v>metz</v>
      </c>
      <c r="J77" s="54" t="str">
        <f>VLOOKUP(Recapitulatif!$D77,tab_bdd_clubs[],5,FALSE)</f>
        <v>49.109663</v>
      </c>
      <c r="K77" s="54" t="str">
        <f>VLOOKUP(Recapitulatif!$D77,tab_bdd_clubs[],6,FALSE)</f>
        <v>6.161923</v>
      </c>
    </row>
    <row r="78" spans="1:11" x14ac:dyDescent="0.25">
      <c r="A78" s="41">
        <v>44451</v>
      </c>
      <c r="B78" s="36" t="s">
        <v>496</v>
      </c>
      <c r="C78" s="28" t="s">
        <v>34</v>
      </c>
      <c r="D78" s="30" t="s">
        <v>91</v>
      </c>
      <c r="E78" s="28" t="s">
        <v>50</v>
      </c>
      <c r="F78" s="27" t="s">
        <v>46</v>
      </c>
      <c r="G78" s="29" t="str">
        <f>VLOOKUP(Recapitulatif!$D78,tab_bdd_clubs[],2,FALSE)</f>
        <v>3 rue Auguste Delaune</v>
      </c>
      <c r="H78" s="29">
        <f>VLOOKUP(Recapitulatif!$D78,tab_bdd_clubs[],3,FALSE)</f>
        <v>25000</v>
      </c>
      <c r="I78" s="29" t="str">
        <f>VLOOKUP(Recapitulatif!$D78,tab_bdd_clubs[],4,FALSE)</f>
        <v>Besancon</v>
      </c>
      <c r="J78" s="54" t="str">
        <f>VLOOKUP(Recapitulatif!$D78,tab_bdd_clubs[],5,FALSE)</f>
        <v>47.2442</v>
      </c>
      <c r="K78" s="54" t="str">
        <f>VLOOKUP(Recapitulatif!$D78,tab_bdd_clubs[],6,FALSE)</f>
        <v>6.00718</v>
      </c>
    </row>
    <row r="79" spans="1:11" x14ac:dyDescent="0.25">
      <c r="A79" s="42">
        <v>44451</v>
      </c>
      <c r="B79" s="37" t="s">
        <v>498</v>
      </c>
      <c r="C79" s="28" t="s">
        <v>83</v>
      </c>
      <c r="D79" s="52" t="s">
        <v>42</v>
      </c>
      <c r="E79" s="28" t="s">
        <v>38</v>
      </c>
      <c r="F79" s="27" t="s">
        <v>46</v>
      </c>
      <c r="G79" s="29" t="str">
        <f>VLOOKUP(Recapitulatif!$D79,tab_bdd_clubs[],2,FALSE)</f>
        <v>rue joan miro</v>
      </c>
      <c r="H79" s="29">
        <f>VLOOKUP(Recapitulatif!$D79,tab_bdd_clubs[],3,FALSE)</f>
        <v>69800</v>
      </c>
      <c r="I79" s="29" t="str">
        <f>VLOOKUP(Recapitulatif!$D79,tab_bdd_clubs[],4,FALSE)</f>
        <v>Saint-Priest</v>
      </c>
      <c r="J79" s="54" t="str">
        <f>VLOOKUP(Recapitulatif!$D79,tab_bdd_clubs[],5,FALSE)</f>
        <v>45.695442</v>
      </c>
      <c r="K79" s="54" t="str">
        <f>VLOOKUP(Recapitulatif!$D79,tab_bdd_clubs[],6,FALSE)</f>
        <v>4.936568</v>
      </c>
    </row>
    <row r="80" spans="1:11" x14ac:dyDescent="0.25">
      <c r="A80" s="43">
        <v>44451</v>
      </c>
      <c r="B80" s="39" t="s">
        <v>498</v>
      </c>
      <c r="C80" s="31" t="s">
        <v>83</v>
      </c>
      <c r="D80" s="40" t="s">
        <v>92</v>
      </c>
      <c r="E80" s="31" t="s">
        <v>38</v>
      </c>
      <c r="F80" s="35" t="s">
        <v>46</v>
      </c>
      <c r="G80" s="32" t="str">
        <f>VLOOKUP(Recapitulatif!$D80,tab_bdd_clubs[],2,FALSE)</f>
        <v>route de Saint Disdille</v>
      </c>
      <c r="H80" s="32">
        <f>VLOOKUP(Recapitulatif!$D80,tab_bdd_clubs[],3,FALSE)</f>
        <v>74200</v>
      </c>
      <c r="I80" s="32" t="str">
        <f>VLOOKUP(Recapitulatif!$D80,tab_bdd_clubs[],4,FALSE)</f>
        <v>Thonon-les-Bains</v>
      </c>
      <c r="J80" s="54" t="str">
        <f>VLOOKUP(Recapitulatif!$D80,tab_bdd_clubs[],5,FALSE)</f>
        <v>46.392568</v>
      </c>
      <c r="K80" s="54" t="str">
        <f>VLOOKUP(Recapitulatif!$D80,tab_bdd_clubs[],6,FALSE)</f>
        <v>6.503083</v>
      </c>
    </row>
    <row r="81" spans="1:11" x14ac:dyDescent="0.25">
      <c r="A81" s="44">
        <v>44457</v>
      </c>
      <c r="B81" s="45" t="s">
        <v>494</v>
      </c>
      <c r="C81" s="46" t="s">
        <v>36</v>
      </c>
      <c r="D81" s="47" t="s">
        <v>93</v>
      </c>
      <c r="E81" s="46" t="s">
        <v>6</v>
      </c>
      <c r="F81" s="48" t="s">
        <v>46</v>
      </c>
      <c r="G81" s="29" t="str">
        <f>VLOOKUP(Recapitulatif!$D81,tab_bdd_clubs[],2,FALSE)</f>
        <v>6 avenue Anatole France</v>
      </c>
      <c r="H81" s="29">
        <f>VLOOKUP(Recapitulatif!$D81,tab_bdd_clubs[],3,FALSE)</f>
        <v>24750</v>
      </c>
      <c r="I81" s="29" t="str">
        <f>VLOOKUP(Recapitulatif!$D81,tab_bdd_clubs[],4,FALSE)</f>
        <v>Trelissac</v>
      </c>
      <c r="J81" s="54" t="str">
        <f>VLOOKUP(Recapitulatif!$D81,tab_bdd_clubs[],5,FALSE)</f>
        <v>45.195543</v>
      </c>
      <c r="K81" s="54" t="str">
        <f>VLOOKUP(Recapitulatif!$D81,tab_bdd_clubs[],6,FALSE)</f>
        <v>0.736902</v>
      </c>
    </row>
    <row r="82" spans="1:11" x14ac:dyDescent="0.25">
      <c r="A82" s="44">
        <v>44457</v>
      </c>
      <c r="B82" s="45" t="s">
        <v>494</v>
      </c>
      <c r="C82" s="46" t="s">
        <v>36</v>
      </c>
      <c r="D82" s="47" t="s">
        <v>94</v>
      </c>
      <c r="E82" s="46" t="s">
        <v>6</v>
      </c>
      <c r="F82" s="48" t="s">
        <v>46</v>
      </c>
      <c r="G82" s="29" t="str">
        <f>VLOOKUP(Recapitulatif!$D82,tab_bdd_clubs[],2,FALSE)</f>
        <v>Avenue du 18 juin</v>
      </c>
      <c r="H82" s="29">
        <f>VLOOKUP(Recapitulatif!$D82,tab_bdd_clubs[],3,FALSE)</f>
        <v>19100</v>
      </c>
      <c r="I82" s="29" t="str">
        <f>VLOOKUP(Recapitulatif!$D82,tab_bdd_clubs[],4,FALSE)</f>
        <v>Brive-la-Gaillarde</v>
      </c>
      <c r="J82" s="54" t="str">
        <f>VLOOKUP(Recapitulatif!$D82,tab_bdd_clubs[],5,FALSE)</f>
        <v>45.15698</v>
      </c>
      <c r="K82" s="54" t="str">
        <f>VLOOKUP(Recapitulatif!$D82,tab_bdd_clubs[],6,FALSE)</f>
        <v>1.489745</v>
      </c>
    </row>
    <row r="83" spans="1:11" x14ac:dyDescent="0.25">
      <c r="A83" s="44">
        <v>44457</v>
      </c>
      <c r="B83" s="45" t="s">
        <v>494</v>
      </c>
      <c r="C83" s="46" t="s">
        <v>36</v>
      </c>
      <c r="D83" s="47" t="s">
        <v>33</v>
      </c>
      <c r="E83" s="46" t="s">
        <v>6</v>
      </c>
      <c r="F83" s="48" t="s">
        <v>46</v>
      </c>
      <c r="G83" s="29" t="str">
        <f>VLOOKUP(Recapitulatif!$D83,tab_bdd_clubs[],2,FALSE)</f>
        <v>18 rue Jules Védrines</v>
      </c>
      <c r="H83" s="29">
        <f>VLOOKUP(Recapitulatif!$D83,tab_bdd_clubs[],3,FALSE)</f>
        <v>33500</v>
      </c>
      <c r="I83" s="29" t="str">
        <f>VLOOKUP(Recapitulatif!$D83,tab_bdd_clubs[],4,FALSE)</f>
        <v>Libourne</v>
      </c>
      <c r="J83" s="54" t="str">
        <f>VLOOKUP(Recapitulatif!$D83,tab_bdd_clubs[],5,FALSE)</f>
        <v>44.906535</v>
      </c>
      <c r="K83" s="54" t="str">
        <f>VLOOKUP(Recapitulatif!$D83,tab_bdd_clubs[],6,FALSE)</f>
        <v>-0.234666</v>
      </c>
    </row>
    <row r="84" spans="1:11" x14ac:dyDescent="0.25">
      <c r="A84" s="44">
        <v>44457</v>
      </c>
      <c r="B84" s="45" t="s">
        <v>494</v>
      </c>
      <c r="C84" s="46" t="s">
        <v>36</v>
      </c>
      <c r="D84" s="47" t="s">
        <v>95</v>
      </c>
      <c r="E84" s="46" t="s">
        <v>6</v>
      </c>
      <c r="F84" s="48" t="s">
        <v>46</v>
      </c>
      <c r="G84" s="29" t="str">
        <f>VLOOKUP(Recapitulatif!$D84,tab_bdd_clubs[],2,FALSE)</f>
        <v>36 avenue Alsace Lorraine</v>
      </c>
      <c r="H84" s="29">
        <f>VLOOKUP(Recapitulatif!$D84,tab_bdd_clubs[],3,FALSE)</f>
        <v>19000</v>
      </c>
      <c r="I84" s="29" t="str">
        <f>VLOOKUP(Recapitulatif!$D84,tab_bdd_clubs[],4,FALSE)</f>
        <v>Tulle</v>
      </c>
      <c r="J84" s="54" t="str">
        <f>VLOOKUP(Recapitulatif!$D84,tab_bdd_clubs[],5,FALSE)</f>
        <v>45.260159</v>
      </c>
      <c r="K84" s="54" t="str">
        <f>VLOOKUP(Recapitulatif!$D84,tab_bdd_clubs[],6,FALSE)</f>
        <v>1.754744</v>
      </c>
    </row>
    <row r="85" spans="1:11" x14ac:dyDescent="0.25">
      <c r="A85" s="44">
        <v>44458</v>
      </c>
      <c r="B85" s="45" t="s">
        <v>494</v>
      </c>
      <c r="C85" s="46" t="s">
        <v>32</v>
      </c>
      <c r="D85" s="47" t="s">
        <v>35</v>
      </c>
      <c r="E85" s="46" t="s">
        <v>6</v>
      </c>
      <c r="F85" s="48" t="s">
        <v>46</v>
      </c>
      <c r="G85" s="29" t="str">
        <f>VLOOKUP(Recapitulatif!$D85,tab_bdd_clubs[],2,FALSE)</f>
        <v>55 avenue du marechal de lattre de tassigny</v>
      </c>
      <c r="H85" s="29">
        <f>VLOOKUP(Recapitulatif!$D85,tab_bdd_clubs[],3,FALSE)</f>
        <v>33700</v>
      </c>
      <c r="I85" s="29" t="str">
        <f>VLOOKUP(Recapitulatif!$D85,tab_bdd_clubs[],4,FALSE)</f>
        <v>Merignac</v>
      </c>
      <c r="J85" s="54" t="str">
        <f>VLOOKUP(Recapitulatif!$D85,tab_bdd_clubs[],5,FALSE)</f>
        <v>44.845801</v>
      </c>
      <c r="K85" s="54" t="str">
        <f>VLOOKUP(Recapitulatif!$D85,tab_bdd_clubs[],6,FALSE)</f>
        <v>-0.65472</v>
      </c>
    </row>
    <row r="86" spans="1:11" x14ac:dyDescent="0.25">
      <c r="A86" s="44">
        <v>44458</v>
      </c>
      <c r="B86" s="45" t="s">
        <v>494</v>
      </c>
      <c r="C86" s="46" t="s">
        <v>32</v>
      </c>
      <c r="D86" s="47" t="s">
        <v>96</v>
      </c>
      <c r="E86" s="46" t="s">
        <v>97</v>
      </c>
      <c r="F86" s="48" t="s">
        <v>46</v>
      </c>
      <c r="G86" s="29" t="str">
        <f>VLOOKUP(Recapitulatif!$D86,tab_bdd_clubs[],2,FALSE)</f>
        <v>impasse du stade Raymond durand</v>
      </c>
      <c r="H86" s="29">
        <f>VLOOKUP(Recapitulatif!$D86,tab_bdd_clubs[],3,FALSE)</f>
        <v>44120</v>
      </c>
      <c r="I86" s="29" t="str">
        <f>VLOOKUP(Recapitulatif!$D86,tab_bdd_clubs[],4,FALSE)</f>
        <v>Vertou</v>
      </c>
      <c r="J86" s="54" t="str">
        <f>VLOOKUP(Recapitulatif!$D86,tab_bdd_clubs[],5,FALSE)</f>
        <v>47.181537</v>
      </c>
      <c r="K86" s="54" t="str">
        <f>VLOOKUP(Recapitulatif!$D86,tab_bdd_clubs[],6,FALSE)</f>
        <v>-1.499582</v>
      </c>
    </row>
    <row r="87" spans="1:11" x14ac:dyDescent="0.25">
      <c r="A87" s="44">
        <v>44450</v>
      </c>
      <c r="B87" s="45" t="s">
        <v>495</v>
      </c>
      <c r="C87" s="46" t="s">
        <v>98</v>
      </c>
      <c r="D87" s="47" t="s">
        <v>99</v>
      </c>
      <c r="E87" s="46" t="s">
        <v>40</v>
      </c>
      <c r="F87" s="48" t="s">
        <v>46</v>
      </c>
      <c r="G87" s="29" t="str">
        <f>VLOOKUP(Recapitulatif!$D87,tab_bdd_clubs[],2,FALSE)</f>
        <v>Allée Adrien Blanc</v>
      </c>
      <c r="H87" s="29">
        <f>VLOOKUP(Recapitulatif!$D87,tab_bdd_clubs[],3,FALSE)</f>
        <v>13800</v>
      </c>
      <c r="I87" s="29" t="str">
        <f>VLOOKUP(Recapitulatif!$D87,tab_bdd_clubs[],4,FALSE)</f>
        <v>Istres</v>
      </c>
      <c r="J87" s="54" t="str">
        <f>VLOOKUP(Recapitulatif!$D87,tab_bdd_clubs[],5,FALSE)</f>
        <v>43.487955</v>
      </c>
      <c r="K87" s="54" t="str">
        <f>VLOOKUP(Recapitulatif!$D87,tab_bdd_clubs[],6,FALSE)</f>
        <v>4.992939</v>
      </c>
    </row>
    <row r="88" spans="1:11" x14ac:dyDescent="0.25">
      <c r="A88" s="44">
        <v>44450</v>
      </c>
      <c r="B88" s="45" t="s">
        <v>495</v>
      </c>
      <c r="C88" s="46" t="s">
        <v>98</v>
      </c>
      <c r="D88" s="47" t="s">
        <v>71</v>
      </c>
      <c r="E88" s="46" t="s">
        <v>40</v>
      </c>
      <c r="F88" s="48" t="s">
        <v>46</v>
      </c>
      <c r="G88" s="29" t="str">
        <f>VLOOKUP(Recapitulatif!$D88,tab_bdd_clubs[],2,FALSE)</f>
        <v>33 Traverse de la Martine</v>
      </c>
      <c r="H88" s="29">
        <f>VLOOKUP(Recapitulatif!$D88,tab_bdd_clubs[],3,FALSE)</f>
        <v>13012</v>
      </c>
      <c r="I88" s="29" t="str">
        <f>VLOOKUP(Recapitulatif!$D88,tab_bdd_clubs[],4,FALSE)</f>
        <v>Marseille</v>
      </c>
      <c r="J88" s="54" t="str">
        <f>VLOOKUP(Recapitulatif!$D88,tab_bdd_clubs[],5,FALSE)</f>
        <v>43.300509</v>
      </c>
      <c r="K88" s="54" t="str">
        <f>VLOOKUP(Recapitulatif!$D88,tab_bdd_clubs[],6,FALSE)</f>
        <v>5.469164</v>
      </c>
    </row>
    <row r="89" spans="1:11" x14ac:dyDescent="0.25">
      <c r="A89" s="44">
        <v>44450</v>
      </c>
      <c r="B89" s="45" t="s">
        <v>495</v>
      </c>
      <c r="C89" s="46" t="s">
        <v>34</v>
      </c>
      <c r="D89" s="47" t="s">
        <v>99</v>
      </c>
      <c r="E89" s="46" t="s">
        <v>40</v>
      </c>
      <c r="F89" s="48" t="s">
        <v>46</v>
      </c>
      <c r="G89" s="29" t="str">
        <f>VLOOKUP(Recapitulatif!$D89,tab_bdd_clubs[],2,FALSE)</f>
        <v>Allée Adrien Blanc</v>
      </c>
      <c r="H89" s="29">
        <f>VLOOKUP(Recapitulatif!$D89,tab_bdd_clubs[],3,FALSE)</f>
        <v>13800</v>
      </c>
      <c r="I89" s="29" t="str">
        <f>VLOOKUP(Recapitulatif!$D89,tab_bdd_clubs[],4,FALSE)</f>
        <v>Istres</v>
      </c>
      <c r="J89" s="54" t="str">
        <f>VLOOKUP(Recapitulatif!$D89,tab_bdd_clubs[],5,FALSE)</f>
        <v>43.487955</v>
      </c>
      <c r="K89" s="54" t="str">
        <f>VLOOKUP(Recapitulatif!$D89,tab_bdd_clubs[],6,FALSE)</f>
        <v>4.992939</v>
      </c>
    </row>
    <row r="90" spans="1:11" x14ac:dyDescent="0.25">
      <c r="A90" s="44">
        <v>44450</v>
      </c>
      <c r="B90" s="45" t="s">
        <v>495</v>
      </c>
      <c r="C90" s="46" t="s">
        <v>34</v>
      </c>
      <c r="D90" s="47" t="s">
        <v>100</v>
      </c>
      <c r="E90" s="46" t="s">
        <v>75</v>
      </c>
      <c r="F90" s="48" t="s">
        <v>46</v>
      </c>
      <c r="G90" s="29" t="str">
        <f>VLOOKUP(Recapitulatif!$D90,tab_bdd_clubs[],2,FALSE)</f>
        <v>123 Avenue de la Bouvine</v>
      </c>
      <c r="H90" s="29">
        <f>VLOOKUP(Recapitulatif!$D90,tab_bdd_clubs[],3,FALSE)</f>
        <v>30900</v>
      </c>
      <c r="I90" s="29" t="str">
        <f>VLOOKUP(Recapitulatif!$D90,tab_bdd_clubs[],4,FALSE)</f>
        <v>Nîmes</v>
      </c>
      <c r="J90" s="54" t="str">
        <f>VLOOKUP(Recapitulatif!$D90,tab_bdd_clubs[],5,FALSE)</f>
        <v>43.816529</v>
      </c>
      <c r="K90" s="54" t="str">
        <f>VLOOKUP(Recapitulatif!$D90,tab_bdd_clubs[],6,FALSE)</f>
        <v>4.359267</v>
      </c>
    </row>
    <row r="91" spans="1:11" x14ac:dyDescent="0.25">
      <c r="A91" s="44">
        <v>44451</v>
      </c>
      <c r="B91" s="45" t="s">
        <v>495</v>
      </c>
      <c r="C91" s="46" t="s">
        <v>98</v>
      </c>
      <c r="D91" s="47" t="s">
        <v>101</v>
      </c>
      <c r="E91" s="46" t="s">
        <v>40</v>
      </c>
      <c r="F91" s="48" t="s">
        <v>46</v>
      </c>
      <c r="G91" s="29" t="str">
        <f>VLOOKUP(Recapitulatif!$D91,tab_bdd_clubs[],2,FALSE)</f>
        <v>Rue Adrien Isnardon</v>
      </c>
      <c r="H91" s="29">
        <f>VLOOKUP(Recapitulatif!$D91,tab_bdd_clubs[],3,FALSE)</f>
        <v>13740</v>
      </c>
      <c r="I91" s="29" t="str">
        <f>VLOOKUP(Recapitulatif!$D91,tab_bdd_clubs[],4,FALSE)</f>
        <v>Le Rove</v>
      </c>
      <c r="J91" s="54" t="str">
        <f>VLOOKUP(Recapitulatif!$D91,tab_bdd_clubs[],5,FALSE)</f>
        <v>43.373371</v>
      </c>
      <c r="K91" s="54" t="str">
        <f>VLOOKUP(Recapitulatif!$D91,tab_bdd_clubs[],6,FALSE)</f>
        <v>5.269118</v>
      </c>
    </row>
    <row r="92" spans="1:11" x14ac:dyDescent="0.25">
      <c r="A92" s="44">
        <v>44451</v>
      </c>
      <c r="B92" s="45" t="s">
        <v>495</v>
      </c>
      <c r="C92" s="46" t="s">
        <v>98</v>
      </c>
      <c r="D92" s="47" t="s">
        <v>102</v>
      </c>
      <c r="E92" s="46" t="s">
        <v>40</v>
      </c>
      <c r="F92" s="48" t="s">
        <v>46</v>
      </c>
      <c r="G92" s="29" t="str">
        <f>VLOOKUP(Recapitulatif!$D92,tab_bdd_clubs[],2,FALSE)</f>
        <v>19 Boulevard Jean Luciano</v>
      </c>
      <c r="H92" s="29">
        <f>VLOOKUP(Recapitulatif!$D92,tab_bdd_clubs[],3,FALSE)</f>
        <v>6200</v>
      </c>
      <c r="I92" s="29" t="str">
        <f>VLOOKUP(Recapitulatif!$D92,tab_bdd_clubs[],4,FALSE)</f>
        <v>Nice</v>
      </c>
      <c r="J92" s="54" t="str">
        <f>VLOOKUP(Recapitulatif!$D92,tab_bdd_clubs[],5,FALSE)</f>
        <v>43.682171</v>
      </c>
      <c r="K92" s="54" t="str">
        <f>VLOOKUP(Recapitulatif!$D92,tab_bdd_clubs[],6,FALSE)</f>
        <v>7.196009</v>
      </c>
    </row>
    <row r="93" spans="1:11" x14ac:dyDescent="0.25">
      <c r="A93" s="44">
        <v>44454</v>
      </c>
      <c r="B93" s="45" t="s">
        <v>496</v>
      </c>
      <c r="C93" s="46" t="s">
        <v>65</v>
      </c>
      <c r="D93" s="47" t="s">
        <v>63</v>
      </c>
      <c r="E93" s="46" t="s">
        <v>45</v>
      </c>
      <c r="F93" s="48" t="s">
        <v>13</v>
      </c>
      <c r="G93" s="29" t="str">
        <f>VLOOKUP(Recapitulatif!$D93,tab_bdd_clubs[],2,FALSE)</f>
        <v>12 rue de l'extenwoerth</v>
      </c>
      <c r="H93" s="29">
        <f>VLOOKUP(Recapitulatif!$D93,tab_bdd_clubs[],3,FALSE)</f>
        <v>67100</v>
      </c>
      <c r="I93" s="29" t="str">
        <f>VLOOKUP(Recapitulatif!$D93,tab_bdd_clubs[],4,FALSE)</f>
        <v>Strasbourg</v>
      </c>
      <c r="J93" s="54" t="str">
        <f>VLOOKUP(Recapitulatif!$D93,tab_bdd_clubs[],5,FALSE)</f>
        <v>48.560197</v>
      </c>
      <c r="K93" s="54" t="str">
        <f>VLOOKUP(Recapitulatif!$D93,tab_bdd_clubs[],6,FALSE)</f>
        <v>7.753359</v>
      </c>
    </row>
    <row r="94" spans="1:11" x14ac:dyDescent="0.25">
      <c r="A94" s="44">
        <v>44454</v>
      </c>
      <c r="B94" s="45" t="s">
        <v>496</v>
      </c>
      <c r="C94" s="46" t="s">
        <v>65</v>
      </c>
      <c r="D94" s="47" t="s">
        <v>103</v>
      </c>
      <c r="E94" s="46" t="s">
        <v>45</v>
      </c>
      <c r="F94" s="48" t="s">
        <v>13</v>
      </c>
      <c r="G94" s="29" t="str">
        <f>VLOOKUP(Recapitulatif!$D94,tab_bdd_clubs[],2,FALSE)</f>
        <v>1 avenue foch</v>
      </c>
      <c r="H94" s="29">
        <f>VLOOKUP(Recapitulatif!$D94,tab_bdd_clubs[],3,FALSE)</f>
        <v>54270</v>
      </c>
      <c r="I94" s="29" t="str">
        <f>VLOOKUP(Recapitulatif!$D94,tab_bdd_clubs[],4,FALSE)</f>
        <v>Essey-lès-Nancy</v>
      </c>
      <c r="J94" s="54" t="str">
        <f>VLOOKUP(Recapitulatif!$D94,tab_bdd_clubs[],5,FALSE)</f>
        <v>48.703017</v>
      </c>
      <c r="K94" s="54" t="str">
        <f>VLOOKUP(Recapitulatif!$D94,tab_bdd_clubs[],6,FALSE)</f>
        <v>6.216127</v>
      </c>
    </row>
    <row r="95" spans="1:11" x14ac:dyDescent="0.25">
      <c r="A95" s="44">
        <v>44454</v>
      </c>
      <c r="B95" s="45" t="s">
        <v>496</v>
      </c>
      <c r="C95" s="46" t="s">
        <v>98</v>
      </c>
      <c r="D95" s="47" t="s">
        <v>63</v>
      </c>
      <c r="E95" s="46" t="s">
        <v>45</v>
      </c>
      <c r="F95" s="48" t="s">
        <v>13</v>
      </c>
      <c r="G95" s="29" t="str">
        <f>VLOOKUP(Recapitulatif!$D95,tab_bdd_clubs[],2,FALSE)</f>
        <v>12 rue de l'extenwoerth</v>
      </c>
      <c r="H95" s="29">
        <f>VLOOKUP(Recapitulatif!$D95,tab_bdd_clubs[],3,FALSE)</f>
        <v>67100</v>
      </c>
      <c r="I95" s="29" t="str">
        <f>VLOOKUP(Recapitulatif!$D95,tab_bdd_clubs[],4,FALSE)</f>
        <v>Strasbourg</v>
      </c>
      <c r="J95" s="54" t="str">
        <f>VLOOKUP(Recapitulatif!$D95,tab_bdd_clubs[],5,FALSE)</f>
        <v>48.560197</v>
      </c>
      <c r="K95" s="54" t="str">
        <f>VLOOKUP(Recapitulatif!$D95,tab_bdd_clubs[],6,FALSE)</f>
        <v>7.753359</v>
      </c>
    </row>
    <row r="96" spans="1:11" x14ac:dyDescent="0.25">
      <c r="A96" s="44">
        <v>44454</v>
      </c>
      <c r="B96" s="45" t="s">
        <v>496</v>
      </c>
      <c r="C96" s="46" t="s">
        <v>98</v>
      </c>
      <c r="D96" s="47" t="s">
        <v>103</v>
      </c>
      <c r="E96" s="46" t="s">
        <v>45</v>
      </c>
      <c r="F96" s="48" t="s">
        <v>13</v>
      </c>
      <c r="G96" s="29" t="str">
        <f>VLOOKUP(Recapitulatif!$D96,tab_bdd_clubs[],2,FALSE)</f>
        <v>1 avenue foch</v>
      </c>
      <c r="H96" s="29">
        <f>VLOOKUP(Recapitulatif!$D96,tab_bdd_clubs[],3,FALSE)</f>
        <v>54270</v>
      </c>
      <c r="I96" s="29" t="str">
        <f>VLOOKUP(Recapitulatif!$D96,tab_bdd_clubs[],4,FALSE)</f>
        <v>Essey-lès-Nancy</v>
      </c>
      <c r="J96" s="54" t="str">
        <f>VLOOKUP(Recapitulatif!$D96,tab_bdd_clubs[],5,FALSE)</f>
        <v>48.703017</v>
      </c>
      <c r="K96" s="54" t="str">
        <f>VLOOKUP(Recapitulatif!$D96,tab_bdd_clubs[],6,FALSE)</f>
        <v>6.216127</v>
      </c>
    </row>
    <row r="97" spans="1:11" x14ac:dyDescent="0.25">
      <c r="A97" s="44">
        <v>44457</v>
      </c>
      <c r="B97" s="45" t="s">
        <v>496</v>
      </c>
      <c r="C97" s="46" t="s">
        <v>5</v>
      </c>
      <c r="D97" s="47" t="s">
        <v>104</v>
      </c>
      <c r="E97" s="46" t="s">
        <v>45</v>
      </c>
      <c r="F97" s="48" t="s">
        <v>46</v>
      </c>
      <c r="G97" s="29" t="str">
        <f>VLOOKUP(Recapitulatif!$D97,tab_bdd_clubs[],2,FALSE)</f>
        <v>Rue de L'Eglise</v>
      </c>
      <c r="H97" s="29">
        <f>VLOOKUP(Recapitulatif!$D97,tab_bdd_clubs[],3,FALSE)</f>
        <v>88510</v>
      </c>
      <c r="I97" s="29" t="str">
        <f>VLOOKUP(Recapitulatif!$D97,tab_bdd_clubs[],4,FALSE)</f>
        <v>ELOYES</v>
      </c>
      <c r="J97" s="54" t="str">
        <f>VLOOKUP(Recapitulatif!$D97,tab_bdd_clubs[],5,FALSE)</f>
        <v>48.091938</v>
      </c>
      <c r="K97" s="54" t="str">
        <f>VLOOKUP(Recapitulatif!$D97,tab_bdd_clubs[],6,FALSE)</f>
        <v>6.610217</v>
      </c>
    </row>
    <row r="98" spans="1:11" x14ac:dyDescent="0.25">
      <c r="A98" s="44">
        <v>44457</v>
      </c>
      <c r="B98" s="45" t="s">
        <v>496</v>
      </c>
      <c r="C98" s="46" t="s">
        <v>5</v>
      </c>
      <c r="D98" s="47" t="s">
        <v>55</v>
      </c>
      <c r="E98" s="46" t="s">
        <v>45</v>
      </c>
      <c r="F98" s="48" t="s">
        <v>46</v>
      </c>
      <c r="G98" s="29" t="str">
        <f>VLOOKUP(Recapitulatif!$D98,tab_bdd_clubs[],2,FALSE)</f>
        <v>Chemin du petit chaperon rouge</v>
      </c>
      <c r="H98" s="29">
        <f>VLOOKUP(Recapitulatif!$D98,tab_bdd_clubs[],3,FALSE)</f>
        <v>88000</v>
      </c>
      <c r="I98" s="29" t="str">
        <f>VLOOKUP(Recapitulatif!$D98,tab_bdd_clubs[],4,FALSE)</f>
        <v>epinal</v>
      </c>
      <c r="J98" s="54" t="str">
        <f>VLOOKUP(Recapitulatif!$D98,tab_bdd_clubs[],5,FALSE)</f>
        <v>48.180398</v>
      </c>
      <c r="K98" s="54" t="str">
        <f>VLOOKUP(Recapitulatif!$D98,tab_bdd_clubs[],6,FALSE)</f>
        <v>6.470088</v>
      </c>
    </row>
    <row r="99" spans="1:11" x14ac:dyDescent="0.25">
      <c r="A99" s="44">
        <v>44458</v>
      </c>
      <c r="B99" s="45" t="s">
        <v>496</v>
      </c>
      <c r="C99" s="46" t="s">
        <v>32</v>
      </c>
      <c r="D99" s="47" t="s">
        <v>52</v>
      </c>
      <c r="E99" s="46" t="s">
        <v>45</v>
      </c>
      <c r="F99" s="48" t="s">
        <v>46</v>
      </c>
      <c r="G99" s="29" t="str">
        <f>VLOOKUP(Recapitulatif!$D99,tab_bdd_clubs[],2,FALSE)</f>
        <v>3 allee de saint-symphorien</v>
      </c>
      <c r="H99" s="29">
        <f>VLOOKUP(Recapitulatif!$D99,tab_bdd_clubs[],3,FALSE)</f>
        <v>57000</v>
      </c>
      <c r="I99" s="29" t="str">
        <f>VLOOKUP(Recapitulatif!$D99,tab_bdd_clubs[],4,FALSE)</f>
        <v>metz</v>
      </c>
      <c r="J99" s="54" t="str">
        <f>VLOOKUP(Recapitulatif!$D99,tab_bdd_clubs[],5,FALSE)</f>
        <v>49.109663</v>
      </c>
      <c r="K99" s="54" t="str">
        <f>VLOOKUP(Recapitulatif!$D99,tab_bdd_clubs[],6,FALSE)</f>
        <v>6.161923</v>
      </c>
    </row>
    <row r="100" spans="1:11" x14ac:dyDescent="0.25">
      <c r="A100" s="44">
        <v>44458</v>
      </c>
      <c r="B100" s="45" t="s">
        <v>496</v>
      </c>
      <c r="C100" s="46" t="s">
        <v>32</v>
      </c>
      <c r="D100" s="47" t="s">
        <v>105</v>
      </c>
      <c r="E100" s="46" t="s">
        <v>38</v>
      </c>
      <c r="F100" s="48" t="s">
        <v>46</v>
      </c>
      <c r="G100" s="29" t="str">
        <f>VLOOKUP(Recapitulatif!$D100,tab_bdd_clubs[],2,FALSE)</f>
        <v>4 Rue Adrien Mabrut</v>
      </c>
      <c r="H100" s="29">
        <f>VLOOKUP(Recapitulatif!$D100,tab_bdd_clubs[],3,FALSE)</f>
        <v>63100</v>
      </c>
      <c r="I100" s="29" t="str">
        <f>VLOOKUP(Recapitulatif!$D100,tab_bdd_clubs[],4,FALSE)</f>
        <v>Clermont-Ferrand</v>
      </c>
      <c r="J100" s="54" t="str">
        <f>VLOOKUP(Recapitulatif!$D100,tab_bdd_clubs[],5,FALSE)</f>
        <v>45.811626</v>
      </c>
      <c r="K100" s="54" t="str">
        <f>VLOOKUP(Recapitulatif!$D100,tab_bdd_clubs[],6,FALSE)</f>
        <v>3.114408</v>
      </c>
    </row>
    <row r="101" spans="1:11" x14ac:dyDescent="0.25">
      <c r="A101" s="44">
        <v>44458</v>
      </c>
      <c r="B101" s="45" t="s">
        <v>496</v>
      </c>
      <c r="C101" s="46" t="s">
        <v>34</v>
      </c>
      <c r="D101" s="47" t="s">
        <v>48</v>
      </c>
      <c r="E101" s="46" t="s">
        <v>45</v>
      </c>
      <c r="F101" s="48" t="s">
        <v>46</v>
      </c>
      <c r="G101" s="29" t="str">
        <f>VLOOKUP(Recapitulatif!$D101,tab_bdd_clubs[],2,FALSE)</f>
        <v>90 boulevard jean jaures</v>
      </c>
      <c r="H101" s="29">
        <f>VLOOKUP(Recapitulatif!$D101,tab_bdd_clubs[],3,FALSE)</f>
        <v>54510</v>
      </c>
      <c r="I101" s="29" t="str">
        <f>VLOOKUP(Recapitulatif!$D101,tab_bdd_clubs[],4,FALSE)</f>
        <v>tomblaine</v>
      </c>
      <c r="J101" s="54" t="str">
        <f>VLOOKUP(Recapitulatif!$D101,tab_bdd_clubs[],5,FALSE)</f>
        <v>48.694881</v>
      </c>
      <c r="K101" s="54" t="str">
        <f>VLOOKUP(Recapitulatif!$D101,tab_bdd_clubs[],6,FALSE)</f>
        <v>6.210104</v>
      </c>
    </row>
    <row r="102" spans="1:11" x14ac:dyDescent="0.25">
      <c r="A102" s="44">
        <v>44458</v>
      </c>
      <c r="B102" s="45" t="s">
        <v>496</v>
      </c>
      <c r="C102" s="46" t="s">
        <v>34</v>
      </c>
      <c r="D102" s="47" t="s">
        <v>64</v>
      </c>
      <c r="E102" s="46" t="s">
        <v>45</v>
      </c>
      <c r="F102" s="48" t="s">
        <v>46</v>
      </c>
      <c r="G102" s="29" t="str">
        <f>VLOOKUP(Recapitulatif!$D102,tab_bdd_clubs[],2,FALSE)</f>
        <v>45 boulevard charles stoessel</v>
      </c>
      <c r="H102" s="29">
        <f>VLOOKUP(Recapitulatif!$D102,tab_bdd_clubs[],3,FALSE)</f>
        <v>68200</v>
      </c>
      <c r="I102" s="29" t="str">
        <f>VLOOKUP(Recapitulatif!$D102,tab_bdd_clubs[],4,FALSE)</f>
        <v>Mulhouse</v>
      </c>
      <c r="J102" s="54" t="str">
        <f>VLOOKUP(Recapitulatif!$D102,tab_bdd_clubs[],5,FALSE)</f>
        <v>47.739402</v>
      </c>
      <c r="K102" s="54" t="str">
        <f>VLOOKUP(Recapitulatif!$D102,tab_bdd_clubs[],6,FALSE)</f>
        <v>7.320707</v>
      </c>
    </row>
    <row r="103" spans="1:11" x14ac:dyDescent="0.25">
      <c r="A103" s="44">
        <v>44450</v>
      </c>
      <c r="B103" s="45" t="s">
        <v>498</v>
      </c>
      <c r="C103" s="46" t="s">
        <v>34</v>
      </c>
      <c r="D103" s="47" t="s">
        <v>106</v>
      </c>
      <c r="E103" s="46" t="s">
        <v>75</v>
      </c>
      <c r="F103" s="48" t="s">
        <v>46</v>
      </c>
      <c r="G103" s="29" t="str">
        <f>VLOOKUP(Recapitulatif!$D103,tab_bdd_clubs[],2,FALSE)</f>
        <v>1 allée Gabriel Biénès</v>
      </c>
      <c r="H103" s="29">
        <f>VLOOKUP(Recapitulatif!$D103,tab_bdd_clubs[],3,FALSE)</f>
        <v>31100</v>
      </c>
      <c r="I103" s="29" t="str">
        <f>VLOOKUP(Recapitulatif!$D103,tab_bdd_clubs[],4,FALSE)</f>
        <v>Toulouse</v>
      </c>
      <c r="J103" s="54" t="str">
        <f>VLOOKUP(Recapitulatif!$D103,tab_bdd_clubs[],5,FALSE)</f>
        <v>43.582006</v>
      </c>
      <c r="K103" s="54" t="str">
        <f>VLOOKUP(Recapitulatif!$D103,tab_bdd_clubs[],6,FALSE)</f>
        <v>1.4358</v>
      </c>
    </row>
    <row r="104" spans="1:11" x14ac:dyDescent="0.25">
      <c r="A104" s="49">
        <v>44450</v>
      </c>
      <c r="B104" s="50" t="s">
        <v>498</v>
      </c>
      <c r="C104" s="51" t="s">
        <v>34</v>
      </c>
      <c r="D104" s="52" t="s">
        <v>107</v>
      </c>
      <c r="E104" s="51" t="s">
        <v>75</v>
      </c>
      <c r="F104" s="53" t="s">
        <v>46</v>
      </c>
      <c r="G104" s="54" t="str">
        <f>VLOOKUP(Recapitulatif!$D104,tab_bdd_clubs[],2,FALSE)</f>
        <v>Rue Vieussens</v>
      </c>
      <c r="H104" s="54">
        <f>VLOOKUP(Recapitulatif!$D104,tab_bdd_clubs[],3,FALSE)</f>
        <v>12000</v>
      </c>
      <c r="I104" s="54" t="str">
        <f>VLOOKUP(Recapitulatif!$D104,tab_bdd_clubs[],4,FALSE)</f>
        <v>Rodez</v>
      </c>
      <c r="J104" s="54" t="str">
        <f>VLOOKUP(Recapitulatif!$D104,tab_bdd_clubs[],5,FALSE)</f>
        <v>44.349153</v>
      </c>
      <c r="K104" s="54" t="str">
        <f>VLOOKUP(Recapitulatif!$D104,tab_bdd_clubs[],6,FALSE)</f>
        <v>2.560171</v>
      </c>
    </row>
    <row r="105" spans="1:11" x14ac:dyDescent="0.25">
      <c r="A105" s="49">
        <v>44451</v>
      </c>
      <c r="B105" s="50" t="s">
        <v>498</v>
      </c>
      <c r="C105" s="51" t="s">
        <v>34</v>
      </c>
      <c r="D105" s="52" t="s">
        <v>108</v>
      </c>
      <c r="E105" s="51" t="s">
        <v>75</v>
      </c>
      <c r="F105" s="53" t="s">
        <v>46</v>
      </c>
      <c r="G105" s="54" t="str">
        <f>VLOOKUP(Recapitulatif!$D105,tab_bdd_clubs[],2,FALSE)</f>
        <v>17 avenue des aérostiers</v>
      </c>
      <c r="H105" s="54">
        <f>VLOOKUP(Recapitulatif!$D105,tab_bdd_clubs[],3,FALSE)</f>
        <v>31130</v>
      </c>
      <c r="I105" s="54" t="str">
        <f>VLOOKUP(Recapitulatif!$D105,tab_bdd_clubs[],4,FALSE)</f>
        <v>Balma</v>
      </c>
      <c r="J105" s="54" t="str">
        <f>VLOOKUP(Recapitulatif!$D105,tab_bdd_clubs[],5,FALSE)</f>
        <v>43.609175</v>
      </c>
      <c r="K105" s="54" t="str">
        <f>VLOOKUP(Recapitulatif!$D105,tab_bdd_clubs[],6,FALSE)</f>
        <v>1.489305</v>
      </c>
    </row>
    <row r="106" spans="1:11" x14ac:dyDescent="0.25">
      <c r="A106" s="49">
        <v>44451</v>
      </c>
      <c r="B106" s="50" t="s">
        <v>498</v>
      </c>
      <c r="C106" s="51" t="s">
        <v>5</v>
      </c>
      <c r="D106" s="52" t="s">
        <v>109</v>
      </c>
      <c r="E106" s="51" t="s">
        <v>75</v>
      </c>
      <c r="F106" s="53" t="s">
        <v>61</v>
      </c>
      <c r="G106" s="54" t="str">
        <f>VLOOKUP(Recapitulatif!$D106,tab_bdd_clubs[],2,FALSE)</f>
        <v>18 rue Paul Lambert</v>
      </c>
      <c r="H106" s="54">
        <f>VLOOKUP(Recapitulatif!$D106,tab_bdd_clubs[],3,FALSE)</f>
        <v>31100</v>
      </c>
      <c r="I106" s="54" t="str">
        <f>VLOOKUP(Recapitulatif!$D106,tab_bdd_clubs[],4,FALSE)</f>
        <v>Toulouse</v>
      </c>
      <c r="J106" s="54" t="str">
        <f>VLOOKUP(Recapitulatif!$D106,tab_bdd_clubs[],5,FALSE)</f>
        <v>43.577482</v>
      </c>
      <c r="K106" s="54" t="str">
        <f>VLOOKUP(Recapitulatif!$D106,tab_bdd_clubs[],6,FALSE)</f>
        <v>1.415325</v>
      </c>
    </row>
    <row r="107" spans="1:11" x14ac:dyDescent="0.25">
      <c r="A107" s="49">
        <v>44451</v>
      </c>
      <c r="B107" s="50" t="s">
        <v>498</v>
      </c>
      <c r="C107" s="51" t="s">
        <v>5</v>
      </c>
      <c r="D107" s="52" t="s">
        <v>110</v>
      </c>
      <c r="E107" s="51" t="s">
        <v>75</v>
      </c>
      <c r="F107" s="53" t="s">
        <v>61</v>
      </c>
      <c r="G107" s="54" t="str">
        <f>VLOOKUP(Recapitulatif!$D107,tab_bdd_clubs[],2,FALSE)</f>
        <v>11 Impasse Bachaga Boualam</v>
      </c>
      <c r="H107" s="54">
        <f>VLOOKUP(Recapitulatif!$D107,tab_bdd_clubs[],3,FALSE)</f>
        <v>31100</v>
      </c>
      <c r="I107" s="54" t="str">
        <f>VLOOKUP(Recapitulatif!$D107,tab_bdd_clubs[],4,FALSE)</f>
        <v>Toulouse</v>
      </c>
      <c r="J107" s="54" t="str">
        <f>VLOOKUP(Recapitulatif!$D107,tab_bdd_clubs[],5,FALSE)</f>
        <v>43.579885</v>
      </c>
      <c r="K107" s="54" t="str">
        <f>VLOOKUP(Recapitulatif!$D107,tab_bdd_clubs[],6,FALSE)</f>
        <v>1.408215</v>
      </c>
    </row>
    <row r="108" spans="1:11" x14ac:dyDescent="0.25">
      <c r="A108" s="49">
        <v>44451</v>
      </c>
      <c r="B108" s="50" t="s">
        <v>498</v>
      </c>
      <c r="C108" s="51" t="s">
        <v>5</v>
      </c>
      <c r="D108" s="52" t="s">
        <v>111</v>
      </c>
      <c r="E108" s="51" t="s">
        <v>75</v>
      </c>
      <c r="F108" s="53" t="s">
        <v>61</v>
      </c>
      <c r="G108" s="54" t="str">
        <f>VLOOKUP(Recapitulatif!$D108,tab_bdd_clubs[],2,FALSE)</f>
        <v>3 Rue Hubert Monloup</v>
      </c>
      <c r="H108" s="54">
        <f>VLOOKUP(Recapitulatif!$D108,tab_bdd_clubs[],3,FALSE)</f>
        <v>31200</v>
      </c>
      <c r="I108" s="54" t="str">
        <f>VLOOKUP(Recapitulatif!$D108,tab_bdd_clubs[],4,FALSE)</f>
        <v>Toulouse</v>
      </c>
      <c r="J108" s="54" t="str">
        <f>VLOOKUP(Recapitulatif!$D108,tab_bdd_clubs[],5,FALSE)</f>
        <v>43.637077</v>
      </c>
      <c r="K108" s="54" t="str">
        <f>VLOOKUP(Recapitulatif!$D108,tab_bdd_clubs[],6,FALSE)</f>
        <v>1.455105</v>
      </c>
    </row>
    <row r="109" spans="1:11" x14ac:dyDescent="0.25">
      <c r="A109" s="49">
        <v>44451</v>
      </c>
      <c r="B109" s="50" t="s">
        <v>498</v>
      </c>
      <c r="C109" s="51" t="s">
        <v>5</v>
      </c>
      <c r="D109" s="52" t="s">
        <v>108</v>
      </c>
      <c r="E109" s="51" t="s">
        <v>75</v>
      </c>
      <c r="F109" s="53" t="s">
        <v>61</v>
      </c>
      <c r="G109" s="54" t="str">
        <f>VLOOKUP(Recapitulatif!$D109,tab_bdd_clubs[],2,FALSE)</f>
        <v>17 avenue des aérostiers</v>
      </c>
      <c r="H109" s="54">
        <f>VLOOKUP(Recapitulatif!$D109,tab_bdd_clubs[],3,FALSE)</f>
        <v>31130</v>
      </c>
      <c r="I109" s="54" t="str">
        <f>VLOOKUP(Recapitulatif!$D109,tab_bdd_clubs[],4,FALSE)</f>
        <v>Balma</v>
      </c>
      <c r="J109" s="54" t="str">
        <f>VLOOKUP(Recapitulatif!$D109,tab_bdd_clubs[],5,FALSE)</f>
        <v>43.609175</v>
      </c>
      <c r="K109" s="54" t="str">
        <f>VLOOKUP(Recapitulatif!$D109,tab_bdd_clubs[],6,FALSE)</f>
        <v>1.489305</v>
      </c>
    </row>
    <row r="110" spans="1:11" x14ac:dyDescent="0.25">
      <c r="A110" s="49">
        <v>44451</v>
      </c>
      <c r="B110" s="50" t="s">
        <v>498</v>
      </c>
      <c r="C110" s="51" t="s">
        <v>5</v>
      </c>
      <c r="D110" s="52" t="s">
        <v>112</v>
      </c>
      <c r="E110" s="51" t="s">
        <v>75</v>
      </c>
      <c r="F110" s="53" t="s">
        <v>61</v>
      </c>
      <c r="G110" s="54" t="str">
        <f>VLOOKUP(Recapitulatif!$D110,tab_bdd_clubs[],2,FALSE)</f>
        <v>2 avenue du général de gaulle</v>
      </c>
      <c r="H110" s="54">
        <f>VLOOKUP(Recapitulatif!$D110,tab_bdd_clubs[],3,FALSE)</f>
        <v>46100</v>
      </c>
      <c r="I110" s="54" t="str">
        <f>VLOOKUP(Recapitulatif!$D110,tab_bdd_clubs[],4,FALSE)</f>
        <v>Figeac</v>
      </c>
      <c r="J110" s="54" t="str">
        <f>VLOOKUP(Recapitulatif!$D110,tab_bdd_clubs[],5,FALSE)</f>
        <v>44.61528</v>
      </c>
      <c r="K110" s="54" t="str">
        <f>VLOOKUP(Recapitulatif!$D110,tab_bdd_clubs[],6,FALSE)</f>
        <v>2.028056</v>
      </c>
    </row>
    <row r="111" spans="1:11" x14ac:dyDescent="0.25">
      <c r="A111" s="44">
        <v>44458</v>
      </c>
      <c r="B111" s="45" t="s">
        <v>498</v>
      </c>
      <c r="C111" s="46" t="s">
        <v>65</v>
      </c>
      <c r="D111" s="47" t="s">
        <v>113</v>
      </c>
      <c r="E111" s="46" t="s">
        <v>75</v>
      </c>
      <c r="F111" s="48" t="s">
        <v>13</v>
      </c>
      <c r="G111" s="29" t="str">
        <f>VLOOKUP(Recapitulatif!$D111,tab_bdd_clubs[],2,FALSE)</f>
        <v>153 Av. de Lardenne</v>
      </c>
      <c r="H111" s="29">
        <f>VLOOKUP(Recapitulatif!$D111,tab_bdd_clubs[],3,FALSE)</f>
        <v>31100</v>
      </c>
      <c r="I111" s="29" t="str">
        <f>VLOOKUP(Recapitulatif!$D111,tab_bdd_clubs[],4,FALSE)</f>
        <v>Toulouse</v>
      </c>
      <c r="J111" s="54" t="str">
        <f>VLOOKUP(Recapitulatif!$D111,tab_bdd_clubs[],5,FALSE)</f>
        <v>43.592784</v>
      </c>
      <c r="K111" s="54" t="str">
        <f>VLOOKUP(Recapitulatif!$D111,tab_bdd_clubs[],6,FALSE)</f>
        <v>1.389352</v>
      </c>
    </row>
    <row r="112" spans="1:11" x14ac:dyDescent="0.25">
      <c r="A112" s="44">
        <v>44458</v>
      </c>
      <c r="B112" s="45" t="s">
        <v>498</v>
      </c>
      <c r="C112" s="46" t="s">
        <v>65</v>
      </c>
      <c r="D112" s="47" t="s">
        <v>88</v>
      </c>
      <c r="E112" s="46" t="s">
        <v>75</v>
      </c>
      <c r="F112" s="48" t="s">
        <v>13</v>
      </c>
      <c r="G112" s="29" t="str">
        <f>VLOOKUP(Recapitulatif!$D112,tab_bdd_clubs[],2,FALSE)</f>
        <v>5 square des combattants d'afrique du nord</v>
      </c>
      <c r="H112" s="29">
        <f>VLOOKUP(Recapitulatif!$D112,tab_bdd_clubs[],3,FALSE)</f>
        <v>31600</v>
      </c>
      <c r="I112" s="29" t="str">
        <f>VLOOKUP(Recapitulatif!$D112,tab_bdd_clubs[],4,FALSE)</f>
        <v>Muret</v>
      </c>
      <c r="J112" s="54" t="str">
        <f>VLOOKUP(Recapitulatif!$D112,tab_bdd_clubs[],5,FALSE)</f>
        <v>43.46115</v>
      </c>
      <c r="K112" s="54" t="str">
        <f>VLOOKUP(Recapitulatif!$D112,tab_bdd_clubs[],6,FALSE)</f>
        <v>1.32188</v>
      </c>
    </row>
    <row r="113" spans="1:11" x14ac:dyDescent="0.25">
      <c r="A113" s="49">
        <v>44451</v>
      </c>
      <c r="B113" s="50" t="s">
        <v>498</v>
      </c>
      <c r="C113" s="51" t="s">
        <v>5</v>
      </c>
      <c r="D113" s="52" t="s">
        <v>114</v>
      </c>
      <c r="E113" s="51" t="s">
        <v>75</v>
      </c>
      <c r="F113" s="53" t="s">
        <v>61</v>
      </c>
      <c r="G113" s="54" t="str">
        <f>VLOOKUP(Recapitulatif!$D113,tab_bdd_clubs[],2,FALSE)</f>
        <v>Rue Robert Schumann</v>
      </c>
      <c r="H113" s="54">
        <f>VLOOKUP(Recapitulatif!$D113,tab_bdd_clubs[],3,FALSE)</f>
        <v>46000</v>
      </c>
      <c r="I113" s="54" t="str">
        <f>VLOOKUP(Recapitulatif!$D113,tab_bdd_clubs[],4,FALSE)</f>
        <v>Cahors</v>
      </c>
      <c r="J113" s="54" t="str">
        <f>VLOOKUP(Recapitulatif!$D113,tab_bdd_clubs[],5,FALSE)</f>
        <v>44.465398</v>
      </c>
      <c r="K113" s="54" t="str">
        <f>VLOOKUP(Recapitulatif!$D113,tab_bdd_clubs[],6,FALSE)</f>
        <v>1.455207</v>
      </c>
    </row>
    <row r="114" spans="1:11" x14ac:dyDescent="0.25">
      <c r="A114" s="44">
        <v>44458</v>
      </c>
      <c r="B114" s="45" t="s">
        <v>498</v>
      </c>
      <c r="C114" s="46" t="s">
        <v>32</v>
      </c>
      <c r="D114" s="47" t="s">
        <v>77</v>
      </c>
      <c r="E114" s="46" t="s">
        <v>75</v>
      </c>
      <c r="F114" s="48" t="s">
        <v>46</v>
      </c>
      <c r="G114" s="29" t="str">
        <f>VLOOKUP(Recapitulatif!$D114,tab_bdd_clubs[],2,FALSE)</f>
        <v>2733 avenue albert einstein</v>
      </c>
      <c r="H114" s="29">
        <f>VLOOKUP(Recapitulatif!$D114,tab_bdd_clubs[],3,FALSE)</f>
        <v>34000</v>
      </c>
      <c r="I114" s="29" t="str">
        <f>VLOOKUP(Recapitulatif!$D114,tab_bdd_clubs[],4,FALSE)</f>
        <v>Montpellier</v>
      </c>
      <c r="J114" s="54" t="str">
        <f>VLOOKUP(Recapitulatif!$D114,tab_bdd_clubs[],5,FALSE)</f>
        <v>43.612156</v>
      </c>
      <c r="K114" s="54" t="str">
        <f>VLOOKUP(Recapitulatif!$D114,tab_bdd_clubs[],6,FALSE)</f>
        <v>3.930276</v>
      </c>
    </row>
    <row r="115" spans="1:11" x14ac:dyDescent="0.25">
      <c r="A115" s="44">
        <v>44458</v>
      </c>
      <c r="B115" s="45" t="s">
        <v>498</v>
      </c>
      <c r="C115" s="46" t="s">
        <v>32</v>
      </c>
      <c r="D115" s="47" t="s">
        <v>106</v>
      </c>
      <c r="E115" s="46" t="s">
        <v>75</v>
      </c>
      <c r="F115" s="48" t="s">
        <v>46</v>
      </c>
      <c r="G115" s="29" t="str">
        <f>VLOOKUP(Recapitulatif!$D115,tab_bdd_clubs[],2,FALSE)</f>
        <v>1 allée Gabriel Biénès</v>
      </c>
      <c r="H115" s="29">
        <f>VLOOKUP(Recapitulatif!$D115,tab_bdd_clubs[],3,FALSE)</f>
        <v>31100</v>
      </c>
      <c r="I115" s="29" t="str">
        <f>VLOOKUP(Recapitulatif!$D115,tab_bdd_clubs[],4,FALSE)</f>
        <v>Toulouse</v>
      </c>
      <c r="J115" s="54" t="str">
        <f>VLOOKUP(Recapitulatif!$D115,tab_bdd_clubs[],5,FALSE)</f>
        <v>43.582006</v>
      </c>
      <c r="K115" s="54" t="str">
        <f>VLOOKUP(Recapitulatif!$D115,tab_bdd_clubs[],6,FALSE)</f>
        <v>1.4358</v>
      </c>
    </row>
    <row r="116" spans="1:11" x14ac:dyDescent="0.25">
      <c r="A116" s="44">
        <v>44454</v>
      </c>
      <c r="B116" s="45" t="s">
        <v>498</v>
      </c>
      <c r="C116" s="46" t="s">
        <v>5</v>
      </c>
      <c r="D116" s="47" t="s">
        <v>115</v>
      </c>
      <c r="E116" s="46" t="s">
        <v>38</v>
      </c>
      <c r="F116" s="48" t="s">
        <v>46</v>
      </c>
      <c r="G116" s="29" t="str">
        <f>VLOOKUP(Recapitulatif!$D116,tab_bdd_clubs[],2,FALSE)</f>
        <v>196 Av. Paul Santy</v>
      </c>
      <c r="H116" s="29">
        <f>VLOOKUP(Recapitulatif!$D116,tab_bdd_clubs[],3,FALSE)</f>
        <v>69008</v>
      </c>
      <c r="I116" s="29" t="str">
        <f>VLOOKUP(Recapitulatif!$D116,tab_bdd_clubs[],4,FALSE)</f>
        <v>Lyon</v>
      </c>
      <c r="J116" s="54" t="str">
        <f>VLOOKUP(Recapitulatif!$D116,tab_bdd_clubs[],5,FALSE)</f>
        <v>45.724587</v>
      </c>
      <c r="K116" s="54" t="str">
        <f>VLOOKUP(Recapitulatif!$D116,tab_bdd_clubs[],6,FALSE)</f>
        <v>4.882458</v>
      </c>
    </row>
    <row r="117" spans="1:11" x14ac:dyDescent="0.25">
      <c r="A117" s="49">
        <v>44454</v>
      </c>
      <c r="B117" s="50" t="s">
        <v>498</v>
      </c>
      <c r="C117" s="51" t="s">
        <v>5</v>
      </c>
      <c r="D117" s="52" t="s">
        <v>42</v>
      </c>
      <c r="E117" s="51" t="s">
        <v>38</v>
      </c>
      <c r="F117" s="53" t="s">
        <v>46</v>
      </c>
      <c r="G117" s="54" t="str">
        <f>VLOOKUP(Recapitulatif!$D117,tab_bdd_clubs[],2,FALSE)</f>
        <v>rue joan miro</v>
      </c>
      <c r="H117" s="54">
        <f>VLOOKUP(Recapitulatif!$D117,tab_bdd_clubs[],3,FALSE)</f>
        <v>69800</v>
      </c>
      <c r="I117" s="54" t="str">
        <f>VLOOKUP(Recapitulatif!$D117,tab_bdd_clubs[],4,FALSE)</f>
        <v>Saint-Priest</v>
      </c>
      <c r="J117" s="54" t="str">
        <f>VLOOKUP(Recapitulatif!$D117,tab_bdd_clubs[],5,FALSE)</f>
        <v>45.695442</v>
      </c>
      <c r="K117" s="54" t="str">
        <f>VLOOKUP(Recapitulatif!$D117,tab_bdd_clubs[],6,FALSE)</f>
        <v>4.936568</v>
      </c>
    </row>
    <row r="118" spans="1:11" x14ac:dyDescent="0.25">
      <c r="A118" s="49">
        <v>44457</v>
      </c>
      <c r="B118" s="50" t="s">
        <v>498</v>
      </c>
      <c r="C118" s="51" t="s">
        <v>5</v>
      </c>
      <c r="D118" s="52" t="s">
        <v>115</v>
      </c>
      <c r="E118" s="51" t="s">
        <v>38</v>
      </c>
      <c r="F118" s="53" t="s">
        <v>46</v>
      </c>
      <c r="G118" s="54" t="str">
        <f>VLOOKUP(Recapitulatif!$D118,tab_bdd_clubs[],2,FALSE)</f>
        <v>196 Av. Paul Santy</v>
      </c>
      <c r="H118" s="54">
        <f>VLOOKUP(Recapitulatif!$D118,tab_bdd_clubs[],3,FALSE)</f>
        <v>69008</v>
      </c>
      <c r="I118" s="54" t="str">
        <f>VLOOKUP(Recapitulatif!$D118,tab_bdd_clubs[],4,FALSE)</f>
        <v>Lyon</v>
      </c>
      <c r="J118" s="54" t="str">
        <f>VLOOKUP(Recapitulatif!$D118,tab_bdd_clubs[],5,FALSE)</f>
        <v>45.724587</v>
      </c>
      <c r="K118" s="54" t="str">
        <f>VLOOKUP(Recapitulatif!$D118,tab_bdd_clubs[],6,FALSE)</f>
        <v>4.882458</v>
      </c>
    </row>
    <row r="119" spans="1:11" x14ac:dyDescent="0.25">
      <c r="A119" s="49">
        <v>44457</v>
      </c>
      <c r="B119" s="50" t="s">
        <v>498</v>
      </c>
      <c r="C119" s="51" t="s">
        <v>5</v>
      </c>
      <c r="D119" s="52" t="s">
        <v>37</v>
      </c>
      <c r="E119" s="51" t="s">
        <v>38</v>
      </c>
      <c r="F119" s="53" t="s">
        <v>46</v>
      </c>
      <c r="G119" s="54" t="str">
        <f>VLOOKUP(Recapitulatif!$D119,tab_bdd_clubs[],2,FALSE)</f>
        <v>10 avenue simone Veil</v>
      </c>
      <c r="H119" s="54">
        <f>VLOOKUP(Recapitulatif!$D119,tab_bdd_clubs[],3,FALSE)</f>
        <v>69150</v>
      </c>
      <c r="I119" s="54" t="str">
        <f>VLOOKUP(Recapitulatif!$D119,tab_bdd_clubs[],4,FALSE)</f>
        <v>Decines</v>
      </c>
      <c r="J119" s="54" t="str">
        <f>VLOOKUP(Recapitulatif!$D119,tab_bdd_clubs[],5,FALSE)</f>
        <v>45.767909</v>
      </c>
      <c r="K119" s="54" t="str">
        <f>VLOOKUP(Recapitulatif!$D119,tab_bdd_clubs[],6,FALSE)</f>
        <v>4.981689</v>
      </c>
    </row>
    <row r="120" spans="1:11" x14ac:dyDescent="0.25">
      <c r="A120" s="44">
        <v>44458</v>
      </c>
      <c r="B120" s="45" t="s">
        <v>498</v>
      </c>
      <c r="C120" s="46" t="s">
        <v>98</v>
      </c>
      <c r="D120" s="47" t="s">
        <v>116</v>
      </c>
      <c r="E120" s="46" t="s">
        <v>38</v>
      </c>
      <c r="F120" s="48" t="s">
        <v>46</v>
      </c>
      <c r="G120" s="29" t="str">
        <f>VLOOKUP(Recapitulatif!$D120,tab_bdd_clubs[],2,FALSE)</f>
        <v>7 rue Jules Verne</v>
      </c>
      <c r="H120" s="29">
        <f>VLOOKUP(Recapitulatif!$D120,tab_bdd_clubs[],3,FALSE)</f>
        <v>69003</v>
      </c>
      <c r="I120" s="29" t="str">
        <f>VLOOKUP(Recapitulatif!$D120,tab_bdd_clubs[],4,FALSE)</f>
        <v>Lyon</v>
      </c>
      <c r="J120" s="54" t="str">
        <f>VLOOKUP(Recapitulatif!$D120,tab_bdd_clubs[],5,FALSE)</f>
        <v>45.750894</v>
      </c>
      <c r="K120" s="54" t="str">
        <f>VLOOKUP(Recapitulatif!$D120,tab_bdd_clubs[],6,FALSE)</f>
        <v>4.87766</v>
      </c>
    </row>
    <row r="121" spans="1:11" x14ac:dyDescent="0.25">
      <c r="A121" s="44">
        <v>44458</v>
      </c>
      <c r="B121" s="45" t="s">
        <v>498</v>
      </c>
      <c r="C121" s="46" t="s">
        <v>98</v>
      </c>
      <c r="D121" s="47" t="s">
        <v>116</v>
      </c>
      <c r="E121" s="46" t="s">
        <v>38</v>
      </c>
      <c r="F121" s="48" t="s">
        <v>46</v>
      </c>
      <c r="G121" s="29" t="str">
        <f>VLOOKUP(Recapitulatif!$D121,tab_bdd_clubs[],2,FALSE)</f>
        <v>7 rue Jules Verne</v>
      </c>
      <c r="H121" s="29">
        <f>VLOOKUP(Recapitulatif!$D121,tab_bdd_clubs[],3,FALSE)</f>
        <v>69003</v>
      </c>
      <c r="I121" s="29" t="str">
        <f>VLOOKUP(Recapitulatif!$D121,tab_bdd_clubs[],4,FALSE)</f>
        <v>Lyon</v>
      </c>
      <c r="J121" s="54" t="str">
        <f>VLOOKUP(Recapitulatif!$D121,tab_bdd_clubs[],5,FALSE)</f>
        <v>45.750894</v>
      </c>
      <c r="K121" s="54" t="str">
        <f>VLOOKUP(Recapitulatif!$D121,tab_bdd_clubs[],6,FALSE)</f>
        <v>4.87766</v>
      </c>
    </row>
    <row r="122" spans="1:11" x14ac:dyDescent="0.25">
      <c r="A122" s="44">
        <v>44458</v>
      </c>
      <c r="B122" s="45" t="s">
        <v>498</v>
      </c>
      <c r="C122" s="46" t="s">
        <v>34</v>
      </c>
      <c r="D122" s="47" t="s">
        <v>115</v>
      </c>
      <c r="E122" s="46" t="s">
        <v>38</v>
      </c>
      <c r="F122" s="48" t="s">
        <v>46</v>
      </c>
      <c r="G122" s="29" t="str">
        <f>VLOOKUP(Recapitulatif!$D122,tab_bdd_clubs[],2,FALSE)</f>
        <v>196 Av. Paul Santy</v>
      </c>
      <c r="H122" s="29">
        <f>VLOOKUP(Recapitulatif!$D122,tab_bdd_clubs[],3,FALSE)</f>
        <v>69008</v>
      </c>
      <c r="I122" s="29" t="str">
        <f>VLOOKUP(Recapitulatif!$D122,tab_bdd_clubs[],4,FALSE)</f>
        <v>Lyon</v>
      </c>
      <c r="J122" s="54" t="str">
        <f>VLOOKUP(Recapitulatif!$D122,tab_bdd_clubs[],5,FALSE)</f>
        <v>45.724587</v>
      </c>
      <c r="K122" s="54" t="str">
        <f>VLOOKUP(Recapitulatif!$D122,tab_bdd_clubs[],6,FALSE)</f>
        <v>4.882458</v>
      </c>
    </row>
    <row r="123" spans="1:11" x14ac:dyDescent="0.25">
      <c r="A123" s="44">
        <v>44458</v>
      </c>
      <c r="B123" s="45" t="s">
        <v>498</v>
      </c>
      <c r="C123" s="46" t="s">
        <v>34</v>
      </c>
      <c r="D123" s="47" t="s">
        <v>55</v>
      </c>
      <c r="E123" s="46" t="s">
        <v>38</v>
      </c>
      <c r="F123" s="48" t="s">
        <v>46</v>
      </c>
      <c r="G123" s="29" t="str">
        <f>VLOOKUP(Recapitulatif!$D123,tab_bdd_clubs[],2,FALSE)</f>
        <v>Chemin du petit chaperon rouge</v>
      </c>
      <c r="H123" s="29">
        <f>VLOOKUP(Recapitulatif!$D123,tab_bdd_clubs[],3,FALSE)</f>
        <v>88000</v>
      </c>
      <c r="I123" s="29" t="str">
        <f>VLOOKUP(Recapitulatif!$D123,tab_bdd_clubs[],4,FALSE)</f>
        <v>epinal</v>
      </c>
      <c r="J123" s="54" t="str">
        <f>VLOOKUP(Recapitulatif!$D123,tab_bdd_clubs[],5,FALSE)</f>
        <v>48.180398</v>
      </c>
      <c r="K123" s="54" t="str">
        <f>VLOOKUP(Recapitulatif!$D123,tab_bdd_clubs[],6,FALSE)</f>
        <v>6.470088</v>
      </c>
    </row>
    <row r="124" spans="1:11" x14ac:dyDescent="0.25">
      <c r="A124" s="44">
        <v>44450</v>
      </c>
      <c r="B124" s="45" t="s">
        <v>497</v>
      </c>
      <c r="C124" s="46" t="s">
        <v>117</v>
      </c>
      <c r="D124" s="47" t="s">
        <v>29</v>
      </c>
      <c r="E124" s="46" t="s">
        <v>6</v>
      </c>
      <c r="F124" s="48" t="s">
        <v>13</v>
      </c>
      <c r="G124" s="29" t="str">
        <f>VLOOKUP(Recapitulatif!$D124,tab_bdd_clubs[],2,FALSE)</f>
        <v>Rue Joliot Curie</v>
      </c>
      <c r="H124" s="29">
        <f>VLOOKUP(Recapitulatif!$D124,tab_bdd_clubs[],3,FALSE)</f>
        <v>33185</v>
      </c>
      <c r="I124" s="29" t="str">
        <f>VLOOKUP(Recapitulatif!$D124,tab_bdd_clubs[],4,FALSE)</f>
        <v>Le Haillan</v>
      </c>
      <c r="J124" s="29" t="str">
        <f>VLOOKUP(Recapitulatif!$D124,tab_bdd_clubs[],5,FALSE)</f>
        <v>44.87766</v>
      </c>
      <c r="K124" s="29" t="str">
        <f>VLOOKUP(Recapitulatif!$D124,tab_bdd_clubs[],6,FALSE)</f>
        <v>-0.673141</v>
      </c>
    </row>
    <row r="125" spans="1:11" x14ac:dyDescent="0.25">
      <c r="A125" s="44">
        <v>44450</v>
      </c>
      <c r="B125" s="45" t="s">
        <v>497</v>
      </c>
      <c r="C125" s="46" t="s">
        <v>118</v>
      </c>
      <c r="D125" s="47" t="s">
        <v>29</v>
      </c>
      <c r="E125" s="46" t="s">
        <v>6</v>
      </c>
      <c r="F125" s="48" t="s">
        <v>13</v>
      </c>
      <c r="G125" s="29" t="str">
        <f>VLOOKUP(Recapitulatif!$D125,tab_bdd_clubs[],2,FALSE)</f>
        <v>Rue Joliot Curie</v>
      </c>
      <c r="H125" s="29">
        <f>VLOOKUP(Recapitulatif!$D125,tab_bdd_clubs[],3,FALSE)</f>
        <v>33185</v>
      </c>
      <c r="I125" s="29" t="str">
        <f>VLOOKUP(Recapitulatif!$D125,tab_bdd_clubs[],4,FALSE)</f>
        <v>Le Haillan</v>
      </c>
      <c r="J125" s="29" t="str">
        <f>VLOOKUP(Recapitulatif!$D125,tab_bdd_clubs[],5,FALSE)</f>
        <v>44.87766</v>
      </c>
      <c r="K125" s="29" t="str">
        <f>VLOOKUP(Recapitulatif!$D125,tab_bdd_clubs[],6,FALSE)</f>
        <v>-0.673141</v>
      </c>
    </row>
    <row r="126" spans="1:11" x14ac:dyDescent="0.25">
      <c r="A126" s="44">
        <v>44450</v>
      </c>
      <c r="B126" s="45" t="s">
        <v>497</v>
      </c>
      <c r="C126" s="46" t="s">
        <v>119</v>
      </c>
      <c r="D126" s="47" t="s">
        <v>29</v>
      </c>
      <c r="E126" s="46" t="s">
        <v>6</v>
      </c>
      <c r="F126" s="48" t="s">
        <v>46</v>
      </c>
      <c r="G126" s="29" t="str">
        <f>VLOOKUP(Recapitulatif!$D126,tab_bdd_clubs[],2,FALSE)</f>
        <v>Rue Joliot Curie</v>
      </c>
      <c r="H126" s="29">
        <f>VLOOKUP(Recapitulatif!$D126,tab_bdd_clubs[],3,FALSE)</f>
        <v>33185</v>
      </c>
      <c r="I126" s="29" t="str">
        <f>VLOOKUP(Recapitulatif!$D126,tab_bdd_clubs[],4,FALSE)</f>
        <v>Le Haillan</v>
      </c>
      <c r="J126" s="29" t="str">
        <f>VLOOKUP(Recapitulatif!$D126,tab_bdd_clubs[],5,FALSE)</f>
        <v>44.87766</v>
      </c>
      <c r="K126" s="29" t="str">
        <f>VLOOKUP(Recapitulatif!$D126,tab_bdd_clubs[],6,FALSE)</f>
        <v>-0.673141</v>
      </c>
    </row>
    <row r="127" spans="1:11" x14ac:dyDescent="0.25">
      <c r="A127" s="44">
        <v>44450</v>
      </c>
      <c r="B127" s="45" t="s">
        <v>497</v>
      </c>
      <c r="C127" s="46" t="s">
        <v>5</v>
      </c>
      <c r="D127" s="47" t="s">
        <v>29</v>
      </c>
      <c r="E127" s="46" t="s">
        <v>6</v>
      </c>
      <c r="F127" s="48" t="s">
        <v>13</v>
      </c>
      <c r="G127" s="29" t="str">
        <f>VLOOKUP(Recapitulatif!$D127,tab_bdd_clubs[],2,FALSE)</f>
        <v>Rue Joliot Curie</v>
      </c>
      <c r="H127" s="29">
        <f>VLOOKUP(Recapitulatif!$D127,tab_bdd_clubs[],3,FALSE)</f>
        <v>33185</v>
      </c>
      <c r="I127" s="29" t="str">
        <f>VLOOKUP(Recapitulatif!$D127,tab_bdd_clubs[],4,FALSE)</f>
        <v>Le Haillan</v>
      </c>
      <c r="J127" s="29" t="str">
        <f>VLOOKUP(Recapitulatif!$D127,tab_bdd_clubs[],5,FALSE)</f>
        <v>44.87766</v>
      </c>
      <c r="K127" s="29" t="str">
        <f>VLOOKUP(Recapitulatif!$D127,tab_bdd_clubs[],6,FALSE)</f>
        <v>-0.673141</v>
      </c>
    </row>
    <row r="128" spans="1:11" x14ac:dyDescent="0.25">
      <c r="A128" s="44">
        <v>44450</v>
      </c>
      <c r="B128" s="45" t="s">
        <v>497</v>
      </c>
      <c r="C128" s="46" t="s">
        <v>5</v>
      </c>
      <c r="D128" s="47" t="s">
        <v>120</v>
      </c>
      <c r="E128" s="46" t="s">
        <v>6</v>
      </c>
      <c r="F128" s="48" t="s">
        <v>46</v>
      </c>
      <c r="G128" s="29" t="str">
        <f>VLOOKUP(Recapitulatif!$D128,tab_bdd_clubs[],2,FALSE)</f>
        <v>Rue Montesquieu</v>
      </c>
      <c r="H128" s="29">
        <f>VLOOKUP(Recapitulatif!$D128,tab_bdd_clubs[],3,FALSE)</f>
        <v>33127</v>
      </c>
      <c r="I128" s="29" t="str">
        <f>VLOOKUP(Recapitulatif!$D128,tab_bdd_clubs[],4,FALSE)</f>
        <v>St Jean d'Illac</v>
      </c>
      <c r="J128" s="29" t="str">
        <f>VLOOKUP(Recapitulatif!$D128,tab_bdd_clubs[],5,FALSE)</f>
        <v>44.815889</v>
      </c>
      <c r="K128" s="29" t="str">
        <f>VLOOKUP(Recapitulatif!$D128,tab_bdd_clubs[],6,FALSE)</f>
        <v>-0.777838</v>
      </c>
    </row>
    <row r="129" spans="1:11" x14ac:dyDescent="0.25">
      <c r="A129" s="44">
        <v>44450</v>
      </c>
      <c r="B129" s="45" t="s">
        <v>497</v>
      </c>
      <c r="C129" s="46" t="s">
        <v>5</v>
      </c>
      <c r="D129" s="47" t="s">
        <v>121</v>
      </c>
      <c r="E129" s="46" t="s">
        <v>6</v>
      </c>
      <c r="F129" s="48" t="s">
        <v>13</v>
      </c>
      <c r="G129" s="29" t="str">
        <f>VLOOKUP(Recapitulatif!$D129,tab_bdd_clubs[],2,FALSE)</f>
        <v>Avenue du 18 juin</v>
      </c>
      <c r="H129" s="29">
        <f>VLOOKUP(Recapitulatif!$D129,tab_bdd_clubs[],3,FALSE)</f>
        <v>19100</v>
      </c>
      <c r="I129" s="29" t="str">
        <f>VLOOKUP(Recapitulatif!$D129,tab_bdd_clubs[],4,FALSE)</f>
        <v>Brive-la-Gaillarde</v>
      </c>
      <c r="J129" s="29" t="str">
        <f>VLOOKUP(Recapitulatif!$D129,tab_bdd_clubs[],5,FALSE)</f>
        <v>45.15698</v>
      </c>
      <c r="K129" s="29" t="str">
        <f>VLOOKUP(Recapitulatif!$D129,tab_bdd_clubs[],6,FALSE)</f>
        <v>1.489745</v>
      </c>
    </row>
    <row r="130" spans="1:11" x14ac:dyDescent="0.25">
      <c r="A130" s="44">
        <v>44450</v>
      </c>
      <c r="B130" s="45" t="s">
        <v>497</v>
      </c>
      <c r="C130" s="46" t="s">
        <v>28</v>
      </c>
      <c r="D130" s="47" t="s">
        <v>29</v>
      </c>
      <c r="E130" s="46" t="s">
        <v>6</v>
      </c>
      <c r="F130" s="48" t="s">
        <v>46</v>
      </c>
      <c r="G130" s="29" t="str">
        <f>VLOOKUP(Recapitulatif!$D130,tab_bdd_clubs[],2,FALSE)</f>
        <v>Rue Joliot Curie</v>
      </c>
      <c r="H130" s="29">
        <f>VLOOKUP(Recapitulatif!$D130,tab_bdd_clubs[],3,FALSE)</f>
        <v>33185</v>
      </c>
      <c r="I130" s="29" t="str">
        <f>VLOOKUP(Recapitulatif!$D130,tab_bdd_clubs[],4,FALSE)</f>
        <v>Le Haillan</v>
      </c>
      <c r="J130" s="29" t="str">
        <f>VLOOKUP(Recapitulatif!$D130,tab_bdd_clubs[],5,FALSE)</f>
        <v>44.87766</v>
      </c>
      <c r="K130" s="29" t="str">
        <f>VLOOKUP(Recapitulatif!$D130,tab_bdd_clubs[],6,FALSE)</f>
        <v>-0.673141</v>
      </c>
    </row>
    <row r="131" spans="1:11" x14ac:dyDescent="0.25">
      <c r="A131" s="44">
        <v>44450</v>
      </c>
      <c r="B131" s="45" t="s">
        <v>497</v>
      </c>
      <c r="C131" s="46" t="s">
        <v>28</v>
      </c>
      <c r="D131" s="47" t="s">
        <v>122</v>
      </c>
      <c r="E131" s="46" t="s">
        <v>6</v>
      </c>
      <c r="F131" s="48" t="s">
        <v>46</v>
      </c>
      <c r="G131" s="54" t="str">
        <f>VLOOKUP(Recapitulatif!$D131,tab_bdd_clubs[],2,FALSE)</f>
        <v>Rue Harry Owen Roë</v>
      </c>
      <c r="H131" s="54">
        <f>VLOOKUP(Recapitulatif!$D131,tab_bdd_clubs[],3,FALSE)</f>
        <v>64100</v>
      </c>
      <c r="I131" s="54" t="str">
        <f>VLOOKUP(Recapitulatif!$D131,tab_bdd_clubs[],4,FALSE)</f>
        <v>Bayonne</v>
      </c>
      <c r="J131" s="54" t="str">
        <f>VLOOKUP(Recapitulatif!$D131,tab_bdd_clubs[],5,FALSE)</f>
        <v>43.486443</v>
      </c>
      <c r="K131" s="54" t="str">
        <f>VLOOKUP(Recapitulatif!$D131,tab_bdd_clubs[],6,FALSE)</f>
        <v>-1.475948</v>
      </c>
    </row>
    <row r="132" spans="1:11" x14ac:dyDescent="0.25">
      <c r="A132" s="44">
        <v>44451</v>
      </c>
      <c r="B132" s="45" t="s">
        <v>497</v>
      </c>
      <c r="C132" s="46" t="s">
        <v>34</v>
      </c>
      <c r="D132" s="47" t="s">
        <v>123</v>
      </c>
      <c r="E132" s="46" t="s">
        <v>6</v>
      </c>
      <c r="F132" s="48" t="s">
        <v>46</v>
      </c>
      <c r="G132" s="54" t="str">
        <f>VLOOKUP(Recapitulatif!$D132,tab_bdd_clubs[],2,FALSE)</f>
        <v>Nouste Camp, Bd de l'Aviation</v>
      </c>
      <c r="H132" s="54">
        <f>VLOOKUP(Recapitulatif!$D132,tab_bdd_clubs[],3,FALSE)</f>
        <v>64000</v>
      </c>
      <c r="I132" s="54" t="str">
        <f>VLOOKUP(Recapitulatif!$D132,tab_bdd_clubs[],4,FALSE)</f>
        <v>Pau</v>
      </c>
      <c r="J132" s="54" t="str">
        <f>VLOOKUP(Recapitulatif!$D132,tab_bdd_clubs[],5,FALSE)</f>
        <v>43.307764</v>
      </c>
      <c r="K132" s="54" t="str">
        <f>VLOOKUP(Recapitulatif!$D132,tab_bdd_clubs[],6,FALSE)</f>
        <v>-0.327528</v>
      </c>
    </row>
    <row r="133" spans="1:11" x14ac:dyDescent="0.25">
      <c r="A133" s="44">
        <v>44451</v>
      </c>
      <c r="B133" s="45" t="s">
        <v>497</v>
      </c>
      <c r="C133" s="46" t="s">
        <v>34</v>
      </c>
      <c r="D133" s="47" t="s">
        <v>124</v>
      </c>
      <c r="E133" s="46" t="s">
        <v>75</v>
      </c>
      <c r="F133" s="48" t="s">
        <v>46</v>
      </c>
      <c r="G133" s="54" t="str">
        <f>VLOOKUP(Recapitulatif!$D133,tab_bdd_clubs[],2,FALSE)</f>
        <v>2733 avenue albert einstein</v>
      </c>
      <c r="H133" s="54">
        <f>VLOOKUP(Recapitulatif!$D133,tab_bdd_clubs[],3,FALSE)</f>
        <v>34000</v>
      </c>
      <c r="I133" s="54" t="str">
        <f>VLOOKUP(Recapitulatif!$D133,tab_bdd_clubs[],4,FALSE)</f>
        <v>Montpellier</v>
      </c>
      <c r="J133" s="54" t="str">
        <f>VLOOKUP(Recapitulatif!$D133,tab_bdd_clubs[],5,FALSE)</f>
        <v>43.612156</v>
      </c>
      <c r="K133" s="54" t="str">
        <f>VLOOKUP(Recapitulatif!$D133,tab_bdd_clubs[],6,FALSE)</f>
        <v>3.930276</v>
      </c>
    </row>
    <row r="134" spans="1:11" x14ac:dyDescent="0.25">
      <c r="A134" s="44">
        <v>44457</v>
      </c>
      <c r="B134" s="45" t="s">
        <v>497</v>
      </c>
      <c r="C134" s="46" t="s">
        <v>5</v>
      </c>
      <c r="D134" s="47" t="s">
        <v>125</v>
      </c>
      <c r="E134" s="46" t="s">
        <v>6</v>
      </c>
      <c r="F134" s="48" t="s">
        <v>46</v>
      </c>
      <c r="G134" s="29" t="str">
        <f>VLOOKUP(Recapitulatif!$D134,tab_bdd_clubs[],2,FALSE)</f>
        <v>84 r Clément Ader</v>
      </c>
      <c r="H134" s="29">
        <f>VLOOKUP(Recapitulatif!$D134,tab_bdd_clubs[],3,FALSE)</f>
        <v>40100</v>
      </c>
      <c r="I134" s="29" t="str">
        <f>VLOOKUP(Recapitulatif!$D134,tab_bdd_clubs[],4,FALSE)</f>
        <v>Dax</v>
      </c>
      <c r="J134" s="29" t="str">
        <f>VLOOKUP(Recapitulatif!$D134,tab_bdd_clubs[],5,FALSE)</f>
        <v>43.695914</v>
      </c>
      <c r="K134" s="29" t="str">
        <f>VLOOKUP(Recapitulatif!$D134,tab_bdd_clubs[],6,FALSE)</f>
        <v>-1.065594</v>
      </c>
    </row>
    <row r="135" spans="1:11" x14ac:dyDescent="0.25">
      <c r="A135" s="44">
        <v>44457</v>
      </c>
      <c r="B135" s="45" t="s">
        <v>497</v>
      </c>
      <c r="C135" s="46" t="s">
        <v>5</v>
      </c>
      <c r="D135" s="47" t="s">
        <v>126</v>
      </c>
      <c r="E135" s="46" t="s">
        <v>6</v>
      </c>
      <c r="F135" s="48" t="s">
        <v>46</v>
      </c>
      <c r="G135" s="29" t="str">
        <f>VLOOKUP(Recapitulatif!$D135,tab_bdd_clubs[],2,FALSE)</f>
        <v>75 Av. de Lattre de Tassigny</v>
      </c>
      <c r="H135" s="29">
        <f>VLOOKUP(Recapitulatif!$D135,tab_bdd_clubs[],3,FALSE)</f>
        <v>40600</v>
      </c>
      <c r="I135" s="29" t="str">
        <f>VLOOKUP(Recapitulatif!$D135,tab_bdd_clubs[],4,FALSE)</f>
        <v>Biscarosse</v>
      </c>
      <c r="J135" s="29" t="str">
        <f>VLOOKUP(Recapitulatif!$D135,tab_bdd_clubs[],5,FALSE)</f>
        <v>44.44562</v>
      </c>
      <c r="K135" s="29" t="str">
        <f>VLOOKUP(Recapitulatif!$D135,tab_bdd_clubs[],6,FALSE)</f>
        <v>-1.250598</v>
      </c>
    </row>
    <row r="136" spans="1:11" x14ac:dyDescent="0.25">
      <c r="A136" s="44">
        <v>44457</v>
      </c>
      <c r="B136" s="45" t="s">
        <v>497</v>
      </c>
      <c r="C136" s="46" t="s">
        <v>5</v>
      </c>
      <c r="D136" s="47" t="s">
        <v>127</v>
      </c>
      <c r="E136" s="46" t="s">
        <v>6</v>
      </c>
      <c r="F136" s="48" t="s">
        <v>46</v>
      </c>
      <c r="G136" s="54" t="str">
        <f>VLOOKUP(Recapitulatif!$D136,tab_bdd_clubs[],2,FALSE)</f>
        <v>11 All. de Glain</v>
      </c>
      <c r="H136" s="54">
        <f>VLOOKUP(Recapitulatif!$D136,tab_bdd_clubs[],3,FALSE)</f>
        <v>64100</v>
      </c>
      <c r="I136" s="54" t="str">
        <f>VLOOKUP(Recapitulatif!$D136,tab_bdd_clubs[],4,FALSE)</f>
        <v>Bayonne</v>
      </c>
      <c r="J136" s="54" t="str">
        <f>VLOOKUP(Recapitulatif!$D136,tab_bdd_clubs[],5,FALSE)</f>
        <v>43.484205</v>
      </c>
      <c r="K136" s="54" t="str">
        <f>VLOOKUP(Recapitulatif!$D136,tab_bdd_clubs[],6,FALSE)</f>
        <v>-1.471648</v>
      </c>
    </row>
    <row r="137" spans="1:11" x14ac:dyDescent="0.25">
      <c r="A137" s="44">
        <v>44457</v>
      </c>
      <c r="B137" s="45" t="s">
        <v>497</v>
      </c>
      <c r="C137" s="46" t="s">
        <v>5</v>
      </c>
      <c r="D137" s="47" t="s">
        <v>122</v>
      </c>
      <c r="E137" s="46" t="s">
        <v>6</v>
      </c>
      <c r="F137" s="48" t="s">
        <v>46</v>
      </c>
      <c r="G137" s="54" t="str">
        <f>VLOOKUP(Recapitulatif!$D137,tab_bdd_clubs[],2,FALSE)</f>
        <v>Rue Harry Owen Roë</v>
      </c>
      <c r="H137" s="54">
        <f>VLOOKUP(Recapitulatif!$D137,tab_bdd_clubs[],3,FALSE)</f>
        <v>64100</v>
      </c>
      <c r="I137" s="54" t="str">
        <f>VLOOKUP(Recapitulatif!$D137,tab_bdd_clubs[],4,FALSE)</f>
        <v>Bayonne</v>
      </c>
      <c r="J137" s="54" t="str">
        <f>VLOOKUP(Recapitulatif!$D137,tab_bdd_clubs[],5,FALSE)</f>
        <v>43.486443</v>
      </c>
      <c r="K137" s="54" t="str">
        <f>VLOOKUP(Recapitulatif!$D137,tab_bdd_clubs[],6,FALSE)</f>
        <v>-1.475948</v>
      </c>
    </row>
    <row r="138" spans="1:11" x14ac:dyDescent="0.25">
      <c r="A138" s="44">
        <v>44457</v>
      </c>
      <c r="B138" s="45" t="s">
        <v>497</v>
      </c>
      <c r="C138" s="46" t="s">
        <v>83</v>
      </c>
      <c r="D138" s="47" t="s">
        <v>127</v>
      </c>
      <c r="E138" s="46" t="s">
        <v>6</v>
      </c>
      <c r="F138" s="48" t="s">
        <v>46</v>
      </c>
      <c r="G138" s="29" t="str">
        <f>VLOOKUP(Recapitulatif!$D138,tab_bdd_clubs[],2,FALSE)</f>
        <v>11 All. de Glain</v>
      </c>
      <c r="H138" s="29">
        <f>VLOOKUP(Recapitulatif!$D138,tab_bdd_clubs[],3,FALSE)</f>
        <v>64100</v>
      </c>
      <c r="I138" s="29" t="str">
        <f>VLOOKUP(Recapitulatif!$D138,tab_bdd_clubs[],4,FALSE)</f>
        <v>Bayonne</v>
      </c>
      <c r="J138" s="29" t="str">
        <f>VLOOKUP(Recapitulatif!$D138,tab_bdd_clubs[],5,FALSE)</f>
        <v>43.484205</v>
      </c>
      <c r="K138" s="29" t="str">
        <f>VLOOKUP(Recapitulatif!$D138,tab_bdd_clubs[],6,FALSE)</f>
        <v>-1.471648</v>
      </c>
    </row>
    <row r="139" spans="1:11" x14ac:dyDescent="0.25">
      <c r="A139" s="44">
        <v>44457</v>
      </c>
      <c r="B139" s="45" t="s">
        <v>497</v>
      </c>
      <c r="C139" s="46" t="s">
        <v>83</v>
      </c>
      <c r="D139" s="47" t="s">
        <v>128</v>
      </c>
      <c r="E139" s="46" t="s">
        <v>6</v>
      </c>
      <c r="F139" s="48" t="s">
        <v>46</v>
      </c>
      <c r="G139" s="54" t="str">
        <f>VLOOKUP(Recapitulatif!$D139,tab_bdd_clubs[],2,FALSE)</f>
        <v>30 Rue Jules Ferry</v>
      </c>
      <c r="H139" s="54">
        <f>VLOOKUP(Recapitulatif!$D139,tab_bdd_clubs[],3,FALSE)</f>
        <v>33210</v>
      </c>
      <c r="I139" s="54" t="str">
        <f>VLOOKUP(Recapitulatif!$D139,tab_bdd_clubs[],4,FALSE)</f>
        <v>Langon</v>
      </c>
      <c r="J139" s="54" t="str">
        <f>VLOOKUP(Recapitulatif!$D139,tab_bdd_clubs[],5,FALSE)</f>
        <v>44.546201</v>
      </c>
      <c r="K139" s="54" t="str">
        <f>VLOOKUP(Recapitulatif!$D139,tab_bdd_clubs[],6,FALSE)</f>
        <v>-0.256184</v>
      </c>
    </row>
    <row r="140" spans="1:11" x14ac:dyDescent="0.25">
      <c r="A140" s="44">
        <v>44457</v>
      </c>
      <c r="B140" s="45" t="s">
        <v>497</v>
      </c>
      <c r="C140" s="46" t="s">
        <v>32</v>
      </c>
      <c r="D140" s="47" t="s">
        <v>129</v>
      </c>
      <c r="E140" s="46" t="s">
        <v>6</v>
      </c>
      <c r="F140" s="48" t="s">
        <v>46</v>
      </c>
      <c r="G140" s="54" t="str">
        <f>VLOOKUP(Recapitulatif!$D140,tab_bdd_clubs[],2,FALSE)</f>
        <v>29 Rue de Hausquette</v>
      </c>
      <c r="H140" s="54">
        <f>VLOOKUP(Recapitulatif!$D140,tab_bdd_clubs[],3,FALSE)</f>
        <v>64600</v>
      </c>
      <c r="I140" s="54" t="str">
        <f>VLOOKUP(Recapitulatif!$D140,tab_bdd_clubs[],4,FALSE)</f>
        <v>Anglet</v>
      </c>
      <c r="J140" s="54" t="str">
        <f>VLOOKUP(Recapitulatif!$D140,tab_bdd_clubs[],5,FALSE)</f>
        <v>43.494992</v>
      </c>
      <c r="K140" s="54" t="str">
        <f>VLOOKUP(Recapitulatif!$D140,tab_bdd_clubs[],6,FALSE)</f>
        <v>-1.509895</v>
      </c>
    </row>
    <row r="141" spans="1:11" x14ac:dyDescent="0.25">
      <c r="A141" s="44">
        <v>44457</v>
      </c>
      <c r="B141" s="45" t="s">
        <v>497</v>
      </c>
      <c r="C141" s="46" t="s">
        <v>32</v>
      </c>
      <c r="D141" s="47" t="s">
        <v>130</v>
      </c>
      <c r="E141" s="46" t="s">
        <v>6</v>
      </c>
      <c r="F141" s="48" t="s">
        <v>46</v>
      </c>
      <c r="G141" s="54" t="str">
        <f>VLOOKUP(Recapitulatif!$D141,tab_bdd_clubs[],2,FALSE)</f>
        <v>68 Rue Michel de Montaigne</v>
      </c>
      <c r="H141" s="54">
        <f>VLOOKUP(Recapitulatif!$D141,tab_bdd_clubs[],3,FALSE)</f>
        <v>47200</v>
      </c>
      <c r="I141" s="54" t="str">
        <f>VLOOKUP(Recapitulatif!$D141,tab_bdd_clubs[],4,FALSE)</f>
        <v>Marmande</v>
      </c>
      <c r="J141" s="54" t="str">
        <f>VLOOKUP(Recapitulatif!$D141,tab_bdd_clubs[],5,FALSE)</f>
        <v>44.511483</v>
      </c>
      <c r="K141" s="54" t="str">
        <f>VLOOKUP(Recapitulatif!$D141,tab_bdd_clubs[],6,FALSE)</f>
        <v>0.154345</v>
      </c>
    </row>
    <row r="142" spans="1:11" x14ac:dyDescent="0.25">
      <c r="A142" s="44">
        <v>44457</v>
      </c>
      <c r="B142" s="45" t="s">
        <v>495</v>
      </c>
      <c r="C142" s="46" t="s">
        <v>65</v>
      </c>
      <c r="D142" s="47" t="s">
        <v>131</v>
      </c>
      <c r="E142" s="46" t="s">
        <v>40</v>
      </c>
      <c r="F142" s="48" t="s">
        <v>46</v>
      </c>
      <c r="G142" s="29" t="str">
        <f>VLOOKUP(Recapitulatif!$D142,tab_bdd_clubs[],2,FALSE)</f>
        <v>10 av. des déportés de la Résistance</v>
      </c>
      <c r="H142" s="29">
        <f>VLOOKUP(Recapitulatif!$D142,tab_bdd_clubs[],3,FALSE)</f>
        <v>13100</v>
      </c>
      <c r="I142" s="29" t="str">
        <f>VLOOKUP(Recapitulatif!$D142,tab_bdd_clubs[],4,FALSE)</f>
        <v>Aix en Provence</v>
      </c>
      <c r="J142" s="29" t="str">
        <f>VLOOKUP(Recapitulatif!$D142,tab_bdd_clubs[],5,FALSE)</f>
        <v>43.526248</v>
      </c>
      <c r="K142" s="29" t="str">
        <f>VLOOKUP(Recapitulatif!$D142,tab_bdd_clubs[],6,FALSE)</f>
        <v>5.460083</v>
      </c>
    </row>
    <row r="143" spans="1:11" x14ac:dyDescent="0.25">
      <c r="A143" s="44">
        <v>44457</v>
      </c>
      <c r="B143" s="45" t="s">
        <v>495</v>
      </c>
      <c r="C143" s="46" t="s">
        <v>65</v>
      </c>
      <c r="D143" s="47" t="s">
        <v>72</v>
      </c>
      <c r="E143" s="46" t="s">
        <v>40</v>
      </c>
      <c r="F143" s="48" t="s">
        <v>46</v>
      </c>
      <c r="G143" s="29" t="str">
        <f>VLOOKUP(Recapitulatif!$D143,tab_bdd_clubs[],2,FALSE)</f>
        <v>462 Boulevard Mireille Lauze</v>
      </c>
      <c r="H143" s="29">
        <f>VLOOKUP(Recapitulatif!$D143,tab_bdd_clubs[],3,FALSE)</f>
        <v>13011</v>
      </c>
      <c r="I143" s="29" t="str">
        <f>VLOOKUP(Recapitulatif!$D143,tab_bdd_clubs[],4,FALSE)</f>
        <v>Marseille</v>
      </c>
      <c r="J143" s="29" t="str">
        <f>VLOOKUP(Recapitulatif!$D143,tab_bdd_clubs[],5,FALSE)</f>
        <v>43.287423</v>
      </c>
      <c r="K143" s="29" t="str">
        <f>VLOOKUP(Recapitulatif!$D143,tab_bdd_clubs[],6,FALSE)</f>
        <v>5.432663</v>
      </c>
    </row>
    <row r="144" spans="1:11" x14ac:dyDescent="0.25">
      <c r="A144" s="44">
        <v>44458</v>
      </c>
      <c r="B144" s="45" t="s">
        <v>495</v>
      </c>
      <c r="C144" s="46" t="s">
        <v>98</v>
      </c>
      <c r="D144" s="47" t="s">
        <v>132</v>
      </c>
      <c r="E144" s="46" t="s">
        <v>40</v>
      </c>
      <c r="F144" s="48" t="s">
        <v>46</v>
      </c>
      <c r="G144" s="29" t="str">
        <f>VLOOKUP(Recapitulatif!$D144,tab_bdd_clubs[],2,FALSE)</f>
        <v>74-76 Rue Chalusset</v>
      </c>
      <c r="H144" s="29">
        <f>VLOOKUP(Recapitulatif!$D144,tab_bdd_clubs[],3,FALSE)</f>
        <v>13013</v>
      </c>
      <c r="I144" s="29" t="str">
        <f>VLOOKUP(Recapitulatif!$D144,tab_bdd_clubs[],4,FALSE)</f>
        <v>Marseille</v>
      </c>
      <c r="J144" s="29" t="str">
        <f>VLOOKUP(Recapitulatif!$D144,tab_bdd_clubs[],5,FALSE)</f>
        <v>43.316673</v>
      </c>
      <c r="K144" s="29" t="str">
        <f>VLOOKUP(Recapitulatif!$D144,tab_bdd_clubs[],6,FALSE)</f>
        <v>5.394896</v>
      </c>
    </row>
    <row r="145" spans="1:11" x14ac:dyDescent="0.25">
      <c r="A145" s="44">
        <v>44458</v>
      </c>
      <c r="B145" s="45" t="s">
        <v>495</v>
      </c>
      <c r="C145" s="46" t="s">
        <v>98</v>
      </c>
      <c r="D145" s="47" t="s">
        <v>133</v>
      </c>
      <c r="E145" s="46" t="s">
        <v>40</v>
      </c>
      <c r="F145" s="48" t="s">
        <v>46</v>
      </c>
      <c r="G145" s="29" t="str">
        <f>VLOOKUP(Recapitulatif!$D145,tab_bdd_clubs[],2,FALSE)</f>
        <v>3 Av. Aristide Briand</v>
      </c>
      <c r="H145" s="29">
        <f>VLOOKUP(Recapitulatif!$D145,tab_bdd_clubs[],3,FALSE)</f>
        <v>83200</v>
      </c>
      <c r="I145" s="29" t="str">
        <f>VLOOKUP(Recapitulatif!$D145,tab_bdd_clubs[],4,FALSE)</f>
        <v>Toulon</v>
      </c>
      <c r="J145" s="29" t="str">
        <f>VLOOKUP(Recapitulatif!$D145,tab_bdd_clubs[],5,FALSE)</f>
        <v>43.127878</v>
      </c>
      <c r="K145" s="29" t="str">
        <f>VLOOKUP(Recapitulatif!$D145,tab_bdd_clubs[],6,FALSE)</f>
        <v>5.906657</v>
      </c>
    </row>
    <row r="146" spans="1:11" x14ac:dyDescent="0.25">
      <c r="A146" s="44">
        <v>44458</v>
      </c>
      <c r="B146" s="45" t="s">
        <v>495</v>
      </c>
      <c r="C146" s="46" t="s">
        <v>34</v>
      </c>
      <c r="D146" s="47" t="s">
        <v>71</v>
      </c>
      <c r="E146" s="46" t="s">
        <v>40</v>
      </c>
      <c r="F146" s="48" t="s">
        <v>46</v>
      </c>
      <c r="G146" s="29" t="str">
        <f>VLOOKUP(Recapitulatif!$D146,tab_bdd_clubs[],2,FALSE)</f>
        <v>33 Traverse de la Martine</v>
      </c>
      <c r="H146" s="29">
        <f>VLOOKUP(Recapitulatif!$D146,tab_bdd_clubs[],3,FALSE)</f>
        <v>13012</v>
      </c>
      <c r="I146" s="29" t="str">
        <f>VLOOKUP(Recapitulatif!$D146,tab_bdd_clubs[],4,FALSE)</f>
        <v>Marseille</v>
      </c>
      <c r="J146" s="29" t="str">
        <f>VLOOKUP(Recapitulatif!$D146,tab_bdd_clubs[],5,FALSE)</f>
        <v>43.300509</v>
      </c>
      <c r="K146" s="29" t="str">
        <f>VLOOKUP(Recapitulatif!$D146,tab_bdd_clubs[],6,FALSE)</f>
        <v>5.469164</v>
      </c>
    </row>
    <row r="147" spans="1:11" x14ac:dyDescent="0.25">
      <c r="A147" s="44">
        <v>44458</v>
      </c>
      <c r="B147" s="45" t="s">
        <v>495</v>
      </c>
      <c r="C147" s="46" t="s">
        <v>34</v>
      </c>
      <c r="D147" s="47" t="s">
        <v>134</v>
      </c>
      <c r="E147" s="46" t="s">
        <v>135</v>
      </c>
      <c r="F147" s="48" t="s">
        <v>46</v>
      </c>
      <c r="G147" s="29" t="str">
        <f>VLOOKUP(Recapitulatif!$D147,tab_bdd_clubs[],2,FALSE)</f>
        <v>route de Mezzavia</v>
      </c>
      <c r="H147" s="29">
        <f>VLOOKUP(Recapitulatif!$D147,tab_bdd_clubs[],3,FALSE)</f>
        <v>20167</v>
      </c>
      <c r="I147" s="29" t="str">
        <f>VLOOKUP(Recapitulatif!$D147,tab_bdd_clubs[],4,FALSE)</f>
        <v>Ajaccio</v>
      </c>
      <c r="J147" s="29" t="str">
        <f>VLOOKUP(Recapitulatif!$D147,tab_bdd_clubs[],5,FALSE)</f>
        <v>41.953266</v>
      </c>
      <c r="K147" s="29" t="str">
        <f>VLOOKUP(Recapitulatif!$D147,tab_bdd_clubs[],6,FALSE)</f>
        <v>8.778488</v>
      </c>
    </row>
    <row r="148" spans="1:11" x14ac:dyDescent="0.25">
      <c r="A148" s="44">
        <v>44464</v>
      </c>
      <c r="B148" s="45" t="s">
        <v>496</v>
      </c>
      <c r="C148" s="46" t="s">
        <v>5</v>
      </c>
      <c r="D148" s="47" t="s">
        <v>136</v>
      </c>
      <c r="E148" s="46" t="s">
        <v>45</v>
      </c>
      <c r="F148" s="48" t="s">
        <v>46</v>
      </c>
      <c r="G148" s="29" t="str">
        <f>VLOOKUP(Recapitulatif!$D148,tab_bdd_clubs[],2,FALSE)</f>
        <v>rue Drogon</v>
      </c>
      <c r="H148" s="29">
        <f>VLOOKUP(Recapitulatif!$D148,tab_bdd_clubs[],3,FALSE)</f>
        <v>57970</v>
      </c>
      <c r="I148" s="29" t="str">
        <f>VLOOKUP(Recapitulatif!$D148,tab_bdd_clubs[],4,FALSE)</f>
        <v>Yutz</v>
      </c>
      <c r="J148" s="29">
        <f>VLOOKUP(Recapitulatif!$D148,tab_bdd_clubs[],5,FALSE)</f>
        <v>0</v>
      </c>
      <c r="K148" s="29">
        <f>VLOOKUP(Recapitulatif!$D148,tab_bdd_clubs[],6,FALSE)</f>
        <v>0</v>
      </c>
    </row>
    <row r="149" spans="1:11" x14ac:dyDescent="0.25">
      <c r="A149" s="44">
        <v>44464</v>
      </c>
      <c r="B149" s="45" t="s">
        <v>496</v>
      </c>
      <c r="C149" s="46" t="s">
        <v>5</v>
      </c>
      <c r="D149" s="47" t="s">
        <v>89</v>
      </c>
      <c r="E149" s="46" t="s">
        <v>45</v>
      </c>
      <c r="F149" s="48" t="s">
        <v>46</v>
      </c>
      <c r="G149" s="29" t="str">
        <f>VLOOKUP(Recapitulatif!$D149,tab_bdd_clubs[],2,FALSE)</f>
        <v>21 route de thionville</v>
      </c>
      <c r="H149" s="29">
        <f>VLOOKUP(Recapitulatif!$D149,tab_bdd_clubs[],3,FALSE)</f>
        <v>2611</v>
      </c>
      <c r="I149" s="29" t="str">
        <f>VLOOKUP(Recapitulatif!$D149,tab_bdd_clubs[],4,FALSE)</f>
        <v>Luxembourg</v>
      </c>
      <c r="J149" s="29" t="str">
        <f>VLOOKUP(Recapitulatif!$D149,tab_bdd_clubs[],5,FALSE)</f>
        <v>49.358655</v>
      </c>
      <c r="K149" s="29" t="str">
        <f>VLOOKUP(Recapitulatif!$D149,tab_bdd_clubs[],6,FALSE)</f>
        <v>6.168914</v>
      </c>
    </row>
    <row r="150" spans="1:11" x14ac:dyDescent="0.25">
      <c r="A150" s="44">
        <v>44464</v>
      </c>
      <c r="B150" s="45" t="s">
        <v>496</v>
      </c>
      <c r="C150" s="46" t="s">
        <v>28</v>
      </c>
      <c r="D150" s="47" t="s">
        <v>139</v>
      </c>
      <c r="E150" s="46" t="s">
        <v>45</v>
      </c>
      <c r="F150" s="48" t="s">
        <v>46</v>
      </c>
      <c r="G150" s="29" t="str">
        <f>VLOOKUP(Recapitulatif!$D150,tab_bdd_clubs[],2,FALSE)</f>
        <v>82 rue Clemenceau</v>
      </c>
      <c r="H150" s="29">
        <f>VLOOKUP(Recapitulatif!$D150,tab_bdd_clubs[],3,FALSE)</f>
        <v>57360</v>
      </c>
      <c r="I150" s="29" t="str">
        <f>VLOOKUP(Recapitulatif!$D150,tab_bdd_clubs[],4,FALSE)</f>
        <v>Amneville</v>
      </c>
      <c r="J150" s="29">
        <f>VLOOKUP(Recapitulatif!$D150,tab_bdd_clubs[],5,FALSE)</f>
        <v>0</v>
      </c>
      <c r="K150" s="29">
        <f>VLOOKUP(Recapitulatif!$D150,tab_bdd_clubs[],6,FALSE)</f>
        <v>0</v>
      </c>
    </row>
    <row r="151" spans="1:11" x14ac:dyDescent="0.25">
      <c r="A151" s="44">
        <v>44464</v>
      </c>
      <c r="B151" s="45" t="s">
        <v>496</v>
      </c>
      <c r="C151" s="46" t="s">
        <v>28</v>
      </c>
      <c r="D151" s="47" t="s">
        <v>63</v>
      </c>
      <c r="E151" s="46" t="s">
        <v>45</v>
      </c>
      <c r="F151" s="48" t="s">
        <v>46</v>
      </c>
      <c r="G151" s="29" t="str">
        <f>VLOOKUP(Recapitulatif!$D151,tab_bdd_clubs[],2,FALSE)</f>
        <v>12 rue de l'extenwoerth</v>
      </c>
      <c r="H151" s="29">
        <f>VLOOKUP(Recapitulatif!$D151,tab_bdd_clubs[],3,FALSE)</f>
        <v>67100</v>
      </c>
      <c r="I151" s="29" t="str">
        <f>VLOOKUP(Recapitulatif!$D151,tab_bdd_clubs[],4,FALSE)</f>
        <v>Strasbourg</v>
      </c>
      <c r="J151" s="29" t="str">
        <f>VLOOKUP(Recapitulatif!$D151,tab_bdd_clubs[],5,FALSE)</f>
        <v>48.560197</v>
      </c>
      <c r="K151" s="29" t="str">
        <f>VLOOKUP(Recapitulatif!$D151,tab_bdd_clubs[],6,FALSE)</f>
        <v>7.753359</v>
      </c>
    </row>
    <row r="152" spans="1:11" x14ac:dyDescent="0.25">
      <c r="A152" s="44">
        <v>44465</v>
      </c>
      <c r="B152" s="45" t="s">
        <v>496</v>
      </c>
      <c r="C152" s="46" t="s">
        <v>30</v>
      </c>
      <c r="D152" s="47" t="s">
        <v>55</v>
      </c>
      <c r="E152" s="46" t="s">
        <v>45</v>
      </c>
      <c r="F152" s="48" t="s">
        <v>46</v>
      </c>
      <c r="G152" s="29" t="str">
        <f>VLOOKUP(Recapitulatif!$D152,tab_bdd_clubs[],2,FALSE)</f>
        <v>Chemin du petit chaperon rouge</v>
      </c>
      <c r="H152" s="29">
        <f>VLOOKUP(Recapitulatif!$D152,tab_bdd_clubs[],3,FALSE)</f>
        <v>88000</v>
      </c>
      <c r="I152" s="29" t="str">
        <f>VLOOKUP(Recapitulatif!$D152,tab_bdd_clubs[],4,FALSE)</f>
        <v>epinal</v>
      </c>
      <c r="J152" s="29" t="str">
        <f>VLOOKUP(Recapitulatif!$D152,tab_bdd_clubs[],5,FALSE)</f>
        <v>48.180398</v>
      </c>
      <c r="K152" s="29" t="str">
        <f>VLOOKUP(Recapitulatif!$D152,tab_bdd_clubs[],6,FALSE)</f>
        <v>6.470088</v>
      </c>
    </row>
    <row r="153" spans="1:11" x14ac:dyDescent="0.25">
      <c r="A153" s="44">
        <v>44465</v>
      </c>
      <c r="B153" s="45" t="s">
        <v>496</v>
      </c>
      <c r="C153" s="46" t="s">
        <v>30</v>
      </c>
      <c r="D153" s="47" t="s">
        <v>145</v>
      </c>
      <c r="E153" s="46" t="s">
        <v>45</v>
      </c>
      <c r="F153" s="48" t="s">
        <v>46</v>
      </c>
      <c r="G153" s="29" t="str">
        <f>VLOOKUP(Recapitulatif!$D153,tab_bdd_clubs[],2,FALSE)</f>
        <v>34 place de la sablière</v>
      </c>
      <c r="H153" s="29">
        <f>VLOOKUP(Recapitulatif!$D153,tab_bdd_clubs[],3,FALSE)</f>
        <v>54140</v>
      </c>
      <c r="I153" s="29" t="str">
        <f>VLOOKUP(Recapitulatif!$D153,tab_bdd_clubs[],4,FALSE)</f>
        <v>Jarville la Malgrange</v>
      </c>
      <c r="J153" s="29" t="str">
        <f>VLOOKUP(Recapitulatif!$D153,tab_bdd_clubs[],5,FALSE)</f>
        <v>48.659653</v>
      </c>
      <c r="K153" s="29" t="str">
        <f>VLOOKUP(Recapitulatif!$D153,tab_bdd_clubs[],6,FALSE)</f>
        <v>6.209133</v>
      </c>
    </row>
    <row r="154" spans="1:11" x14ac:dyDescent="0.25">
      <c r="A154" s="44">
        <v>44465</v>
      </c>
      <c r="B154" s="45" t="s">
        <v>496</v>
      </c>
      <c r="C154" s="46" t="s">
        <v>34</v>
      </c>
      <c r="D154" s="47" t="s">
        <v>55</v>
      </c>
      <c r="E154" s="46" t="s">
        <v>45</v>
      </c>
      <c r="F154" s="48" t="s">
        <v>46</v>
      </c>
      <c r="G154" s="29" t="str">
        <f>VLOOKUP(Recapitulatif!$D154,tab_bdd_clubs[],2,FALSE)</f>
        <v>Chemin du petit chaperon rouge</v>
      </c>
      <c r="H154" s="29">
        <f>VLOOKUP(Recapitulatif!$D154,tab_bdd_clubs[],3,FALSE)</f>
        <v>88000</v>
      </c>
      <c r="I154" s="29" t="str">
        <f>VLOOKUP(Recapitulatif!$D154,tab_bdd_clubs[],4,FALSE)</f>
        <v>epinal</v>
      </c>
      <c r="J154" s="29" t="str">
        <f>VLOOKUP(Recapitulatif!$D154,tab_bdd_clubs[],5,FALSE)</f>
        <v>48.180398</v>
      </c>
      <c r="K154" s="29" t="str">
        <f>VLOOKUP(Recapitulatif!$D154,tab_bdd_clubs[],6,FALSE)</f>
        <v>6.470088</v>
      </c>
    </row>
    <row r="155" spans="1:11" x14ac:dyDescent="0.25">
      <c r="A155" s="44">
        <v>44465</v>
      </c>
      <c r="B155" s="45" t="s">
        <v>496</v>
      </c>
      <c r="C155" s="46" t="s">
        <v>34</v>
      </c>
      <c r="D155" s="47" t="s">
        <v>48</v>
      </c>
      <c r="E155" s="46" t="s">
        <v>45</v>
      </c>
      <c r="F155" s="48" t="s">
        <v>46</v>
      </c>
      <c r="G155" s="29" t="str">
        <f>VLOOKUP(Recapitulatif!$D155,tab_bdd_clubs[],2,FALSE)</f>
        <v>90 boulevard jean jaures</v>
      </c>
      <c r="H155" s="29">
        <f>VLOOKUP(Recapitulatif!$D155,tab_bdd_clubs[],3,FALSE)</f>
        <v>54510</v>
      </c>
      <c r="I155" s="29" t="str">
        <f>VLOOKUP(Recapitulatif!$D155,tab_bdd_clubs[],4,FALSE)</f>
        <v>tomblaine</v>
      </c>
      <c r="J155" s="29" t="str">
        <f>VLOOKUP(Recapitulatif!$D155,tab_bdd_clubs[],5,FALSE)</f>
        <v>48.694881</v>
      </c>
      <c r="K155" s="29" t="str">
        <f>VLOOKUP(Recapitulatif!$D155,tab_bdd_clubs[],6,FALSE)</f>
        <v>6.210104</v>
      </c>
    </row>
  </sheetData>
  <sheetProtection formatCells="0" formatColumns="0" formatRows="0" insertColumns="0" insertRows="0" insertHyperlinks="0" deleteColumns="0" deleteRows="0" selectLockedCells="1" sort="0" autoFilter="0" pivotTables="0"/>
  <mergeCells count="1">
    <mergeCell ref="A1:K1"/>
  </mergeCells>
  <dataValidations count="5">
    <dataValidation type="list" allowBlank="1" showInputMessage="1" showErrorMessage="1" sqref="F3:F155" xr:uid="{A1416BAB-6CAD-4FED-A303-FB1AC04AB67C}">
      <formula1>type</formula1>
    </dataValidation>
    <dataValidation type="list" allowBlank="1" showInputMessage="1" showErrorMessage="1" sqref="C3:C155" xr:uid="{EC9A6858-C323-45C7-AB21-77E2296876ED}">
      <formula1>categorie</formula1>
    </dataValidation>
    <dataValidation type="list" allowBlank="1" showInputMessage="1" showErrorMessage="1" sqref="B3:B155" xr:uid="{22467635-B69F-4967-8BE5-5278E1A1454E}">
      <formula1>observateurs</formula1>
    </dataValidation>
    <dataValidation type="date" allowBlank="1" showInputMessage="1" showErrorMessage="1" sqref="A3:A64 A73:A80" xr:uid="{9347E292-C079-4EE9-A968-422E31008C52}">
      <formula1>44378</formula1>
      <formula2>54969</formula2>
    </dataValidation>
    <dataValidation type="list" allowBlank="1" showInputMessage="1" showErrorMessage="1" sqref="E3:E155" xr:uid="{29FE6AD8-5A39-4AC0-B1D5-1A33D76476EA}">
      <formula1>region</formula1>
    </dataValidation>
  </dataValidations>
  <hyperlinks>
    <hyperlink ref="A1:F1" r:id="rId1" display="CARTE DES OBSERVATIONS" xr:uid="{8DB2D4EE-40F9-426A-A9D4-BFAD2A5223EB}"/>
  </hyperlinks>
  <pageMargins left="0.7" right="0.7" top="0.75" bottom="0.75" header="0.3" footer="0.3"/>
  <pageSetup paperSize="9" fitToWidth="0" fitToHeight="0" orientation="landscape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B455D3-76CF-46BD-ACBC-768A1FA72E69}">
  <sheetPr codeName="Feuil2"/>
  <dimension ref="A1:J282"/>
  <sheetViews>
    <sheetView showGridLines="0" workbookViewId="0">
      <selection activeCell="A4" sqref="A4"/>
    </sheetView>
  </sheetViews>
  <sheetFormatPr baseColWidth="10" defaultColWidth="11.42578125" defaultRowHeight="15" x14ac:dyDescent="0.25"/>
  <cols>
    <col min="1" max="1" width="24.5703125" style="2" bestFit="1" customWidth="1"/>
    <col min="2" max="2" width="15.42578125" style="4" bestFit="1" customWidth="1"/>
    <col min="3" max="3" width="13.28515625" bestFit="1" customWidth="1"/>
    <col min="4" max="4" width="19.5703125" bestFit="1" customWidth="1"/>
    <col min="5" max="5" width="1.5703125" customWidth="1"/>
    <col min="6" max="6" width="0.5703125" customWidth="1"/>
    <col min="7" max="7" width="5.5703125" customWidth="1"/>
    <col min="8" max="8" width="6.140625" customWidth="1"/>
    <col min="9" max="9" width="16.5703125" bestFit="1" customWidth="1"/>
    <col min="10" max="10" width="12.7109375" style="13" bestFit="1" customWidth="1"/>
    <col min="11" max="12" width="4.5703125" bestFit="1" customWidth="1"/>
    <col min="13" max="13" width="12.5703125" bestFit="1" customWidth="1"/>
  </cols>
  <sheetData>
    <row r="1" spans="1:10" x14ac:dyDescent="0.25">
      <c r="A1" s="11" t="s">
        <v>3</v>
      </c>
      <c r="B1" s="1" t="s">
        <v>146</v>
      </c>
      <c r="C1" s="5"/>
      <c r="D1" s="5"/>
      <c r="I1" s="18" t="s">
        <v>3</v>
      </c>
      <c r="J1" s="1" t="s">
        <v>146</v>
      </c>
    </row>
    <row r="2" spans="1:10" ht="12" customHeight="1" x14ac:dyDescent="0.25">
      <c r="A2" s="6"/>
      <c r="B2" s="7"/>
      <c r="C2" s="5"/>
      <c r="D2" s="5"/>
    </row>
    <row r="3" spans="1:10" ht="15" customHeight="1" x14ac:dyDescent="0.25">
      <c r="A3" s="11" t="s">
        <v>20</v>
      </c>
      <c r="B3" s="9" t="s">
        <v>19</v>
      </c>
      <c r="C3" s="12" t="s">
        <v>18</v>
      </c>
      <c r="D3" s="10" t="s">
        <v>147</v>
      </c>
      <c r="I3" s="11" t="s">
        <v>148</v>
      </c>
      <c r="J3" s="15" t="s">
        <v>149</v>
      </c>
    </row>
    <row r="4" spans="1:10" x14ac:dyDescent="0.25">
      <c r="A4" t="s">
        <v>6</v>
      </c>
      <c r="B4"/>
      <c r="D4" s="3">
        <v>40</v>
      </c>
      <c r="I4" s="19" t="s">
        <v>43</v>
      </c>
      <c r="J4" s="20">
        <v>2</v>
      </c>
    </row>
    <row r="5" spans="1:10" x14ac:dyDescent="0.25">
      <c r="A5" t="s">
        <v>45</v>
      </c>
      <c r="B5"/>
      <c r="D5" s="3">
        <v>36</v>
      </c>
      <c r="I5" s="19" t="s">
        <v>26</v>
      </c>
      <c r="J5" s="20">
        <v>13</v>
      </c>
    </row>
    <row r="6" spans="1:10" x14ac:dyDescent="0.25">
      <c r="A6" t="s">
        <v>75</v>
      </c>
      <c r="B6"/>
      <c r="D6" s="3">
        <v>23</v>
      </c>
      <c r="I6" s="19" t="s">
        <v>28</v>
      </c>
      <c r="J6" s="20">
        <v>19</v>
      </c>
    </row>
    <row r="7" spans="1:10" x14ac:dyDescent="0.25">
      <c r="A7" t="s">
        <v>38</v>
      </c>
      <c r="B7"/>
      <c r="D7" s="3">
        <v>19</v>
      </c>
      <c r="I7" s="19" t="s">
        <v>30</v>
      </c>
      <c r="J7" s="20">
        <v>1</v>
      </c>
    </row>
    <row r="8" spans="1:10" x14ac:dyDescent="0.25">
      <c r="A8" t="s">
        <v>40</v>
      </c>
      <c r="B8"/>
      <c r="D8" s="3">
        <v>17</v>
      </c>
      <c r="I8" s="19" t="s">
        <v>32</v>
      </c>
      <c r="J8" s="20">
        <v>17</v>
      </c>
    </row>
    <row r="9" spans="1:10" x14ac:dyDescent="0.25">
      <c r="A9" t="s">
        <v>50</v>
      </c>
      <c r="B9"/>
      <c r="D9" s="3">
        <v>4</v>
      </c>
      <c r="I9" s="19" t="s">
        <v>34</v>
      </c>
      <c r="J9" s="20">
        <v>28</v>
      </c>
    </row>
    <row r="10" spans="1:10" x14ac:dyDescent="0.25">
      <c r="A10" t="s">
        <v>59</v>
      </c>
      <c r="B10"/>
      <c r="D10" s="3">
        <v>2</v>
      </c>
      <c r="I10" s="19" t="s">
        <v>36</v>
      </c>
      <c r="J10" s="20">
        <v>7</v>
      </c>
    </row>
    <row r="11" spans="1:10" x14ac:dyDescent="0.25">
      <c r="A11" t="s">
        <v>54</v>
      </c>
      <c r="B11"/>
      <c r="D11" s="3">
        <v>2</v>
      </c>
      <c r="I11" s="19" t="s">
        <v>83</v>
      </c>
      <c r="J11" s="20">
        <v>6</v>
      </c>
    </row>
    <row r="12" spans="1:10" x14ac:dyDescent="0.25">
      <c r="A12" t="s">
        <v>135</v>
      </c>
      <c r="B12"/>
      <c r="D12" s="3">
        <v>1</v>
      </c>
      <c r="I12" s="19" t="s">
        <v>98</v>
      </c>
      <c r="J12" s="20">
        <v>10</v>
      </c>
    </row>
    <row r="13" spans="1:10" x14ac:dyDescent="0.25">
      <c r="A13" t="s">
        <v>97</v>
      </c>
      <c r="B13"/>
      <c r="D13" s="3">
        <v>1</v>
      </c>
      <c r="I13" s="19" t="s">
        <v>65</v>
      </c>
      <c r="J13" s="20">
        <v>9</v>
      </c>
    </row>
    <row r="14" spans="1:10" x14ac:dyDescent="0.25">
      <c r="A14" s="16" t="s">
        <v>150</v>
      </c>
      <c r="B14" s="16"/>
      <c r="C14" s="16"/>
      <c r="D14" s="17">
        <v>145</v>
      </c>
      <c r="I14" s="19" t="s">
        <v>5</v>
      </c>
      <c r="J14" s="20">
        <v>30</v>
      </c>
    </row>
    <row r="15" spans="1:10" x14ac:dyDescent="0.25">
      <c r="A15"/>
      <c r="B15"/>
      <c r="I15" s="19" t="s">
        <v>119</v>
      </c>
      <c r="J15" s="20">
        <v>1</v>
      </c>
    </row>
    <row r="16" spans="1:10" x14ac:dyDescent="0.25">
      <c r="A16"/>
      <c r="B16"/>
      <c r="I16" s="19" t="s">
        <v>118</v>
      </c>
      <c r="J16" s="20">
        <v>1</v>
      </c>
    </row>
    <row r="17" spans="1:10" x14ac:dyDescent="0.25">
      <c r="A17"/>
      <c r="B17"/>
      <c r="I17" s="19" t="s">
        <v>117</v>
      </c>
      <c r="J17" s="20">
        <v>1</v>
      </c>
    </row>
    <row r="18" spans="1:10" x14ac:dyDescent="0.25">
      <c r="A18"/>
      <c r="B18"/>
      <c r="I18" s="8" t="s">
        <v>150</v>
      </c>
      <c r="J18" s="14">
        <v>145</v>
      </c>
    </row>
    <row r="19" spans="1:10" x14ac:dyDescent="0.25">
      <c r="A19"/>
      <c r="B19"/>
      <c r="J19"/>
    </row>
    <row r="20" spans="1:10" x14ac:dyDescent="0.25">
      <c r="A20"/>
      <c r="B20"/>
      <c r="J20"/>
    </row>
    <row r="21" spans="1:10" x14ac:dyDescent="0.25">
      <c r="A21"/>
      <c r="B21"/>
      <c r="J21"/>
    </row>
    <row r="22" spans="1:10" x14ac:dyDescent="0.25">
      <c r="A22"/>
      <c r="B22"/>
      <c r="J22"/>
    </row>
    <row r="23" spans="1:10" x14ac:dyDescent="0.25">
      <c r="A23"/>
      <c r="B23"/>
      <c r="J23"/>
    </row>
    <row r="24" spans="1:10" x14ac:dyDescent="0.25">
      <c r="A24"/>
      <c r="B24"/>
      <c r="J24"/>
    </row>
    <row r="25" spans="1:10" x14ac:dyDescent="0.25">
      <c r="A25"/>
      <c r="B25"/>
      <c r="J25"/>
    </row>
    <row r="26" spans="1:10" x14ac:dyDescent="0.25">
      <c r="A26"/>
      <c r="B26"/>
      <c r="J26"/>
    </row>
    <row r="27" spans="1:10" x14ac:dyDescent="0.25">
      <c r="A27"/>
      <c r="B27"/>
      <c r="J27"/>
    </row>
    <row r="28" spans="1:10" x14ac:dyDescent="0.25">
      <c r="A28"/>
      <c r="B28"/>
      <c r="J28"/>
    </row>
    <row r="29" spans="1:10" x14ac:dyDescent="0.25">
      <c r="A29"/>
      <c r="B29"/>
      <c r="J29"/>
    </row>
    <row r="30" spans="1:10" x14ac:dyDescent="0.25">
      <c r="A30"/>
      <c r="B30"/>
      <c r="J30"/>
    </row>
    <row r="31" spans="1:10" x14ac:dyDescent="0.25">
      <c r="A31"/>
      <c r="B31"/>
      <c r="J31"/>
    </row>
    <row r="32" spans="1:10" x14ac:dyDescent="0.25">
      <c r="A32"/>
      <c r="B32"/>
      <c r="J32"/>
    </row>
    <row r="33" customFormat="1" x14ac:dyDescent="0.25"/>
    <row r="34" customFormat="1" x14ac:dyDescent="0.25"/>
    <row r="35" customFormat="1" x14ac:dyDescent="0.25"/>
    <row r="36" customFormat="1" x14ac:dyDescent="0.25"/>
    <row r="37" customFormat="1" x14ac:dyDescent="0.25"/>
    <row r="38" customFormat="1" x14ac:dyDescent="0.25"/>
    <row r="39" customFormat="1" x14ac:dyDescent="0.25"/>
    <row r="40" customFormat="1" x14ac:dyDescent="0.25"/>
    <row r="41" customFormat="1" x14ac:dyDescent="0.25"/>
    <row r="42" customFormat="1" x14ac:dyDescent="0.25"/>
    <row r="43" customFormat="1" x14ac:dyDescent="0.25"/>
    <row r="44" customFormat="1" x14ac:dyDescent="0.25"/>
    <row r="45" customFormat="1" x14ac:dyDescent="0.25"/>
    <row r="46" customFormat="1" x14ac:dyDescent="0.25"/>
    <row r="47" customFormat="1" x14ac:dyDescent="0.25"/>
    <row r="48" customFormat="1" x14ac:dyDescent="0.25"/>
    <row r="49" customFormat="1" x14ac:dyDescent="0.25"/>
    <row r="50" customFormat="1" x14ac:dyDescent="0.25"/>
    <row r="51" customFormat="1" x14ac:dyDescent="0.25"/>
    <row r="52" customFormat="1" x14ac:dyDescent="0.25"/>
    <row r="53" customFormat="1" x14ac:dyDescent="0.25"/>
    <row r="54" customFormat="1" x14ac:dyDescent="0.25"/>
    <row r="55" customFormat="1" x14ac:dyDescent="0.25"/>
    <row r="56" customFormat="1" x14ac:dyDescent="0.25"/>
    <row r="57" customFormat="1" x14ac:dyDescent="0.25"/>
    <row r="58" customFormat="1" x14ac:dyDescent="0.25"/>
    <row r="59" customFormat="1" x14ac:dyDescent="0.25"/>
    <row r="60" customFormat="1" x14ac:dyDescent="0.25"/>
    <row r="61" customFormat="1" x14ac:dyDescent="0.25"/>
    <row r="62" customFormat="1" x14ac:dyDescent="0.25"/>
    <row r="63" customFormat="1" x14ac:dyDescent="0.25"/>
    <row r="64" customFormat="1" x14ac:dyDescent="0.25"/>
    <row r="65" customFormat="1" x14ac:dyDescent="0.25"/>
    <row r="66" customFormat="1" x14ac:dyDescent="0.25"/>
    <row r="67" customFormat="1" x14ac:dyDescent="0.25"/>
    <row r="68" customFormat="1" x14ac:dyDescent="0.25"/>
    <row r="69" customFormat="1" x14ac:dyDescent="0.25"/>
    <row r="70" customFormat="1" x14ac:dyDescent="0.25"/>
    <row r="71" customFormat="1" x14ac:dyDescent="0.25"/>
    <row r="72" customFormat="1" x14ac:dyDescent="0.25"/>
    <row r="73" customFormat="1" x14ac:dyDescent="0.25"/>
    <row r="74" customFormat="1" x14ac:dyDescent="0.25"/>
    <row r="75" customFormat="1" x14ac:dyDescent="0.25"/>
    <row r="76" customFormat="1" x14ac:dyDescent="0.25"/>
    <row r="77" customFormat="1" x14ac:dyDescent="0.25"/>
    <row r="78" customFormat="1" x14ac:dyDescent="0.25"/>
    <row r="79" customFormat="1" x14ac:dyDescent="0.25"/>
    <row r="80" customFormat="1" x14ac:dyDescent="0.25"/>
    <row r="81" customFormat="1" x14ac:dyDescent="0.25"/>
    <row r="82" customFormat="1" x14ac:dyDescent="0.25"/>
    <row r="83" customFormat="1" x14ac:dyDescent="0.25"/>
    <row r="84" customFormat="1" x14ac:dyDescent="0.25"/>
    <row r="85" customFormat="1" x14ac:dyDescent="0.25"/>
    <row r="86" customFormat="1" x14ac:dyDescent="0.25"/>
    <row r="87" customFormat="1" x14ac:dyDescent="0.25"/>
    <row r="88" customFormat="1" x14ac:dyDescent="0.25"/>
    <row r="89" customFormat="1" x14ac:dyDescent="0.25"/>
    <row r="90" customFormat="1" x14ac:dyDescent="0.25"/>
    <row r="91" customFormat="1" x14ac:dyDescent="0.25"/>
    <row r="92" customFormat="1" x14ac:dyDescent="0.25"/>
    <row r="93" customFormat="1" x14ac:dyDescent="0.25"/>
    <row r="94" customFormat="1" x14ac:dyDescent="0.25"/>
    <row r="95" customFormat="1" x14ac:dyDescent="0.25"/>
    <row r="96" customFormat="1" x14ac:dyDescent="0.25"/>
    <row r="97" spans="1:10" x14ac:dyDescent="0.25">
      <c r="A97"/>
      <c r="B97"/>
      <c r="J97"/>
    </row>
    <row r="98" spans="1:10" x14ac:dyDescent="0.25">
      <c r="A98"/>
      <c r="B98"/>
      <c r="J98"/>
    </row>
    <row r="99" spans="1:10" x14ac:dyDescent="0.25">
      <c r="A99"/>
      <c r="B99"/>
      <c r="J99"/>
    </row>
    <row r="100" spans="1:10" x14ac:dyDescent="0.25">
      <c r="A100"/>
      <c r="B100"/>
      <c r="J100"/>
    </row>
    <row r="101" spans="1:10" x14ac:dyDescent="0.25">
      <c r="A101"/>
      <c r="B101"/>
      <c r="J101"/>
    </row>
    <row r="102" spans="1:10" x14ac:dyDescent="0.25">
      <c r="A102"/>
      <c r="B102"/>
      <c r="J102"/>
    </row>
    <row r="103" spans="1:10" x14ac:dyDescent="0.25">
      <c r="A103"/>
      <c r="B103"/>
      <c r="J103"/>
    </row>
    <row r="104" spans="1:10" x14ac:dyDescent="0.25">
      <c r="A104"/>
      <c r="B104"/>
      <c r="J104"/>
    </row>
    <row r="105" spans="1:10" x14ac:dyDescent="0.25">
      <c r="A105"/>
      <c r="B105"/>
      <c r="J105"/>
    </row>
    <row r="106" spans="1:10" x14ac:dyDescent="0.25">
      <c r="A106"/>
      <c r="B106"/>
      <c r="J106"/>
    </row>
    <row r="107" spans="1:10" x14ac:dyDescent="0.25">
      <c r="A107"/>
      <c r="B107"/>
    </row>
    <row r="108" spans="1:10" x14ac:dyDescent="0.25">
      <c r="A108"/>
      <c r="B108"/>
    </row>
    <row r="109" spans="1:10" x14ac:dyDescent="0.25">
      <c r="A109"/>
      <c r="B109"/>
    </row>
    <row r="110" spans="1:10" x14ac:dyDescent="0.25">
      <c r="A110"/>
      <c r="B110"/>
    </row>
    <row r="111" spans="1:10" x14ac:dyDescent="0.25">
      <c r="A111"/>
      <c r="B111"/>
    </row>
    <row r="112" spans="1:10" x14ac:dyDescent="0.25">
      <c r="A112"/>
      <c r="B112"/>
    </row>
    <row r="113" spans="1:2" x14ac:dyDescent="0.25">
      <c r="A113"/>
      <c r="B113"/>
    </row>
    <row r="114" spans="1:2" x14ac:dyDescent="0.25">
      <c r="A114"/>
      <c r="B114"/>
    </row>
    <row r="115" spans="1:2" x14ac:dyDescent="0.25">
      <c r="A115"/>
      <c r="B115"/>
    </row>
    <row r="116" spans="1:2" x14ac:dyDescent="0.25">
      <c r="A116"/>
      <c r="B116"/>
    </row>
    <row r="117" spans="1:2" x14ac:dyDescent="0.25">
      <c r="A117"/>
      <c r="B117"/>
    </row>
    <row r="118" spans="1:2" x14ac:dyDescent="0.25">
      <c r="A118"/>
      <c r="B118"/>
    </row>
    <row r="119" spans="1:2" x14ac:dyDescent="0.25">
      <c r="A119"/>
      <c r="B119"/>
    </row>
    <row r="120" spans="1:2" x14ac:dyDescent="0.25">
      <c r="A120"/>
      <c r="B120"/>
    </row>
    <row r="121" spans="1:2" x14ac:dyDescent="0.25">
      <c r="A121"/>
      <c r="B121"/>
    </row>
    <row r="122" spans="1:2" x14ac:dyDescent="0.25">
      <c r="A122"/>
      <c r="B122"/>
    </row>
    <row r="123" spans="1:2" x14ac:dyDescent="0.25">
      <c r="A123"/>
      <c r="B123"/>
    </row>
    <row r="124" spans="1:2" x14ac:dyDescent="0.25">
      <c r="A124"/>
      <c r="B124"/>
    </row>
    <row r="125" spans="1:2" x14ac:dyDescent="0.25">
      <c r="A125"/>
      <c r="B125"/>
    </row>
    <row r="126" spans="1:2" x14ac:dyDescent="0.25">
      <c r="A126"/>
      <c r="B126"/>
    </row>
    <row r="127" spans="1:2" x14ac:dyDescent="0.25">
      <c r="A127"/>
      <c r="B127"/>
    </row>
    <row r="128" spans="1:2" x14ac:dyDescent="0.25">
      <c r="A128"/>
      <c r="B128"/>
    </row>
    <row r="129" spans="1:2" x14ac:dyDescent="0.25">
      <c r="A129"/>
      <c r="B129"/>
    </row>
    <row r="130" spans="1:2" x14ac:dyDescent="0.25">
      <c r="A130"/>
      <c r="B130"/>
    </row>
    <row r="131" spans="1:2" x14ac:dyDescent="0.25">
      <c r="A131"/>
      <c r="B131"/>
    </row>
    <row r="132" spans="1:2" x14ac:dyDescent="0.25">
      <c r="A132"/>
      <c r="B132"/>
    </row>
    <row r="133" spans="1:2" x14ac:dyDescent="0.25">
      <c r="A133"/>
      <c r="B133"/>
    </row>
    <row r="134" spans="1:2" x14ac:dyDescent="0.25">
      <c r="A134"/>
      <c r="B134"/>
    </row>
    <row r="135" spans="1:2" x14ac:dyDescent="0.25">
      <c r="A135"/>
      <c r="B135"/>
    </row>
    <row r="136" spans="1:2" x14ac:dyDescent="0.25">
      <c r="A136"/>
      <c r="B136"/>
    </row>
    <row r="137" spans="1:2" x14ac:dyDescent="0.25">
      <c r="A137"/>
      <c r="B137"/>
    </row>
    <row r="138" spans="1:2" x14ac:dyDescent="0.25">
      <c r="A138"/>
      <c r="B138"/>
    </row>
    <row r="139" spans="1:2" x14ac:dyDescent="0.25">
      <c r="A139"/>
      <c r="B139"/>
    </row>
    <row r="140" spans="1:2" x14ac:dyDescent="0.25">
      <c r="A140"/>
      <c r="B140"/>
    </row>
    <row r="141" spans="1:2" x14ac:dyDescent="0.25">
      <c r="A141"/>
      <c r="B141"/>
    </row>
    <row r="142" spans="1:2" x14ac:dyDescent="0.25">
      <c r="A142"/>
      <c r="B142"/>
    </row>
    <row r="143" spans="1:2" x14ac:dyDescent="0.25">
      <c r="A143"/>
      <c r="B143"/>
    </row>
    <row r="144" spans="1:2" x14ac:dyDescent="0.25">
      <c r="A144"/>
      <c r="B144"/>
    </row>
    <row r="145" spans="1:2" x14ac:dyDescent="0.25">
      <c r="A145"/>
      <c r="B145"/>
    </row>
    <row r="146" spans="1:2" x14ac:dyDescent="0.25">
      <c r="A146"/>
      <c r="B146"/>
    </row>
    <row r="147" spans="1:2" x14ac:dyDescent="0.25">
      <c r="A147"/>
      <c r="B147"/>
    </row>
    <row r="148" spans="1:2" x14ac:dyDescent="0.25">
      <c r="A148"/>
      <c r="B148"/>
    </row>
    <row r="149" spans="1:2" x14ac:dyDescent="0.25">
      <c r="A149"/>
      <c r="B149"/>
    </row>
    <row r="150" spans="1:2" x14ac:dyDescent="0.25">
      <c r="A150"/>
      <c r="B150"/>
    </row>
    <row r="151" spans="1:2" x14ac:dyDescent="0.25">
      <c r="A151"/>
      <c r="B151"/>
    </row>
    <row r="152" spans="1:2" x14ac:dyDescent="0.25">
      <c r="A152"/>
      <c r="B152"/>
    </row>
    <row r="153" spans="1:2" x14ac:dyDescent="0.25">
      <c r="A153"/>
      <c r="B153"/>
    </row>
    <row r="154" spans="1:2" x14ac:dyDescent="0.25">
      <c r="A154"/>
      <c r="B154"/>
    </row>
    <row r="155" spans="1:2" x14ac:dyDescent="0.25">
      <c r="A155"/>
      <c r="B155"/>
    </row>
    <row r="156" spans="1:2" x14ac:dyDescent="0.25">
      <c r="A156"/>
      <c r="B156"/>
    </row>
    <row r="157" spans="1:2" x14ac:dyDescent="0.25">
      <c r="A157"/>
      <c r="B157"/>
    </row>
    <row r="158" spans="1:2" x14ac:dyDescent="0.25">
      <c r="A158"/>
      <c r="B158"/>
    </row>
    <row r="159" spans="1:2" x14ac:dyDescent="0.25">
      <c r="A159"/>
      <c r="B159"/>
    </row>
    <row r="160" spans="1:2" x14ac:dyDescent="0.25">
      <c r="A160"/>
      <c r="B160"/>
    </row>
    <row r="161" spans="1:2" x14ac:dyDescent="0.25">
      <c r="A161"/>
      <c r="B161"/>
    </row>
    <row r="162" spans="1:2" x14ac:dyDescent="0.25">
      <c r="A162"/>
      <c r="B162"/>
    </row>
    <row r="163" spans="1:2" x14ac:dyDescent="0.25">
      <c r="A163"/>
      <c r="B163"/>
    </row>
    <row r="164" spans="1:2" x14ac:dyDescent="0.25">
      <c r="A164"/>
      <c r="B164"/>
    </row>
    <row r="165" spans="1:2" x14ac:dyDescent="0.25">
      <c r="A165"/>
      <c r="B165"/>
    </row>
    <row r="166" spans="1:2" x14ac:dyDescent="0.25">
      <c r="A166"/>
      <c r="B166"/>
    </row>
    <row r="167" spans="1:2" x14ac:dyDescent="0.25">
      <c r="A167"/>
      <c r="B167"/>
    </row>
    <row r="168" spans="1:2" x14ac:dyDescent="0.25">
      <c r="A168"/>
      <c r="B168"/>
    </row>
    <row r="169" spans="1:2" x14ac:dyDescent="0.25">
      <c r="A169"/>
      <c r="B169"/>
    </row>
    <row r="170" spans="1:2" x14ac:dyDescent="0.25">
      <c r="A170"/>
      <c r="B170"/>
    </row>
    <row r="171" spans="1:2" x14ac:dyDescent="0.25">
      <c r="A171"/>
      <c r="B171"/>
    </row>
    <row r="172" spans="1:2" x14ac:dyDescent="0.25">
      <c r="A172"/>
      <c r="B172"/>
    </row>
    <row r="173" spans="1:2" x14ac:dyDescent="0.25">
      <c r="A173"/>
      <c r="B173"/>
    </row>
    <row r="174" spans="1:2" x14ac:dyDescent="0.25">
      <c r="A174"/>
      <c r="B174"/>
    </row>
    <row r="175" spans="1:2" x14ac:dyDescent="0.25">
      <c r="A175"/>
      <c r="B175"/>
    </row>
    <row r="176" spans="1:2" x14ac:dyDescent="0.25">
      <c r="A176"/>
      <c r="B176"/>
    </row>
    <row r="177" spans="1:2" x14ac:dyDescent="0.25">
      <c r="A177"/>
      <c r="B177"/>
    </row>
    <row r="178" spans="1:2" x14ac:dyDescent="0.25">
      <c r="A178"/>
      <c r="B178"/>
    </row>
    <row r="179" spans="1:2" x14ac:dyDescent="0.25">
      <c r="A179"/>
      <c r="B179"/>
    </row>
    <row r="180" spans="1:2" x14ac:dyDescent="0.25">
      <c r="A180"/>
      <c r="B180"/>
    </row>
    <row r="181" spans="1:2" x14ac:dyDescent="0.25">
      <c r="A181"/>
      <c r="B181"/>
    </row>
    <row r="182" spans="1:2" x14ac:dyDescent="0.25">
      <c r="A182"/>
      <c r="B182"/>
    </row>
    <row r="183" spans="1:2" x14ac:dyDescent="0.25">
      <c r="A183"/>
      <c r="B183"/>
    </row>
    <row r="184" spans="1:2" x14ac:dyDescent="0.25">
      <c r="A184"/>
      <c r="B184"/>
    </row>
    <row r="185" spans="1:2" x14ac:dyDescent="0.25">
      <c r="A185"/>
      <c r="B185"/>
    </row>
    <row r="186" spans="1:2" x14ac:dyDescent="0.25">
      <c r="A186"/>
      <c r="B186"/>
    </row>
    <row r="187" spans="1:2" x14ac:dyDescent="0.25">
      <c r="A187"/>
      <c r="B187"/>
    </row>
    <row r="188" spans="1:2" x14ac:dyDescent="0.25">
      <c r="A188"/>
      <c r="B188"/>
    </row>
    <row r="189" spans="1:2" x14ac:dyDescent="0.25">
      <c r="A189"/>
      <c r="B189"/>
    </row>
    <row r="190" spans="1:2" x14ac:dyDescent="0.25">
      <c r="A190"/>
      <c r="B190"/>
    </row>
    <row r="191" spans="1:2" x14ac:dyDescent="0.25">
      <c r="A191"/>
      <c r="B191"/>
    </row>
    <row r="192" spans="1:2" x14ac:dyDescent="0.25">
      <c r="A192"/>
      <c r="B192"/>
    </row>
    <row r="193" spans="1:2" x14ac:dyDescent="0.25">
      <c r="A193"/>
      <c r="B193"/>
    </row>
    <row r="194" spans="1:2" x14ac:dyDescent="0.25">
      <c r="A194"/>
      <c r="B194"/>
    </row>
    <row r="195" spans="1:2" x14ac:dyDescent="0.25">
      <c r="A195"/>
      <c r="B195"/>
    </row>
    <row r="196" spans="1:2" x14ac:dyDescent="0.25">
      <c r="A196"/>
      <c r="B196"/>
    </row>
    <row r="197" spans="1:2" x14ac:dyDescent="0.25">
      <c r="A197"/>
      <c r="B197"/>
    </row>
    <row r="198" spans="1:2" x14ac:dyDescent="0.25">
      <c r="A198"/>
      <c r="B198"/>
    </row>
    <row r="199" spans="1:2" x14ac:dyDescent="0.25">
      <c r="A199"/>
      <c r="B199"/>
    </row>
    <row r="200" spans="1:2" x14ac:dyDescent="0.25">
      <c r="A200"/>
      <c r="B200"/>
    </row>
    <row r="201" spans="1:2" x14ac:dyDescent="0.25">
      <c r="A201"/>
      <c r="B201"/>
    </row>
    <row r="202" spans="1:2" x14ac:dyDescent="0.25">
      <c r="A202"/>
      <c r="B202"/>
    </row>
    <row r="203" spans="1:2" x14ac:dyDescent="0.25">
      <c r="A203"/>
      <c r="B203"/>
    </row>
    <row r="204" spans="1:2" x14ac:dyDescent="0.25">
      <c r="A204"/>
      <c r="B204"/>
    </row>
    <row r="205" spans="1:2" x14ac:dyDescent="0.25">
      <c r="A205"/>
      <c r="B205"/>
    </row>
    <row r="206" spans="1:2" x14ac:dyDescent="0.25">
      <c r="A206"/>
      <c r="B206"/>
    </row>
    <row r="207" spans="1:2" x14ac:dyDescent="0.25">
      <c r="A207"/>
      <c r="B207"/>
    </row>
    <row r="208" spans="1:2" x14ac:dyDescent="0.25">
      <c r="A208"/>
      <c r="B208"/>
    </row>
    <row r="209" spans="1:2" x14ac:dyDescent="0.25">
      <c r="A209"/>
      <c r="B209"/>
    </row>
    <row r="210" spans="1:2" x14ac:dyDescent="0.25">
      <c r="A210"/>
      <c r="B210"/>
    </row>
    <row r="211" spans="1:2" x14ac:dyDescent="0.25">
      <c r="A211"/>
      <c r="B211"/>
    </row>
    <row r="212" spans="1:2" x14ac:dyDescent="0.25">
      <c r="A212"/>
      <c r="B212"/>
    </row>
    <row r="213" spans="1:2" x14ac:dyDescent="0.25">
      <c r="A213"/>
      <c r="B213"/>
    </row>
    <row r="214" spans="1:2" x14ac:dyDescent="0.25">
      <c r="A214"/>
      <c r="B214"/>
    </row>
    <row r="215" spans="1:2" x14ac:dyDescent="0.25">
      <c r="A215"/>
      <c r="B215"/>
    </row>
    <row r="216" spans="1:2" x14ac:dyDescent="0.25">
      <c r="A216"/>
      <c r="B216"/>
    </row>
    <row r="217" spans="1:2" x14ac:dyDescent="0.25">
      <c r="A217"/>
      <c r="B217"/>
    </row>
    <row r="218" spans="1:2" x14ac:dyDescent="0.25">
      <c r="A218"/>
      <c r="B218"/>
    </row>
    <row r="219" spans="1:2" x14ac:dyDescent="0.25">
      <c r="A219"/>
      <c r="B219"/>
    </row>
    <row r="220" spans="1:2" x14ac:dyDescent="0.25">
      <c r="A220"/>
      <c r="B220"/>
    </row>
    <row r="221" spans="1:2" x14ac:dyDescent="0.25">
      <c r="A221"/>
      <c r="B221"/>
    </row>
    <row r="222" spans="1:2" x14ac:dyDescent="0.25">
      <c r="A222"/>
      <c r="B222"/>
    </row>
    <row r="223" spans="1:2" x14ac:dyDescent="0.25">
      <c r="A223"/>
      <c r="B223"/>
    </row>
    <row r="224" spans="1:2" x14ac:dyDescent="0.25">
      <c r="A224"/>
      <c r="B224"/>
    </row>
    <row r="225" spans="1:2" x14ac:dyDescent="0.25">
      <c r="A225"/>
      <c r="B225"/>
    </row>
    <row r="226" spans="1:2" x14ac:dyDescent="0.25">
      <c r="A226"/>
      <c r="B226"/>
    </row>
    <row r="227" spans="1:2" x14ac:dyDescent="0.25">
      <c r="A227"/>
      <c r="B227"/>
    </row>
    <row r="228" spans="1:2" x14ac:dyDescent="0.25">
      <c r="A228"/>
      <c r="B228"/>
    </row>
    <row r="229" spans="1:2" x14ac:dyDescent="0.25">
      <c r="A229"/>
      <c r="B229"/>
    </row>
    <row r="230" spans="1:2" x14ac:dyDescent="0.25">
      <c r="A230"/>
      <c r="B230"/>
    </row>
    <row r="231" spans="1:2" x14ac:dyDescent="0.25">
      <c r="A231"/>
      <c r="B231"/>
    </row>
    <row r="232" spans="1:2" x14ac:dyDescent="0.25">
      <c r="A232"/>
      <c r="B232"/>
    </row>
    <row r="233" spans="1:2" x14ac:dyDescent="0.25">
      <c r="A233"/>
      <c r="B233"/>
    </row>
    <row r="234" spans="1:2" x14ac:dyDescent="0.25">
      <c r="A234"/>
      <c r="B234"/>
    </row>
    <row r="235" spans="1:2" x14ac:dyDescent="0.25">
      <c r="A235"/>
      <c r="B235"/>
    </row>
    <row r="236" spans="1:2" x14ac:dyDescent="0.25">
      <c r="A236"/>
      <c r="B236"/>
    </row>
    <row r="237" spans="1:2" x14ac:dyDescent="0.25">
      <c r="A237"/>
      <c r="B237"/>
    </row>
    <row r="238" spans="1:2" x14ac:dyDescent="0.25">
      <c r="A238"/>
      <c r="B238"/>
    </row>
    <row r="239" spans="1:2" x14ac:dyDescent="0.25">
      <c r="A239"/>
      <c r="B239"/>
    </row>
    <row r="240" spans="1:2" x14ac:dyDescent="0.25">
      <c r="A240"/>
      <c r="B240"/>
    </row>
    <row r="241" spans="1:2" x14ac:dyDescent="0.25">
      <c r="A241"/>
      <c r="B241"/>
    </row>
    <row r="242" spans="1:2" x14ac:dyDescent="0.25">
      <c r="A242"/>
      <c r="B242"/>
    </row>
    <row r="243" spans="1:2" x14ac:dyDescent="0.25">
      <c r="A243"/>
      <c r="B243"/>
    </row>
    <row r="244" spans="1:2" x14ac:dyDescent="0.25">
      <c r="A244"/>
      <c r="B244"/>
    </row>
    <row r="245" spans="1:2" x14ac:dyDescent="0.25">
      <c r="A245"/>
      <c r="B245"/>
    </row>
    <row r="246" spans="1:2" x14ac:dyDescent="0.25">
      <c r="A246"/>
      <c r="B246"/>
    </row>
    <row r="247" spans="1:2" x14ac:dyDescent="0.25">
      <c r="A247"/>
      <c r="B247"/>
    </row>
    <row r="248" spans="1:2" x14ac:dyDescent="0.25">
      <c r="A248"/>
      <c r="B248"/>
    </row>
    <row r="249" spans="1:2" x14ac:dyDescent="0.25">
      <c r="A249"/>
      <c r="B249"/>
    </row>
    <row r="250" spans="1:2" x14ac:dyDescent="0.25">
      <c r="A250"/>
      <c r="B250"/>
    </row>
    <row r="251" spans="1:2" x14ac:dyDescent="0.25">
      <c r="A251"/>
      <c r="B251"/>
    </row>
    <row r="252" spans="1:2" x14ac:dyDescent="0.25">
      <c r="A252"/>
      <c r="B252"/>
    </row>
    <row r="253" spans="1:2" x14ac:dyDescent="0.25">
      <c r="A253"/>
      <c r="B253"/>
    </row>
    <row r="254" spans="1:2" x14ac:dyDescent="0.25">
      <c r="A254"/>
      <c r="B254"/>
    </row>
    <row r="255" spans="1:2" x14ac:dyDescent="0.25">
      <c r="A255"/>
      <c r="B255"/>
    </row>
    <row r="256" spans="1:2" x14ac:dyDescent="0.25">
      <c r="A256"/>
      <c r="B256"/>
    </row>
    <row r="257" spans="1:2" x14ac:dyDescent="0.25">
      <c r="A257"/>
      <c r="B257"/>
    </row>
    <row r="258" spans="1:2" x14ac:dyDescent="0.25">
      <c r="A258"/>
      <c r="B258"/>
    </row>
    <row r="259" spans="1:2" x14ac:dyDescent="0.25">
      <c r="A259"/>
      <c r="B259"/>
    </row>
    <row r="260" spans="1:2" x14ac:dyDescent="0.25">
      <c r="A260"/>
      <c r="B260"/>
    </row>
    <row r="261" spans="1:2" x14ac:dyDescent="0.25">
      <c r="A261"/>
      <c r="B261"/>
    </row>
    <row r="262" spans="1:2" x14ac:dyDescent="0.25">
      <c r="A262"/>
      <c r="B262"/>
    </row>
    <row r="263" spans="1:2" x14ac:dyDescent="0.25">
      <c r="A263"/>
      <c r="B263"/>
    </row>
    <row r="264" spans="1:2" x14ac:dyDescent="0.25">
      <c r="A264"/>
      <c r="B264"/>
    </row>
    <row r="265" spans="1:2" x14ac:dyDescent="0.25">
      <c r="A265"/>
      <c r="B265"/>
    </row>
    <row r="266" spans="1:2" x14ac:dyDescent="0.25">
      <c r="A266"/>
      <c r="B266"/>
    </row>
    <row r="267" spans="1:2" x14ac:dyDescent="0.25">
      <c r="A267"/>
      <c r="B267"/>
    </row>
    <row r="268" spans="1:2" x14ac:dyDescent="0.25">
      <c r="A268"/>
      <c r="B268"/>
    </row>
    <row r="269" spans="1:2" x14ac:dyDescent="0.25">
      <c r="A269"/>
      <c r="B269"/>
    </row>
    <row r="270" spans="1:2" x14ac:dyDescent="0.25">
      <c r="A270"/>
      <c r="B270"/>
    </row>
    <row r="271" spans="1:2" x14ac:dyDescent="0.25">
      <c r="A271"/>
      <c r="B271"/>
    </row>
    <row r="272" spans="1:2" x14ac:dyDescent="0.25">
      <c r="A272"/>
      <c r="B272"/>
    </row>
    <row r="273" spans="1:2" x14ac:dyDescent="0.25">
      <c r="A273"/>
      <c r="B273"/>
    </row>
    <row r="274" spans="1:2" x14ac:dyDescent="0.25">
      <c r="A274"/>
      <c r="B274"/>
    </row>
    <row r="275" spans="1:2" x14ac:dyDescent="0.25">
      <c r="A275"/>
      <c r="B275"/>
    </row>
    <row r="276" spans="1:2" x14ac:dyDescent="0.25">
      <c r="A276"/>
      <c r="B276"/>
    </row>
    <row r="277" spans="1:2" x14ac:dyDescent="0.25">
      <c r="A277"/>
      <c r="B277"/>
    </row>
    <row r="278" spans="1:2" x14ac:dyDescent="0.25">
      <c r="A278"/>
      <c r="B278"/>
    </row>
    <row r="279" spans="1:2" x14ac:dyDescent="0.25">
      <c r="A279"/>
      <c r="B279"/>
    </row>
    <row r="280" spans="1:2" x14ac:dyDescent="0.25">
      <c r="A280"/>
      <c r="B280"/>
    </row>
    <row r="281" spans="1:2" x14ac:dyDescent="0.25">
      <c r="A281"/>
      <c r="B281"/>
    </row>
    <row r="282" spans="1:2" x14ac:dyDescent="0.25">
      <c r="A282"/>
      <c r="B282"/>
    </row>
  </sheetData>
  <pageMargins left="0.7" right="0.7" top="0.75" bottom="0.75" header="0.3" footer="0.3"/>
  <pageSetup paperSize="9" orientation="portrait" verticalDpi="597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46F6AA-FD7C-4763-9F40-72DFA10F1FF7}">
  <sheetPr codeName="Feuil6"/>
  <dimension ref="A1:F89"/>
  <sheetViews>
    <sheetView topLeftCell="A46" workbookViewId="0">
      <selection activeCell="F83" sqref="F83"/>
    </sheetView>
  </sheetViews>
  <sheetFormatPr baseColWidth="10" defaultColWidth="11.42578125" defaultRowHeight="15" x14ac:dyDescent="0.25"/>
  <cols>
    <col min="1" max="1" width="24" customWidth="1"/>
    <col min="2" max="2" width="34.42578125" customWidth="1"/>
    <col min="3" max="3" width="17.5703125" style="1" customWidth="1"/>
    <col min="4" max="4" width="23.7109375" style="1" customWidth="1"/>
  </cols>
  <sheetData>
    <row r="1" spans="1:6" x14ac:dyDescent="0.25">
      <c r="A1" t="s">
        <v>151</v>
      </c>
      <c r="B1" t="s">
        <v>152</v>
      </c>
      <c r="C1" s="1" t="s">
        <v>153</v>
      </c>
      <c r="D1" s="1" t="s">
        <v>23</v>
      </c>
      <c r="E1" t="s">
        <v>154</v>
      </c>
      <c r="F1" t="s">
        <v>155</v>
      </c>
    </row>
    <row r="2" spans="1:6" x14ac:dyDescent="0.25">
      <c r="A2" t="s">
        <v>58</v>
      </c>
      <c r="B2" t="s">
        <v>156</v>
      </c>
      <c r="C2" s="1">
        <v>94310</v>
      </c>
      <c r="D2" s="1" t="s">
        <v>157</v>
      </c>
      <c r="E2" t="s">
        <v>158</v>
      </c>
      <c r="F2" t="s">
        <v>159</v>
      </c>
    </row>
    <row r="3" spans="1:6" x14ac:dyDescent="0.25">
      <c r="A3" t="s">
        <v>62</v>
      </c>
      <c r="B3" t="s">
        <v>160</v>
      </c>
      <c r="C3" s="1">
        <v>93000</v>
      </c>
      <c r="D3" s="1" t="s">
        <v>161</v>
      </c>
      <c r="E3" t="s">
        <v>162</v>
      </c>
      <c r="F3" t="s">
        <v>163</v>
      </c>
    </row>
    <row r="4" spans="1:6" x14ac:dyDescent="0.25">
      <c r="A4" t="s">
        <v>66</v>
      </c>
      <c r="B4" t="s">
        <v>164</v>
      </c>
      <c r="C4" s="1">
        <v>89100</v>
      </c>
      <c r="D4" s="1" t="s">
        <v>165</v>
      </c>
      <c r="E4" t="s">
        <v>166</v>
      </c>
      <c r="F4" t="s">
        <v>167</v>
      </c>
    </row>
    <row r="5" spans="1:6" x14ac:dyDescent="0.25">
      <c r="A5" t="s">
        <v>104</v>
      </c>
      <c r="B5" t="s">
        <v>168</v>
      </c>
      <c r="C5" s="1">
        <v>88510</v>
      </c>
      <c r="D5" s="1" t="s">
        <v>169</v>
      </c>
      <c r="E5" t="s">
        <v>170</v>
      </c>
      <c r="F5" t="s">
        <v>171</v>
      </c>
    </row>
    <row r="6" spans="1:6" x14ac:dyDescent="0.25">
      <c r="A6" t="s">
        <v>55</v>
      </c>
      <c r="B6" t="s">
        <v>172</v>
      </c>
      <c r="C6" s="1">
        <v>88000</v>
      </c>
      <c r="D6" s="1" t="s">
        <v>173</v>
      </c>
      <c r="E6" t="s">
        <v>174</v>
      </c>
      <c r="F6" t="s">
        <v>175</v>
      </c>
    </row>
    <row r="7" spans="1:6" x14ac:dyDescent="0.25">
      <c r="A7" t="s">
        <v>70</v>
      </c>
      <c r="B7" t="s">
        <v>176</v>
      </c>
      <c r="C7" s="1">
        <v>82000</v>
      </c>
      <c r="D7" s="1" t="s">
        <v>177</v>
      </c>
      <c r="E7" t="s">
        <v>178</v>
      </c>
      <c r="F7" t="s">
        <v>179</v>
      </c>
    </row>
    <row r="8" spans="1:6" x14ac:dyDescent="0.25">
      <c r="A8" t="s">
        <v>78</v>
      </c>
      <c r="B8" t="s">
        <v>180</v>
      </c>
      <c r="C8" s="1">
        <v>81000</v>
      </c>
      <c r="D8" s="1" t="s">
        <v>181</v>
      </c>
      <c r="E8" t="s">
        <v>182</v>
      </c>
      <c r="F8" t="s">
        <v>183</v>
      </c>
    </row>
    <row r="9" spans="1:6" x14ac:dyDescent="0.25">
      <c r="A9" t="s">
        <v>69</v>
      </c>
      <c r="B9" t="s">
        <v>184</v>
      </c>
      <c r="C9" s="1">
        <v>79000</v>
      </c>
      <c r="D9" s="1" t="s">
        <v>185</v>
      </c>
      <c r="E9" t="s">
        <v>186</v>
      </c>
      <c r="F9" t="s">
        <v>187</v>
      </c>
    </row>
    <row r="10" spans="1:6" x14ac:dyDescent="0.25">
      <c r="A10" t="s">
        <v>92</v>
      </c>
      <c r="B10" t="s">
        <v>188</v>
      </c>
      <c r="C10" s="1">
        <v>74200</v>
      </c>
      <c r="D10" s="1" t="s">
        <v>189</v>
      </c>
      <c r="E10" t="s">
        <v>190</v>
      </c>
      <c r="F10" t="s">
        <v>191</v>
      </c>
    </row>
    <row r="11" spans="1:6" x14ac:dyDescent="0.25">
      <c r="A11" t="s">
        <v>47</v>
      </c>
      <c r="B11" t="s">
        <v>192</v>
      </c>
      <c r="C11" s="1">
        <v>74000</v>
      </c>
      <c r="D11" s="1" t="s">
        <v>193</v>
      </c>
      <c r="E11" t="s">
        <v>194</v>
      </c>
      <c r="F11" t="s">
        <v>195</v>
      </c>
    </row>
    <row r="12" spans="1:6" x14ac:dyDescent="0.25">
      <c r="A12" t="s">
        <v>42</v>
      </c>
      <c r="B12" t="s">
        <v>196</v>
      </c>
      <c r="C12" s="1">
        <v>69800</v>
      </c>
      <c r="D12" s="1" t="s">
        <v>197</v>
      </c>
      <c r="E12" t="s">
        <v>198</v>
      </c>
      <c r="F12" t="s">
        <v>199</v>
      </c>
    </row>
    <row r="13" spans="1:6" x14ac:dyDescent="0.25">
      <c r="A13" t="s">
        <v>84</v>
      </c>
      <c r="B13" t="s">
        <v>200</v>
      </c>
      <c r="C13" s="1">
        <v>69600</v>
      </c>
      <c r="D13" s="1" t="s">
        <v>201</v>
      </c>
      <c r="E13" t="s">
        <v>202</v>
      </c>
      <c r="F13" t="s">
        <v>203</v>
      </c>
    </row>
    <row r="14" spans="1:6" x14ac:dyDescent="0.25">
      <c r="A14" t="s">
        <v>37</v>
      </c>
      <c r="B14" s="23" t="s">
        <v>204</v>
      </c>
      <c r="C14" s="1">
        <v>69150</v>
      </c>
      <c r="D14" s="1" t="s">
        <v>205</v>
      </c>
      <c r="E14" t="s">
        <v>206</v>
      </c>
      <c r="F14" t="s">
        <v>207</v>
      </c>
    </row>
    <row r="15" spans="1:6" x14ac:dyDescent="0.25">
      <c r="A15" s="26" t="s">
        <v>86</v>
      </c>
      <c r="B15" t="s">
        <v>208</v>
      </c>
      <c r="C15" s="1">
        <v>69009</v>
      </c>
      <c r="D15" s="1" t="s">
        <v>209</v>
      </c>
      <c r="E15" t="s">
        <v>210</v>
      </c>
      <c r="F15" t="s">
        <v>211</v>
      </c>
    </row>
    <row r="16" spans="1:6" x14ac:dyDescent="0.25">
      <c r="A16" t="s">
        <v>115</v>
      </c>
      <c r="B16" t="s">
        <v>212</v>
      </c>
      <c r="C16" s="1">
        <v>69008</v>
      </c>
      <c r="D16" s="1" t="s">
        <v>209</v>
      </c>
      <c r="E16" t="s">
        <v>213</v>
      </c>
      <c r="F16" t="s">
        <v>214</v>
      </c>
    </row>
    <row r="17" spans="1:6" x14ac:dyDescent="0.25">
      <c r="A17" t="s">
        <v>67</v>
      </c>
      <c r="B17" t="s">
        <v>215</v>
      </c>
      <c r="C17" s="1">
        <v>68300</v>
      </c>
      <c r="D17" s="1" t="s">
        <v>216</v>
      </c>
      <c r="E17" t="s">
        <v>217</v>
      </c>
      <c r="F17" t="s">
        <v>218</v>
      </c>
    </row>
    <row r="18" spans="1:6" x14ac:dyDescent="0.25">
      <c r="A18" t="s">
        <v>64</v>
      </c>
      <c r="B18" t="s">
        <v>219</v>
      </c>
      <c r="C18" s="1">
        <v>68200</v>
      </c>
      <c r="D18" s="1" t="s">
        <v>220</v>
      </c>
      <c r="E18" t="s">
        <v>221</v>
      </c>
      <c r="F18" t="s">
        <v>222</v>
      </c>
    </row>
    <row r="19" spans="1:6" x14ac:dyDescent="0.25">
      <c r="A19" t="s">
        <v>63</v>
      </c>
      <c r="B19" t="s">
        <v>223</v>
      </c>
      <c r="C19" s="1">
        <v>67100</v>
      </c>
      <c r="D19" s="1" t="s">
        <v>224</v>
      </c>
      <c r="E19" t="s">
        <v>225</v>
      </c>
      <c r="F19" t="s">
        <v>226</v>
      </c>
    </row>
    <row r="20" spans="1:6" x14ac:dyDescent="0.25">
      <c r="A20" t="s">
        <v>105</v>
      </c>
      <c r="B20" t="s">
        <v>227</v>
      </c>
      <c r="C20" s="1">
        <v>63100</v>
      </c>
      <c r="D20" s="1" t="s">
        <v>228</v>
      </c>
      <c r="E20" t="s">
        <v>229</v>
      </c>
      <c r="F20" t="s">
        <v>230</v>
      </c>
    </row>
    <row r="21" spans="1:6" x14ac:dyDescent="0.25">
      <c r="A21" t="s">
        <v>90</v>
      </c>
      <c r="B21" t="s">
        <v>231</v>
      </c>
      <c r="C21" s="1">
        <v>62300</v>
      </c>
      <c r="D21" s="1" t="s">
        <v>232</v>
      </c>
      <c r="E21" t="s">
        <v>233</v>
      </c>
      <c r="F21" t="s">
        <v>234</v>
      </c>
    </row>
    <row r="22" spans="1:6" x14ac:dyDescent="0.25">
      <c r="A22" t="s">
        <v>52</v>
      </c>
      <c r="B22" t="s">
        <v>235</v>
      </c>
      <c r="C22" s="1">
        <v>57000</v>
      </c>
      <c r="D22" s="1" t="s">
        <v>236</v>
      </c>
      <c r="E22" t="s">
        <v>237</v>
      </c>
      <c r="F22" t="s">
        <v>238</v>
      </c>
    </row>
    <row r="23" spans="1:6" x14ac:dyDescent="0.25">
      <c r="A23" t="s">
        <v>57</v>
      </c>
      <c r="B23" t="s">
        <v>239</v>
      </c>
      <c r="C23" s="1">
        <v>57000</v>
      </c>
      <c r="D23" s="1" t="s">
        <v>236</v>
      </c>
      <c r="E23" t="s">
        <v>240</v>
      </c>
      <c r="F23" t="s">
        <v>241</v>
      </c>
    </row>
    <row r="24" spans="1:6" x14ac:dyDescent="0.25">
      <c r="A24" t="s">
        <v>56</v>
      </c>
      <c r="B24" t="s">
        <v>242</v>
      </c>
      <c r="C24" s="1">
        <v>54600</v>
      </c>
      <c r="D24" s="1" t="s">
        <v>243</v>
      </c>
      <c r="E24" t="s">
        <v>244</v>
      </c>
      <c r="F24" t="s">
        <v>245</v>
      </c>
    </row>
    <row r="25" spans="1:6" x14ac:dyDescent="0.25">
      <c r="A25" t="s">
        <v>48</v>
      </c>
      <c r="B25" t="s">
        <v>246</v>
      </c>
      <c r="C25" s="1">
        <v>54510</v>
      </c>
      <c r="D25" s="1" t="s">
        <v>247</v>
      </c>
      <c r="E25" t="s">
        <v>248</v>
      </c>
      <c r="F25" t="s">
        <v>249</v>
      </c>
    </row>
    <row r="26" spans="1:6" x14ac:dyDescent="0.25">
      <c r="A26" t="s">
        <v>60</v>
      </c>
      <c r="B26" t="s">
        <v>250</v>
      </c>
      <c r="C26" s="1">
        <v>54360</v>
      </c>
      <c r="D26" s="1" t="s">
        <v>251</v>
      </c>
      <c r="E26" t="s">
        <v>252</v>
      </c>
      <c r="F26" t="s">
        <v>253</v>
      </c>
    </row>
    <row r="27" spans="1:6" x14ac:dyDescent="0.25">
      <c r="A27" t="s">
        <v>103</v>
      </c>
      <c r="B27" t="s">
        <v>254</v>
      </c>
      <c r="C27" s="1">
        <v>54270</v>
      </c>
      <c r="D27" s="1" t="s">
        <v>255</v>
      </c>
      <c r="E27" t="s">
        <v>256</v>
      </c>
      <c r="F27" t="s">
        <v>257</v>
      </c>
    </row>
    <row r="28" spans="1:6" x14ac:dyDescent="0.25">
      <c r="A28" t="s">
        <v>145</v>
      </c>
      <c r="B28" t="s">
        <v>258</v>
      </c>
      <c r="C28" s="1">
        <v>54140</v>
      </c>
      <c r="D28" s="1" t="s">
        <v>259</v>
      </c>
      <c r="E28" t="s">
        <v>260</v>
      </c>
      <c r="F28" t="s">
        <v>261</v>
      </c>
    </row>
    <row r="29" spans="1:6" x14ac:dyDescent="0.25">
      <c r="A29" t="s">
        <v>112</v>
      </c>
      <c r="B29" t="s">
        <v>262</v>
      </c>
      <c r="C29" s="1">
        <v>46100</v>
      </c>
      <c r="D29" s="1" t="s">
        <v>263</v>
      </c>
      <c r="E29" t="s">
        <v>264</v>
      </c>
      <c r="F29" t="s">
        <v>265</v>
      </c>
    </row>
    <row r="30" spans="1:6" x14ac:dyDescent="0.25">
      <c r="A30" t="s">
        <v>114</v>
      </c>
      <c r="B30" t="s">
        <v>266</v>
      </c>
      <c r="C30" s="1">
        <v>46000</v>
      </c>
      <c r="D30" s="1" t="s">
        <v>267</v>
      </c>
      <c r="E30" t="s">
        <v>268</v>
      </c>
      <c r="F30" t="s">
        <v>269</v>
      </c>
    </row>
    <row r="31" spans="1:6" x14ac:dyDescent="0.25">
      <c r="A31" t="s">
        <v>96</v>
      </c>
      <c r="B31" t="s">
        <v>270</v>
      </c>
      <c r="C31" s="1">
        <v>44120</v>
      </c>
      <c r="D31" s="1" t="s">
        <v>271</v>
      </c>
      <c r="E31" t="s">
        <v>272</v>
      </c>
      <c r="F31" t="s">
        <v>273</v>
      </c>
    </row>
    <row r="32" spans="1:6" x14ac:dyDescent="0.25">
      <c r="A32" t="s">
        <v>87</v>
      </c>
      <c r="B32" t="s">
        <v>274</v>
      </c>
      <c r="C32" s="1">
        <v>40400</v>
      </c>
      <c r="D32" s="1" t="s">
        <v>275</v>
      </c>
      <c r="E32" t="s">
        <v>276</v>
      </c>
      <c r="F32" t="s">
        <v>277</v>
      </c>
    </row>
    <row r="33" spans="1:6" x14ac:dyDescent="0.25">
      <c r="A33" t="s">
        <v>278</v>
      </c>
      <c r="B33" t="s">
        <v>279</v>
      </c>
      <c r="C33" s="1">
        <v>40000</v>
      </c>
      <c r="D33" s="1" t="s">
        <v>280</v>
      </c>
      <c r="E33" t="s">
        <v>281</v>
      </c>
      <c r="F33" t="s">
        <v>282</v>
      </c>
    </row>
    <row r="34" spans="1:6" x14ac:dyDescent="0.25">
      <c r="A34" t="s">
        <v>74</v>
      </c>
      <c r="B34" t="s">
        <v>283</v>
      </c>
      <c r="C34" s="1">
        <v>34500</v>
      </c>
      <c r="D34" s="1" t="s">
        <v>284</v>
      </c>
      <c r="E34" t="s">
        <v>285</v>
      </c>
      <c r="F34" t="s">
        <v>286</v>
      </c>
    </row>
    <row r="35" spans="1:6" x14ac:dyDescent="0.25">
      <c r="A35" t="s">
        <v>77</v>
      </c>
      <c r="B35" t="s">
        <v>287</v>
      </c>
      <c r="C35" s="1">
        <v>34000</v>
      </c>
      <c r="D35" s="1" t="s">
        <v>288</v>
      </c>
      <c r="E35" t="s">
        <v>289</v>
      </c>
      <c r="F35" t="s">
        <v>290</v>
      </c>
    </row>
    <row r="36" spans="1:6" x14ac:dyDescent="0.25">
      <c r="A36" t="s">
        <v>291</v>
      </c>
      <c r="B36" t="s">
        <v>292</v>
      </c>
      <c r="C36" s="1">
        <v>33700</v>
      </c>
      <c r="D36" s="1" t="s">
        <v>293</v>
      </c>
      <c r="E36" t="s">
        <v>294</v>
      </c>
      <c r="F36" t="s">
        <v>295</v>
      </c>
    </row>
    <row r="37" spans="1:6" x14ac:dyDescent="0.25">
      <c r="A37" t="s">
        <v>35</v>
      </c>
      <c r="B37" t="s">
        <v>296</v>
      </c>
      <c r="C37" s="1">
        <v>33700</v>
      </c>
      <c r="D37" s="1" t="s">
        <v>293</v>
      </c>
      <c r="E37" t="s">
        <v>297</v>
      </c>
      <c r="F37" t="s">
        <v>298</v>
      </c>
    </row>
    <row r="38" spans="1:6" x14ac:dyDescent="0.25">
      <c r="A38" t="s">
        <v>299</v>
      </c>
      <c r="B38" t="s">
        <v>300</v>
      </c>
      <c r="C38" s="1">
        <v>33500</v>
      </c>
      <c r="D38" s="1" t="s">
        <v>299</v>
      </c>
      <c r="E38" t="s">
        <v>301</v>
      </c>
      <c r="F38" t="s">
        <v>302</v>
      </c>
    </row>
    <row r="39" spans="1:6" x14ac:dyDescent="0.25">
      <c r="A39" t="s">
        <v>68</v>
      </c>
      <c r="B39" t="s">
        <v>303</v>
      </c>
      <c r="C39" s="1">
        <v>33200</v>
      </c>
      <c r="D39" s="1" t="s">
        <v>304</v>
      </c>
      <c r="E39" t="s">
        <v>305</v>
      </c>
      <c r="F39" t="s">
        <v>306</v>
      </c>
    </row>
    <row r="40" spans="1:6" x14ac:dyDescent="0.25">
      <c r="A40" t="s">
        <v>29</v>
      </c>
      <c r="B40" t="s">
        <v>307</v>
      </c>
      <c r="C40" s="1">
        <v>33185</v>
      </c>
      <c r="D40" s="1" t="s">
        <v>308</v>
      </c>
      <c r="E40" t="s">
        <v>309</v>
      </c>
      <c r="F40" t="s">
        <v>310</v>
      </c>
    </row>
    <row r="41" spans="1:6" x14ac:dyDescent="0.25">
      <c r="A41" t="s">
        <v>80</v>
      </c>
      <c r="B41" t="s">
        <v>311</v>
      </c>
      <c r="C41" s="1">
        <v>31840</v>
      </c>
      <c r="D41" s="1" t="s">
        <v>312</v>
      </c>
      <c r="E41" t="s">
        <v>313</v>
      </c>
      <c r="F41" t="s">
        <v>314</v>
      </c>
    </row>
    <row r="42" spans="1:6" x14ac:dyDescent="0.25">
      <c r="A42" t="s">
        <v>82</v>
      </c>
      <c r="B42" t="s">
        <v>315</v>
      </c>
      <c r="C42" s="1">
        <v>31780</v>
      </c>
      <c r="D42" s="1" t="s">
        <v>316</v>
      </c>
      <c r="E42" t="s">
        <v>317</v>
      </c>
      <c r="F42" t="s">
        <v>318</v>
      </c>
    </row>
    <row r="43" spans="1:6" x14ac:dyDescent="0.25">
      <c r="A43" t="s">
        <v>76</v>
      </c>
      <c r="B43" t="s">
        <v>319</v>
      </c>
      <c r="C43" s="1">
        <v>31770</v>
      </c>
      <c r="D43" s="1" t="s">
        <v>320</v>
      </c>
      <c r="E43" t="s">
        <v>321</v>
      </c>
      <c r="F43" t="s">
        <v>322</v>
      </c>
    </row>
    <row r="44" spans="1:6" x14ac:dyDescent="0.25">
      <c r="A44" t="s">
        <v>88</v>
      </c>
      <c r="B44" t="s">
        <v>323</v>
      </c>
      <c r="C44" s="1">
        <v>31600</v>
      </c>
      <c r="D44" s="1" t="s">
        <v>324</v>
      </c>
      <c r="E44" t="s">
        <v>325</v>
      </c>
      <c r="F44" t="s">
        <v>326</v>
      </c>
    </row>
    <row r="45" spans="1:6" x14ac:dyDescent="0.25">
      <c r="A45" t="s">
        <v>79</v>
      </c>
      <c r="B45" t="s">
        <v>327</v>
      </c>
      <c r="C45" s="1">
        <v>31320</v>
      </c>
      <c r="D45" s="1" t="s">
        <v>328</v>
      </c>
      <c r="E45" t="s">
        <v>329</v>
      </c>
      <c r="F45" t="s">
        <v>330</v>
      </c>
    </row>
    <row r="46" spans="1:6" x14ac:dyDescent="0.25">
      <c r="A46" t="s">
        <v>111</v>
      </c>
      <c r="B46" t="s">
        <v>331</v>
      </c>
      <c r="C46" s="1">
        <v>31200</v>
      </c>
      <c r="D46" s="1" t="s">
        <v>332</v>
      </c>
      <c r="E46" t="s">
        <v>333</v>
      </c>
      <c r="F46" t="s">
        <v>334</v>
      </c>
    </row>
    <row r="47" spans="1:6" x14ac:dyDescent="0.25">
      <c r="A47" t="s">
        <v>108</v>
      </c>
      <c r="B47" t="s">
        <v>335</v>
      </c>
      <c r="C47" s="1">
        <v>31130</v>
      </c>
      <c r="D47" s="1" t="s">
        <v>336</v>
      </c>
      <c r="E47" t="s">
        <v>337</v>
      </c>
      <c r="F47" t="s">
        <v>338</v>
      </c>
    </row>
    <row r="48" spans="1:6" x14ac:dyDescent="0.25">
      <c r="A48" t="s">
        <v>81</v>
      </c>
      <c r="B48" t="s">
        <v>339</v>
      </c>
      <c r="C48" s="1">
        <v>31100</v>
      </c>
      <c r="D48" s="1" t="s">
        <v>332</v>
      </c>
      <c r="E48" t="s">
        <v>340</v>
      </c>
      <c r="F48" t="s">
        <v>341</v>
      </c>
    </row>
    <row r="49" spans="1:6" x14ac:dyDescent="0.25">
      <c r="A49" t="s">
        <v>106</v>
      </c>
      <c r="B49" t="s">
        <v>342</v>
      </c>
      <c r="C49" s="1">
        <v>31100</v>
      </c>
      <c r="D49" s="1" t="s">
        <v>332</v>
      </c>
      <c r="E49" t="s">
        <v>343</v>
      </c>
      <c r="F49" t="s">
        <v>344</v>
      </c>
    </row>
    <row r="50" spans="1:6" x14ac:dyDescent="0.25">
      <c r="A50" t="s">
        <v>109</v>
      </c>
      <c r="B50" t="s">
        <v>345</v>
      </c>
      <c r="C50" s="1">
        <v>31100</v>
      </c>
      <c r="D50" s="1" t="s">
        <v>332</v>
      </c>
      <c r="E50" t="s">
        <v>346</v>
      </c>
      <c r="F50" t="s">
        <v>347</v>
      </c>
    </row>
    <row r="51" spans="1:6" x14ac:dyDescent="0.25">
      <c r="A51" t="s">
        <v>110</v>
      </c>
      <c r="B51" t="s">
        <v>348</v>
      </c>
      <c r="C51" s="1">
        <v>31100</v>
      </c>
      <c r="D51" s="1" t="s">
        <v>332</v>
      </c>
      <c r="E51" t="s">
        <v>349</v>
      </c>
      <c r="F51" t="s">
        <v>350</v>
      </c>
    </row>
    <row r="52" spans="1:6" x14ac:dyDescent="0.25">
      <c r="A52" t="s">
        <v>100</v>
      </c>
      <c r="B52" t="s">
        <v>351</v>
      </c>
      <c r="C52" s="1">
        <v>30900</v>
      </c>
      <c r="D52" s="1" t="s">
        <v>352</v>
      </c>
      <c r="E52" t="s">
        <v>353</v>
      </c>
      <c r="F52" t="s">
        <v>354</v>
      </c>
    </row>
    <row r="53" spans="1:6" x14ac:dyDescent="0.25">
      <c r="A53" t="s">
        <v>85</v>
      </c>
      <c r="B53" t="s">
        <v>355</v>
      </c>
      <c r="C53" s="1">
        <v>26000</v>
      </c>
      <c r="D53" s="1" t="s">
        <v>356</v>
      </c>
      <c r="E53" t="s">
        <v>357</v>
      </c>
      <c r="F53" t="s">
        <v>358</v>
      </c>
    </row>
    <row r="54" spans="1:6" x14ac:dyDescent="0.25">
      <c r="A54" t="s">
        <v>49</v>
      </c>
      <c r="B54" t="s">
        <v>359</v>
      </c>
      <c r="C54" s="1">
        <v>25200</v>
      </c>
      <c r="D54" s="1" t="s">
        <v>360</v>
      </c>
      <c r="E54" t="s">
        <v>361</v>
      </c>
      <c r="F54" t="s">
        <v>362</v>
      </c>
    </row>
    <row r="55" spans="1:6" x14ac:dyDescent="0.25">
      <c r="A55" t="s">
        <v>91</v>
      </c>
      <c r="B55" t="s">
        <v>363</v>
      </c>
      <c r="C55" s="1">
        <v>25000</v>
      </c>
      <c r="D55" s="1" t="s">
        <v>364</v>
      </c>
      <c r="E55" t="s">
        <v>365</v>
      </c>
      <c r="F55" t="s">
        <v>366</v>
      </c>
    </row>
    <row r="56" spans="1:6" x14ac:dyDescent="0.25">
      <c r="A56" t="s">
        <v>93</v>
      </c>
      <c r="B56" t="s">
        <v>367</v>
      </c>
      <c r="C56" s="1">
        <v>24750</v>
      </c>
      <c r="D56" s="1" t="s">
        <v>368</v>
      </c>
      <c r="E56" t="s">
        <v>369</v>
      </c>
      <c r="F56" t="s">
        <v>370</v>
      </c>
    </row>
    <row r="57" spans="1:6" x14ac:dyDescent="0.25">
      <c r="A57" t="s">
        <v>94</v>
      </c>
      <c r="B57" t="s">
        <v>371</v>
      </c>
      <c r="C57" s="1">
        <v>19100</v>
      </c>
      <c r="D57" s="1" t="s">
        <v>372</v>
      </c>
      <c r="E57" t="s">
        <v>373</v>
      </c>
      <c r="F57" t="s">
        <v>374</v>
      </c>
    </row>
    <row r="58" spans="1:6" x14ac:dyDescent="0.25">
      <c r="A58" t="s">
        <v>95</v>
      </c>
      <c r="B58" t="s">
        <v>375</v>
      </c>
      <c r="C58" s="1">
        <v>19000</v>
      </c>
      <c r="D58" s="1" t="s">
        <v>376</v>
      </c>
      <c r="E58" t="s">
        <v>377</v>
      </c>
      <c r="F58" t="s">
        <v>378</v>
      </c>
    </row>
    <row r="59" spans="1:6" x14ac:dyDescent="0.25">
      <c r="A59" t="s">
        <v>99</v>
      </c>
      <c r="B59" t="s">
        <v>379</v>
      </c>
      <c r="C59" s="1">
        <v>13800</v>
      </c>
      <c r="D59" s="1" t="s">
        <v>380</v>
      </c>
      <c r="E59" t="s">
        <v>381</v>
      </c>
      <c r="F59" t="s">
        <v>382</v>
      </c>
    </row>
    <row r="60" spans="1:6" x14ac:dyDescent="0.25">
      <c r="A60" t="s">
        <v>101</v>
      </c>
      <c r="B60" t="s">
        <v>383</v>
      </c>
      <c r="C60" s="1">
        <v>13740</v>
      </c>
      <c r="D60" s="1" t="s">
        <v>384</v>
      </c>
      <c r="E60" t="s">
        <v>385</v>
      </c>
      <c r="F60" t="s">
        <v>386</v>
      </c>
    </row>
    <row r="61" spans="1:6" x14ac:dyDescent="0.25">
      <c r="A61" t="s">
        <v>387</v>
      </c>
      <c r="B61" t="s">
        <v>388</v>
      </c>
      <c r="C61" s="1">
        <v>13700</v>
      </c>
      <c r="D61" s="1" t="s">
        <v>387</v>
      </c>
      <c r="E61" t="s">
        <v>389</v>
      </c>
      <c r="F61" t="s">
        <v>390</v>
      </c>
    </row>
    <row r="62" spans="1:6" x14ac:dyDescent="0.25">
      <c r="A62" t="s">
        <v>391</v>
      </c>
      <c r="B62" t="s">
        <v>392</v>
      </c>
      <c r="C62" s="1">
        <v>13500</v>
      </c>
      <c r="D62" s="1" t="s">
        <v>391</v>
      </c>
      <c r="E62" t="s">
        <v>393</v>
      </c>
      <c r="F62" t="s">
        <v>394</v>
      </c>
    </row>
    <row r="63" spans="1:6" x14ac:dyDescent="0.25">
      <c r="A63" t="s">
        <v>73</v>
      </c>
      <c r="B63" t="s">
        <v>395</v>
      </c>
      <c r="C63" s="1">
        <v>13400</v>
      </c>
      <c r="D63" s="1" t="s">
        <v>396</v>
      </c>
      <c r="E63" t="s">
        <v>397</v>
      </c>
      <c r="F63" t="s">
        <v>398</v>
      </c>
    </row>
    <row r="64" spans="1:6" x14ac:dyDescent="0.25">
      <c r="A64" t="s">
        <v>71</v>
      </c>
      <c r="B64" t="s">
        <v>399</v>
      </c>
      <c r="C64" s="1">
        <v>13012</v>
      </c>
      <c r="D64" s="1" t="s">
        <v>400</v>
      </c>
      <c r="E64" t="s">
        <v>401</v>
      </c>
      <c r="F64" t="s">
        <v>402</v>
      </c>
    </row>
    <row r="65" spans="1:6" x14ac:dyDescent="0.25">
      <c r="A65" t="s">
        <v>72</v>
      </c>
      <c r="B65" t="s">
        <v>403</v>
      </c>
      <c r="C65" s="1">
        <v>13011</v>
      </c>
      <c r="D65" s="1" t="s">
        <v>400</v>
      </c>
      <c r="E65" t="s">
        <v>404</v>
      </c>
      <c r="F65" t="s">
        <v>405</v>
      </c>
    </row>
    <row r="66" spans="1:6" x14ac:dyDescent="0.25">
      <c r="A66" t="s">
        <v>107</v>
      </c>
      <c r="B66" t="s">
        <v>406</v>
      </c>
      <c r="C66" s="1">
        <v>12000</v>
      </c>
      <c r="D66" s="1" t="s">
        <v>407</v>
      </c>
      <c r="E66" t="s">
        <v>408</v>
      </c>
      <c r="F66" t="s">
        <v>409</v>
      </c>
    </row>
    <row r="67" spans="1:6" x14ac:dyDescent="0.25">
      <c r="A67" t="s">
        <v>51</v>
      </c>
      <c r="B67" t="s">
        <v>410</v>
      </c>
      <c r="C67" s="1">
        <v>10000</v>
      </c>
      <c r="D67" s="1" t="s">
        <v>411</v>
      </c>
      <c r="E67" t="s">
        <v>412</v>
      </c>
      <c r="F67" t="s">
        <v>413</v>
      </c>
    </row>
    <row r="68" spans="1:6" x14ac:dyDescent="0.25">
      <c r="A68" t="s">
        <v>414</v>
      </c>
      <c r="B68" t="s">
        <v>415</v>
      </c>
      <c r="C68" s="1">
        <v>8140</v>
      </c>
      <c r="D68" s="1" t="s">
        <v>416</v>
      </c>
      <c r="E68" t="s">
        <v>417</v>
      </c>
      <c r="F68" t="s">
        <v>418</v>
      </c>
    </row>
    <row r="69" spans="1:6" x14ac:dyDescent="0.25">
      <c r="A69" t="s">
        <v>102</v>
      </c>
      <c r="B69" t="s">
        <v>419</v>
      </c>
      <c r="C69" s="1">
        <v>6200</v>
      </c>
      <c r="D69" s="1" t="s">
        <v>420</v>
      </c>
      <c r="E69" t="s">
        <v>421</v>
      </c>
      <c r="F69" t="s">
        <v>422</v>
      </c>
    </row>
    <row r="70" spans="1:6" x14ac:dyDescent="0.25">
      <c r="A70" t="s">
        <v>89</v>
      </c>
      <c r="B70" t="s">
        <v>423</v>
      </c>
      <c r="C70" s="1">
        <v>2611</v>
      </c>
      <c r="D70" s="1" t="s">
        <v>424</v>
      </c>
      <c r="E70" t="s">
        <v>425</v>
      </c>
      <c r="F70" t="s">
        <v>426</v>
      </c>
    </row>
    <row r="71" spans="1:6" x14ac:dyDescent="0.25">
      <c r="A71" t="s">
        <v>53</v>
      </c>
      <c r="B71" t="s">
        <v>427</v>
      </c>
      <c r="C71" s="1">
        <v>2100</v>
      </c>
      <c r="D71" s="1" t="s">
        <v>428</v>
      </c>
      <c r="E71" t="s">
        <v>429</v>
      </c>
      <c r="F71" t="s">
        <v>430</v>
      </c>
    </row>
    <row r="72" spans="1:6" x14ac:dyDescent="0.25">
      <c r="A72" t="s">
        <v>113</v>
      </c>
      <c r="B72" t="s">
        <v>431</v>
      </c>
      <c r="C72" s="1">
        <v>31100</v>
      </c>
      <c r="D72" s="1" t="s">
        <v>332</v>
      </c>
      <c r="E72" t="s">
        <v>432</v>
      </c>
      <c r="F72" t="s">
        <v>433</v>
      </c>
    </row>
    <row r="73" spans="1:6" x14ac:dyDescent="0.25">
      <c r="A73" t="s">
        <v>116</v>
      </c>
      <c r="B73" t="s">
        <v>434</v>
      </c>
      <c r="C73" s="1">
        <v>69003</v>
      </c>
      <c r="D73" s="1" t="s">
        <v>209</v>
      </c>
      <c r="E73" t="s">
        <v>435</v>
      </c>
      <c r="F73" t="s">
        <v>436</v>
      </c>
    </row>
    <row r="74" spans="1:6" x14ac:dyDescent="0.25">
      <c r="A74" t="s">
        <v>120</v>
      </c>
      <c r="B74" t="s">
        <v>437</v>
      </c>
      <c r="C74" s="1">
        <v>33127</v>
      </c>
      <c r="D74" s="1" t="s">
        <v>438</v>
      </c>
      <c r="E74" t="s">
        <v>439</v>
      </c>
      <c r="F74" t="s">
        <v>440</v>
      </c>
    </row>
    <row r="75" spans="1:6" x14ac:dyDescent="0.25">
      <c r="A75" t="s">
        <v>123</v>
      </c>
      <c r="B75" t="s">
        <v>441</v>
      </c>
      <c r="C75" s="1">
        <v>64000</v>
      </c>
      <c r="D75" s="1" t="s">
        <v>442</v>
      </c>
      <c r="E75" t="s">
        <v>443</v>
      </c>
      <c r="F75" t="s">
        <v>444</v>
      </c>
    </row>
    <row r="76" spans="1:6" x14ac:dyDescent="0.25">
      <c r="A76" t="s">
        <v>125</v>
      </c>
      <c r="B76" t="s">
        <v>445</v>
      </c>
      <c r="C76" s="1">
        <v>40100</v>
      </c>
      <c r="D76" s="1" t="s">
        <v>446</v>
      </c>
      <c r="E76" t="s">
        <v>447</v>
      </c>
      <c r="F76" t="s">
        <v>448</v>
      </c>
    </row>
    <row r="77" spans="1:6" x14ac:dyDescent="0.25">
      <c r="A77" t="s">
        <v>126</v>
      </c>
      <c r="B77" t="s">
        <v>449</v>
      </c>
      <c r="C77" s="1">
        <v>40600</v>
      </c>
      <c r="D77" s="1" t="s">
        <v>450</v>
      </c>
      <c r="E77" t="s">
        <v>451</v>
      </c>
      <c r="F77" t="s">
        <v>452</v>
      </c>
    </row>
    <row r="78" spans="1:6" x14ac:dyDescent="0.25">
      <c r="A78" t="s">
        <v>122</v>
      </c>
      <c r="B78" t="s">
        <v>453</v>
      </c>
      <c r="C78" s="1">
        <v>64100</v>
      </c>
      <c r="D78" s="1" t="s">
        <v>454</v>
      </c>
      <c r="E78" t="s">
        <v>455</v>
      </c>
      <c r="F78" t="s">
        <v>456</v>
      </c>
    </row>
    <row r="79" spans="1:6" x14ac:dyDescent="0.25">
      <c r="A79" t="s">
        <v>127</v>
      </c>
      <c r="B79" t="s">
        <v>457</v>
      </c>
      <c r="C79" s="1">
        <v>64100</v>
      </c>
      <c r="D79" s="1" t="s">
        <v>454</v>
      </c>
      <c r="E79" t="s">
        <v>458</v>
      </c>
      <c r="F79" t="s">
        <v>459</v>
      </c>
    </row>
    <row r="80" spans="1:6" x14ac:dyDescent="0.25">
      <c r="A80" t="s">
        <v>128</v>
      </c>
      <c r="B80" t="s">
        <v>460</v>
      </c>
      <c r="C80" s="1">
        <v>33210</v>
      </c>
      <c r="D80" s="1" t="s">
        <v>461</v>
      </c>
      <c r="E80" t="s">
        <v>462</v>
      </c>
      <c r="F80" t="s">
        <v>463</v>
      </c>
    </row>
    <row r="81" spans="1:6" x14ac:dyDescent="0.25">
      <c r="A81" t="s">
        <v>129</v>
      </c>
      <c r="B81" t="s">
        <v>464</v>
      </c>
      <c r="C81" s="1">
        <v>64600</v>
      </c>
      <c r="D81" s="1" t="s">
        <v>129</v>
      </c>
      <c r="E81" t="s">
        <v>465</v>
      </c>
      <c r="F81" t="s">
        <v>466</v>
      </c>
    </row>
    <row r="82" spans="1:6" x14ac:dyDescent="0.25">
      <c r="A82" t="s">
        <v>130</v>
      </c>
      <c r="B82" t="s">
        <v>467</v>
      </c>
      <c r="C82" s="1">
        <v>47200</v>
      </c>
      <c r="D82" s="1" t="s">
        <v>130</v>
      </c>
      <c r="E82" t="s">
        <v>468</v>
      </c>
      <c r="F82" t="s">
        <v>469</v>
      </c>
    </row>
    <row r="83" spans="1:6" x14ac:dyDescent="0.25">
      <c r="A83" t="s">
        <v>131</v>
      </c>
      <c r="B83" s="23" t="s">
        <v>470</v>
      </c>
      <c r="C83" s="1">
        <v>13100</v>
      </c>
      <c r="D83" s="1" t="s">
        <v>471</v>
      </c>
      <c r="E83" t="s">
        <v>472</v>
      </c>
      <c r="F83" t="s">
        <v>473</v>
      </c>
    </row>
    <row r="84" spans="1:6" x14ac:dyDescent="0.25">
      <c r="A84" t="s">
        <v>132</v>
      </c>
      <c r="B84" t="s">
        <v>474</v>
      </c>
      <c r="C84" s="1">
        <v>13013</v>
      </c>
      <c r="D84" s="1" t="s">
        <v>400</v>
      </c>
      <c r="E84" t="s">
        <v>475</v>
      </c>
      <c r="F84" t="s">
        <v>476</v>
      </c>
    </row>
    <row r="85" spans="1:6" x14ac:dyDescent="0.25">
      <c r="A85" t="s">
        <v>133</v>
      </c>
      <c r="B85" t="s">
        <v>477</v>
      </c>
      <c r="C85" s="1">
        <v>83200</v>
      </c>
      <c r="D85" s="1" t="s">
        <v>478</v>
      </c>
      <c r="E85" t="s">
        <v>479</v>
      </c>
      <c r="F85" t="s">
        <v>480</v>
      </c>
    </row>
    <row r="86" spans="1:6" x14ac:dyDescent="0.25">
      <c r="A86" t="s">
        <v>134</v>
      </c>
      <c r="B86" t="s">
        <v>481</v>
      </c>
      <c r="C86" s="1">
        <v>20167</v>
      </c>
      <c r="D86" s="1" t="s">
        <v>482</v>
      </c>
      <c r="E86" t="s">
        <v>483</v>
      </c>
      <c r="F86" t="s">
        <v>484</v>
      </c>
    </row>
    <row r="87" spans="1:6" x14ac:dyDescent="0.25">
      <c r="A87" t="s">
        <v>136</v>
      </c>
      <c r="B87" t="s">
        <v>137</v>
      </c>
      <c r="C87" s="1">
        <v>57970</v>
      </c>
      <c r="D87" s="1" t="s">
        <v>138</v>
      </c>
    </row>
    <row r="88" spans="1:6" x14ac:dyDescent="0.25">
      <c r="A88" t="s">
        <v>139</v>
      </c>
      <c r="B88" t="s">
        <v>140</v>
      </c>
      <c r="C88" s="1">
        <v>57360</v>
      </c>
      <c r="D88" s="1" t="s">
        <v>141</v>
      </c>
    </row>
    <row r="89" spans="1:6" x14ac:dyDescent="0.25">
      <c r="A89" t="s">
        <v>142</v>
      </c>
      <c r="B89" t="s">
        <v>143</v>
      </c>
      <c r="C89" s="1">
        <v>88000</v>
      </c>
      <c r="D89" s="1" t="s">
        <v>144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344F66-0AA7-4445-B840-C81BDA79B2D6}">
  <sheetPr codeName="Feuil7"/>
  <dimension ref="A1:D17"/>
  <sheetViews>
    <sheetView workbookViewId="0">
      <selection activeCell="D2" sqref="D2:D10"/>
    </sheetView>
  </sheetViews>
  <sheetFormatPr baseColWidth="10" defaultColWidth="11.42578125" defaultRowHeight="15" x14ac:dyDescent="0.25"/>
  <cols>
    <col min="2" max="2" width="15.5703125" customWidth="1"/>
    <col min="3" max="3" width="20.5703125" customWidth="1"/>
    <col min="4" max="4" width="18.140625" customWidth="1"/>
  </cols>
  <sheetData>
    <row r="1" spans="1:4" x14ac:dyDescent="0.25">
      <c r="A1" s="21" t="s">
        <v>4</v>
      </c>
      <c r="B1" s="21" t="s">
        <v>10</v>
      </c>
      <c r="C1" s="21" t="s">
        <v>485</v>
      </c>
      <c r="D1" s="21" t="s">
        <v>3</v>
      </c>
    </row>
    <row r="2" spans="1:4" x14ac:dyDescent="0.25">
      <c r="A2" t="s">
        <v>46</v>
      </c>
      <c r="B2" s="22" t="s">
        <v>117</v>
      </c>
      <c r="C2" t="s">
        <v>6</v>
      </c>
      <c r="D2" t="s">
        <v>16</v>
      </c>
    </row>
    <row r="3" spans="1:4" x14ac:dyDescent="0.25">
      <c r="A3" t="s">
        <v>13</v>
      </c>
      <c r="B3" t="s">
        <v>118</v>
      </c>
      <c r="C3" t="s">
        <v>97</v>
      </c>
      <c r="D3" t="s">
        <v>0</v>
      </c>
    </row>
    <row r="4" spans="1:4" x14ac:dyDescent="0.25">
      <c r="A4" t="s">
        <v>486</v>
      </c>
      <c r="B4" t="s">
        <v>119</v>
      </c>
      <c r="C4" t="s">
        <v>50</v>
      </c>
      <c r="D4" t="s">
        <v>1</v>
      </c>
    </row>
    <row r="5" spans="1:4" x14ac:dyDescent="0.25">
      <c r="A5" t="s">
        <v>61</v>
      </c>
      <c r="B5" t="s">
        <v>5</v>
      </c>
      <c r="C5" t="s">
        <v>487</v>
      </c>
      <c r="D5" t="s">
        <v>8</v>
      </c>
    </row>
    <row r="6" spans="1:4" x14ac:dyDescent="0.25">
      <c r="A6" t="s">
        <v>7</v>
      </c>
      <c r="B6" t="s">
        <v>65</v>
      </c>
      <c r="C6" t="s">
        <v>488</v>
      </c>
      <c r="D6" t="s">
        <v>9</v>
      </c>
    </row>
    <row r="7" spans="1:4" x14ac:dyDescent="0.25">
      <c r="A7" t="s">
        <v>489</v>
      </c>
      <c r="B7" t="s">
        <v>98</v>
      </c>
      <c r="C7" t="s">
        <v>135</v>
      </c>
      <c r="D7" t="s">
        <v>12</v>
      </c>
    </row>
    <row r="8" spans="1:4" x14ac:dyDescent="0.25">
      <c r="B8" t="s">
        <v>83</v>
      </c>
      <c r="C8" t="s">
        <v>45</v>
      </c>
      <c r="D8" t="s">
        <v>11</v>
      </c>
    </row>
    <row r="9" spans="1:4" x14ac:dyDescent="0.25">
      <c r="B9" t="s">
        <v>36</v>
      </c>
      <c r="C9" t="s">
        <v>54</v>
      </c>
      <c r="D9" t="s">
        <v>15</v>
      </c>
    </row>
    <row r="10" spans="1:4" x14ac:dyDescent="0.25">
      <c r="B10" t="s">
        <v>34</v>
      </c>
      <c r="C10" t="s">
        <v>59</v>
      </c>
      <c r="D10" t="s">
        <v>14</v>
      </c>
    </row>
    <row r="11" spans="1:4" x14ac:dyDescent="0.25">
      <c r="B11" t="s">
        <v>490</v>
      </c>
      <c r="C11" t="s">
        <v>491</v>
      </c>
    </row>
    <row r="12" spans="1:4" x14ac:dyDescent="0.25">
      <c r="B12" t="s">
        <v>32</v>
      </c>
      <c r="C12" t="s">
        <v>75</v>
      </c>
    </row>
    <row r="13" spans="1:4" x14ac:dyDescent="0.25">
      <c r="B13" t="s">
        <v>28</v>
      </c>
      <c r="C13" t="s">
        <v>38</v>
      </c>
    </row>
    <row r="14" spans="1:4" x14ac:dyDescent="0.25">
      <c r="B14" t="s">
        <v>26</v>
      </c>
      <c r="C14" t="s">
        <v>40</v>
      </c>
    </row>
    <row r="15" spans="1:4" x14ac:dyDescent="0.25">
      <c r="B15" t="s">
        <v>43</v>
      </c>
      <c r="C15" t="s">
        <v>492</v>
      </c>
    </row>
    <row r="16" spans="1:4" x14ac:dyDescent="0.25">
      <c r="B16" t="s">
        <v>30</v>
      </c>
    </row>
    <row r="17" spans="2:2" x14ac:dyDescent="0.25">
      <c r="B17" t="s">
        <v>493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D16B2FF-365C-41E2-9F9A-ECEAB6C1369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Recapitulatif</vt:lpstr>
      <vt:lpstr>Clubs Observes</vt:lpstr>
      <vt:lpstr>BDD_clubs</vt:lpstr>
      <vt:lpstr>Formules</vt:lpstr>
      <vt:lpstr>categorie</vt:lpstr>
      <vt:lpstr>Recapitulatif!observateurs</vt:lpstr>
      <vt:lpstr>observateurs</vt:lpstr>
      <vt:lpstr>Recapitulatif!region</vt:lpstr>
      <vt:lpstr>region</vt:lpstr>
      <vt:lpstr>Recapitulatif!type</vt:lpstr>
      <vt:lpstr>type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BERVILLE Denis</dc:creator>
  <cp:keywords/>
  <dc:description/>
  <cp:lastModifiedBy>Sined</cp:lastModifiedBy>
  <cp:revision/>
  <dcterms:created xsi:type="dcterms:W3CDTF">2020-10-16T12:23:46Z</dcterms:created>
  <dcterms:modified xsi:type="dcterms:W3CDTF">2021-09-24T21:13:12Z</dcterms:modified>
  <cp:category/>
  <cp:contentStatus/>
</cp:coreProperties>
</file>