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saly\boulot mairie\theatre\"/>
    </mc:Choice>
  </mc:AlternateContent>
  <bookViews>
    <workbookView xWindow="-120" yWindow="-120" windowWidth="29040" windowHeight="15840"/>
  </bookViews>
  <sheets>
    <sheet name="Jérome" sheetId="3" r:id="rId1"/>
    <sheet name="Olivier" sheetId="5" r:id="rId2"/>
    <sheet name="Sources" sheetId="4" r:id="rId3"/>
  </sheets>
  <definedNames>
    <definedName name="_xlnm.Print_Area" localSheetId="0">Jérome!$B$1:$AI$46</definedName>
  </definedNames>
  <calcPr calcId="162913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H40" i="5" l="1"/>
  <c r="AG40" i="5"/>
  <c r="AF40" i="5"/>
  <c r="AE40" i="5"/>
  <c r="AD40" i="5"/>
  <c r="AC40" i="5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N40" i="5"/>
  <c r="M40" i="5"/>
  <c r="L40" i="5"/>
  <c r="K40" i="5"/>
  <c r="J40" i="5"/>
  <c r="I40" i="5"/>
  <c r="H40" i="5"/>
  <c r="G40" i="5"/>
  <c r="F40" i="5"/>
  <c r="E40" i="5"/>
  <c r="D40" i="5"/>
  <c r="K45" i="5" s="1"/>
  <c r="AH39" i="5"/>
  <c r="AG39" i="5"/>
  <c r="AF39" i="5"/>
  <c r="AE39" i="5"/>
  <c r="AD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J39" i="5"/>
  <c r="I39" i="5"/>
  <c r="H39" i="5"/>
  <c r="G39" i="5"/>
  <c r="F39" i="5"/>
  <c r="E39" i="5"/>
  <c r="D39" i="5"/>
  <c r="AH38" i="5"/>
  <c r="AG38" i="5"/>
  <c r="AF38" i="5"/>
  <c r="AE38" i="5"/>
  <c r="AD38" i="5"/>
  <c r="AC38" i="5"/>
  <c r="AB38" i="5"/>
  <c r="AA38" i="5"/>
  <c r="Z38" i="5"/>
  <c r="Y38" i="5"/>
  <c r="X38" i="5"/>
  <c r="W38" i="5"/>
  <c r="V38" i="5"/>
  <c r="U38" i="5"/>
  <c r="T38" i="5"/>
  <c r="S38" i="5"/>
  <c r="R38" i="5"/>
  <c r="Q38" i="5"/>
  <c r="P38" i="5"/>
  <c r="O38" i="5"/>
  <c r="N38" i="5"/>
  <c r="M38" i="5"/>
  <c r="L38" i="5"/>
  <c r="K38" i="5"/>
  <c r="J38" i="5"/>
  <c r="I38" i="5"/>
  <c r="H38" i="5"/>
  <c r="G38" i="5"/>
  <c r="F38" i="5"/>
  <c r="I45" i="5" s="1"/>
  <c r="E38" i="5"/>
  <c r="D38" i="5"/>
  <c r="AH36" i="5"/>
  <c r="AG36" i="5"/>
  <c r="AF36" i="5"/>
  <c r="AE36" i="5"/>
  <c r="AD36" i="5"/>
  <c r="AC36" i="5"/>
  <c r="AB36" i="5"/>
  <c r="AA36" i="5"/>
  <c r="Z36" i="5"/>
  <c r="Y36" i="5"/>
  <c r="X36" i="5"/>
  <c r="W36" i="5"/>
  <c r="V36" i="5"/>
  <c r="U36" i="5"/>
  <c r="T36" i="5"/>
  <c r="S36" i="5"/>
  <c r="R36" i="5"/>
  <c r="Q36" i="5"/>
  <c r="P36" i="5"/>
  <c r="O36" i="5"/>
  <c r="N36" i="5"/>
  <c r="M36" i="5"/>
  <c r="L36" i="5"/>
  <c r="K36" i="5"/>
  <c r="J36" i="5"/>
  <c r="I36" i="5"/>
  <c r="H36" i="5"/>
  <c r="G36" i="5"/>
  <c r="F36" i="5"/>
  <c r="E36" i="5"/>
  <c r="D36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G35" i="5"/>
  <c r="F35" i="5"/>
  <c r="E35" i="5"/>
  <c r="D35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E34" i="5"/>
  <c r="D34" i="5"/>
  <c r="AH33" i="5"/>
  <c r="AH37" i="5" s="1"/>
  <c r="AG33" i="5"/>
  <c r="AG37" i="5" s="1"/>
  <c r="AF33" i="5"/>
  <c r="AF37" i="5" s="1"/>
  <c r="AE33" i="5"/>
  <c r="AE37" i="5" s="1"/>
  <c r="AD33" i="5"/>
  <c r="AD37" i="5" s="1"/>
  <c r="AC33" i="5"/>
  <c r="AC37" i="5" s="1"/>
  <c r="AB33" i="5"/>
  <c r="AB37" i="5" s="1"/>
  <c r="AA33" i="5"/>
  <c r="AA37" i="5" s="1"/>
  <c r="Z33" i="5"/>
  <c r="Z37" i="5" s="1"/>
  <c r="Y33" i="5"/>
  <c r="Y37" i="5" s="1"/>
  <c r="X33" i="5"/>
  <c r="X37" i="5" s="1"/>
  <c r="W33" i="5"/>
  <c r="W37" i="5" s="1"/>
  <c r="V33" i="5"/>
  <c r="V37" i="5" s="1"/>
  <c r="U33" i="5"/>
  <c r="U37" i="5" s="1"/>
  <c r="T33" i="5"/>
  <c r="T37" i="5" s="1"/>
  <c r="S33" i="5"/>
  <c r="S37" i="5" s="1"/>
  <c r="R33" i="5"/>
  <c r="R37" i="5" s="1"/>
  <c r="Q33" i="5"/>
  <c r="Q37" i="5" s="1"/>
  <c r="P33" i="5"/>
  <c r="P37" i="5" s="1"/>
  <c r="O33" i="5"/>
  <c r="O37" i="5" s="1"/>
  <c r="N33" i="5"/>
  <c r="N37" i="5" s="1"/>
  <c r="M33" i="5"/>
  <c r="M37" i="5" s="1"/>
  <c r="L33" i="5"/>
  <c r="L37" i="5" s="1"/>
  <c r="K33" i="5"/>
  <c r="K37" i="5" s="1"/>
  <c r="J33" i="5"/>
  <c r="J37" i="5" s="1"/>
  <c r="I33" i="5"/>
  <c r="I37" i="5" s="1"/>
  <c r="H33" i="5"/>
  <c r="H37" i="5" s="1"/>
  <c r="G33" i="5"/>
  <c r="G37" i="5" s="1"/>
  <c r="F33" i="5"/>
  <c r="F37" i="5" s="1"/>
  <c r="E33" i="5"/>
  <c r="D33" i="5"/>
  <c r="D45" i="5" s="1"/>
  <c r="AH7" i="5"/>
  <c r="AG7" i="5"/>
  <c r="AF7" i="5"/>
  <c r="AE7" i="5"/>
  <c r="AD7" i="5"/>
  <c r="AC7" i="5"/>
  <c r="AB7" i="5"/>
  <c r="AA7" i="5"/>
  <c r="Z7" i="5"/>
  <c r="Y7" i="5"/>
  <c r="X7" i="5"/>
  <c r="W7" i="5"/>
  <c r="V7" i="5"/>
  <c r="U7" i="5"/>
  <c r="T7" i="5"/>
  <c r="S7" i="5"/>
  <c r="R7" i="5"/>
  <c r="Q7" i="5"/>
  <c r="P7" i="5"/>
  <c r="O7" i="5"/>
  <c r="N7" i="5"/>
  <c r="M7" i="5"/>
  <c r="L7" i="5"/>
  <c r="K7" i="5"/>
  <c r="J7" i="5"/>
  <c r="I7" i="5"/>
  <c r="H7" i="5"/>
  <c r="G7" i="5"/>
  <c r="F7" i="5"/>
  <c r="E7" i="5"/>
  <c r="D7" i="5"/>
  <c r="F2" i="5"/>
  <c r="O33" i="3"/>
  <c r="N33" i="3"/>
  <c r="P33" i="3"/>
  <c r="Q33" i="3"/>
  <c r="AH33" i="3"/>
  <c r="AG33" i="3"/>
  <c r="AF33" i="3"/>
  <c r="AE33" i="3"/>
  <c r="AD33" i="3"/>
  <c r="AC33" i="3"/>
  <c r="AB33" i="3"/>
  <c r="AA33" i="3"/>
  <c r="Z33" i="3"/>
  <c r="Y33" i="3"/>
  <c r="X33" i="3"/>
  <c r="W33" i="3"/>
  <c r="V33" i="3"/>
  <c r="U33" i="3"/>
  <c r="T33" i="3"/>
  <c r="S33" i="3"/>
  <c r="R33" i="3"/>
  <c r="M33" i="3"/>
  <c r="L33" i="3"/>
  <c r="K33" i="3"/>
  <c r="J33" i="3"/>
  <c r="I33" i="3"/>
  <c r="G33" i="3"/>
  <c r="D33" i="3"/>
  <c r="F2" i="3"/>
  <c r="F45" i="5" l="1"/>
  <c r="E37" i="5"/>
  <c r="E45" i="5"/>
  <c r="G45" i="5"/>
  <c r="J45" i="5"/>
  <c r="AG8" i="5"/>
  <c r="H8" i="5"/>
  <c r="L8" i="5"/>
  <c r="P8" i="5"/>
  <c r="T8" i="5"/>
  <c r="X8" i="5"/>
  <c r="AB8" i="5"/>
  <c r="AF8" i="5"/>
  <c r="F8" i="5"/>
  <c r="J8" i="5"/>
  <c r="N8" i="5"/>
  <c r="R8" i="5"/>
  <c r="V8" i="5"/>
  <c r="Z8" i="5"/>
  <c r="AD8" i="5"/>
  <c r="AH8" i="5"/>
  <c r="G8" i="5"/>
  <c r="K8" i="5"/>
  <c r="O8" i="5"/>
  <c r="S8" i="5"/>
  <c r="W8" i="5"/>
  <c r="AA8" i="5"/>
  <c r="AE8" i="5"/>
  <c r="D8" i="5"/>
  <c r="C32" i="5" s="1"/>
  <c r="I8" i="5"/>
  <c r="Q8" i="5"/>
  <c r="Y8" i="5"/>
  <c r="AC8" i="5"/>
  <c r="C11" i="5"/>
  <c r="C15" i="5"/>
  <c r="C23" i="5"/>
  <c r="C27" i="5"/>
  <c r="C31" i="5"/>
  <c r="C9" i="5"/>
  <c r="C13" i="5"/>
  <c r="C17" i="5"/>
  <c r="C21" i="5"/>
  <c r="C25" i="5"/>
  <c r="C29" i="5"/>
  <c r="D37" i="5"/>
  <c r="C10" i="5"/>
  <c r="C14" i="5"/>
  <c r="C18" i="5"/>
  <c r="C22" i="5"/>
  <c r="C26" i="5"/>
  <c r="C30" i="5"/>
  <c r="E8" i="5"/>
  <c r="M8" i="5"/>
  <c r="U8" i="5"/>
  <c r="C19" i="5"/>
  <c r="C12" i="5"/>
  <c r="C16" i="5"/>
  <c r="C20" i="5"/>
  <c r="C24" i="5"/>
  <c r="C28" i="5"/>
  <c r="H33" i="3"/>
  <c r="F33" i="3"/>
  <c r="E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V39" i="3"/>
  <c r="W39" i="3"/>
  <c r="X39" i="3"/>
  <c r="Y39" i="3"/>
  <c r="Z39" i="3"/>
  <c r="AA39" i="3"/>
  <c r="AB39" i="3"/>
  <c r="AC39" i="3"/>
  <c r="AD39" i="3"/>
  <c r="AE39" i="3"/>
  <c r="AF39" i="3"/>
  <c r="AG39" i="3"/>
  <c r="AH39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V40" i="3"/>
  <c r="W40" i="3"/>
  <c r="X40" i="3"/>
  <c r="Y40" i="3"/>
  <c r="Z40" i="3"/>
  <c r="AA40" i="3"/>
  <c r="AB40" i="3"/>
  <c r="AC40" i="3"/>
  <c r="AD40" i="3"/>
  <c r="AE40" i="3"/>
  <c r="AF40" i="3"/>
  <c r="AG40" i="3"/>
  <c r="AH40" i="3"/>
  <c r="D40" i="3"/>
  <c r="D39" i="3"/>
  <c r="D38" i="3"/>
  <c r="D36" i="3"/>
  <c r="D35" i="3"/>
  <c r="D34" i="3"/>
  <c r="H45" i="5" l="1"/>
  <c r="AA37" i="3"/>
  <c r="S37" i="3"/>
  <c r="L37" i="3"/>
  <c r="E37" i="3"/>
  <c r="H37" i="3"/>
  <c r="AG37" i="3"/>
  <c r="AC37" i="3"/>
  <c r="Y37" i="3"/>
  <c r="U37" i="3"/>
  <c r="Q37" i="3"/>
  <c r="M37" i="3"/>
  <c r="I37" i="3"/>
  <c r="AE37" i="3"/>
  <c r="W37" i="3"/>
  <c r="O37" i="3"/>
  <c r="K37" i="3"/>
  <c r="G37" i="3"/>
  <c r="AF37" i="3"/>
  <c r="AB37" i="3"/>
  <c r="X37" i="3"/>
  <c r="T37" i="3"/>
  <c r="P37" i="3"/>
  <c r="AD37" i="3"/>
  <c r="Z37" i="3"/>
  <c r="V37" i="3"/>
  <c r="R37" i="3"/>
  <c r="N37" i="3"/>
  <c r="J37" i="3"/>
  <c r="AH37" i="3"/>
  <c r="F37" i="3"/>
  <c r="E45" i="3"/>
  <c r="D45" i="3"/>
  <c r="D37" i="3"/>
  <c r="D7" i="3"/>
  <c r="D8" i="3" s="1"/>
  <c r="E7" i="3"/>
  <c r="F7" i="3"/>
  <c r="G7" i="3"/>
  <c r="H7" i="3"/>
  <c r="H8" i="3" s="1"/>
  <c r="I7" i="3"/>
  <c r="J7" i="3"/>
  <c r="K7" i="3"/>
  <c r="L7" i="3"/>
  <c r="L8" i="3" s="1"/>
  <c r="M7" i="3"/>
  <c r="N7" i="3"/>
  <c r="O7" i="3"/>
  <c r="P7" i="3"/>
  <c r="P8" i="3" s="1"/>
  <c r="Q7" i="3"/>
  <c r="R7" i="3"/>
  <c r="S7" i="3"/>
  <c r="T7" i="3"/>
  <c r="T8" i="3" s="1"/>
  <c r="U7" i="3"/>
  <c r="V7" i="3"/>
  <c r="W7" i="3"/>
  <c r="X7" i="3"/>
  <c r="X8" i="3" s="1"/>
  <c r="Y7" i="3"/>
  <c r="Z7" i="3"/>
  <c r="AA7" i="3"/>
  <c r="AB7" i="3"/>
  <c r="AB8" i="3" s="1"/>
  <c r="AC7" i="3"/>
  <c r="AD7" i="3"/>
  <c r="AE7" i="3"/>
  <c r="AF7" i="3"/>
  <c r="AF8" i="3" s="1"/>
  <c r="AG7" i="3"/>
  <c r="AH7" i="3"/>
  <c r="AH8" i="3" l="1"/>
  <c r="F45" i="3"/>
  <c r="G45" i="3"/>
  <c r="Z8" i="3"/>
  <c r="AD8" i="3"/>
  <c r="V8" i="3"/>
  <c r="R8" i="3"/>
  <c r="AG8" i="3"/>
  <c r="K8" i="3"/>
  <c r="AA8" i="3"/>
  <c r="N8" i="3"/>
  <c r="J8" i="3"/>
  <c r="F8" i="3"/>
  <c r="C12" i="3"/>
  <c r="C15" i="3"/>
  <c r="C11" i="3"/>
  <c r="AC8" i="3"/>
  <c r="Y8" i="3"/>
  <c r="U8" i="3"/>
  <c r="Q8" i="3"/>
  <c r="M8" i="3"/>
  <c r="AE8" i="3"/>
  <c r="W8" i="3"/>
  <c r="S8" i="3"/>
  <c r="I8" i="3"/>
  <c r="E8" i="3"/>
  <c r="O8" i="3"/>
  <c r="G8" i="3"/>
  <c r="C27" i="3"/>
  <c r="C26" i="3"/>
  <c r="C21" i="3"/>
  <c r="C29" i="3"/>
  <c r="C18" i="3"/>
  <c r="C22" i="3"/>
  <c r="C13" i="3"/>
  <c r="C31" i="3"/>
  <c r="C23" i="3"/>
  <c r="C17" i="3"/>
  <c r="C10" i="3"/>
  <c r="C30" i="3"/>
  <c r="C25" i="3"/>
  <c r="C19" i="3"/>
  <c r="C14" i="3"/>
  <c r="C9" i="3"/>
  <c r="C32" i="3"/>
  <c r="C28" i="3"/>
  <c r="C24" i="3"/>
  <c r="C20" i="3"/>
  <c r="C16" i="3"/>
  <c r="J45" i="3" l="1"/>
  <c r="H45" i="3"/>
  <c r="I45" i="3"/>
  <c r="K45" i="3" l="1"/>
</calcChain>
</file>

<file path=xl/sharedStrings.xml><?xml version="1.0" encoding="utf-8"?>
<sst xmlns="http://schemas.openxmlformats.org/spreadsheetml/2006/main" count="1595" uniqueCount="54">
  <si>
    <t>N</t>
  </si>
  <si>
    <t>CS</t>
  </si>
  <si>
    <t>E</t>
  </si>
  <si>
    <t>M</t>
  </si>
  <si>
    <t>F</t>
  </si>
  <si>
    <t>R</t>
  </si>
  <si>
    <t>C</t>
  </si>
  <si>
    <t>P</t>
  </si>
  <si>
    <t>Code</t>
  </si>
  <si>
    <t>Heures de nuit    22h/5h</t>
  </si>
  <si>
    <t>Congé  Syndical</t>
  </si>
  <si>
    <t>Exceptionnel</t>
  </si>
  <si>
    <t xml:space="preserve">Maladie </t>
  </si>
  <si>
    <t>Formation</t>
  </si>
  <si>
    <t>Récupération</t>
  </si>
  <si>
    <t>Congés</t>
  </si>
  <si>
    <t xml:space="preserve">En Poste </t>
  </si>
  <si>
    <t>Type journée</t>
  </si>
  <si>
    <t>Horaires</t>
  </si>
  <si>
    <t>Septembre</t>
  </si>
  <si>
    <t>Mois :</t>
  </si>
  <si>
    <t>Année :</t>
  </si>
  <si>
    <t>Décembre</t>
  </si>
  <si>
    <t>Novembre</t>
  </si>
  <si>
    <t>Octobre</t>
  </si>
  <si>
    <t xml:space="preserve"> N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</si>
  <si>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</si>
  <si>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</si>
  <si>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</si>
  <si>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</si>
  <si>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</si>
  <si>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</si>
  <si>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</si>
  <si>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</si>
  <si>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Années</t>
  </si>
  <si>
    <t>Num</t>
  </si>
  <si>
    <t>Mois</t>
  </si>
  <si>
    <t>En Poste</t>
  </si>
  <si>
    <t>Total Heures mois</t>
  </si>
  <si>
    <t xml:space="preserve"> </t>
  </si>
  <si>
    <t xml:space="preserve">Total en poste </t>
  </si>
  <si>
    <t>Total Congés</t>
  </si>
  <si>
    <t>Total Récupération</t>
  </si>
  <si>
    <t>Total Formation</t>
  </si>
  <si>
    <t xml:space="preserve">Total Maladie </t>
  </si>
  <si>
    <t>Total Exceptionnel</t>
  </si>
  <si>
    <t>Total Congé  Syndical</t>
  </si>
  <si>
    <t>Total Heures de nuit</t>
  </si>
  <si>
    <t>X</t>
  </si>
  <si>
    <t>Néant</t>
  </si>
  <si>
    <t>x</t>
  </si>
  <si>
    <t>Olivier Driant</t>
  </si>
  <si>
    <t>Jérôme Prétot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</si>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</sst>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rgb="FF9C0006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9C0006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006100"/>
      <name val="Calibri"/>
      <family val="2"/>
      <scheme val="minor"/>
    </font>
    <font>
      <sz val="11"/>
      <color theme="2" tint="-0.74999237037263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9C0006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12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0000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darkGray">
        <bgColor theme="4" tint="0.79995117038483843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6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6" fillId="6" borderId="0" applyNumberFormat="0" applyBorder="0" applyAlignment="0" applyProtection="0"/>
  </cellStyleXfs>
  <cellXfs count="76">
    <xf numFmtId="0" fontId="0" fillId="0" borderId="0" xfId="0"/>
    <xf numFmtId="0" fontId="7" fillId="8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9" fillId="3" borderId="1" xfId="2" applyFont="1" applyBorder="1" applyAlignment="1">
      <alignment horizontal="center" vertical="center"/>
    </xf>
    <xf numFmtId="0" fontId="10" fillId="6" borderId="1" xfId="5" applyFont="1" applyBorder="1" applyAlignment="1">
      <alignment horizontal="center" vertical="center"/>
    </xf>
    <xf numFmtId="0" fontId="7" fillId="5" borderId="1" xfId="4" applyFont="1" applyBorder="1" applyAlignment="1">
      <alignment horizontal="center" vertical="center"/>
    </xf>
    <xf numFmtId="0" fontId="7" fillId="4" borderId="1" xfId="3" applyFont="1" applyBorder="1" applyAlignment="1">
      <alignment horizontal="center" vertical="center"/>
    </xf>
    <xf numFmtId="0" fontId="11" fillId="10" borderId="1" xfId="0" applyFont="1" applyFill="1" applyBorder="1" applyAlignment="1">
      <alignment horizontal="center"/>
    </xf>
    <xf numFmtId="0" fontId="12" fillId="8" borderId="1" xfId="0" applyFont="1" applyFill="1" applyBorder="1" applyAlignment="1">
      <alignment horizontal="center" vertical="center" textRotation="45" wrapText="1"/>
    </xf>
    <xf numFmtId="0" fontId="13" fillId="9" borderId="1" xfId="0" applyFont="1" applyFill="1" applyBorder="1" applyAlignment="1">
      <alignment horizontal="center" vertical="center" textRotation="45" wrapText="1"/>
    </xf>
    <xf numFmtId="0" fontId="15" fillId="6" borderId="1" xfId="5" applyFont="1" applyBorder="1" applyAlignment="1">
      <alignment horizontal="center" vertical="center" textRotation="45" wrapText="1"/>
    </xf>
    <xf numFmtId="0" fontId="11" fillId="10" borderId="1" xfId="0" applyFont="1" applyFill="1" applyBorder="1" applyAlignment="1">
      <alignment horizontal="center" textRotation="45"/>
    </xf>
    <xf numFmtId="20" fontId="17" fillId="2" borderId="2" xfId="1" applyNumberFormat="1" applyFont="1" applyBorder="1" applyAlignment="1">
      <alignment horizontal="right"/>
    </xf>
    <xf numFmtId="0" fontId="0" fillId="0" borderId="1" xfId="0" applyBorder="1"/>
    <xf numFmtId="20" fontId="17" fillId="2" borderId="2" xfId="1" applyNumberFormat="1" applyFont="1" applyBorder="1" applyAlignment="1">
      <alignment horizontal="right" vertical="top"/>
    </xf>
    <xf numFmtId="0" fontId="0" fillId="0" borderId="0" xfId="0" applyAlignment="1">
      <alignment textRotation="43"/>
    </xf>
    <xf numFmtId="0" fontId="18" fillId="0" borderId="1" xfId="0" applyFont="1" applyBorder="1" applyAlignment="1">
      <alignment textRotation="90"/>
    </xf>
    <xf numFmtId="164" fontId="18" fillId="0" borderId="1" xfId="0" applyNumberFormat="1" applyFont="1" applyBorder="1" applyAlignment="1">
      <alignment textRotation="90"/>
    </xf>
    <xf numFmtId="20" fontId="17" fillId="2" borderId="2" xfId="1" applyNumberFormat="1" applyFont="1" applyBorder="1" applyAlignment="1">
      <alignment horizontal="center" vertical="center"/>
    </xf>
    <xf numFmtId="164" fontId="0" fillId="0" borderId="0" xfId="0" applyNumberFormat="1" applyAlignment="1">
      <alignment textRotation="90" wrapText="1"/>
    </xf>
    <xf numFmtId="0" fontId="19" fillId="0" borderId="0" xfId="0" applyFont="1" applyAlignment="1">
      <alignment vertical="center"/>
    </xf>
    <xf numFmtId="20" fontId="0" fillId="0" borderId="1" xfId="0" applyNumberFormat="1" applyBorder="1"/>
    <xf numFmtId="0" fontId="5" fillId="8" borderId="1" xfId="0" applyFont="1" applyFill="1" applyBorder="1" applyAlignment="1">
      <alignment horizontal="center"/>
    </xf>
    <xf numFmtId="0" fontId="0" fillId="8" borderId="1" xfId="0" applyFill="1" applyBorder="1"/>
    <xf numFmtId="0" fontId="23" fillId="9" borderId="1" xfId="0" applyFont="1" applyFill="1" applyBorder="1" applyAlignment="1">
      <alignment horizontal="center"/>
    </xf>
    <xf numFmtId="0" fontId="22" fillId="9" borderId="1" xfId="0" applyFont="1" applyFill="1" applyBorder="1"/>
    <xf numFmtId="0" fontId="24" fillId="3" borderId="1" xfId="2" applyFont="1" applyBorder="1" applyAlignment="1">
      <alignment horizontal="center"/>
    </xf>
    <xf numFmtId="0" fontId="3" fillId="3" borderId="1" xfId="2" applyBorder="1"/>
    <xf numFmtId="0" fontId="4" fillId="6" borderId="1" xfId="5" applyFont="1" applyBorder="1" applyAlignment="1">
      <alignment horizontal="center"/>
    </xf>
    <xf numFmtId="0" fontId="6" fillId="6" borderId="1" xfId="5" applyBorder="1"/>
    <xf numFmtId="0" fontId="5" fillId="5" borderId="1" xfId="4" applyFont="1" applyBorder="1" applyAlignment="1">
      <alignment horizontal="center"/>
    </xf>
    <xf numFmtId="0" fontId="1" fillId="5" borderId="1" xfId="4" applyBorder="1"/>
    <xf numFmtId="0" fontId="5" fillId="4" borderId="1" xfId="3" applyFont="1" applyBorder="1" applyAlignment="1">
      <alignment horizontal="center"/>
    </xf>
    <xf numFmtId="0" fontId="1" fillId="4" borderId="1" xfId="3" applyBorder="1"/>
    <xf numFmtId="0" fontId="25" fillId="10" borderId="1" xfId="0" applyFont="1" applyFill="1" applyBorder="1"/>
    <xf numFmtId="0" fontId="7" fillId="12" borderId="1" xfId="0" applyFont="1" applyFill="1" applyBorder="1" applyAlignment="1">
      <alignment horizontal="center" vertical="center"/>
    </xf>
    <xf numFmtId="0" fontId="12" fillId="12" borderId="1" xfId="0" applyFont="1" applyFill="1" applyBorder="1" applyAlignment="1">
      <alignment horizontal="center" vertical="center" textRotation="45" wrapText="1" shrinkToFit="1"/>
    </xf>
    <xf numFmtId="0" fontId="0" fillId="12" borderId="4" xfId="0" applyFill="1" applyBorder="1"/>
    <xf numFmtId="0" fontId="5" fillId="12" borderId="1" xfId="0" applyFont="1" applyFill="1" applyBorder="1" applyAlignment="1">
      <alignment horizontal="center"/>
    </xf>
    <xf numFmtId="0" fontId="16" fillId="13" borderId="1" xfId="3" applyFont="1" applyFill="1" applyBorder="1" applyAlignment="1">
      <alignment horizontal="center" vertical="center" textRotation="45" wrapText="1"/>
    </xf>
    <xf numFmtId="0" fontId="16" fillId="14" borderId="1" xfId="4" applyFont="1" applyFill="1" applyBorder="1" applyAlignment="1">
      <alignment horizontal="center" vertical="center" textRotation="45" wrapText="1"/>
    </xf>
    <xf numFmtId="20" fontId="17" fillId="14" borderId="2" xfId="1" applyNumberFormat="1" applyFont="1" applyFill="1" applyBorder="1" applyAlignment="1">
      <alignment horizontal="left"/>
    </xf>
    <xf numFmtId="20" fontId="17" fillId="11" borderId="2" xfId="1" applyNumberFormat="1" applyFont="1" applyFill="1" applyBorder="1" applyAlignment="1">
      <alignment horizontal="left"/>
    </xf>
    <xf numFmtId="0" fontId="14" fillId="15" borderId="1" xfId="2" applyFont="1" applyFill="1" applyBorder="1" applyAlignment="1">
      <alignment horizontal="center" vertical="center" textRotation="45" wrapText="1"/>
    </xf>
    <xf numFmtId="20" fontId="17" fillId="15" borderId="2" xfId="1" applyNumberFormat="1" applyFont="1" applyFill="1" applyBorder="1" applyAlignment="1">
      <alignment horizontal="left"/>
    </xf>
    <xf numFmtId="20" fontId="17" fillId="9" borderId="2" xfId="1" applyNumberFormat="1" applyFont="1" applyFill="1" applyBorder="1" applyAlignment="1">
      <alignment horizontal="left"/>
    </xf>
    <xf numFmtId="20" fontId="17" fillId="16" borderId="2" xfId="1" applyNumberFormat="1" applyFont="1" applyFill="1" applyBorder="1" applyAlignment="1">
      <alignment horizontal="left"/>
    </xf>
    <xf numFmtId="20" fontId="17" fillId="12" borderId="2" xfId="1" applyNumberFormat="1" applyFont="1" applyFill="1" applyBorder="1" applyAlignment="1">
      <alignment horizontal="left"/>
    </xf>
    <xf numFmtId="0" fontId="7" fillId="17" borderId="1" xfId="0" applyFont="1" applyFill="1" applyBorder="1" applyAlignment="1">
      <alignment horizontal="center" vertical="center"/>
    </xf>
    <xf numFmtId="0" fontId="12" fillId="17" borderId="1" xfId="0" applyFont="1" applyFill="1" applyBorder="1" applyAlignment="1">
      <alignment horizontal="center" vertical="center" textRotation="45" wrapText="1" shrinkToFit="1"/>
    </xf>
    <xf numFmtId="0" fontId="22" fillId="17" borderId="1" xfId="0" applyFont="1" applyFill="1" applyBorder="1" applyAlignment="1">
      <alignment horizontal="left" vertical="center" wrapText="1"/>
    </xf>
    <xf numFmtId="0" fontId="5" fillId="17" borderId="3" xfId="0" applyFont="1" applyFill="1" applyBorder="1" applyAlignment="1">
      <alignment horizontal="center"/>
    </xf>
    <xf numFmtId="20" fontId="17" fillId="2" borderId="5" xfId="1" applyNumberFormat="1" applyFont="1" applyBorder="1" applyAlignment="1">
      <alignment horizontal="right"/>
    </xf>
    <xf numFmtId="20" fontId="17" fillId="13" borderId="6" xfId="1" applyNumberFormat="1" applyFont="1" applyFill="1" applyBorder="1" applyAlignment="1">
      <alignment horizontal="left"/>
    </xf>
    <xf numFmtId="20" fontId="17" fillId="17" borderId="7" xfId="1" applyNumberFormat="1" applyFont="1" applyFill="1" applyBorder="1" applyAlignment="1">
      <alignment horizontal="left"/>
    </xf>
    <xf numFmtId="0" fontId="21" fillId="10" borderId="1" xfId="0" applyFont="1" applyFill="1" applyBorder="1" applyAlignment="1">
      <alignment horizontal="center" vertical="center" wrapText="1"/>
    </xf>
    <xf numFmtId="0" fontId="7" fillId="18" borderId="1" xfId="0" applyFont="1" applyFill="1" applyBorder="1" applyAlignment="1">
      <alignment horizontal="center" vertical="center"/>
    </xf>
    <xf numFmtId="0" fontId="12" fillId="18" borderId="1" xfId="0" applyFont="1" applyFill="1" applyBorder="1" applyAlignment="1">
      <alignment horizontal="center" vertical="center" textRotation="45" wrapText="1" shrinkToFit="1"/>
    </xf>
    <xf numFmtId="0" fontId="22" fillId="18" borderId="1" xfId="0" applyFont="1" applyFill="1" applyBorder="1" applyAlignment="1">
      <alignment horizontal="left" vertical="center" wrapText="1"/>
    </xf>
    <xf numFmtId="0" fontId="5" fillId="18" borderId="3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20" fontId="17" fillId="19" borderId="0" xfId="1" applyNumberFormat="1" applyFont="1" applyFill="1" applyBorder="1" applyAlignment="1">
      <alignment horizontal="left"/>
    </xf>
    <xf numFmtId="0" fontId="0" fillId="0" borderId="8" xfId="0" applyBorder="1"/>
    <xf numFmtId="1" fontId="0" fillId="0" borderId="8" xfId="0" applyNumberFormat="1" applyBorder="1"/>
    <xf numFmtId="1" fontId="7" fillId="4" borderId="1" xfId="3" applyNumberFormat="1" applyFont="1" applyBorder="1" applyAlignment="1">
      <alignment horizontal="center" vertical="center"/>
    </xf>
    <xf numFmtId="1" fontId="7" fillId="20" borderId="1" xfId="3" applyNumberFormat="1" applyFont="1" applyFill="1" applyBorder="1" applyAlignment="1">
      <alignment horizontal="center" vertical="center"/>
    </xf>
    <xf numFmtId="0" fontId="5" fillId="19" borderId="0" xfId="0" applyFont="1" applyFill="1" applyBorder="1" applyAlignment="1">
      <alignment horizontal="right" indent="1"/>
    </xf>
    <xf numFmtId="0" fontId="12" fillId="11" borderId="8" xfId="0" applyFont="1" applyFill="1" applyBorder="1" applyAlignment="1">
      <alignment horizontal="right" indent="1"/>
    </xf>
    <xf numFmtId="0" fontId="21" fillId="7" borderId="9" xfId="0" applyFont="1" applyFill="1" applyBorder="1" applyAlignment="1">
      <alignment horizontal="right" indent="1"/>
    </xf>
    <xf numFmtId="0" fontId="12" fillId="11" borderId="10" xfId="0" applyFont="1" applyFill="1" applyBorder="1" applyAlignment="1">
      <alignment horizontal="right" indent="1"/>
    </xf>
    <xf numFmtId="0" fontId="21" fillId="7" borderId="11" xfId="0" applyFont="1" applyFill="1" applyBorder="1" applyAlignment="1">
      <alignment horizontal="right" indent="1"/>
    </xf>
    <xf numFmtId="0" fontId="0" fillId="21" borderId="1" xfId="0" applyNumberFormat="1" applyFill="1" applyBorder="1" applyAlignment="1">
      <alignment horizontal="center"/>
    </xf>
    <xf numFmtId="0" fontId="0" fillId="0" borderId="0" xfId="0" applyAlignment="1"/>
    <xf numFmtId="0" fontId="26" fillId="19" borderId="0" xfId="0" applyFont="1" applyFill="1" applyBorder="1" applyAlignment="1">
      <alignment horizontal="right"/>
    </xf>
    <xf numFmtId="0" fontId="27" fillId="0" borderId="1" xfId="0" applyNumberFormat="1" applyFont="1" applyBorder="1" applyAlignment="1">
      <alignment horizontal="center"/>
    </xf>
    <xf numFmtId="0" fontId="20" fillId="0" borderId="0" xfId="0" applyFont="1" applyAlignment="1">
      <alignment horizontal="center" vertical="center"/>
    </xf>
  </cellXfs>
  <cellStyles count="6">
    <cellStyle name="20 % - Accent1" xfId="3" builtinId="30"/>
    <cellStyle name="40 % - Accent2" xfId="4" builtinId="35"/>
    <cellStyle name="Accent6" xfId="5" builtinId="49"/>
    <cellStyle name="Insatisfaisant" xfId="2" builtinId="27"/>
    <cellStyle name="Normal" xfId="0" builtinId="0"/>
    <cellStyle name="Satisfaisant" xfId="1" builtinId="26"/>
  </cellStyles>
  <dxfs count="8">
    <dxf>
      <fill>
        <patternFill patternType="gray0625">
          <fgColor auto="1"/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ont>
        <b/>
        <i val="0"/>
      </font>
      <fill>
        <patternFill patternType="solid">
          <fgColor auto="1"/>
          <bgColor theme="9" tint="0.79998168889431442"/>
        </patternFill>
      </fill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gray0625">
          <fgColor auto="1"/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theme="5" tint="0.59999389629810485"/>
          </stop>
        </gradientFill>
      </fill>
    </dxf>
    <dxf>
      <font>
        <b/>
        <i val="0"/>
      </font>
      <fill>
        <patternFill patternType="solid">
          <fgColor auto="1"/>
          <bgColor theme="9" tint="0.79998168889431442"/>
        </patternFill>
      </fill>
    </dxf>
    <dxf>
      <font>
        <b/>
        <i val="0"/>
        <color theme="1"/>
      </font>
      <fill>
        <patternFill patternType="solid">
          <fgColor auto="1"/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45"/>
  <sheetViews>
    <sheetView tabSelected="1" workbookViewId="0">
      <selection activeCell="C3" sqref="C3"/>
    </sheetView>
  </sheetViews>
  <sheetFormatPr baseColWidth="10" defaultRowHeight="15" x14ac:dyDescent="0.25"/>
  <cols>
    <col min="1" max="1" width="7.140625" customWidth="1"/>
    <col min="2" max="2" width="12.7109375" customWidth="1"/>
    <col min="3" max="3" width="22.140625" bestFit="1" customWidth="1"/>
    <col min="4" max="35" width="4.5703125" customWidth="1"/>
  </cols>
  <sheetData>
    <row r="1" spans="2:35" ht="15.75" thickBot="1" x14ac:dyDescent="0.3"/>
    <row r="2" spans="2:35" ht="15.6" customHeight="1" x14ac:dyDescent="0.25">
      <c r="B2" s="67" t="s">
        <v>21</v>
      </c>
      <c r="C2" s="68">
        <v>2019</v>
      </c>
      <c r="F2" s="75" t="str">
        <f>IF(AND(C2&lt;&gt;"",C3&lt;&gt;"",C4&lt;&gt;""),"Théâtre : Planning horaire de " &amp; C4 &amp; " pour le mois de  " &amp; C3,"")</f>
        <v>Théâtre : Planning horaire de Jérôme Prétot pour le mois de  Juillet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20"/>
      <c r="AG2" s="20"/>
      <c r="AH2" s="20"/>
    </row>
    <row r="3" spans="2:35" ht="15.6" customHeight="1" thickBot="1" x14ac:dyDescent="0.3">
      <c r="B3" s="69" t="s">
        <v>20</v>
      </c>
      <c r="C3" s="70" t="s">
        <v>27</v>
      </c>
      <c r="E3" s="20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20"/>
      <c r="AG3" s="20"/>
      <c r="AH3" s="20"/>
    </row>
    <row r="4" spans="2:35" ht="21" x14ac:dyDescent="0.35">
      <c r="B4" s="66" t="s">
        <v>39</v>
      </c>
      <c r="C4" s="73" t="s">
        <v>52</v>
      </c>
      <c r="E4" s="20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20"/>
      <c r="AG4" s="20"/>
      <c r="AH4" s="20"/>
    </row>
    <row r="6" spans="2:35" ht="16.5" hidden="1" x14ac:dyDescent="0.25">
      <c r="D6">
        <v>1</v>
      </c>
      <c r="E6">
        <v>2</v>
      </c>
      <c r="F6">
        <v>3</v>
      </c>
      <c r="G6">
        <v>4</v>
      </c>
      <c r="H6">
        <v>5</v>
      </c>
      <c r="I6">
        <v>6</v>
      </c>
      <c r="J6">
        <v>7</v>
      </c>
      <c r="K6">
        <v>8</v>
      </c>
      <c r="L6">
        <v>9</v>
      </c>
      <c r="M6">
        <v>10</v>
      </c>
      <c r="N6">
        <v>11</v>
      </c>
      <c r="O6">
        <v>12</v>
      </c>
      <c r="P6">
        <v>13</v>
      </c>
      <c r="Q6">
        <v>14</v>
      </c>
      <c r="R6">
        <v>15</v>
      </c>
      <c r="S6">
        <v>16</v>
      </c>
      <c r="T6">
        <v>17</v>
      </c>
      <c r="U6">
        <v>18</v>
      </c>
      <c r="V6">
        <v>19</v>
      </c>
      <c r="W6">
        <v>20</v>
      </c>
      <c r="X6">
        <v>21</v>
      </c>
      <c r="Y6">
        <v>22</v>
      </c>
      <c r="Z6">
        <v>23</v>
      </c>
      <c r="AA6">
        <v>24</v>
      </c>
      <c r="AB6">
        <v>25</v>
      </c>
      <c r="AC6">
        <v>26</v>
      </c>
      <c r="AD6">
        <v>27</v>
      </c>
      <c r="AE6">
        <v>28</v>
      </c>
      <c r="AF6">
        <v>29</v>
      </c>
      <c r="AG6">
        <v>30</v>
      </c>
      <c r="AH6">
        <v>31</v>
      </c>
    </row>
    <row r="7" spans="2:35" ht="16.5" hidden="1" x14ac:dyDescent="0.25">
      <c r="D7" s="19">
        <f>DATE($C$2,VLOOKUP($C$3,Sources!$C$2:$D$14,2,FALSE),Jérome!D6)</f>
        <v>43647</v>
      </c>
      <c r="E7" s="19">
        <f>DATE($C$2,VLOOKUP($C$3,Sources!$C$2:$D$14,2,FALSE),Jérome!E6)</f>
        <v>43648</v>
      </c>
      <c r="F7" s="19">
        <f>DATE($C$2,VLOOKUP($C$3,Sources!$C$2:$D$14,2,FALSE),Jérome!F6)</f>
        <v>43649</v>
      </c>
      <c r="G7" s="19">
        <f>DATE($C$2,VLOOKUP($C$3,Sources!$C$2:$D$14,2,FALSE),Jérome!G6)</f>
        <v>43650</v>
      </c>
      <c r="H7" s="19">
        <f>DATE($C$2,VLOOKUP($C$3,Sources!$C$2:$D$14,2,FALSE),Jérome!H6)</f>
        <v>43651</v>
      </c>
      <c r="I7" s="19">
        <f>DATE($C$2,VLOOKUP($C$3,Sources!$C$2:$D$14,2,FALSE),Jérome!I6)</f>
        <v>43652</v>
      </c>
      <c r="J7" s="19">
        <f>DATE($C$2,VLOOKUP($C$3,Sources!$C$2:$D$14,2,FALSE),Jérome!J6)</f>
        <v>43653</v>
      </c>
      <c r="K7" s="19">
        <f>DATE($C$2,VLOOKUP($C$3,Sources!$C$2:$D$14,2,FALSE),Jérome!K6)</f>
        <v>43654</v>
      </c>
      <c r="L7" s="19">
        <f>DATE($C$2,VLOOKUP($C$3,Sources!$C$2:$D$14,2,FALSE),Jérome!L6)</f>
        <v>43655</v>
      </c>
      <c r="M7" s="19">
        <f>DATE($C$2,VLOOKUP($C$3,Sources!$C$2:$D$14,2,FALSE),Jérome!M6)</f>
        <v>43656</v>
      </c>
      <c r="N7" s="19">
        <f>DATE($C$2,VLOOKUP($C$3,Sources!$C$2:$D$14,2,FALSE),Jérome!N6)</f>
        <v>43657</v>
      </c>
      <c r="O7" s="19">
        <f>DATE($C$2,VLOOKUP($C$3,Sources!$C$2:$D$14,2,FALSE),Jérome!O6)</f>
        <v>43658</v>
      </c>
      <c r="P7" s="19">
        <f>DATE($C$2,VLOOKUP($C$3,Sources!$C$2:$D$14,2,FALSE),Jérome!P6)</f>
        <v>43659</v>
      </c>
      <c r="Q7" s="19">
        <f>DATE($C$2,VLOOKUP($C$3,Sources!$C$2:$D$14,2,FALSE),Jérome!Q6)</f>
        <v>43660</v>
      </c>
      <c r="R7" s="19">
        <f>DATE($C$2,VLOOKUP($C$3,Sources!$C$2:$D$14,2,FALSE),Jérome!R6)</f>
        <v>43661</v>
      </c>
      <c r="S7" s="19">
        <f>DATE($C$2,VLOOKUP($C$3,Sources!$C$2:$D$14,2,FALSE),Jérome!S6)</f>
        <v>43662</v>
      </c>
      <c r="T7" s="19">
        <f>DATE($C$2,VLOOKUP($C$3,Sources!$C$2:$D$14,2,FALSE),Jérome!T6)</f>
        <v>43663</v>
      </c>
      <c r="U7" s="19">
        <f>DATE($C$2,VLOOKUP($C$3,Sources!$C$2:$D$14,2,FALSE),Jérome!U6)</f>
        <v>43664</v>
      </c>
      <c r="V7" s="19">
        <f>DATE($C$2,VLOOKUP($C$3,Sources!$C$2:$D$14,2,FALSE),Jérome!V6)</f>
        <v>43665</v>
      </c>
      <c r="W7" s="19">
        <f>DATE($C$2,VLOOKUP($C$3,Sources!$C$2:$D$14,2,FALSE),Jérome!W6)</f>
        <v>43666</v>
      </c>
      <c r="X7" s="19">
        <f>DATE($C$2,VLOOKUP($C$3,Sources!$C$2:$D$14,2,FALSE),Jérome!X6)</f>
        <v>43667</v>
      </c>
      <c r="Y7" s="19">
        <f>DATE($C$2,VLOOKUP($C$3,Sources!$C$2:$D$14,2,FALSE),Jérome!Y6)</f>
        <v>43668</v>
      </c>
      <c r="Z7" s="19">
        <f>DATE($C$2,VLOOKUP($C$3,Sources!$C$2:$D$14,2,FALSE),Jérome!Z6)</f>
        <v>43669</v>
      </c>
      <c r="AA7" s="19">
        <f>DATE($C$2,VLOOKUP($C$3,Sources!$C$2:$D$14,2,FALSE),Jérome!AA6)</f>
        <v>43670</v>
      </c>
      <c r="AB7" s="19">
        <f>DATE($C$2,VLOOKUP($C$3,Sources!$C$2:$D$14,2,FALSE),Jérome!AB6)</f>
        <v>43671</v>
      </c>
      <c r="AC7" s="19">
        <f>DATE($C$2,VLOOKUP($C$3,Sources!$C$2:$D$14,2,FALSE),Jérome!AC6)</f>
        <v>43672</v>
      </c>
      <c r="AD7" s="19">
        <f>DATE($C$2,VLOOKUP($C$3,Sources!$C$2:$D$14,2,FALSE),Jérome!AD6)</f>
        <v>43673</v>
      </c>
      <c r="AE7" s="19">
        <f>DATE($C$2,VLOOKUP($C$3,Sources!$C$2:$D$14,2,FALSE),Jérome!AE6)</f>
        <v>43674</v>
      </c>
      <c r="AF7" s="19">
        <f>DATE($C$2,VLOOKUP($C$3,Sources!$C$2:$D$14,2,FALSE),Jérome!AF6)</f>
        <v>43675</v>
      </c>
      <c r="AG7" s="19">
        <f>DATE($C$2,VLOOKUP($C$3,Sources!$C$2:$D$14,2,FALSE),Jérome!AG6)</f>
        <v>43676</v>
      </c>
      <c r="AH7" s="19">
        <f>DATE($C$2,VLOOKUP($C$3,Sources!$C$2:$D$14,2,FALSE),Jérome!AH6)</f>
        <v>43677</v>
      </c>
    </row>
    <row r="8" spans="2:35" ht="72" customHeight="1" x14ac:dyDescent="0.25">
      <c r="C8" s="18" t="s">
        <v>18</v>
      </c>
      <c r="D8" s="17" t="str">
        <f>IF(AND($C$2&lt;&gt;"",$C$3&lt;&gt;""),TEXT(D7,"jjjj")&amp; " " &amp;TEXT(D7,"jj"),"")</f>
        <v>lundi 01</v>
      </c>
      <c r="E8" s="16" t="str">
        <f t="shared" ref="E8:AH8" si="0">IF(AND($C$2&lt;&gt;"",$C$3&lt;&gt;""),IF(MONTH(E7)=MONTH($D$7),TEXT(E7,"jjjj")&amp;" "&amp;TEXT(E7,"jj"),""))</f>
        <v>mardi 02</v>
      </c>
      <c r="F8" s="16" t="str">
        <f t="shared" si="0"/>
        <v>mercredi 03</v>
      </c>
      <c r="G8" s="16" t="str">
        <f t="shared" si="0"/>
        <v>jeudi 04</v>
      </c>
      <c r="H8" s="16" t="str">
        <f t="shared" si="0"/>
        <v>vendredi 05</v>
      </c>
      <c r="I8" s="16" t="str">
        <f t="shared" si="0"/>
        <v>samedi 06</v>
      </c>
      <c r="J8" s="16" t="str">
        <f t="shared" si="0"/>
        <v>dimanche 07</v>
      </c>
      <c r="K8" s="16" t="str">
        <f t="shared" si="0"/>
        <v>lundi 08</v>
      </c>
      <c r="L8" s="16" t="str">
        <f t="shared" si="0"/>
        <v>mardi 09</v>
      </c>
      <c r="M8" s="16" t="str">
        <f t="shared" si="0"/>
        <v>mercredi 10</v>
      </c>
      <c r="N8" s="16" t="str">
        <f t="shared" si="0"/>
        <v>jeudi 11</v>
      </c>
      <c r="O8" s="16" t="str">
        <f t="shared" si="0"/>
        <v>vendredi 12</v>
      </c>
      <c r="P8" s="16" t="str">
        <f t="shared" si="0"/>
        <v>samedi 13</v>
      </c>
      <c r="Q8" s="16" t="str">
        <f t="shared" si="0"/>
        <v>dimanche 14</v>
      </c>
      <c r="R8" s="16" t="str">
        <f t="shared" si="0"/>
        <v>lundi 15</v>
      </c>
      <c r="S8" s="16" t="str">
        <f t="shared" si="0"/>
        <v>mardi 16</v>
      </c>
      <c r="T8" s="16" t="str">
        <f t="shared" si="0"/>
        <v>mercredi 17</v>
      </c>
      <c r="U8" s="16" t="str">
        <f t="shared" si="0"/>
        <v>jeudi 18</v>
      </c>
      <c r="V8" s="16" t="str">
        <f t="shared" si="0"/>
        <v>vendredi 19</v>
      </c>
      <c r="W8" s="16" t="str">
        <f t="shared" si="0"/>
        <v>samedi 20</v>
      </c>
      <c r="X8" s="16" t="str">
        <f t="shared" si="0"/>
        <v>dimanche 21</v>
      </c>
      <c r="Y8" s="16" t="str">
        <f t="shared" si="0"/>
        <v>lundi 22</v>
      </c>
      <c r="Z8" s="16" t="str">
        <f t="shared" si="0"/>
        <v>mardi 23</v>
      </c>
      <c r="AA8" s="16" t="str">
        <f t="shared" si="0"/>
        <v>mercredi 24</v>
      </c>
      <c r="AB8" s="16" t="str">
        <f t="shared" si="0"/>
        <v>jeudi 25</v>
      </c>
      <c r="AC8" s="16" t="str">
        <f t="shared" si="0"/>
        <v>vendredi 26</v>
      </c>
      <c r="AD8" s="16" t="str">
        <f t="shared" si="0"/>
        <v>samedi 27</v>
      </c>
      <c r="AE8" s="16" t="str">
        <f t="shared" si="0"/>
        <v>dimanche 28</v>
      </c>
      <c r="AF8" s="16" t="str">
        <f t="shared" si="0"/>
        <v>lundi 29</v>
      </c>
      <c r="AG8" s="16" t="str">
        <f t="shared" si="0"/>
        <v>mardi 30</v>
      </c>
      <c r="AH8" s="16" t="str">
        <f t="shared" si="0"/>
        <v>mercredi 31</v>
      </c>
      <c r="AI8" s="15"/>
    </row>
    <row r="9" spans="2:35" ht="15.75" x14ac:dyDescent="0.25">
      <c r="C9" s="14">
        <f>IF($D$8&lt;&gt;"",Sources!I3,"")</f>
        <v>0.25</v>
      </c>
      <c r="D9" s="74" t="s">
        <v>48</v>
      </c>
      <c r="E9" s="74" t="s">
        <v>48</v>
      </c>
      <c r="F9" s="74" t="s">
        <v>48</v>
      </c>
      <c r="G9" s="74" t="s">
        <v>48</v>
      </c>
      <c r="H9" s="74" t="s">
        <v>48</v>
      </c>
      <c r="I9" s="74" t="s">
        <v>48</v>
      </c>
      <c r="J9" s="74" t="s">
        <v>48</v>
      </c>
      <c r="K9" s="74" t="s">
        <v>48</v>
      </c>
      <c r="L9" s="74" t="s">
        <v>48</v>
      </c>
      <c r="M9" s="74" t="s">
        <v>48</v>
      </c>
      <c r="N9" s="74" t="s">
        <v>48</v>
      </c>
      <c r="O9" s="74" t="s">
        <v>48</v>
      </c>
      <c r="P9" s="74" t="s">
        <v>48</v>
      </c>
      <c r="Q9" s="74" t="s">
        <v>48</v>
      </c>
      <c r="R9" s="74" t="s">
        <v>48</v>
      </c>
      <c r="S9" s="74" t="s">
        <v>48</v>
      </c>
      <c r="T9" s="74" t="s">
        <v>48</v>
      </c>
      <c r="U9" s="74" t="s">
        <v>48</v>
      </c>
      <c r="V9" s="74" t="s">
        <v>48</v>
      </c>
      <c r="W9" s="74" t="s">
        <v>48</v>
      </c>
      <c r="X9" s="74" t="s">
        <v>48</v>
      </c>
      <c r="Y9" s="74" t="s">
        <v>48</v>
      </c>
      <c r="Z9" s="74" t="s">
        <v>48</v>
      </c>
      <c r="AA9" s="74" t="s">
        <v>48</v>
      </c>
      <c r="AB9" s="74" t="s">
        <v>48</v>
      </c>
      <c r="AC9" s="74" t="s">
        <v>48</v>
      </c>
      <c r="AD9" s="74" t="s">
        <v>48</v>
      </c>
      <c r="AE9" s="74" t="s">
        <v>48</v>
      </c>
      <c r="AF9" s="74" t="s">
        <v>48</v>
      </c>
      <c r="AG9" s="74" t="s">
        <v>48</v>
      </c>
      <c r="AH9" s="74" t="s">
        <v>48</v>
      </c>
    </row>
    <row r="10" spans="2:35" ht="15.75" x14ac:dyDescent="0.25">
      <c r="C10" s="12">
        <f>IF($D$8&lt;&gt;"",Sources!I4,"")</f>
        <v>0.29166666666666669</v>
      </c>
      <c r="D10" s="74" t="s">
        <v>48</v>
      </c>
      <c r="E10" s="74" t="s">
        <v>48</v>
      </c>
      <c r="F10" s="74" t="s">
        <v>48</v>
      </c>
      <c r="G10" s="74" t="s">
        <v>48</v>
      </c>
      <c r="H10" s="74" t="s">
        <v>48</v>
      </c>
      <c r="I10" s="74" t="s">
        <v>48</v>
      </c>
      <c r="J10" s="74" t="s">
        <v>48</v>
      </c>
      <c r="K10" s="74" t="s">
        <v>48</v>
      </c>
      <c r="L10" s="74" t="s">
        <v>48</v>
      </c>
      <c r="M10" s="74" t="s">
        <v>48</v>
      </c>
      <c r="N10" s="74" t="s">
        <v>48</v>
      </c>
      <c r="O10" s="74" t="s">
        <v>48</v>
      </c>
      <c r="P10" s="74" t="s">
        <v>48</v>
      </c>
      <c r="Q10" s="74" t="s">
        <v>48</v>
      </c>
      <c r="R10" s="74" t="s">
        <v>48</v>
      </c>
      <c r="S10" s="74" t="s">
        <v>48</v>
      </c>
      <c r="T10" s="74" t="s">
        <v>48</v>
      </c>
      <c r="U10" s="74" t="s">
        <v>48</v>
      </c>
      <c r="V10" s="74" t="s">
        <v>48</v>
      </c>
      <c r="W10" s="74" t="s">
        <v>48</v>
      </c>
      <c r="X10" s="74" t="s">
        <v>48</v>
      </c>
      <c r="Y10" s="74" t="s">
        <v>48</v>
      </c>
      <c r="Z10" s="74" t="s">
        <v>48</v>
      </c>
      <c r="AA10" s="74" t="s">
        <v>48</v>
      </c>
      <c r="AB10" s="74" t="s">
        <v>48</v>
      </c>
      <c r="AC10" s="74" t="s">
        <v>48</v>
      </c>
      <c r="AD10" s="74" t="s">
        <v>48</v>
      </c>
      <c r="AE10" s="74" t="s">
        <v>48</v>
      </c>
      <c r="AF10" s="74" t="s">
        <v>48</v>
      </c>
      <c r="AG10" s="74" t="s">
        <v>48</v>
      </c>
      <c r="AH10" s="74" t="s">
        <v>48</v>
      </c>
    </row>
    <row r="11" spans="2:35" ht="15.75" x14ac:dyDescent="0.25">
      <c r="C11" s="12">
        <f>IF($D$8&lt;&gt;"",Sources!I5,"")</f>
        <v>0.33333333333333298</v>
      </c>
      <c r="D11" s="74" t="s">
        <v>48</v>
      </c>
      <c r="E11" s="74" t="s">
        <v>48</v>
      </c>
      <c r="F11" s="74" t="s">
        <v>48</v>
      </c>
      <c r="G11" s="74" t="s">
        <v>48</v>
      </c>
      <c r="H11" s="74" t="s">
        <v>48</v>
      </c>
      <c r="I11" s="74" t="s">
        <v>48</v>
      </c>
      <c r="J11" s="74" t="s">
        <v>48</v>
      </c>
      <c r="K11" s="74" t="s">
        <v>48</v>
      </c>
      <c r="L11" s="74" t="s">
        <v>48</v>
      </c>
      <c r="M11" s="74" t="s">
        <v>48</v>
      </c>
      <c r="N11" s="74" t="s">
        <v>48</v>
      </c>
      <c r="O11" s="74" t="s">
        <v>48</v>
      </c>
      <c r="P11" s="74" t="s">
        <v>48</v>
      </c>
      <c r="Q11" s="74" t="s">
        <v>48</v>
      </c>
      <c r="R11" s="74" t="s">
        <v>48</v>
      </c>
      <c r="S11" s="74" t="s">
        <v>48</v>
      </c>
      <c r="T11" s="74" t="s">
        <v>48</v>
      </c>
      <c r="U11" s="74" t="s">
        <v>48</v>
      </c>
      <c r="V11" s="74" t="s">
        <v>48</v>
      </c>
      <c r="W11" s="74" t="s">
        <v>48</v>
      </c>
      <c r="X11" s="74" t="s">
        <v>48</v>
      </c>
      <c r="Y11" s="74" t="s">
        <v>48</v>
      </c>
      <c r="Z11" s="74" t="s">
        <v>48</v>
      </c>
      <c r="AA11" s="74" t="s">
        <v>48</v>
      </c>
      <c r="AB11" s="74" t="s">
        <v>48</v>
      </c>
      <c r="AC11" s="74" t="s">
        <v>48</v>
      </c>
      <c r="AD11" s="74" t="s">
        <v>48</v>
      </c>
      <c r="AE11" s="74" t="s">
        <v>48</v>
      </c>
      <c r="AF11" s="74" t="s">
        <v>48</v>
      </c>
      <c r="AG11" s="74" t="s">
        <v>48</v>
      </c>
      <c r="AH11" s="74" t="s">
        <v>48</v>
      </c>
    </row>
    <row r="12" spans="2:35" ht="15.75" x14ac:dyDescent="0.25">
      <c r="C12" s="12">
        <f>IF($D$8&lt;&gt;"",Sources!I6,"")</f>
        <v>0.375</v>
      </c>
      <c r="D12" s="74" t="s">
        <v>48</v>
      </c>
      <c r="E12" s="74" t="s">
        <v>48</v>
      </c>
      <c r="F12" s="74" t="s">
        <v>48</v>
      </c>
      <c r="G12" s="74" t="s">
        <v>48</v>
      </c>
      <c r="H12" s="74" t="s">
        <v>48</v>
      </c>
      <c r="I12" s="74" t="s">
        <v>48</v>
      </c>
      <c r="J12" s="74" t="s">
        <v>48</v>
      </c>
      <c r="K12" s="74" t="s">
        <v>48</v>
      </c>
      <c r="L12" s="74" t="s">
        <v>48</v>
      </c>
      <c r="M12" s="74" t="s">
        <v>48</v>
      </c>
      <c r="N12" s="74" t="s">
        <v>48</v>
      </c>
      <c r="O12" s="74" t="s">
        <v>48</v>
      </c>
      <c r="P12" s="74" t="s">
        <v>48</v>
      </c>
      <c r="Q12" s="74" t="s">
        <v>48</v>
      </c>
      <c r="R12" s="74" t="s">
        <v>48</v>
      </c>
      <c r="S12" s="74" t="s">
        <v>48</v>
      </c>
      <c r="T12" s="74" t="s">
        <v>48</v>
      </c>
      <c r="U12" s="74" t="s">
        <v>48</v>
      </c>
      <c r="V12" s="74" t="s">
        <v>48</v>
      </c>
      <c r="W12" s="74" t="s">
        <v>48</v>
      </c>
      <c r="X12" s="74" t="s">
        <v>48</v>
      </c>
      <c r="Y12" s="74" t="s">
        <v>48</v>
      </c>
      <c r="Z12" s="74" t="s">
        <v>48</v>
      </c>
      <c r="AA12" s="74" t="s">
        <v>48</v>
      </c>
      <c r="AB12" s="74" t="s">
        <v>48</v>
      </c>
      <c r="AC12" s="74" t="s">
        <v>48</v>
      </c>
      <c r="AD12" s="74" t="s">
        <v>48</v>
      </c>
      <c r="AE12" s="74" t="s">
        <v>48</v>
      </c>
      <c r="AF12" s="74" t="s">
        <v>48</v>
      </c>
      <c r="AG12" s="74" t="s">
        <v>48</v>
      </c>
      <c r="AH12" s="74" t="s">
        <v>48</v>
      </c>
    </row>
    <row r="13" spans="2:35" ht="15.75" x14ac:dyDescent="0.25">
      <c r="C13" s="12">
        <f>IF($D$8&lt;&gt;"",Sources!I7,"")</f>
        <v>0.41666666666666702</v>
      </c>
      <c r="D13" s="74" t="s">
        <v>48</v>
      </c>
      <c r="E13" s="74" t="s">
        <v>48</v>
      </c>
      <c r="F13" s="74" t="s">
        <v>48</v>
      </c>
      <c r="G13" s="74" t="s">
        <v>48</v>
      </c>
      <c r="H13" s="74" t="s">
        <v>48</v>
      </c>
      <c r="I13" s="74" t="s">
        <v>48</v>
      </c>
      <c r="J13" s="74" t="s">
        <v>48</v>
      </c>
      <c r="K13" s="74" t="s">
        <v>48</v>
      </c>
      <c r="L13" s="74" t="s">
        <v>48</v>
      </c>
      <c r="M13" s="74" t="s">
        <v>48</v>
      </c>
      <c r="N13" s="74" t="s">
        <v>48</v>
      </c>
      <c r="O13" s="74" t="s">
        <v>48</v>
      </c>
      <c r="P13" s="74" t="s">
        <v>48</v>
      </c>
      <c r="Q13" s="74" t="s">
        <v>48</v>
      </c>
      <c r="R13" s="74" t="s">
        <v>48</v>
      </c>
      <c r="S13" s="74" t="s">
        <v>48</v>
      </c>
      <c r="T13" s="74" t="s">
        <v>48</v>
      </c>
      <c r="U13" s="74" t="s">
        <v>48</v>
      </c>
      <c r="V13" s="74" t="s">
        <v>48</v>
      </c>
      <c r="W13" s="74" t="s">
        <v>48</v>
      </c>
      <c r="X13" s="74" t="s">
        <v>48</v>
      </c>
      <c r="Y13" s="74" t="s">
        <v>48</v>
      </c>
      <c r="Z13" s="74" t="s">
        <v>48</v>
      </c>
      <c r="AA13" s="74" t="s">
        <v>48</v>
      </c>
      <c r="AB13" s="74" t="s">
        <v>48</v>
      </c>
      <c r="AC13" s="74" t="s">
        <v>48</v>
      </c>
      <c r="AD13" s="74" t="s">
        <v>48</v>
      </c>
      <c r="AE13" s="74" t="s">
        <v>48</v>
      </c>
      <c r="AF13" s="74" t="s">
        <v>48</v>
      </c>
      <c r="AG13" s="74" t="s">
        <v>48</v>
      </c>
      <c r="AH13" s="74" t="s">
        <v>48</v>
      </c>
    </row>
    <row r="14" spans="2:35" ht="15.75" x14ac:dyDescent="0.25">
      <c r="C14" s="12">
        <f>IF($D$8&lt;&gt;"",Sources!I8,"")</f>
        <v>0.45833333333333298</v>
      </c>
      <c r="D14" s="74" t="s">
        <v>48</v>
      </c>
      <c r="E14" s="74" t="s">
        <v>48</v>
      </c>
      <c r="F14" s="74" t="s">
        <v>48</v>
      </c>
      <c r="G14" s="74" t="s">
        <v>48</v>
      </c>
      <c r="H14" s="74" t="s">
        <v>48</v>
      </c>
      <c r="I14" s="74" t="s">
        <v>48</v>
      </c>
      <c r="J14" s="74" t="s">
        <v>48</v>
      </c>
      <c r="K14" s="74" t="s">
        <v>48</v>
      </c>
      <c r="L14" s="74" t="s">
        <v>48</v>
      </c>
      <c r="M14" s="74" t="s">
        <v>48</v>
      </c>
      <c r="N14" s="74" t="s">
        <v>48</v>
      </c>
      <c r="O14" s="74" t="s">
        <v>48</v>
      </c>
      <c r="P14" s="74" t="s">
        <v>48</v>
      </c>
      <c r="Q14" s="74" t="s">
        <v>48</v>
      </c>
      <c r="R14" s="74" t="s">
        <v>48</v>
      </c>
      <c r="S14" s="74" t="s">
        <v>48</v>
      </c>
      <c r="T14" s="74" t="s">
        <v>48</v>
      </c>
      <c r="U14" s="74" t="s">
        <v>48</v>
      </c>
      <c r="V14" s="74" t="s">
        <v>48</v>
      </c>
      <c r="W14" s="74" t="s">
        <v>48</v>
      </c>
      <c r="X14" s="74" t="s">
        <v>48</v>
      </c>
      <c r="Y14" s="74" t="s">
        <v>48</v>
      </c>
      <c r="Z14" s="74" t="s">
        <v>48</v>
      </c>
      <c r="AA14" s="74" t="s">
        <v>48</v>
      </c>
      <c r="AB14" s="74" t="s">
        <v>48</v>
      </c>
      <c r="AC14" s="74" t="s">
        <v>48</v>
      </c>
      <c r="AD14" s="74" t="s">
        <v>48</v>
      </c>
      <c r="AE14" s="74" t="s">
        <v>48</v>
      </c>
      <c r="AF14" s="74" t="s">
        <v>48</v>
      </c>
      <c r="AG14" s="74" t="s">
        <v>48</v>
      </c>
      <c r="AH14" s="74" t="s">
        <v>48</v>
      </c>
    </row>
    <row r="15" spans="2:35" ht="15.75" x14ac:dyDescent="0.25">
      <c r="C15" s="12">
        <f>IF($D$8&lt;&gt;"",Sources!I9,"")</f>
        <v>0.5</v>
      </c>
      <c r="D15" s="74" t="s">
        <v>48</v>
      </c>
      <c r="E15" s="74" t="s">
        <v>48</v>
      </c>
      <c r="F15" s="74" t="s">
        <v>48</v>
      </c>
      <c r="G15" s="74" t="s">
        <v>48</v>
      </c>
      <c r="H15" s="74" t="s">
        <v>48</v>
      </c>
      <c r="I15" s="74" t="s">
        <v>48</v>
      </c>
      <c r="J15" s="74" t="s">
        <v>48</v>
      </c>
      <c r="K15" s="74" t="s">
        <v>48</v>
      </c>
      <c r="L15" s="74" t="s">
        <v>48</v>
      </c>
      <c r="M15" s="74" t="s">
        <v>48</v>
      </c>
      <c r="N15" s="74" t="s">
        <v>48</v>
      </c>
      <c r="O15" s="74" t="s">
        <v>48</v>
      </c>
      <c r="P15" s="74" t="s">
        <v>48</v>
      </c>
      <c r="Q15" s="74" t="s">
        <v>48</v>
      </c>
      <c r="R15" s="74" t="s">
        <v>48</v>
      </c>
      <c r="S15" s="74" t="s">
        <v>48</v>
      </c>
      <c r="T15" s="74" t="s">
        <v>48</v>
      </c>
      <c r="U15" s="74" t="s">
        <v>48</v>
      </c>
      <c r="V15" s="74" t="s">
        <v>48</v>
      </c>
      <c r="W15" s="74" t="s">
        <v>48</v>
      </c>
      <c r="X15" s="74" t="s">
        <v>48</v>
      </c>
      <c r="Y15" s="74" t="s">
        <v>48</v>
      </c>
      <c r="Z15" s="74" t="s">
        <v>48</v>
      </c>
      <c r="AA15" s="74" t="s">
        <v>48</v>
      </c>
      <c r="AB15" s="74" t="s">
        <v>48</v>
      </c>
      <c r="AC15" s="74" t="s">
        <v>48</v>
      </c>
      <c r="AD15" s="74" t="s">
        <v>48</v>
      </c>
      <c r="AE15" s="74" t="s">
        <v>48</v>
      </c>
      <c r="AF15" s="74" t="s">
        <v>48</v>
      </c>
      <c r="AG15" s="74" t="s">
        <v>48</v>
      </c>
      <c r="AH15" s="74" t="s">
        <v>48</v>
      </c>
    </row>
    <row r="16" spans="2:35" ht="15.75" x14ac:dyDescent="0.25">
      <c r="C16" s="12">
        <f>IF($D$8&lt;&gt;"",Sources!I10,"")</f>
        <v>0.54166666666666696</v>
      </c>
      <c r="D16" s="74" t="s">
        <v>48</v>
      </c>
      <c r="E16" s="74" t="s">
        <v>48</v>
      </c>
      <c r="F16" s="74" t="s">
        <v>48</v>
      </c>
      <c r="G16" s="74" t="s">
        <v>48</v>
      </c>
      <c r="H16" s="74" t="s">
        <v>48</v>
      </c>
      <c r="I16" s="74" t="s">
        <v>48</v>
      </c>
      <c r="J16" s="74" t="s">
        <v>48</v>
      </c>
      <c r="K16" s="74" t="s">
        <v>48</v>
      </c>
      <c r="L16" s="74" t="s">
        <v>48</v>
      </c>
      <c r="M16" s="74" t="s">
        <v>48</v>
      </c>
      <c r="N16" s="74" t="s">
        <v>48</v>
      </c>
      <c r="O16" s="74" t="s">
        <v>48</v>
      </c>
      <c r="P16" s="74" t="s">
        <v>48</v>
      </c>
      <c r="Q16" s="74" t="s">
        <v>48</v>
      </c>
      <c r="R16" s="74" t="s">
        <v>48</v>
      </c>
      <c r="S16" s="74" t="s">
        <v>48</v>
      </c>
      <c r="T16" s="74" t="s">
        <v>48</v>
      </c>
      <c r="U16" s="74" t="s">
        <v>48</v>
      </c>
      <c r="V16" s="74" t="s">
        <v>48</v>
      </c>
      <c r="W16" s="74" t="s">
        <v>48</v>
      </c>
      <c r="X16" s="74" t="s">
        <v>48</v>
      </c>
      <c r="Y16" s="74" t="s">
        <v>48</v>
      </c>
      <c r="Z16" s="74" t="s">
        <v>48</v>
      </c>
      <c r="AA16" s="74" t="s">
        <v>48</v>
      </c>
      <c r="AB16" s="74" t="s">
        <v>48</v>
      </c>
      <c r="AC16" s="74" t="s">
        <v>48</v>
      </c>
      <c r="AD16" s="74" t="s">
        <v>48</v>
      </c>
      <c r="AE16" s="74" t="s">
        <v>48</v>
      </c>
      <c r="AF16" s="74" t="s">
        <v>48</v>
      </c>
      <c r="AG16" s="74" t="s">
        <v>48</v>
      </c>
      <c r="AH16" s="74" t="s">
        <v>48</v>
      </c>
    </row>
    <row r="17" spans="3:34" ht="15.75" x14ac:dyDescent="0.25">
      <c r="C17" s="12">
        <f>IF($D$8&lt;&gt;"",Sources!I11,"")</f>
        <v>0.58333333333333304</v>
      </c>
      <c r="D17" s="74" t="s">
        <v>48</v>
      </c>
      <c r="E17" s="74" t="s">
        <v>48</v>
      </c>
      <c r="F17" s="74" t="s">
        <v>48</v>
      </c>
      <c r="G17" s="74" t="s">
        <v>48</v>
      </c>
      <c r="H17" s="74" t="s">
        <v>48</v>
      </c>
      <c r="I17" s="74" t="s">
        <v>48</v>
      </c>
      <c r="J17" s="74" t="s">
        <v>48</v>
      </c>
      <c r="K17" s="74" t="s">
        <v>48</v>
      </c>
      <c r="L17" s="74" t="s">
        <v>48</v>
      </c>
      <c r="M17" s="74" t="s">
        <v>48</v>
      </c>
      <c r="N17" s="74" t="s">
        <v>48</v>
      </c>
      <c r="O17" s="74" t="s">
        <v>48</v>
      </c>
      <c r="P17" s="74" t="s">
        <v>48</v>
      </c>
      <c r="Q17" s="74" t="s">
        <v>48</v>
      </c>
      <c r="R17" s="74" t="s">
        <v>48</v>
      </c>
      <c r="S17" s="74" t="s">
        <v>48</v>
      </c>
      <c r="T17" s="74" t="s">
        <v>48</v>
      </c>
      <c r="U17" s="74" t="s">
        <v>48</v>
      </c>
      <c r="V17" s="74" t="s">
        <v>48</v>
      </c>
      <c r="W17" s="74" t="s">
        <v>48</v>
      </c>
      <c r="X17" s="74" t="s">
        <v>48</v>
      </c>
      <c r="Y17" s="74" t="s">
        <v>48</v>
      </c>
      <c r="Z17" s="74" t="s">
        <v>48</v>
      </c>
      <c r="AA17" s="74" t="s">
        <v>48</v>
      </c>
      <c r="AB17" s="74" t="s">
        <v>48</v>
      </c>
      <c r="AC17" s="74" t="s">
        <v>48</v>
      </c>
      <c r="AD17" s="74" t="s">
        <v>48</v>
      </c>
      <c r="AE17" s="74" t="s">
        <v>48</v>
      </c>
      <c r="AF17" s="74" t="s">
        <v>48</v>
      </c>
      <c r="AG17" s="74" t="s">
        <v>48</v>
      </c>
      <c r="AH17" s="74" t="s">
        <v>48</v>
      </c>
    </row>
    <row r="18" spans="3:34" ht="15.75" x14ac:dyDescent="0.25">
      <c r="C18" s="12">
        <f>IF($D$8&lt;&gt;"",Sources!I12,"")</f>
        <v>0.625</v>
      </c>
      <c r="D18" s="74" t="s">
        <v>48</v>
      </c>
      <c r="E18" s="74" t="s">
        <v>48</v>
      </c>
      <c r="F18" s="74" t="s">
        <v>48</v>
      </c>
      <c r="G18" s="74" t="s">
        <v>48</v>
      </c>
      <c r="H18" s="74" t="s">
        <v>48</v>
      </c>
      <c r="I18" s="74" t="s">
        <v>48</v>
      </c>
      <c r="J18" s="74" t="s">
        <v>48</v>
      </c>
      <c r="K18" s="74" t="s">
        <v>48</v>
      </c>
      <c r="L18" s="74" t="s">
        <v>48</v>
      </c>
      <c r="M18" s="74" t="s">
        <v>48</v>
      </c>
      <c r="N18" s="74" t="s">
        <v>48</v>
      </c>
      <c r="O18" s="74" t="s">
        <v>48</v>
      </c>
      <c r="P18" s="74" t="s">
        <v>48</v>
      </c>
      <c r="Q18" s="74" t="s">
        <v>48</v>
      </c>
      <c r="R18" s="74" t="s">
        <v>48</v>
      </c>
      <c r="S18" s="74" t="s">
        <v>48</v>
      </c>
      <c r="T18" s="74" t="s">
        <v>48</v>
      </c>
      <c r="U18" s="74" t="s">
        <v>48</v>
      </c>
      <c r="V18" s="74" t="s">
        <v>48</v>
      </c>
      <c r="W18" s="74" t="s">
        <v>48</v>
      </c>
      <c r="X18" s="74" t="s">
        <v>48</v>
      </c>
      <c r="Y18" s="74" t="s">
        <v>48</v>
      </c>
      <c r="Z18" s="74" t="s">
        <v>48</v>
      </c>
      <c r="AA18" s="74" t="s">
        <v>48</v>
      </c>
      <c r="AB18" s="74" t="s">
        <v>48</v>
      </c>
      <c r="AC18" s="74" t="s">
        <v>48</v>
      </c>
      <c r="AD18" s="74" t="s">
        <v>48</v>
      </c>
      <c r="AE18" s="74" t="s">
        <v>48</v>
      </c>
      <c r="AF18" s="74" t="s">
        <v>48</v>
      </c>
      <c r="AG18" s="74" t="s">
        <v>48</v>
      </c>
      <c r="AH18" s="74" t="s">
        <v>48</v>
      </c>
    </row>
    <row r="19" spans="3:34" ht="15.75" x14ac:dyDescent="0.25">
      <c r="C19" s="12">
        <f>IF($D$8&lt;&gt;"",Sources!I13,"")</f>
        <v>0.66666666666666696</v>
      </c>
      <c r="D19" s="74" t="s">
        <v>48</v>
      </c>
      <c r="E19" s="74" t="s">
        <v>48</v>
      </c>
      <c r="F19" s="74" t="s">
        <v>48</v>
      </c>
      <c r="G19" s="74" t="s">
        <v>48</v>
      </c>
      <c r="H19" s="74" t="s">
        <v>48</v>
      </c>
      <c r="I19" s="74" t="s">
        <v>48</v>
      </c>
      <c r="J19" s="74" t="s">
        <v>48</v>
      </c>
      <c r="K19" s="74" t="s">
        <v>48</v>
      </c>
      <c r="L19" s="74" t="s">
        <v>48</v>
      </c>
      <c r="M19" s="74" t="s">
        <v>48</v>
      </c>
      <c r="N19" s="74" t="s">
        <v>48</v>
      </c>
      <c r="O19" s="74" t="s">
        <v>48</v>
      </c>
      <c r="P19" s="74" t="s">
        <v>48</v>
      </c>
      <c r="Q19" s="74" t="s">
        <v>48</v>
      </c>
      <c r="R19" s="74" t="s">
        <v>48</v>
      </c>
      <c r="S19" s="74" t="s">
        <v>48</v>
      </c>
      <c r="T19" s="74" t="s">
        <v>48</v>
      </c>
      <c r="U19" s="74" t="s">
        <v>48</v>
      </c>
      <c r="V19" s="74" t="s">
        <v>48</v>
      </c>
      <c r="W19" s="74" t="s">
        <v>48</v>
      </c>
      <c r="X19" s="74" t="s">
        <v>48</v>
      </c>
      <c r="Y19" s="74" t="s">
        <v>48</v>
      </c>
      <c r="Z19" s="74" t="s">
        <v>48</v>
      </c>
      <c r="AA19" s="74" t="s">
        <v>48</v>
      </c>
      <c r="AB19" s="74" t="s">
        <v>48</v>
      </c>
      <c r="AC19" s="74" t="s">
        <v>48</v>
      </c>
      <c r="AD19" s="74" t="s">
        <v>48</v>
      </c>
      <c r="AE19" s="74" t="s">
        <v>48</v>
      </c>
      <c r="AF19" s="74" t="s">
        <v>48</v>
      </c>
      <c r="AG19" s="74" t="s">
        <v>48</v>
      </c>
      <c r="AH19" s="74" t="s">
        <v>48</v>
      </c>
    </row>
    <row r="20" spans="3:34" ht="15.75" x14ac:dyDescent="0.25">
      <c r="C20" s="12">
        <f>IF($D$8&lt;&gt;"",Sources!I14,"")</f>
        <v>0.70833333333333304</v>
      </c>
      <c r="D20" s="74" t="s">
        <v>48</v>
      </c>
      <c r="E20" s="74" t="s">
        <v>48</v>
      </c>
      <c r="F20" s="74" t="s">
        <v>48</v>
      </c>
      <c r="G20" s="74" t="s">
        <v>48</v>
      </c>
      <c r="H20" s="74" t="s">
        <v>48</v>
      </c>
      <c r="I20" s="74" t="s">
        <v>48</v>
      </c>
      <c r="J20" s="74" t="s">
        <v>48</v>
      </c>
      <c r="K20" s="74" t="s">
        <v>48</v>
      </c>
      <c r="L20" s="74" t="s">
        <v>48</v>
      </c>
      <c r="M20" s="74" t="s">
        <v>48</v>
      </c>
      <c r="N20" s="74" t="s">
        <v>48</v>
      </c>
      <c r="O20" s="74" t="s">
        <v>48</v>
      </c>
      <c r="P20" s="74" t="s">
        <v>48</v>
      </c>
      <c r="Q20" s="74" t="s">
        <v>48</v>
      </c>
      <c r="R20" s="74" t="s">
        <v>48</v>
      </c>
      <c r="S20" s="74" t="s">
        <v>48</v>
      </c>
      <c r="T20" s="74" t="s">
        <v>48</v>
      </c>
      <c r="U20" s="74" t="s">
        <v>48</v>
      </c>
      <c r="V20" s="74" t="s">
        <v>48</v>
      </c>
      <c r="W20" s="74" t="s">
        <v>48</v>
      </c>
      <c r="X20" s="74" t="s">
        <v>48</v>
      </c>
      <c r="Y20" s="74" t="s">
        <v>48</v>
      </c>
      <c r="Z20" s="74" t="s">
        <v>48</v>
      </c>
      <c r="AA20" s="74" t="s">
        <v>48</v>
      </c>
      <c r="AB20" s="74" t="s">
        <v>48</v>
      </c>
      <c r="AC20" s="74" t="s">
        <v>48</v>
      </c>
      <c r="AD20" s="74" t="s">
        <v>48</v>
      </c>
      <c r="AE20" s="74" t="s">
        <v>48</v>
      </c>
      <c r="AF20" s="74" t="s">
        <v>48</v>
      </c>
      <c r="AG20" s="74" t="s">
        <v>48</v>
      </c>
      <c r="AH20" s="74" t="s">
        <v>48</v>
      </c>
    </row>
    <row r="21" spans="3:34" ht="15.75" x14ac:dyDescent="0.25">
      <c r="C21" s="12">
        <f>IF($D$8&lt;&gt;"",Sources!I15,"")</f>
        <v>0.75</v>
      </c>
      <c r="D21" s="74" t="s">
        <v>48</v>
      </c>
      <c r="E21" s="74" t="s">
        <v>48</v>
      </c>
      <c r="F21" s="74" t="s">
        <v>48</v>
      </c>
      <c r="G21" s="74" t="s">
        <v>48</v>
      </c>
      <c r="H21" s="74" t="s">
        <v>48</v>
      </c>
      <c r="I21" s="74" t="s">
        <v>48</v>
      </c>
      <c r="J21" s="74" t="s">
        <v>48</v>
      </c>
      <c r="K21" s="74" t="s">
        <v>48</v>
      </c>
      <c r="L21" s="74" t="s">
        <v>48</v>
      </c>
      <c r="M21" s="74" t="s">
        <v>48</v>
      </c>
      <c r="N21" s="74" t="s">
        <v>48</v>
      </c>
      <c r="O21" s="74" t="s">
        <v>48</v>
      </c>
      <c r="P21" s="74" t="s">
        <v>48</v>
      </c>
      <c r="Q21" s="74" t="s">
        <v>48</v>
      </c>
      <c r="R21" s="74" t="s">
        <v>48</v>
      </c>
      <c r="S21" s="74" t="s">
        <v>48</v>
      </c>
      <c r="T21" s="74" t="s">
        <v>48</v>
      </c>
      <c r="U21" s="74" t="s">
        <v>48</v>
      </c>
      <c r="V21" s="74" t="s">
        <v>48</v>
      </c>
      <c r="W21" s="74" t="s">
        <v>48</v>
      </c>
      <c r="X21" s="74" t="s">
        <v>48</v>
      </c>
      <c r="Y21" s="74" t="s">
        <v>48</v>
      </c>
      <c r="Z21" s="74" t="s">
        <v>48</v>
      </c>
      <c r="AA21" s="74" t="s">
        <v>48</v>
      </c>
      <c r="AB21" s="74" t="s">
        <v>48</v>
      </c>
      <c r="AC21" s="74" t="s">
        <v>48</v>
      </c>
      <c r="AD21" s="74" t="s">
        <v>48</v>
      </c>
      <c r="AE21" s="74" t="s">
        <v>48</v>
      </c>
      <c r="AF21" s="74" t="s">
        <v>48</v>
      </c>
      <c r="AG21" s="74" t="s">
        <v>48</v>
      </c>
      <c r="AH21" s="74" t="s">
        <v>48</v>
      </c>
    </row>
    <row r="22" spans="3:34" ht="15.75" x14ac:dyDescent="0.25">
      <c r="C22" s="12">
        <f>IF($D$8&lt;&gt;"",Sources!I16,"")</f>
        <v>0.79166666666666696</v>
      </c>
      <c r="D22" s="74" t="s">
        <v>48</v>
      </c>
      <c r="E22" s="74" t="s">
        <v>48</v>
      </c>
      <c r="F22" s="74" t="s">
        <v>48</v>
      </c>
      <c r="G22" s="74" t="s">
        <v>48</v>
      </c>
      <c r="H22" s="74" t="s">
        <v>48</v>
      </c>
      <c r="I22" s="74" t="s">
        <v>48</v>
      </c>
      <c r="J22" s="74" t="s">
        <v>48</v>
      </c>
      <c r="K22" s="74" t="s">
        <v>48</v>
      </c>
      <c r="L22" s="74" t="s">
        <v>48</v>
      </c>
      <c r="M22" s="74" t="s">
        <v>48</v>
      </c>
      <c r="N22" s="74" t="s">
        <v>48</v>
      </c>
      <c r="O22" s="74" t="s">
        <v>48</v>
      </c>
      <c r="P22" s="74" t="s">
        <v>48</v>
      </c>
      <c r="Q22" s="74" t="s">
        <v>48</v>
      </c>
      <c r="R22" s="74" t="s">
        <v>48</v>
      </c>
      <c r="S22" s="74" t="s">
        <v>48</v>
      </c>
      <c r="T22" s="74" t="s">
        <v>48</v>
      </c>
      <c r="U22" s="74" t="s">
        <v>48</v>
      </c>
      <c r="V22" s="74" t="s">
        <v>48</v>
      </c>
      <c r="W22" s="74" t="s">
        <v>48</v>
      </c>
      <c r="X22" s="74" t="s">
        <v>48</v>
      </c>
      <c r="Y22" s="74" t="s">
        <v>48</v>
      </c>
      <c r="Z22" s="74" t="s">
        <v>48</v>
      </c>
      <c r="AA22" s="74" t="s">
        <v>48</v>
      </c>
      <c r="AB22" s="74" t="s">
        <v>48</v>
      </c>
      <c r="AC22" s="74" t="s">
        <v>48</v>
      </c>
      <c r="AD22" s="74" t="s">
        <v>48</v>
      </c>
      <c r="AE22" s="74" t="s">
        <v>48</v>
      </c>
      <c r="AF22" s="74" t="s">
        <v>48</v>
      </c>
      <c r="AG22" s="74" t="s">
        <v>48</v>
      </c>
      <c r="AH22" s="74" t="s">
        <v>48</v>
      </c>
    </row>
    <row r="23" spans="3:34" ht="15.75" x14ac:dyDescent="0.25">
      <c r="C23" s="12">
        <f>IF($D$8&lt;&gt;"",Sources!I17,"")</f>
        <v>0.83333333333333304</v>
      </c>
      <c r="D23" s="74" t="s">
        <v>48</v>
      </c>
      <c r="E23" s="74" t="s">
        <v>48</v>
      </c>
      <c r="F23" s="74" t="s">
        <v>48</v>
      </c>
      <c r="G23" s="74" t="s">
        <v>48</v>
      </c>
      <c r="H23" s="74" t="s">
        <v>48</v>
      </c>
      <c r="I23" s="74" t="s">
        <v>48</v>
      </c>
      <c r="J23" s="74" t="s">
        <v>48</v>
      </c>
      <c r="K23" s="74" t="s">
        <v>48</v>
      </c>
      <c r="L23" s="74" t="s">
        <v>48</v>
      </c>
      <c r="M23" s="74" t="s">
        <v>48</v>
      </c>
      <c r="N23" s="74" t="s">
        <v>48</v>
      </c>
      <c r="O23" s="74" t="s">
        <v>48</v>
      </c>
      <c r="P23" s="74" t="s">
        <v>48</v>
      </c>
      <c r="Q23" s="74" t="s">
        <v>48</v>
      </c>
      <c r="R23" s="74" t="s">
        <v>48</v>
      </c>
      <c r="S23" s="74" t="s">
        <v>48</v>
      </c>
      <c r="T23" s="74" t="s">
        <v>48</v>
      </c>
      <c r="U23" s="74" t="s">
        <v>48</v>
      </c>
      <c r="V23" s="74" t="s">
        <v>48</v>
      </c>
      <c r="W23" s="74" t="s">
        <v>48</v>
      </c>
      <c r="X23" s="74" t="s">
        <v>48</v>
      </c>
      <c r="Y23" s="74" t="s">
        <v>48</v>
      </c>
      <c r="Z23" s="74" t="s">
        <v>48</v>
      </c>
      <c r="AA23" s="74" t="s">
        <v>48</v>
      </c>
      <c r="AB23" s="74" t="s">
        <v>48</v>
      </c>
      <c r="AC23" s="74" t="s">
        <v>48</v>
      </c>
      <c r="AD23" s="74" t="s">
        <v>48</v>
      </c>
      <c r="AE23" s="74" t="s">
        <v>48</v>
      </c>
      <c r="AF23" s="74" t="s">
        <v>48</v>
      </c>
      <c r="AG23" s="74" t="s">
        <v>48</v>
      </c>
      <c r="AH23" s="74" t="s">
        <v>48</v>
      </c>
    </row>
    <row r="24" spans="3:34" ht="15.75" x14ac:dyDescent="0.25">
      <c r="C24" s="12">
        <f>IF($D$8&lt;&gt;"",Sources!I18,"")</f>
        <v>0.875</v>
      </c>
      <c r="D24" s="74" t="s">
        <v>48</v>
      </c>
      <c r="E24" s="74" t="s">
        <v>48</v>
      </c>
      <c r="F24" s="74" t="s">
        <v>48</v>
      </c>
      <c r="G24" s="74" t="s">
        <v>48</v>
      </c>
      <c r="H24" s="74" t="s">
        <v>48</v>
      </c>
      <c r="I24" s="74" t="s">
        <v>48</v>
      </c>
      <c r="J24" s="74" t="s">
        <v>48</v>
      </c>
      <c r="K24" s="74" t="s">
        <v>48</v>
      </c>
      <c r="L24" s="74" t="s">
        <v>48</v>
      </c>
      <c r="M24" s="74" t="s">
        <v>48</v>
      </c>
      <c r="N24" s="74" t="s">
        <v>48</v>
      </c>
      <c r="O24" s="74" t="s">
        <v>48</v>
      </c>
      <c r="P24" s="74" t="s">
        <v>48</v>
      </c>
      <c r="Q24" s="74" t="s">
        <v>48</v>
      </c>
      <c r="R24" s="74" t="s">
        <v>48</v>
      </c>
      <c r="S24" s="74" t="s">
        <v>48</v>
      </c>
      <c r="T24" s="74" t="s">
        <v>48</v>
      </c>
      <c r="U24" s="74" t="s">
        <v>48</v>
      </c>
      <c r="V24" s="74" t="s">
        <v>48</v>
      </c>
      <c r="W24" s="74" t="s">
        <v>48</v>
      </c>
      <c r="X24" s="74" t="s">
        <v>48</v>
      </c>
      <c r="Y24" s="74" t="s">
        <v>48</v>
      </c>
      <c r="Z24" s="74" t="s">
        <v>48</v>
      </c>
      <c r="AA24" s="74" t="s">
        <v>48</v>
      </c>
      <c r="AB24" s="74" t="s">
        <v>48</v>
      </c>
      <c r="AC24" s="74" t="s">
        <v>48</v>
      </c>
      <c r="AD24" s="74" t="s">
        <v>48</v>
      </c>
      <c r="AE24" s="74" t="s">
        <v>48</v>
      </c>
      <c r="AF24" s="74" t="s">
        <v>48</v>
      </c>
      <c r="AG24" s="74" t="s">
        <v>48</v>
      </c>
      <c r="AH24" s="74" t="s">
        <v>48</v>
      </c>
    </row>
    <row r="25" spans="3:34" ht="15.75" x14ac:dyDescent="0.25">
      <c r="C25" s="12">
        <f>IF($D$8&lt;&gt;"",Sources!I19,"")</f>
        <v>0.91666666666666696</v>
      </c>
      <c r="D25" s="74" t="s">
        <v>48</v>
      </c>
      <c r="E25" s="74" t="s">
        <v>48</v>
      </c>
      <c r="F25" s="74" t="s">
        <v>48</v>
      </c>
      <c r="G25" s="74" t="s">
        <v>48</v>
      </c>
      <c r="H25" s="74" t="s">
        <v>48</v>
      </c>
      <c r="I25" s="74" t="s">
        <v>48</v>
      </c>
      <c r="J25" s="74" t="s">
        <v>48</v>
      </c>
      <c r="K25" s="74" t="s">
        <v>48</v>
      </c>
      <c r="L25" s="74" t="s">
        <v>48</v>
      </c>
      <c r="M25" s="74" t="s">
        <v>48</v>
      </c>
      <c r="N25" s="74" t="s">
        <v>48</v>
      </c>
      <c r="O25" s="74" t="s">
        <v>48</v>
      </c>
      <c r="P25" s="74" t="s">
        <v>48</v>
      </c>
      <c r="Q25" s="74" t="s">
        <v>48</v>
      </c>
      <c r="R25" s="74" t="s">
        <v>48</v>
      </c>
      <c r="S25" s="74" t="s">
        <v>48</v>
      </c>
      <c r="T25" s="74" t="s">
        <v>48</v>
      </c>
      <c r="U25" s="74" t="s">
        <v>48</v>
      </c>
      <c r="V25" s="74" t="s">
        <v>48</v>
      </c>
      <c r="W25" s="74" t="s">
        <v>48</v>
      </c>
      <c r="X25" s="74" t="s">
        <v>48</v>
      </c>
      <c r="Y25" s="74" t="s">
        <v>48</v>
      </c>
      <c r="Z25" s="74" t="s">
        <v>48</v>
      </c>
      <c r="AA25" s="74" t="s">
        <v>48</v>
      </c>
      <c r="AB25" s="74" t="s">
        <v>48</v>
      </c>
      <c r="AC25" s="74" t="s">
        <v>48</v>
      </c>
      <c r="AD25" s="74" t="s">
        <v>48</v>
      </c>
      <c r="AE25" s="74" t="s">
        <v>48</v>
      </c>
      <c r="AF25" s="74" t="s">
        <v>48</v>
      </c>
      <c r="AG25" s="74" t="s">
        <v>48</v>
      </c>
      <c r="AH25" s="74" t="s">
        <v>48</v>
      </c>
    </row>
    <row r="26" spans="3:34" ht="15.75" x14ac:dyDescent="0.25">
      <c r="C26" s="12">
        <f>IF($D$8&lt;&gt;"",Sources!I20,"")</f>
        <v>0.95833333333333304</v>
      </c>
      <c r="D26" s="74" t="s">
        <v>48</v>
      </c>
      <c r="E26" s="74" t="s">
        <v>48</v>
      </c>
      <c r="F26" s="74" t="s">
        <v>48</v>
      </c>
      <c r="G26" s="74" t="s">
        <v>48</v>
      </c>
      <c r="H26" s="74" t="s">
        <v>48</v>
      </c>
      <c r="I26" s="74" t="s">
        <v>48</v>
      </c>
      <c r="J26" s="74" t="s">
        <v>48</v>
      </c>
      <c r="K26" s="74" t="s">
        <v>48</v>
      </c>
      <c r="L26" s="74" t="s">
        <v>48</v>
      </c>
      <c r="M26" s="74" t="s">
        <v>48</v>
      </c>
      <c r="N26" s="74" t="s">
        <v>48</v>
      </c>
      <c r="O26" s="74" t="s">
        <v>48</v>
      </c>
      <c r="P26" s="74" t="s">
        <v>48</v>
      </c>
      <c r="Q26" s="74" t="s">
        <v>48</v>
      </c>
      <c r="R26" s="74" t="s">
        <v>48</v>
      </c>
      <c r="S26" s="74" t="s">
        <v>48</v>
      </c>
      <c r="T26" s="74" t="s">
        <v>48</v>
      </c>
      <c r="U26" s="74" t="s">
        <v>48</v>
      </c>
      <c r="V26" s="74" t="s">
        <v>48</v>
      </c>
      <c r="W26" s="74" t="s">
        <v>48</v>
      </c>
      <c r="X26" s="74" t="s">
        <v>48</v>
      </c>
      <c r="Y26" s="74" t="s">
        <v>48</v>
      </c>
      <c r="Z26" s="74" t="s">
        <v>48</v>
      </c>
      <c r="AA26" s="74" t="s">
        <v>48</v>
      </c>
      <c r="AB26" s="74" t="s">
        <v>48</v>
      </c>
      <c r="AC26" s="74" t="s">
        <v>48</v>
      </c>
      <c r="AD26" s="74" t="s">
        <v>48</v>
      </c>
      <c r="AE26" s="74" t="s">
        <v>48</v>
      </c>
      <c r="AF26" s="74" t="s">
        <v>48</v>
      </c>
      <c r="AG26" s="74" t="s">
        <v>48</v>
      </c>
      <c r="AH26" s="74" t="s">
        <v>48</v>
      </c>
    </row>
    <row r="27" spans="3:34" ht="15.75" x14ac:dyDescent="0.25">
      <c r="C27" s="12">
        <f>IF($D$8&lt;&gt;"",Sources!I21,"")</f>
        <v>1</v>
      </c>
      <c r="D27" s="74" t="s">
        <v>48</v>
      </c>
      <c r="E27" s="74" t="s">
        <v>48</v>
      </c>
      <c r="F27" s="74" t="s">
        <v>48</v>
      </c>
      <c r="G27" s="74" t="s">
        <v>48</v>
      </c>
      <c r="H27" s="74" t="s">
        <v>48</v>
      </c>
      <c r="I27" s="74" t="s">
        <v>48</v>
      </c>
      <c r="J27" s="74" t="s">
        <v>48</v>
      </c>
      <c r="K27" s="74" t="s">
        <v>48</v>
      </c>
      <c r="L27" s="74" t="s">
        <v>48</v>
      </c>
      <c r="M27" s="74" t="s">
        <v>48</v>
      </c>
      <c r="N27" s="74" t="s">
        <v>48</v>
      </c>
      <c r="O27" s="74" t="s">
        <v>48</v>
      </c>
      <c r="P27" s="74" t="s">
        <v>48</v>
      </c>
      <c r="Q27" s="74" t="s">
        <v>48</v>
      </c>
      <c r="R27" s="74" t="s">
        <v>48</v>
      </c>
      <c r="S27" s="74" t="s">
        <v>48</v>
      </c>
      <c r="T27" s="74" t="s">
        <v>48</v>
      </c>
      <c r="U27" s="74" t="s">
        <v>48</v>
      </c>
      <c r="V27" s="74" t="s">
        <v>48</v>
      </c>
      <c r="W27" s="74" t="s">
        <v>48</v>
      </c>
      <c r="X27" s="74" t="s">
        <v>48</v>
      </c>
      <c r="Y27" s="74" t="s">
        <v>48</v>
      </c>
      <c r="Z27" s="74" t="s">
        <v>48</v>
      </c>
      <c r="AA27" s="74" t="s">
        <v>48</v>
      </c>
      <c r="AB27" s="74" t="s">
        <v>48</v>
      </c>
      <c r="AC27" s="74" t="s">
        <v>48</v>
      </c>
      <c r="AD27" s="74" t="s">
        <v>48</v>
      </c>
      <c r="AE27" s="74" t="s">
        <v>48</v>
      </c>
      <c r="AF27" s="74" t="s">
        <v>48</v>
      </c>
      <c r="AG27" s="74" t="s">
        <v>48</v>
      </c>
      <c r="AH27" s="74" t="s">
        <v>48</v>
      </c>
    </row>
    <row r="28" spans="3:34" ht="15.75" x14ac:dyDescent="0.25">
      <c r="C28" s="12">
        <f>IF($D$8&lt;&gt;"",Sources!I22,"")</f>
        <v>1.0416666666666667</v>
      </c>
      <c r="D28" s="74" t="s">
        <v>48</v>
      </c>
      <c r="E28" s="74" t="s">
        <v>4</v>
      </c>
      <c r="F28" s="74" t="s">
        <v>48</v>
      </c>
      <c r="G28" s="74" t="s">
        <v>48</v>
      </c>
      <c r="H28" s="74" t="s">
        <v>48</v>
      </c>
      <c r="I28" s="74" t="s">
        <v>48</v>
      </c>
      <c r="J28" s="74" t="s">
        <v>48</v>
      </c>
      <c r="K28" s="74" t="s">
        <v>48</v>
      </c>
      <c r="L28" s="74" t="s">
        <v>48</v>
      </c>
      <c r="M28" s="74" t="s">
        <v>48</v>
      </c>
      <c r="N28" s="74" t="s">
        <v>48</v>
      </c>
      <c r="O28" s="74" t="s">
        <v>48</v>
      </c>
      <c r="P28" s="74" t="s">
        <v>48</v>
      </c>
      <c r="Q28" s="74" t="s">
        <v>48</v>
      </c>
      <c r="R28" s="74" t="s">
        <v>48</v>
      </c>
      <c r="S28" s="74" t="s">
        <v>48</v>
      </c>
      <c r="T28" s="74" t="s">
        <v>48</v>
      </c>
      <c r="U28" s="74" t="s">
        <v>48</v>
      </c>
      <c r="V28" s="74" t="s">
        <v>48</v>
      </c>
      <c r="W28" s="74" t="s">
        <v>48</v>
      </c>
      <c r="X28" s="74" t="s">
        <v>48</v>
      </c>
      <c r="Y28" s="74" t="s">
        <v>48</v>
      </c>
      <c r="Z28" s="74" t="s">
        <v>48</v>
      </c>
      <c r="AA28" s="74" t="s">
        <v>48</v>
      </c>
      <c r="AB28" s="74" t="s">
        <v>48</v>
      </c>
      <c r="AC28" s="74" t="s">
        <v>48</v>
      </c>
      <c r="AD28" s="74" t="s">
        <v>48</v>
      </c>
      <c r="AE28" s="74" t="s">
        <v>48</v>
      </c>
      <c r="AF28" s="74" t="s">
        <v>48</v>
      </c>
      <c r="AG28" s="74" t="s">
        <v>48</v>
      </c>
      <c r="AH28" s="74" t="s">
        <v>48</v>
      </c>
    </row>
    <row r="29" spans="3:34" ht="15.75" x14ac:dyDescent="0.25">
      <c r="C29" s="12">
        <f>IF($D$8&lt;&gt;"",Sources!I23,"")</f>
        <v>1.0833333333333333</v>
      </c>
      <c r="D29" s="74" t="s">
        <v>48</v>
      </c>
      <c r="E29" s="74" t="s">
        <v>48</v>
      </c>
      <c r="F29" s="74" t="s">
        <v>48</v>
      </c>
      <c r="G29" s="74" t="s">
        <v>48</v>
      </c>
      <c r="H29" s="74" t="s">
        <v>48</v>
      </c>
      <c r="I29" s="74" t="s">
        <v>48</v>
      </c>
      <c r="J29" s="74" t="s">
        <v>48</v>
      </c>
      <c r="K29" s="74" t="s">
        <v>48</v>
      </c>
      <c r="L29" s="74" t="s">
        <v>48</v>
      </c>
      <c r="M29" s="74" t="s">
        <v>48</v>
      </c>
      <c r="N29" s="74" t="s">
        <v>48</v>
      </c>
      <c r="O29" s="74" t="s">
        <v>48</v>
      </c>
      <c r="P29" s="74" t="s">
        <v>48</v>
      </c>
      <c r="Q29" s="74" t="s">
        <v>48</v>
      </c>
      <c r="R29" s="74" t="s">
        <v>48</v>
      </c>
      <c r="S29" s="74" t="s">
        <v>48</v>
      </c>
      <c r="T29" s="74" t="s">
        <v>48</v>
      </c>
      <c r="U29" s="74" t="s">
        <v>48</v>
      </c>
      <c r="V29" s="74" t="s">
        <v>48</v>
      </c>
      <c r="W29" s="74" t="s">
        <v>48</v>
      </c>
      <c r="X29" s="74" t="s">
        <v>48</v>
      </c>
      <c r="Y29" s="74" t="s">
        <v>48</v>
      </c>
      <c r="Z29" s="74" t="s">
        <v>48</v>
      </c>
      <c r="AA29" s="74" t="s">
        <v>48</v>
      </c>
      <c r="AB29" s="74" t="s">
        <v>48</v>
      </c>
      <c r="AC29" s="74" t="s">
        <v>48</v>
      </c>
      <c r="AD29" s="74" t="s">
        <v>48</v>
      </c>
      <c r="AE29" s="74" t="s">
        <v>48</v>
      </c>
      <c r="AF29" s="74" t="s">
        <v>48</v>
      </c>
      <c r="AG29" s="74" t="s">
        <v>48</v>
      </c>
      <c r="AH29" s="74" t="s">
        <v>48</v>
      </c>
    </row>
    <row r="30" spans="3:34" ht="15.75" x14ac:dyDescent="0.25">
      <c r="C30" s="12">
        <f>IF($D$8&lt;&gt;"",Sources!I24,"")</f>
        <v>1.125</v>
      </c>
      <c r="D30" s="74" t="s">
        <v>48</v>
      </c>
      <c r="E30" s="74" t="s">
        <v>48</v>
      </c>
      <c r="F30" s="74" t="s">
        <v>48</v>
      </c>
      <c r="G30" s="74" t="s">
        <v>48</v>
      </c>
      <c r="H30" s="74" t="s">
        <v>48</v>
      </c>
      <c r="I30" s="74" t="s">
        <v>48</v>
      </c>
      <c r="J30" s="74" t="s">
        <v>48</v>
      </c>
      <c r="K30" s="74" t="s">
        <v>48</v>
      </c>
      <c r="L30" s="74" t="s">
        <v>48</v>
      </c>
      <c r="M30" s="74" t="s">
        <v>48</v>
      </c>
      <c r="N30" s="74" t="s">
        <v>48</v>
      </c>
      <c r="O30" s="74" t="s">
        <v>48</v>
      </c>
      <c r="P30" s="74" t="s">
        <v>48</v>
      </c>
      <c r="Q30" s="74" t="s">
        <v>48</v>
      </c>
      <c r="R30" s="74" t="s">
        <v>48</v>
      </c>
      <c r="S30" s="74" t="s">
        <v>48</v>
      </c>
      <c r="T30" s="74" t="s">
        <v>48</v>
      </c>
      <c r="U30" s="74" t="s">
        <v>48</v>
      </c>
      <c r="V30" s="74" t="s">
        <v>48</v>
      </c>
      <c r="W30" s="74" t="s">
        <v>48</v>
      </c>
      <c r="X30" s="74" t="s">
        <v>48</v>
      </c>
      <c r="Y30" s="74" t="s">
        <v>48</v>
      </c>
      <c r="Z30" s="74" t="s">
        <v>48</v>
      </c>
      <c r="AA30" s="74" t="s">
        <v>48</v>
      </c>
      <c r="AB30" s="74" t="s">
        <v>48</v>
      </c>
      <c r="AC30" s="74" t="s">
        <v>48</v>
      </c>
      <c r="AD30" s="74" t="s">
        <v>48</v>
      </c>
      <c r="AE30" s="74" t="s">
        <v>48</v>
      </c>
      <c r="AF30" s="74" t="s">
        <v>48</v>
      </c>
      <c r="AG30" s="74" t="s">
        <v>48</v>
      </c>
      <c r="AH30" s="74" t="s">
        <v>48</v>
      </c>
    </row>
    <row r="31" spans="3:34" ht="15.75" x14ac:dyDescent="0.25">
      <c r="C31" s="12">
        <f>IF($D$8&lt;&gt;"",Sources!I25,"")</f>
        <v>1.1666666666666667</v>
      </c>
      <c r="D31" s="74" t="s">
        <v>48</v>
      </c>
      <c r="E31" s="74" t="s">
        <v>48</v>
      </c>
      <c r="F31" s="74" t="s">
        <v>48</v>
      </c>
      <c r="G31" s="74" t="s">
        <v>48</v>
      </c>
      <c r="H31" s="74" t="s">
        <v>48</v>
      </c>
      <c r="I31" s="74" t="s">
        <v>48</v>
      </c>
      <c r="J31" s="74" t="s">
        <v>48</v>
      </c>
      <c r="K31" s="74" t="s">
        <v>48</v>
      </c>
      <c r="L31" s="74" t="s">
        <v>48</v>
      </c>
      <c r="M31" s="74" t="s">
        <v>48</v>
      </c>
      <c r="N31" s="74" t="s">
        <v>48</v>
      </c>
      <c r="O31" s="74" t="s">
        <v>48</v>
      </c>
      <c r="P31" s="74" t="s">
        <v>48</v>
      </c>
      <c r="Q31" s="74" t="s">
        <v>48</v>
      </c>
      <c r="R31" s="74" t="s">
        <v>48</v>
      </c>
      <c r="S31" s="74" t="s">
        <v>48</v>
      </c>
      <c r="T31" s="74" t="s">
        <v>48</v>
      </c>
      <c r="U31" s="74" t="s">
        <v>48</v>
      </c>
      <c r="V31" s="74" t="s">
        <v>48</v>
      </c>
      <c r="W31" s="74" t="s">
        <v>48</v>
      </c>
      <c r="X31" s="74" t="s">
        <v>48</v>
      </c>
      <c r="Y31" s="74" t="s">
        <v>48</v>
      </c>
      <c r="Z31" s="74" t="s">
        <v>48</v>
      </c>
      <c r="AA31" s="74" t="s">
        <v>48</v>
      </c>
      <c r="AB31" s="74" t="s">
        <v>48</v>
      </c>
      <c r="AC31" s="74" t="s">
        <v>48</v>
      </c>
      <c r="AD31" s="74" t="s">
        <v>48</v>
      </c>
      <c r="AE31" s="74" t="s">
        <v>48</v>
      </c>
      <c r="AF31" s="74" t="s">
        <v>48</v>
      </c>
      <c r="AG31" s="74" t="s">
        <v>48</v>
      </c>
      <c r="AH31" s="74" t="s">
        <v>48</v>
      </c>
    </row>
    <row r="32" spans="3:34" ht="16.5" thickBot="1" x14ac:dyDescent="0.3">
      <c r="C32" s="52">
        <f>IF($D$8&lt;&gt;"",Sources!I26,"")</f>
        <v>1.2083333333333333</v>
      </c>
      <c r="D32" s="74" t="s">
        <v>48</v>
      </c>
      <c r="E32" s="74" t="s">
        <v>48</v>
      </c>
      <c r="F32" s="74" t="s">
        <v>48</v>
      </c>
      <c r="G32" s="74" t="s">
        <v>48</v>
      </c>
      <c r="H32" s="74" t="s">
        <v>48</v>
      </c>
      <c r="I32" s="74" t="s">
        <v>48</v>
      </c>
      <c r="J32" s="74" t="s">
        <v>48</v>
      </c>
      <c r="K32" s="74" t="s">
        <v>48</v>
      </c>
      <c r="L32" s="74" t="s">
        <v>48</v>
      </c>
      <c r="M32" s="74" t="s">
        <v>48</v>
      </c>
      <c r="N32" s="74" t="s">
        <v>48</v>
      </c>
      <c r="O32" s="74" t="s">
        <v>48</v>
      </c>
      <c r="P32" s="74" t="s">
        <v>48</v>
      </c>
      <c r="Q32" s="74" t="s">
        <v>48</v>
      </c>
      <c r="R32" s="74" t="s">
        <v>48</v>
      </c>
      <c r="S32" s="74" t="s">
        <v>48</v>
      </c>
      <c r="T32" s="74" t="s">
        <v>48</v>
      </c>
      <c r="U32" s="74" t="s">
        <v>48</v>
      </c>
      <c r="V32" s="74" t="s">
        <v>48</v>
      </c>
      <c r="W32" s="74" t="s">
        <v>48</v>
      </c>
      <c r="X32" s="74" t="s">
        <v>48</v>
      </c>
      <c r="Y32" s="74" t="s">
        <v>48</v>
      </c>
      <c r="Z32" s="74" t="s">
        <v>48</v>
      </c>
      <c r="AA32" s="74" t="s">
        <v>48</v>
      </c>
      <c r="AB32" s="74" t="s">
        <v>48</v>
      </c>
      <c r="AC32" s="74" t="s">
        <v>48</v>
      </c>
      <c r="AD32" s="74" t="s">
        <v>48</v>
      </c>
      <c r="AE32" s="74" t="s">
        <v>48</v>
      </c>
      <c r="AF32" s="74" t="s">
        <v>48</v>
      </c>
      <c r="AG32" s="74" t="s">
        <v>48</v>
      </c>
      <c r="AH32" s="74" t="s">
        <v>48</v>
      </c>
    </row>
    <row r="33" spans="3:34" ht="16.5" thickBot="1" x14ac:dyDescent="0.3">
      <c r="C33" s="53" t="s">
        <v>40</v>
      </c>
      <c r="D33" s="62">
        <f>COUNTIF(D9:D32,"P")</f>
        <v>0</v>
      </c>
      <c r="E33" s="62">
        <f>COUNTIF($E9:E$32,"P")</f>
        <v>0</v>
      </c>
      <c r="F33" s="62">
        <f>COUNTIF($F9:F$32,"P")</f>
        <v>0</v>
      </c>
      <c r="G33" s="62">
        <f>COUNTIF($G9:G$32,"P")</f>
        <v>0</v>
      </c>
      <c r="H33" s="62">
        <f>COUNTIF($H9:H$32,"P")</f>
        <v>0</v>
      </c>
      <c r="I33" s="62">
        <f>COUNTIF($I9:I$32,"P")</f>
        <v>0</v>
      </c>
      <c r="J33" s="62">
        <f>COUNTIF($J9:J$32,"P")</f>
        <v>0</v>
      </c>
      <c r="K33" s="62">
        <f>COUNTIF($K9:K$32,"P")</f>
        <v>0</v>
      </c>
      <c r="L33" s="62">
        <f>COUNTIF($L9:L$32,"P")</f>
        <v>0</v>
      </c>
      <c r="M33" s="62">
        <f>COUNTIF($M9:M$32,"P")</f>
        <v>0</v>
      </c>
      <c r="N33" s="62">
        <f>COUNTIF($N9:N$32,"P")</f>
        <v>0</v>
      </c>
      <c r="O33" s="62">
        <f>COUNTIF($O9:O$32,"P")</f>
        <v>0</v>
      </c>
      <c r="P33" s="62">
        <f>COUNTIF($M9:P$32,"P")</f>
        <v>0</v>
      </c>
      <c r="Q33" s="62">
        <f>COUNTIF($M9:Q$32,"P")</f>
        <v>0</v>
      </c>
      <c r="R33" s="62">
        <f>COUNTIF($M9:R$32,"P")</f>
        <v>0</v>
      </c>
      <c r="S33" s="62">
        <f>COUNTIF($M9:S$32,"P")</f>
        <v>0</v>
      </c>
      <c r="T33" s="62">
        <f>COUNTIF($M9:T$32,"P")</f>
        <v>0</v>
      </c>
      <c r="U33" s="62">
        <f>COUNTIF($M9:U$32,"P")</f>
        <v>0</v>
      </c>
      <c r="V33" s="62">
        <f>COUNTIF($M9:V$32,"P")</f>
        <v>0</v>
      </c>
      <c r="W33" s="62">
        <f>COUNTIF($M9:W$32,"P")</f>
        <v>0</v>
      </c>
      <c r="X33" s="62">
        <f>COUNTIF($M9:X$32,"P")</f>
        <v>0</v>
      </c>
      <c r="Y33" s="62">
        <f>COUNTIF($M9:Y$32,"P")</f>
        <v>0</v>
      </c>
      <c r="Z33" s="62">
        <f>COUNTIF($M9:Z$32,"P")</f>
        <v>0</v>
      </c>
      <c r="AA33" s="62">
        <f>COUNTIF($M9:AA$32,"P")</f>
        <v>0</v>
      </c>
      <c r="AB33" s="62">
        <f>COUNTIF($M9:AB$32,"P")</f>
        <v>0</v>
      </c>
      <c r="AC33" s="62">
        <f>COUNTIF($M9:AC$32,"P")</f>
        <v>0</v>
      </c>
      <c r="AD33" s="62">
        <f>COUNTIF($M9:AD$32,"P")</f>
        <v>0</v>
      </c>
      <c r="AE33" s="62">
        <f>COUNTIF($M9:AE$32,"P")</f>
        <v>0</v>
      </c>
      <c r="AF33" s="62">
        <f>COUNTIF($M9:AF$32,"P")</f>
        <v>0</v>
      </c>
      <c r="AG33" s="62">
        <f>COUNTIF($M9:AG$32,"P")</f>
        <v>0</v>
      </c>
      <c r="AH33" s="62">
        <f>COUNTIF($M9:AH$32,"P")</f>
        <v>0</v>
      </c>
    </row>
    <row r="34" spans="3:34" ht="16.5" thickBot="1" x14ac:dyDescent="0.3">
      <c r="C34" s="41" t="s">
        <v>41</v>
      </c>
      <c r="D34" s="63">
        <f>COUNTIF(D9:D32,"C")</f>
        <v>0</v>
      </c>
      <c r="E34" s="63">
        <f t="shared" ref="E34:AH34" si="1">COUNTIF(E9:E32,"C")</f>
        <v>0</v>
      </c>
      <c r="F34" s="63">
        <f t="shared" si="1"/>
        <v>0</v>
      </c>
      <c r="G34" s="63">
        <f t="shared" si="1"/>
        <v>0</v>
      </c>
      <c r="H34" s="63">
        <f t="shared" si="1"/>
        <v>0</v>
      </c>
      <c r="I34" s="63">
        <f t="shared" si="1"/>
        <v>0</v>
      </c>
      <c r="J34" s="63">
        <f t="shared" si="1"/>
        <v>0</v>
      </c>
      <c r="K34" s="63">
        <f t="shared" si="1"/>
        <v>0</v>
      </c>
      <c r="L34" s="63">
        <f t="shared" si="1"/>
        <v>0</v>
      </c>
      <c r="M34" s="63">
        <f t="shared" si="1"/>
        <v>0</v>
      </c>
      <c r="N34" s="63">
        <f t="shared" si="1"/>
        <v>0</v>
      </c>
      <c r="O34" s="63">
        <f t="shared" si="1"/>
        <v>0</v>
      </c>
      <c r="P34" s="63">
        <f t="shared" si="1"/>
        <v>0</v>
      </c>
      <c r="Q34" s="63">
        <f t="shared" si="1"/>
        <v>0</v>
      </c>
      <c r="R34" s="63">
        <f t="shared" si="1"/>
        <v>0</v>
      </c>
      <c r="S34" s="63">
        <f t="shared" si="1"/>
        <v>0</v>
      </c>
      <c r="T34" s="63">
        <f t="shared" si="1"/>
        <v>0</v>
      </c>
      <c r="U34" s="63">
        <f t="shared" si="1"/>
        <v>0</v>
      </c>
      <c r="V34" s="63">
        <f t="shared" si="1"/>
        <v>0</v>
      </c>
      <c r="W34" s="63">
        <f t="shared" si="1"/>
        <v>0</v>
      </c>
      <c r="X34" s="63">
        <f t="shared" si="1"/>
        <v>0</v>
      </c>
      <c r="Y34" s="63">
        <f t="shared" si="1"/>
        <v>0</v>
      </c>
      <c r="Z34" s="63">
        <f t="shared" si="1"/>
        <v>0</v>
      </c>
      <c r="AA34" s="63">
        <f t="shared" si="1"/>
        <v>0</v>
      </c>
      <c r="AB34" s="63">
        <f t="shared" si="1"/>
        <v>0</v>
      </c>
      <c r="AC34" s="63">
        <f t="shared" si="1"/>
        <v>0</v>
      </c>
      <c r="AD34" s="63">
        <f t="shared" si="1"/>
        <v>0</v>
      </c>
      <c r="AE34" s="63">
        <f t="shared" si="1"/>
        <v>0</v>
      </c>
      <c r="AF34" s="63">
        <f t="shared" si="1"/>
        <v>0</v>
      </c>
      <c r="AG34" s="63">
        <f t="shared" si="1"/>
        <v>0</v>
      </c>
      <c r="AH34" s="63">
        <f t="shared" si="1"/>
        <v>0</v>
      </c>
    </row>
    <row r="35" spans="3:34" ht="16.5" thickBot="1" x14ac:dyDescent="0.3">
      <c r="C35" s="42" t="s">
        <v>42</v>
      </c>
      <c r="D35" s="63">
        <f>COUNTIF(D10:D32,"R")</f>
        <v>0</v>
      </c>
      <c r="E35" s="63">
        <f t="shared" ref="E35:AH35" si="2">COUNTIF(E10:E32,"R")</f>
        <v>0</v>
      </c>
      <c r="F35" s="63">
        <f t="shared" si="2"/>
        <v>0</v>
      </c>
      <c r="G35" s="63">
        <f t="shared" si="2"/>
        <v>0</v>
      </c>
      <c r="H35" s="63">
        <f t="shared" si="2"/>
        <v>0</v>
      </c>
      <c r="I35" s="63">
        <f t="shared" si="2"/>
        <v>0</v>
      </c>
      <c r="J35" s="63">
        <f t="shared" si="2"/>
        <v>0</v>
      </c>
      <c r="K35" s="63">
        <f t="shared" si="2"/>
        <v>0</v>
      </c>
      <c r="L35" s="63">
        <f t="shared" si="2"/>
        <v>0</v>
      </c>
      <c r="M35" s="63">
        <f t="shared" si="2"/>
        <v>0</v>
      </c>
      <c r="N35" s="63">
        <f t="shared" si="2"/>
        <v>0</v>
      </c>
      <c r="O35" s="63">
        <f t="shared" si="2"/>
        <v>0</v>
      </c>
      <c r="P35" s="63">
        <f t="shared" si="2"/>
        <v>0</v>
      </c>
      <c r="Q35" s="63">
        <f t="shared" si="2"/>
        <v>0</v>
      </c>
      <c r="R35" s="63">
        <f t="shared" si="2"/>
        <v>0</v>
      </c>
      <c r="S35" s="63">
        <f t="shared" si="2"/>
        <v>0</v>
      </c>
      <c r="T35" s="63">
        <f t="shared" si="2"/>
        <v>0</v>
      </c>
      <c r="U35" s="63">
        <f t="shared" si="2"/>
        <v>0</v>
      </c>
      <c r="V35" s="63">
        <f t="shared" si="2"/>
        <v>0</v>
      </c>
      <c r="W35" s="63">
        <f t="shared" si="2"/>
        <v>0</v>
      </c>
      <c r="X35" s="63">
        <f t="shared" si="2"/>
        <v>0</v>
      </c>
      <c r="Y35" s="63">
        <f t="shared" si="2"/>
        <v>0</v>
      </c>
      <c r="Z35" s="63">
        <f t="shared" si="2"/>
        <v>0</v>
      </c>
      <c r="AA35" s="63">
        <f t="shared" si="2"/>
        <v>0</v>
      </c>
      <c r="AB35" s="63">
        <f t="shared" si="2"/>
        <v>0</v>
      </c>
      <c r="AC35" s="63">
        <f t="shared" si="2"/>
        <v>0</v>
      </c>
      <c r="AD35" s="63">
        <f t="shared" si="2"/>
        <v>0</v>
      </c>
      <c r="AE35" s="63">
        <f t="shared" si="2"/>
        <v>0</v>
      </c>
      <c r="AF35" s="63">
        <f t="shared" si="2"/>
        <v>0</v>
      </c>
      <c r="AG35" s="63">
        <f t="shared" si="2"/>
        <v>0</v>
      </c>
      <c r="AH35" s="63">
        <f t="shared" si="2"/>
        <v>0</v>
      </c>
    </row>
    <row r="36" spans="3:34" ht="16.5" thickBot="1" x14ac:dyDescent="0.3">
      <c r="C36" s="44" t="s">
        <v>43</v>
      </c>
      <c r="D36" s="63">
        <f>COUNTIF(D11:D32,"F")</f>
        <v>0</v>
      </c>
      <c r="E36" s="63">
        <f t="shared" ref="E36:AH36" si="3">COUNTIF(E11:E32,"F")</f>
        <v>1</v>
      </c>
      <c r="F36" s="63">
        <f t="shared" si="3"/>
        <v>0</v>
      </c>
      <c r="G36" s="63">
        <f t="shared" si="3"/>
        <v>0</v>
      </c>
      <c r="H36" s="63">
        <f t="shared" si="3"/>
        <v>0</v>
      </c>
      <c r="I36" s="63">
        <f t="shared" si="3"/>
        <v>0</v>
      </c>
      <c r="J36" s="63">
        <f t="shared" si="3"/>
        <v>0</v>
      </c>
      <c r="K36" s="63">
        <f t="shared" si="3"/>
        <v>0</v>
      </c>
      <c r="L36" s="63">
        <f t="shared" si="3"/>
        <v>0</v>
      </c>
      <c r="M36" s="63">
        <f t="shared" si="3"/>
        <v>0</v>
      </c>
      <c r="N36" s="63">
        <f t="shared" si="3"/>
        <v>0</v>
      </c>
      <c r="O36" s="63">
        <f t="shared" si="3"/>
        <v>0</v>
      </c>
      <c r="P36" s="63">
        <f t="shared" si="3"/>
        <v>0</v>
      </c>
      <c r="Q36" s="63">
        <f t="shared" si="3"/>
        <v>0</v>
      </c>
      <c r="R36" s="63">
        <f t="shared" si="3"/>
        <v>0</v>
      </c>
      <c r="S36" s="63">
        <f t="shared" si="3"/>
        <v>0</v>
      </c>
      <c r="T36" s="63">
        <f t="shared" si="3"/>
        <v>0</v>
      </c>
      <c r="U36" s="63">
        <f t="shared" si="3"/>
        <v>0</v>
      </c>
      <c r="V36" s="63">
        <f t="shared" si="3"/>
        <v>0</v>
      </c>
      <c r="W36" s="63">
        <f t="shared" si="3"/>
        <v>0</v>
      </c>
      <c r="X36" s="63">
        <f t="shared" si="3"/>
        <v>0</v>
      </c>
      <c r="Y36" s="63">
        <f t="shared" si="3"/>
        <v>0</v>
      </c>
      <c r="Z36" s="63">
        <f t="shared" si="3"/>
        <v>0</v>
      </c>
      <c r="AA36" s="63">
        <f t="shared" si="3"/>
        <v>0</v>
      </c>
      <c r="AB36" s="63">
        <f t="shared" si="3"/>
        <v>0</v>
      </c>
      <c r="AC36" s="63">
        <f t="shared" si="3"/>
        <v>0</v>
      </c>
      <c r="AD36" s="63">
        <f t="shared" si="3"/>
        <v>0</v>
      </c>
      <c r="AE36" s="63">
        <f t="shared" si="3"/>
        <v>0</v>
      </c>
      <c r="AF36" s="63">
        <f t="shared" si="3"/>
        <v>0</v>
      </c>
      <c r="AG36" s="63">
        <f t="shared" si="3"/>
        <v>0</v>
      </c>
      <c r="AH36" s="63">
        <f t="shared" si="3"/>
        <v>0</v>
      </c>
    </row>
    <row r="37" spans="3:34" ht="16.5" thickBot="1" x14ac:dyDescent="0.3">
      <c r="C37" s="45" t="s">
        <v>44</v>
      </c>
      <c r="D37" s="63">
        <f>COUNTIF(D12:D35,"M")</f>
        <v>0</v>
      </c>
      <c r="E37" s="63">
        <f t="shared" ref="E37:AH37" si="4">COUNTIF(E12:E35,"M")</f>
        <v>0</v>
      </c>
      <c r="F37" s="63">
        <f t="shared" si="4"/>
        <v>0</v>
      </c>
      <c r="G37" s="63">
        <f t="shared" si="4"/>
        <v>0</v>
      </c>
      <c r="H37" s="63">
        <f t="shared" si="4"/>
        <v>0</v>
      </c>
      <c r="I37" s="63">
        <f t="shared" si="4"/>
        <v>0</v>
      </c>
      <c r="J37" s="63">
        <f t="shared" si="4"/>
        <v>0</v>
      </c>
      <c r="K37" s="63">
        <f t="shared" si="4"/>
        <v>0</v>
      </c>
      <c r="L37" s="63">
        <f t="shared" si="4"/>
        <v>0</v>
      </c>
      <c r="M37" s="63">
        <f t="shared" si="4"/>
        <v>0</v>
      </c>
      <c r="N37" s="63">
        <f t="shared" si="4"/>
        <v>0</v>
      </c>
      <c r="O37" s="63">
        <f t="shared" si="4"/>
        <v>0</v>
      </c>
      <c r="P37" s="63">
        <f t="shared" si="4"/>
        <v>0</v>
      </c>
      <c r="Q37" s="63">
        <f t="shared" si="4"/>
        <v>0</v>
      </c>
      <c r="R37" s="63">
        <f t="shared" si="4"/>
        <v>0</v>
      </c>
      <c r="S37" s="63">
        <f t="shared" si="4"/>
        <v>0</v>
      </c>
      <c r="T37" s="63">
        <f t="shared" si="4"/>
        <v>0</v>
      </c>
      <c r="U37" s="63">
        <f t="shared" si="4"/>
        <v>0</v>
      </c>
      <c r="V37" s="63">
        <f t="shared" si="4"/>
        <v>0</v>
      </c>
      <c r="W37" s="63">
        <f t="shared" si="4"/>
        <v>0</v>
      </c>
      <c r="X37" s="63">
        <f t="shared" si="4"/>
        <v>0</v>
      </c>
      <c r="Y37" s="63">
        <f t="shared" si="4"/>
        <v>0</v>
      </c>
      <c r="Z37" s="63">
        <f t="shared" si="4"/>
        <v>0</v>
      </c>
      <c r="AA37" s="63">
        <f t="shared" si="4"/>
        <v>0</v>
      </c>
      <c r="AB37" s="63">
        <f t="shared" si="4"/>
        <v>0</v>
      </c>
      <c r="AC37" s="63">
        <f t="shared" si="4"/>
        <v>0</v>
      </c>
      <c r="AD37" s="63">
        <f t="shared" si="4"/>
        <v>0</v>
      </c>
      <c r="AE37" s="63">
        <f t="shared" si="4"/>
        <v>0</v>
      </c>
      <c r="AF37" s="63">
        <f t="shared" si="4"/>
        <v>0</v>
      </c>
      <c r="AG37" s="63">
        <f t="shared" si="4"/>
        <v>0</v>
      </c>
      <c r="AH37" s="63">
        <f t="shared" si="4"/>
        <v>0</v>
      </c>
    </row>
    <row r="38" spans="3:34" ht="16.5" thickBot="1" x14ac:dyDescent="0.3">
      <c r="C38" s="46" t="s">
        <v>45</v>
      </c>
      <c r="D38" s="63">
        <f>COUNTIF(D13:D32,"E")</f>
        <v>0</v>
      </c>
      <c r="E38" s="63">
        <f t="shared" ref="E38:AH38" si="5">COUNTIF(E13:E32,"E")</f>
        <v>0</v>
      </c>
      <c r="F38" s="63">
        <f t="shared" si="5"/>
        <v>0</v>
      </c>
      <c r="G38" s="63">
        <f t="shared" si="5"/>
        <v>0</v>
      </c>
      <c r="H38" s="63">
        <f t="shared" si="5"/>
        <v>0</v>
      </c>
      <c r="I38" s="63">
        <f t="shared" si="5"/>
        <v>0</v>
      </c>
      <c r="J38" s="63">
        <f t="shared" si="5"/>
        <v>0</v>
      </c>
      <c r="K38" s="63">
        <f t="shared" si="5"/>
        <v>0</v>
      </c>
      <c r="L38" s="63">
        <f t="shared" si="5"/>
        <v>0</v>
      </c>
      <c r="M38" s="63">
        <f t="shared" si="5"/>
        <v>0</v>
      </c>
      <c r="N38" s="63">
        <f t="shared" si="5"/>
        <v>0</v>
      </c>
      <c r="O38" s="63">
        <f t="shared" si="5"/>
        <v>0</v>
      </c>
      <c r="P38" s="63">
        <f t="shared" si="5"/>
        <v>0</v>
      </c>
      <c r="Q38" s="63">
        <f t="shared" si="5"/>
        <v>0</v>
      </c>
      <c r="R38" s="63">
        <f t="shared" si="5"/>
        <v>0</v>
      </c>
      <c r="S38" s="63">
        <f t="shared" si="5"/>
        <v>0</v>
      </c>
      <c r="T38" s="63">
        <f t="shared" si="5"/>
        <v>0</v>
      </c>
      <c r="U38" s="63">
        <f t="shared" si="5"/>
        <v>0</v>
      </c>
      <c r="V38" s="63">
        <f t="shared" si="5"/>
        <v>0</v>
      </c>
      <c r="W38" s="63">
        <f t="shared" si="5"/>
        <v>0</v>
      </c>
      <c r="X38" s="63">
        <f t="shared" si="5"/>
        <v>0</v>
      </c>
      <c r="Y38" s="63">
        <f t="shared" si="5"/>
        <v>0</v>
      </c>
      <c r="Z38" s="63">
        <f t="shared" si="5"/>
        <v>0</v>
      </c>
      <c r="AA38" s="63">
        <f t="shared" si="5"/>
        <v>0</v>
      </c>
      <c r="AB38" s="63">
        <f t="shared" si="5"/>
        <v>0</v>
      </c>
      <c r="AC38" s="63">
        <f t="shared" si="5"/>
        <v>0</v>
      </c>
      <c r="AD38" s="63">
        <f t="shared" si="5"/>
        <v>0</v>
      </c>
      <c r="AE38" s="63">
        <f t="shared" si="5"/>
        <v>0</v>
      </c>
      <c r="AF38" s="63">
        <f t="shared" si="5"/>
        <v>0</v>
      </c>
      <c r="AG38" s="63">
        <f t="shared" si="5"/>
        <v>0</v>
      </c>
      <c r="AH38" s="63">
        <f t="shared" si="5"/>
        <v>0</v>
      </c>
    </row>
    <row r="39" spans="3:34" ht="16.5" thickBot="1" x14ac:dyDescent="0.3">
      <c r="C39" s="47" t="s">
        <v>46</v>
      </c>
      <c r="D39" s="63">
        <f>COUNTIF(D14:D32,"CS")</f>
        <v>0</v>
      </c>
      <c r="E39" s="63">
        <f t="shared" ref="E39:AH39" si="6">COUNTIF(E14:E32,"CS")</f>
        <v>0</v>
      </c>
      <c r="F39" s="63">
        <f t="shared" si="6"/>
        <v>0</v>
      </c>
      <c r="G39" s="63">
        <f t="shared" si="6"/>
        <v>0</v>
      </c>
      <c r="H39" s="63">
        <f t="shared" si="6"/>
        <v>0</v>
      </c>
      <c r="I39" s="63">
        <f t="shared" si="6"/>
        <v>0</v>
      </c>
      <c r="J39" s="63">
        <f t="shared" si="6"/>
        <v>0</v>
      </c>
      <c r="K39" s="63">
        <f t="shared" si="6"/>
        <v>0</v>
      </c>
      <c r="L39" s="63">
        <f t="shared" si="6"/>
        <v>0</v>
      </c>
      <c r="M39" s="63">
        <f t="shared" si="6"/>
        <v>0</v>
      </c>
      <c r="N39" s="63">
        <f t="shared" si="6"/>
        <v>0</v>
      </c>
      <c r="O39" s="63">
        <f t="shared" si="6"/>
        <v>0</v>
      </c>
      <c r="P39" s="63">
        <f t="shared" si="6"/>
        <v>0</v>
      </c>
      <c r="Q39" s="63">
        <f t="shared" si="6"/>
        <v>0</v>
      </c>
      <c r="R39" s="63">
        <f t="shared" si="6"/>
        <v>0</v>
      </c>
      <c r="S39" s="63">
        <f t="shared" si="6"/>
        <v>0</v>
      </c>
      <c r="T39" s="63">
        <f t="shared" si="6"/>
        <v>0</v>
      </c>
      <c r="U39" s="63">
        <f t="shared" si="6"/>
        <v>0</v>
      </c>
      <c r="V39" s="63">
        <f t="shared" si="6"/>
        <v>0</v>
      </c>
      <c r="W39" s="63">
        <f t="shared" si="6"/>
        <v>0</v>
      </c>
      <c r="X39" s="63">
        <f t="shared" si="6"/>
        <v>0</v>
      </c>
      <c r="Y39" s="63">
        <f t="shared" si="6"/>
        <v>0</v>
      </c>
      <c r="Z39" s="63">
        <f t="shared" si="6"/>
        <v>0</v>
      </c>
      <c r="AA39" s="63">
        <f t="shared" si="6"/>
        <v>0</v>
      </c>
      <c r="AB39" s="63">
        <f t="shared" si="6"/>
        <v>0</v>
      </c>
      <c r="AC39" s="63">
        <f t="shared" si="6"/>
        <v>0</v>
      </c>
      <c r="AD39" s="63">
        <f t="shared" si="6"/>
        <v>0</v>
      </c>
      <c r="AE39" s="63">
        <f t="shared" si="6"/>
        <v>0</v>
      </c>
      <c r="AF39" s="63">
        <f t="shared" si="6"/>
        <v>0</v>
      </c>
      <c r="AG39" s="63">
        <f t="shared" si="6"/>
        <v>0</v>
      </c>
      <c r="AH39" s="63">
        <f t="shared" si="6"/>
        <v>0</v>
      </c>
    </row>
    <row r="40" spans="3:34" ht="16.5" thickBot="1" x14ac:dyDescent="0.3">
      <c r="C40" s="54" t="s">
        <v>47</v>
      </c>
      <c r="D40" s="63">
        <f>COUNTIF(D15:D32,"N")</f>
        <v>0</v>
      </c>
      <c r="E40" s="63">
        <f t="shared" ref="E40:AH40" si="7">COUNTIF(E15:E32,"N")</f>
        <v>0</v>
      </c>
      <c r="F40" s="63">
        <f t="shared" si="7"/>
        <v>0</v>
      </c>
      <c r="G40" s="63">
        <f t="shared" si="7"/>
        <v>0</v>
      </c>
      <c r="H40" s="63">
        <f t="shared" si="7"/>
        <v>0</v>
      </c>
      <c r="I40" s="63">
        <f t="shared" si="7"/>
        <v>0</v>
      </c>
      <c r="J40" s="63">
        <f t="shared" si="7"/>
        <v>0</v>
      </c>
      <c r="K40" s="63">
        <f t="shared" si="7"/>
        <v>0</v>
      </c>
      <c r="L40" s="63">
        <f t="shared" si="7"/>
        <v>0</v>
      </c>
      <c r="M40" s="63">
        <f t="shared" si="7"/>
        <v>0</v>
      </c>
      <c r="N40" s="63">
        <f t="shared" si="7"/>
        <v>0</v>
      </c>
      <c r="O40" s="63">
        <f t="shared" si="7"/>
        <v>0</v>
      </c>
      <c r="P40" s="63">
        <f t="shared" si="7"/>
        <v>0</v>
      </c>
      <c r="Q40" s="63">
        <f t="shared" si="7"/>
        <v>0</v>
      </c>
      <c r="R40" s="63">
        <f t="shared" si="7"/>
        <v>0</v>
      </c>
      <c r="S40" s="63">
        <f t="shared" si="7"/>
        <v>0</v>
      </c>
      <c r="T40" s="63">
        <f t="shared" si="7"/>
        <v>0</v>
      </c>
      <c r="U40" s="63">
        <f t="shared" si="7"/>
        <v>0</v>
      </c>
      <c r="V40" s="63">
        <f t="shared" si="7"/>
        <v>0</v>
      </c>
      <c r="W40" s="63">
        <f t="shared" si="7"/>
        <v>0</v>
      </c>
      <c r="X40" s="63">
        <f t="shared" si="7"/>
        <v>0</v>
      </c>
      <c r="Y40" s="63">
        <f t="shared" si="7"/>
        <v>0</v>
      </c>
      <c r="Z40" s="63">
        <f t="shared" si="7"/>
        <v>0</v>
      </c>
      <c r="AA40" s="63">
        <f t="shared" si="7"/>
        <v>0</v>
      </c>
      <c r="AB40" s="63">
        <f t="shared" si="7"/>
        <v>0</v>
      </c>
      <c r="AC40" s="63">
        <f t="shared" si="7"/>
        <v>0</v>
      </c>
      <c r="AD40" s="63">
        <f t="shared" si="7"/>
        <v>0</v>
      </c>
      <c r="AE40" s="63">
        <f t="shared" si="7"/>
        <v>0</v>
      </c>
      <c r="AF40" s="63">
        <f t="shared" si="7"/>
        <v>0</v>
      </c>
      <c r="AG40" s="63">
        <f t="shared" si="7"/>
        <v>0</v>
      </c>
      <c r="AH40" s="63">
        <f t="shared" si="7"/>
        <v>0</v>
      </c>
    </row>
    <row r="41" spans="3:34" ht="15.75" x14ac:dyDescent="0.25">
      <c r="C41" s="61"/>
    </row>
    <row r="42" spans="3:34" ht="15.75" x14ac:dyDescent="0.25">
      <c r="C42" s="61"/>
    </row>
    <row r="43" spans="3:34" ht="101.25" x14ac:dyDescent="0.25">
      <c r="C43" s="11" t="s">
        <v>17</v>
      </c>
      <c r="D43" s="39" t="s">
        <v>16</v>
      </c>
      <c r="E43" s="40" t="s">
        <v>15</v>
      </c>
      <c r="F43" s="10" t="s">
        <v>14</v>
      </c>
      <c r="G43" s="43" t="s">
        <v>13</v>
      </c>
      <c r="H43" s="9" t="s">
        <v>12</v>
      </c>
      <c r="I43" s="8" t="s">
        <v>11</v>
      </c>
      <c r="J43" s="36" t="s">
        <v>10</v>
      </c>
      <c r="K43" s="49" t="s">
        <v>9</v>
      </c>
      <c r="L43" s="57" t="s">
        <v>49</v>
      </c>
    </row>
    <row r="44" spans="3:34" ht="23.25" x14ac:dyDescent="0.35">
      <c r="C44" s="7" t="s">
        <v>8</v>
      </c>
      <c r="D44" s="6" t="s">
        <v>7</v>
      </c>
      <c r="E44" s="5" t="s">
        <v>6</v>
      </c>
      <c r="F44" s="4" t="s">
        <v>5</v>
      </c>
      <c r="G44" s="3" t="s">
        <v>4</v>
      </c>
      <c r="H44" s="2" t="s">
        <v>3</v>
      </c>
      <c r="I44" s="1" t="s">
        <v>2</v>
      </c>
      <c r="J44" s="35" t="s">
        <v>1</v>
      </c>
      <c r="K44" s="48" t="s">
        <v>0</v>
      </c>
      <c r="L44" s="56" t="s">
        <v>48</v>
      </c>
    </row>
    <row r="45" spans="3:34" ht="23.25" x14ac:dyDescent="0.25">
      <c r="C45" s="55" t="s">
        <v>38</v>
      </c>
      <c r="D45" s="6">
        <f>SUM(D33:AH33)</f>
        <v>0</v>
      </c>
      <c r="E45" s="64">
        <f>SUM(D34:AH34)</f>
        <v>0</v>
      </c>
      <c r="F45" s="64">
        <f>SUM(D35:AH35)</f>
        <v>0</v>
      </c>
      <c r="G45" s="64">
        <f>SUM(D36:AH36)</f>
        <v>1</v>
      </c>
      <c r="H45" s="64">
        <f>SUM(D37:AH37)</f>
        <v>0</v>
      </c>
      <c r="I45" s="64">
        <f>SUM(D38:AH38)</f>
        <v>0</v>
      </c>
      <c r="J45" s="64">
        <f>SUM(D39:AH39)</f>
        <v>0</v>
      </c>
      <c r="K45" s="64">
        <f>SUM(D40:AH40)</f>
        <v>0</v>
      </c>
      <c r="L45" s="65"/>
    </row>
  </sheetData>
  <mergeCells count="1">
    <mergeCell ref="F2:AE4"/>
  </mergeCells>
  <conditionalFormatting sqref="F2:AE4">
    <cfRule type="expression" dxfId="7" priority="6">
      <formula>$F$2&lt;&gt;""</formula>
    </cfRule>
  </conditionalFormatting>
  <conditionalFormatting sqref="D8:AH8">
    <cfRule type="expression" dxfId="6" priority="4">
      <formula>D$8&lt;&gt;""</formula>
    </cfRule>
    <cfRule type="expression" dxfId="5" priority="5">
      <formula>$AC$8</formula>
    </cfRule>
  </conditionalFormatting>
  <conditionalFormatting sqref="D8:AH32">
    <cfRule type="expression" dxfId="4" priority="3">
      <formula>AND(D$8&lt;&gt;"",OR(WEEKDAY(D$7,2)=6,WEEKDAY(D$7,2)=7))</formula>
    </cfRule>
  </conditionalFormatting>
  <conditionalFormatting sqref="P46">
    <cfRule type="expression" priority="1">
      <formula>$D$44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landscape" verticalDpi="300" r:id="rId1"/>
  <ignoredErrors>
    <ignoredError sqref="D34 E45" formula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Sources!$C$3:$C$14</xm:f>
          </x14:formula1>
          <xm:sqref>C3</xm:sqref>
        </x14:dataValidation>
        <x14:dataValidation type="list" allowBlank="1" showInputMessage="1" showErrorMessage="1">
          <x14:formula1>
            <xm:f>Sources!$F$3:$F$14</xm:f>
          </x14:formula1>
          <xm:sqref>C2</xm:sqref>
        </x14:dataValidation>
        <x14:dataValidation type="list" allowBlank="1" showInputMessage="1" showErrorMessage="1">
          <x14:formula1>
            <xm:f>Sources!$L$3:$L$11</xm:f>
          </x14:formula1>
          <xm:sqref>D9:AH32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I45"/>
  <sheetViews>
    <sheetView topLeftCell="A35" workbookViewId="0">
      <selection activeCell="E10" sqref="E10"/>
    </sheetView>
  </sheetViews>
  <sheetFormatPr baseColWidth="10" defaultRowHeight="15" x14ac:dyDescent="0.25"/>
  <cols>
    <col min="1" max="1" width="7.140625" customWidth="1"/>
    <col min="2" max="2" width="12.7109375" customWidth="1"/>
    <col min="3" max="3" width="22.140625" bestFit="1" customWidth="1"/>
    <col min="4" max="35" width="4.5703125" customWidth="1"/>
  </cols>
  <sheetData>
    <row r="1" spans="2:35" ht="15.75" thickBot="1" x14ac:dyDescent="0.3"/>
    <row r="2" spans="2:35" ht="15.6" customHeight="1" x14ac:dyDescent="0.25">
      <c r="B2" s="67" t="s">
        <v>21</v>
      </c>
      <c r="C2" s="68">
        <v>2019</v>
      </c>
      <c r="F2" s="75" t="str">
        <f>IF(AND(C2&lt;&gt;"",C3&lt;&gt;"",C4&lt;&gt;""),"Théâtre : Planning horaire de " &amp; C4 &amp; " pour le mois de  " &amp; C3,"")</f>
        <v>Théâtre : Planning horaire de Olivier Driant pour le mois de  Août</v>
      </c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20"/>
      <c r="AG2" s="20"/>
      <c r="AH2" s="20"/>
    </row>
    <row r="3" spans="2:35" ht="15.6" customHeight="1" thickBot="1" x14ac:dyDescent="0.3">
      <c r="B3" s="69" t="s">
        <v>20</v>
      </c>
      <c r="C3" s="70" t="s">
        <v>26</v>
      </c>
      <c r="E3" s="20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5"/>
      <c r="Z3" s="75"/>
      <c r="AA3" s="75"/>
      <c r="AB3" s="75"/>
      <c r="AC3" s="75"/>
      <c r="AD3" s="75"/>
      <c r="AE3" s="75"/>
      <c r="AF3" s="20"/>
      <c r="AG3" s="20"/>
      <c r="AH3" s="20"/>
    </row>
    <row r="4" spans="2:35" ht="21" x14ac:dyDescent="0.35">
      <c r="B4" s="66" t="s">
        <v>39</v>
      </c>
      <c r="C4" s="73" t="s">
        <v>51</v>
      </c>
      <c r="E4" s="20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20"/>
      <c r="AG4" s="20"/>
      <c r="AH4" s="20"/>
    </row>
    <row r="5" spans="2:35" x14ac:dyDescent="0.25">
      <c r="C5" s="72"/>
    </row>
    <row r="6" spans="2:35" hidden="1" x14ac:dyDescent="0.25">
      <c r="D6">
        <v>1</v>
      </c>
      <c r="E6">
        <v>2</v>
      </c>
      <c r="F6">
        <v>3</v>
      </c>
      <c r="G6">
        <v>4</v>
      </c>
      <c r="H6">
        <v>5</v>
      </c>
      <c r="I6">
        <v>6</v>
      </c>
      <c r="J6">
        <v>7</v>
      </c>
      <c r="K6">
        <v>8</v>
      </c>
      <c r="L6">
        <v>9</v>
      </c>
      <c r="M6">
        <v>10</v>
      </c>
      <c r="N6">
        <v>11</v>
      </c>
      <c r="O6">
        <v>12</v>
      </c>
      <c r="P6">
        <v>13</v>
      </c>
      <c r="Q6">
        <v>14</v>
      </c>
      <c r="R6">
        <v>15</v>
      </c>
      <c r="S6">
        <v>16</v>
      </c>
      <c r="T6">
        <v>17</v>
      </c>
      <c r="U6">
        <v>18</v>
      </c>
      <c r="V6">
        <v>19</v>
      </c>
      <c r="W6">
        <v>20</v>
      </c>
      <c r="X6">
        <v>21</v>
      </c>
      <c r="Y6">
        <v>22</v>
      </c>
      <c r="Z6">
        <v>23</v>
      </c>
      <c r="AA6">
        <v>24</v>
      </c>
      <c r="AB6">
        <v>25</v>
      </c>
      <c r="AC6">
        <v>26</v>
      </c>
      <c r="AD6">
        <v>27</v>
      </c>
      <c r="AE6">
        <v>28</v>
      </c>
      <c r="AF6">
        <v>29</v>
      </c>
      <c r="AG6">
        <v>30</v>
      </c>
      <c r="AH6">
        <v>31</v>
      </c>
    </row>
    <row r="7" spans="2:35" ht="126.75" hidden="1" x14ac:dyDescent="0.25">
      <c r="D7" s="19">
        <f>DATE($C$2,VLOOKUP($C$3,Sources!$C$2:$D$14,2,FALSE),Jérome!D6)</f>
        <v>43678</v>
      </c>
      <c r="E7" s="19">
        <f>DATE($C$2,VLOOKUP($C$3,Sources!$C$2:$D$14,2,FALSE),Jérome!E6)</f>
        <v>43679</v>
      </c>
      <c r="F7" s="19">
        <f>DATE($C$2,VLOOKUP($C$3,Sources!$C$2:$D$14,2,FALSE),Jérome!F6)</f>
        <v>43680</v>
      </c>
      <c r="G7" s="19">
        <f>DATE($C$2,VLOOKUP($C$3,Sources!$C$2:$D$14,2,FALSE),Jérome!G6)</f>
        <v>43681</v>
      </c>
      <c r="H7" s="19">
        <f>DATE($C$2,VLOOKUP($C$3,Sources!$C$2:$D$14,2,FALSE),Jérome!H6)</f>
        <v>43682</v>
      </c>
      <c r="I7" s="19">
        <f>DATE($C$2,VLOOKUP($C$3,Sources!$C$2:$D$14,2,FALSE),Jérome!I6)</f>
        <v>43683</v>
      </c>
      <c r="J7" s="19">
        <f>DATE($C$2,VLOOKUP($C$3,Sources!$C$2:$D$14,2,FALSE),Jérome!J6)</f>
        <v>43684</v>
      </c>
      <c r="K7" s="19">
        <f>DATE($C$2,VLOOKUP($C$3,Sources!$C$2:$D$14,2,FALSE),Jérome!K6)</f>
        <v>43685</v>
      </c>
      <c r="L7" s="19">
        <f>DATE($C$2,VLOOKUP($C$3,Sources!$C$2:$D$14,2,FALSE),Jérome!L6)</f>
        <v>43686</v>
      </c>
      <c r="M7" s="19">
        <f>DATE($C$2,VLOOKUP($C$3,Sources!$C$2:$D$14,2,FALSE),Jérome!M6)</f>
        <v>43687</v>
      </c>
      <c r="N7" s="19">
        <f>DATE($C$2,VLOOKUP($C$3,Sources!$C$2:$D$14,2,FALSE),Jérome!N6)</f>
        <v>43688</v>
      </c>
      <c r="O7" s="19">
        <f>DATE($C$2,VLOOKUP($C$3,Sources!$C$2:$D$14,2,FALSE),Jérome!O6)</f>
        <v>43689</v>
      </c>
      <c r="P7" s="19">
        <f>DATE($C$2,VLOOKUP($C$3,Sources!$C$2:$D$14,2,FALSE),Jérome!P6)</f>
        <v>43690</v>
      </c>
      <c r="Q7" s="19">
        <f>DATE($C$2,VLOOKUP($C$3,Sources!$C$2:$D$14,2,FALSE),Jérome!Q6)</f>
        <v>43691</v>
      </c>
      <c r="R7" s="19">
        <f>DATE($C$2,VLOOKUP($C$3,Sources!$C$2:$D$14,2,FALSE),Jérome!R6)</f>
        <v>43692</v>
      </c>
      <c r="S7" s="19">
        <f>DATE($C$2,VLOOKUP($C$3,Sources!$C$2:$D$14,2,FALSE),Jérome!S6)</f>
        <v>43693</v>
      </c>
      <c r="T7" s="19">
        <f>DATE($C$2,VLOOKUP($C$3,Sources!$C$2:$D$14,2,FALSE),Jérome!T6)</f>
        <v>43694</v>
      </c>
      <c r="U7" s="19">
        <f>DATE($C$2,VLOOKUP($C$3,Sources!$C$2:$D$14,2,FALSE),Jérome!U6)</f>
        <v>43695</v>
      </c>
      <c r="V7" s="19">
        <f>DATE($C$2,VLOOKUP($C$3,Sources!$C$2:$D$14,2,FALSE),Jérome!V6)</f>
        <v>43696</v>
      </c>
      <c r="W7" s="19">
        <f>DATE($C$2,VLOOKUP($C$3,Sources!$C$2:$D$14,2,FALSE),Jérome!W6)</f>
        <v>43697</v>
      </c>
      <c r="X7" s="19">
        <f>DATE($C$2,VLOOKUP($C$3,Sources!$C$2:$D$14,2,FALSE),Jérome!X6)</f>
        <v>43698</v>
      </c>
      <c r="Y7" s="19">
        <f>DATE($C$2,VLOOKUP($C$3,Sources!$C$2:$D$14,2,FALSE),Jérome!Y6)</f>
        <v>43699</v>
      </c>
      <c r="Z7" s="19">
        <f>DATE($C$2,VLOOKUP($C$3,Sources!$C$2:$D$14,2,FALSE),Jérome!Z6)</f>
        <v>43700</v>
      </c>
      <c r="AA7" s="19">
        <f>DATE($C$2,VLOOKUP($C$3,Sources!$C$2:$D$14,2,FALSE),Jérome!AA6)</f>
        <v>43701</v>
      </c>
      <c r="AB7" s="19">
        <f>DATE($C$2,VLOOKUP($C$3,Sources!$C$2:$D$14,2,FALSE),Jérome!AB6)</f>
        <v>43702</v>
      </c>
      <c r="AC7" s="19">
        <f>DATE($C$2,VLOOKUP($C$3,Sources!$C$2:$D$14,2,FALSE),Jérome!AC6)</f>
        <v>43703</v>
      </c>
      <c r="AD7" s="19">
        <f>DATE($C$2,VLOOKUP($C$3,Sources!$C$2:$D$14,2,FALSE),Jérome!AD6)</f>
        <v>43704</v>
      </c>
      <c r="AE7" s="19">
        <f>DATE($C$2,VLOOKUP($C$3,Sources!$C$2:$D$14,2,FALSE),Jérome!AE6)</f>
        <v>43705</v>
      </c>
      <c r="AF7" s="19">
        <f>DATE($C$2,VLOOKUP($C$3,Sources!$C$2:$D$14,2,FALSE),Jérome!AF6)</f>
        <v>43706</v>
      </c>
      <c r="AG7" s="19">
        <f>DATE($C$2,VLOOKUP($C$3,Sources!$C$2:$D$14,2,FALSE),Jérome!AG6)</f>
        <v>43707</v>
      </c>
      <c r="AH7" s="19">
        <f>DATE($C$2,VLOOKUP($C$3,Sources!$C$2:$D$14,2,FALSE),Jérome!AH6)</f>
        <v>43708</v>
      </c>
    </row>
    <row r="8" spans="2:35" ht="72" customHeight="1" x14ac:dyDescent="0.25">
      <c r="C8" s="18" t="s">
        <v>18</v>
      </c>
      <c r="D8" s="17" t="str">
        <f>IF(AND($C$2&lt;&gt;"",$C$3&lt;&gt;""),TEXT(D7,"jjjj")&amp; " " &amp;TEXT(D7,"jj"),"")</f>
        <v>jeudi 01</v>
      </c>
      <c r="E8" s="16" t="str">
        <f t="shared" ref="E8:AH8" si="0">IF(AND($C$2&lt;&gt;"",$C$3&lt;&gt;""),IF(MONTH(E7)=MONTH($D$7),TEXT(E7,"jjjj")&amp;" "&amp;TEXT(E7,"jj"),""))</f>
        <v>vendredi 02</v>
      </c>
      <c r="F8" s="16" t="str">
        <f t="shared" si="0"/>
        <v>samedi 03</v>
      </c>
      <c r="G8" s="16" t="str">
        <f t="shared" si="0"/>
        <v>dimanche 04</v>
      </c>
      <c r="H8" s="16" t="str">
        <f t="shared" si="0"/>
        <v>lundi 05</v>
      </c>
      <c r="I8" s="16" t="str">
        <f t="shared" si="0"/>
        <v>mardi 06</v>
      </c>
      <c r="J8" s="16" t="str">
        <f t="shared" si="0"/>
        <v>mercredi 07</v>
      </c>
      <c r="K8" s="16" t="str">
        <f t="shared" si="0"/>
        <v>jeudi 08</v>
      </c>
      <c r="L8" s="16" t="str">
        <f t="shared" si="0"/>
        <v>vendredi 09</v>
      </c>
      <c r="M8" s="16" t="str">
        <f t="shared" si="0"/>
        <v>samedi 10</v>
      </c>
      <c r="N8" s="16" t="str">
        <f t="shared" si="0"/>
        <v>dimanche 11</v>
      </c>
      <c r="O8" s="16" t="str">
        <f t="shared" si="0"/>
        <v>lundi 12</v>
      </c>
      <c r="P8" s="16" t="str">
        <f t="shared" si="0"/>
        <v>mardi 13</v>
      </c>
      <c r="Q8" s="16" t="str">
        <f t="shared" si="0"/>
        <v>mercredi 14</v>
      </c>
      <c r="R8" s="16" t="str">
        <f t="shared" si="0"/>
        <v>jeudi 15</v>
      </c>
      <c r="S8" s="16" t="str">
        <f t="shared" si="0"/>
        <v>vendredi 16</v>
      </c>
      <c r="T8" s="16" t="str">
        <f t="shared" si="0"/>
        <v>samedi 17</v>
      </c>
      <c r="U8" s="16" t="str">
        <f t="shared" si="0"/>
        <v>dimanche 18</v>
      </c>
      <c r="V8" s="16" t="str">
        <f t="shared" si="0"/>
        <v>lundi 19</v>
      </c>
      <c r="W8" s="16" t="str">
        <f t="shared" si="0"/>
        <v>mardi 20</v>
      </c>
      <c r="X8" s="16" t="str">
        <f t="shared" si="0"/>
        <v>mercredi 21</v>
      </c>
      <c r="Y8" s="16" t="str">
        <f t="shared" si="0"/>
        <v>jeudi 22</v>
      </c>
      <c r="Z8" s="16" t="str">
        <f t="shared" si="0"/>
        <v>vendredi 23</v>
      </c>
      <c r="AA8" s="16" t="str">
        <f t="shared" si="0"/>
        <v>samedi 24</v>
      </c>
      <c r="AB8" s="16" t="str">
        <f t="shared" si="0"/>
        <v>dimanche 25</v>
      </c>
      <c r="AC8" s="16" t="str">
        <f t="shared" si="0"/>
        <v>lundi 26</v>
      </c>
      <c r="AD8" s="16" t="str">
        <f t="shared" si="0"/>
        <v>mardi 27</v>
      </c>
      <c r="AE8" s="16" t="str">
        <f t="shared" si="0"/>
        <v>mercredi 28</v>
      </c>
      <c r="AF8" s="16" t="str">
        <f t="shared" si="0"/>
        <v>jeudi 29</v>
      </c>
      <c r="AG8" s="16" t="str">
        <f t="shared" si="0"/>
        <v>vendredi 30</v>
      </c>
      <c r="AH8" s="16" t="str">
        <f t="shared" si="0"/>
        <v>samedi 31</v>
      </c>
      <c r="AI8" s="15"/>
    </row>
    <row r="9" spans="2:35" ht="15.75" x14ac:dyDescent="0.25">
      <c r="C9" s="14">
        <f>IF($D$8&lt;&gt;"",Sources!I3,"")</f>
        <v>0.25</v>
      </c>
      <c r="D9" s="60" t="s">
        <v>48</v>
      </c>
      <c r="E9" s="60" t="s">
        <v>50</v>
      </c>
      <c r="F9" s="60" t="s">
        <v>50</v>
      </c>
      <c r="G9" s="60" t="s">
        <v>50</v>
      </c>
      <c r="H9" s="60" t="s">
        <v>50</v>
      </c>
      <c r="I9" s="60" t="s">
        <v>50</v>
      </c>
      <c r="J9" s="60" t="s">
        <v>50</v>
      </c>
      <c r="K9" s="60" t="s">
        <v>50</v>
      </c>
      <c r="L9" s="60" t="s">
        <v>50</v>
      </c>
      <c r="M9" s="60" t="s">
        <v>50</v>
      </c>
      <c r="N9" s="60" t="s">
        <v>50</v>
      </c>
      <c r="O9" s="60" t="s">
        <v>50</v>
      </c>
      <c r="P9" s="60" t="s">
        <v>50</v>
      </c>
      <c r="Q9" s="60" t="s">
        <v>50</v>
      </c>
      <c r="R9" s="60" t="s">
        <v>50</v>
      </c>
      <c r="S9" s="60" t="s">
        <v>50</v>
      </c>
      <c r="T9" s="60" t="s">
        <v>50</v>
      </c>
      <c r="U9" s="60" t="s">
        <v>50</v>
      </c>
      <c r="V9" s="60" t="s">
        <v>50</v>
      </c>
      <c r="W9" s="60" t="s">
        <v>50</v>
      </c>
      <c r="X9" s="60" t="s">
        <v>50</v>
      </c>
      <c r="Y9" s="60" t="s">
        <v>50</v>
      </c>
      <c r="Z9" s="60" t="s">
        <v>50</v>
      </c>
      <c r="AA9" s="60" t="s">
        <v>50</v>
      </c>
      <c r="AB9" s="60" t="s">
        <v>50</v>
      </c>
      <c r="AC9" s="60" t="s">
        <v>50</v>
      </c>
      <c r="AD9" s="60" t="s">
        <v>50</v>
      </c>
      <c r="AE9" s="60" t="s">
        <v>50</v>
      </c>
      <c r="AF9" s="60" t="s">
        <v>50</v>
      </c>
      <c r="AG9" s="60" t="s">
        <v>50</v>
      </c>
      <c r="AH9" s="60" t="s">
        <v>50</v>
      </c>
    </row>
    <row r="10" spans="2:35" ht="15.75" x14ac:dyDescent="0.25">
      <c r="C10" s="12">
        <f>IF($D$8&lt;&gt;"",Sources!I4,"")</f>
        <v>0.29166666666666669</v>
      </c>
      <c r="D10" s="60" t="s">
        <v>53</v>
      </c>
      <c r="E10" s="60" t="s">
        <v>4</v>
      </c>
      <c r="F10" s="60" t="s">
        <v>48</v>
      </c>
      <c r="G10" s="60" t="s">
        <v>50</v>
      </c>
      <c r="H10" s="60" t="s">
        <v>50</v>
      </c>
      <c r="I10" s="60" t="s">
        <v>50</v>
      </c>
      <c r="J10" s="60" t="s">
        <v>50</v>
      </c>
      <c r="K10" s="60" t="s">
        <v>50</v>
      </c>
      <c r="L10" s="60" t="s">
        <v>50</v>
      </c>
      <c r="M10" s="60" t="s">
        <v>50</v>
      </c>
      <c r="N10" s="60" t="s">
        <v>50</v>
      </c>
      <c r="O10" s="60" t="s">
        <v>50</v>
      </c>
      <c r="P10" s="60" t="s">
        <v>50</v>
      </c>
      <c r="Q10" s="60" t="s">
        <v>50</v>
      </c>
      <c r="R10" s="60" t="s">
        <v>50</v>
      </c>
      <c r="S10" s="60" t="s">
        <v>50</v>
      </c>
      <c r="T10" s="60" t="s">
        <v>50</v>
      </c>
      <c r="U10" s="60" t="s">
        <v>50</v>
      </c>
      <c r="V10" s="60" t="s">
        <v>50</v>
      </c>
      <c r="W10" s="60" t="s">
        <v>50</v>
      </c>
      <c r="X10" s="60" t="s">
        <v>50</v>
      </c>
      <c r="Y10" s="60" t="s">
        <v>50</v>
      </c>
      <c r="Z10" s="60" t="s">
        <v>50</v>
      </c>
      <c r="AA10" s="60" t="s">
        <v>50</v>
      </c>
      <c r="AB10" s="60" t="s">
        <v>50</v>
      </c>
      <c r="AC10" s="60" t="s">
        <v>50</v>
      </c>
      <c r="AD10" s="60" t="s">
        <v>50</v>
      </c>
      <c r="AE10" s="60" t="s">
        <v>50</v>
      </c>
      <c r="AF10" s="60" t="s">
        <v>50</v>
      </c>
      <c r="AG10" s="60" t="s">
        <v>50</v>
      </c>
      <c r="AH10" s="60" t="s">
        <v>50</v>
      </c>
    </row>
    <row r="11" spans="2:35" ht="15.75" x14ac:dyDescent="0.25">
      <c r="C11" s="12">
        <f>IF($D$8&lt;&gt;"",Sources!I5,"")</f>
        <v>0.33333333333333298</v>
      </c>
      <c r="D11" s="60" t="s">
        <v>48</v>
      </c>
      <c r="E11" s="60" t="s">
        <v>50</v>
      </c>
      <c r="F11" s="60" t="s">
        <v>50</v>
      </c>
      <c r="G11" s="60" t="s">
        <v>50</v>
      </c>
      <c r="H11" s="60" t="s">
        <v>50</v>
      </c>
      <c r="I11" s="60" t="s">
        <v>50</v>
      </c>
      <c r="J11" s="60" t="s">
        <v>50</v>
      </c>
      <c r="K11" s="60" t="s">
        <v>50</v>
      </c>
      <c r="L11" s="60" t="s">
        <v>50</v>
      </c>
      <c r="M11" s="60" t="s">
        <v>50</v>
      </c>
      <c r="N11" s="60" t="s">
        <v>50</v>
      </c>
      <c r="O11" s="60" t="s">
        <v>50</v>
      </c>
      <c r="P11" s="60" t="s">
        <v>50</v>
      </c>
      <c r="Q11" s="60" t="s">
        <v>50</v>
      </c>
      <c r="R11" s="60" t="s">
        <v>50</v>
      </c>
      <c r="S11" s="60" t="s">
        <v>50</v>
      </c>
      <c r="T11" s="60" t="s">
        <v>50</v>
      </c>
      <c r="U11" s="60" t="s">
        <v>50</v>
      </c>
      <c r="V11" s="60" t="s">
        <v>50</v>
      </c>
      <c r="W11" s="60" t="s">
        <v>50</v>
      </c>
      <c r="X11" s="60" t="s">
        <v>50</v>
      </c>
      <c r="Y11" s="60" t="s">
        <v>50</v>
      </c>
      <c r="Z11" s="60" t="s">
        <v>50</v>
      </c>
      <c r="AA11" s="60" t="s">
        <v>50</v>
      </c>
      <c r="AB11" s="60" t="s">
        <v>50</v>
      </c>
      <c r="AC11" s="60" t="s">
        <v>50</v>
      </c>
      <c r="AD11" s="60" t="s">
        <v>50</v>
      </c>
      <c r="AE11" s="60" t="s">
        <v>50</v>
      </c>
      <c r="AF11" s="60" t="s">
        <v>50</v>
      </c>
      <c r="AG11" s="60" t="s">
        <v>50</v>
      </c>
      <c r="AH11" s="60" t="s">
        <v>50</v>
      </c>
    </row>
    <row r="12" spans="2:35" ht="15.75" x14ac:dyDescent="0.25">
      <c r="C12" s="12">
        <f>IF($D$8&lt;&gt;"",Sources!I6,"")</f>
        <v>0.375</v>
      </c>
      <c r="D12" s="60" t="s">
        <v>50</v>
      </c>
      <c r="E12" s="60" t="s">
        <v>48</v>
      </c>
      <c r="F12" s="60" t="s">
        <v>50</v>
      </c>
      <c r="G12" s="60" t="s">
        <v>50</v>
      </c>
      <c r="H12" s="60" t="s">
        <v>50</v>
      </c>
      <c r="I12" s="60" t="s">
        <v>50</v>
      </c>
      <c r="J12" s="60" t="s">
        <v>50</v>
      </c>
      <c r="K12" s="60" t="s">
        <v>50</v>
      </c>
      <c r="L12" s="60" t="s">
        <v>50</v>
      </c>
      <c r="M12" s="60" t="s">
        <v>50</v>
      </c>
      <c r="N12" s="60" t="s">
        <v>50</v>
      </c>
      <c r="O12" s="60" t="s">
        <v>50</v>
      </c>
      <c r="P12" s="60" t="s">
        <v>50</v>
      </c>
      <c r="Q12" s="60" t="s">
        <v>50</v>
      </c>
      <c r="R12" s="60" t="s">
        <v>50</v>
      </c>
      <c r="S12" s="60" t="s">
        <v>50</v>
      </c>
      <c r="T12" s="60" t="s">
        <v>50</v>
      </c>
      <c r="U12" s="60" t="s">
        <v>50</v>
      </c>
      <c r="V12" s="60" t="s">
        <v>50</v>
      </c>
      <c r="W12" s="60" t="s">
        <v>50</v>
      </c>
      <c r="X12" s="60" t="s">
        <v>50</v>
      </c>
      <c r="Y12" s="60" t="s">
        <v>50</v>
      </c>
      <c r="Z12" s="60" t="s">
        <v>50</v>
      </c>
      <c r="AA12" s="60" t="s">
        <v>50</v>
      </c>
      <c r="AB12" s="60" t="s">
        <v>50</v>
      </c>
      <c r="AC12" s="60" t="s">
        <v>50</v>
      </c>
      <c r="AD12" s="60" t="s">
        <v>50</v>
      </c>
      <c r="AE12" s="60" t="s">
        <v>50</v>
      </c>
      <c r="AF12" s="60" t="s">
        <v>50</v>
      </c>
      <c r="AG12" s="60" t="s">
        <v>50</v>
      </c>
      <c r="AH12" s="60" t="s">
        <v>50</v>
      </c>
    </row>
    <row r="13" spans="2:35" ht="15.75" x14ac:dyDescent="0.25">
      <c r="C13" s="12">
        <f>IF($D$8&lt;&gt;"",Sources!I7,"")</f>
        <v>0.41666666666666702</v>
      </c>
      <c r="D13" s="60" t="s">
        <v>48</v>
      </c>
      <c r="E13" s="60" t="s">
        <v>48</v>
      </c>
      <c r="F13" s="60" t="s">
        <v>50</v>
      </c>
      <c r="G13" s="60" t="s">
        <v>50</v>
      </c>
      <c r="H13" s="60" t="s">
        <v>50</v>
      </c>
      <c r="I13" s="60" t="s">
        <v>50</v>
      </c>
      <c r="J13" s="60" t="s">
        <v>50</v>
      </c>
      <c r="K13" s="60" t="s">
        <v>50</v>
      </c>
      <c r="L13" s="60" t="s">
        <v>50</v>
      </c>
      <c r="M13" s="60" t="s">
        <v>50</v>
      </c>
      <c r="N13" s="60" t="s">
        <v>50</v>
      </c>
      <c r="O13" s="60" t="s">
        <v>50</v>
      </c>
      <c r="P13" s="60" t="s">
        <v>50</v>
      </c>
      <c r="Q13" s="60" t="s">
        <v>50</v>
      </c>
      <c r="R13" s="60" t="s">
        <v>50</v>
      </c>
      <c r="S13" s="60" t="s">
        <v>50</v>
      </c>
      <c r="T13" s="60" t="s">
        <v>50</v>
      </c>
      <c r="U13" s="60" t="s">
        <v>50</v>
      </c>
      <c r="V13" s="60" t="s">
        <v>50</v>
      </c>
      <c r="W13" s="60" t="s">
        <v>50</v>
      </c>
      <c r="X13" s="60" t="s">
        <v>50</v>
      </c>
      <c r="Y13" s="60" t="s">
        <v>50</v>
      </c>
      <c r="Z13" s="60" t="s">
        <v>50</v>
      </c>
      <c r="AA13" s="60" t="s">
        <v>50</v>
      </c>
      <c r="AB13" s="60" t="s">
        <v>50</v>
      </c>
      <c r="AC13" s="60" t="s">
        <v>50</v>
      </c>
      <c r="AD13" s="60" t="s">
        <v>50</v>
      </c>
      <c r="AE13" s="60" t="s">
        <v>50</v>
      </c>
      <c r="AF13" s="60" t="s">
        <v>50</v>
      </c>
      <c r="AG13" s="60" t="s">
        <v>50</v>
      </c>
      <c r="AH13" s="60" t="s">
        <v>50</v>
      </c>
    </row>
    <row r="14" spans="2:35" ht="15.75" x14ac:dyDescent="0.25">
      <c r="C14" s="12">
        <f>IF($D$8&lt;&gt;"",Sources!I8,"")</f>
        <v>0.45833333333333298</v>
      </c>
      <c r="D14" s="60" t="s">
        <v>50</v>
      </c>
      <c r="E14" s="60" t="s">
        <v>50</v>
      </c>
      <c r="F14" s="60" t="s">
        <v>50</v>
      </c>
      <c r="G14" s="60" t="s">
        <v>50</v>
      </c>
      <c r="H14" s="60" t="s">
        <v>50</v>
      </c>
      <c r="I14" s="60" t="s">
        <v>50</v>
      </c>
      <c r="J14" s="60" t="s">
        <v>50</v>
      </c>
      <c r="K14" s="60" t="s">
        <v>50</v>
      </c>
      <c r="L14" s="60" t="s">
        <v>50</v>
      </c>
      <c r="M14" s="60" t="s">
        <v>50</v>
      </c>
      <c r="N14" s="60" t="s">
        <v>50</v>
      </c>
      <c r="O14" s="60" t="s">
        <v>50</v>
      </c>
      <c r="P14" s="60" t="s">
        <v>50</v>
      </c>
      <c r="Q14" s="60" t="s">
        <v>50</v>
      </c>
      <c r="R14" s="60" t="s">
        <v>50</v>
      </c>
      <c r="S14" s="60" t="s">
        <v>50</v>
      </c>
      <c r="T14" s="60" t="s">
        <v>50</v>
      </c>
      <c r="U14" s="60" t="s">
        <v>50</v>
      </c>
      <c r="V14" s="60" t="s">
        <v>50</v>
      </c>
      <c r="W14" s="60" t="s">
        <v>50</v>
      </c>
      <c r="X14" s="60" t="s">
        <v>50</v>
      </c>
      <c r="Y14" s="60" t="s">
        <v>50</v>
      </c>
      <c r="Z14" s="60" t="s">
        <v>50</v>
      </c>
      <c r="AA14" s="60" t="s">
        <v>50</v>
      </c>
      <c r="AB14" s="60" t="s">
        <v>50</v>
      </c>
      <c r="AC14" s="60" t="s">
        <v>50</v>
      </c>
      <c r="AD14" s="60" t="s">
        <v>50</v>
      </c>
      <c r="AE14" s="60" t="s">
        <v>50</v>
      </c>
      <c r="AF14" s="60" t="s">
        <v>50</v>
      </c>
      <c r="AG14" s="60" t="s">
        <v>50</v>
      </c>
      <c r="AH14" s="60" t="s">
        <v>50</v>
      </c>
    </row>
    <row r="15" spans="2:35" ht="15.75" x14ac:dyDescent="0.25">
      <c r="C15" s="12">
        <f>IF($D$8&lt;&gt;"",Sources!I9,"")</f>
        <v>0.5</v>
      </c>
      <c r="D15" s="60" t="s">
        <v>50</v>
      </c>
      <c r="E15" s="60" t="s">
        <v>50</v>
      </c>
      <c r="F15" s="60" t="s">
        <v>50</v>
      </c>
      <c r="G15" s="60" t="s">
        <v>50</v>
      </c>
      <c r="H15" s="60" t="s">
        <v>50</v>
      </c>
      <c r="I15" s="60" t="s">
        <v>50</v>
      </c>
      <c r="J15" s="60" t="s">
        <v>50</v>
      </c>
      <c r="K15" s="60" t="s">
        <v>50</v>
      </c>
      <c r="L15" s="60" t="s">
        <v>50</v>
      </c>
      <c r="M15" s="60" t="s">
        <v>50</v>
      </c>
      <c r="N15" s="60" t="s">
        <v>50</v>
      </c>
      <c r="O15" s="60" t="s">
        <v>50</v>
      </c>
      <c r="P15" s="60" t="s">
        <v>50</v>
      </c>
      <c r="Q15" s="60" t="s">
        <v>50</v>
      </c>
      <c r="R15" s="60" t="s">
        <v>50</v>
      </c>
      <c r="S15" s="60" t="s">
        <v>50</v>
      </c>
      <c r="T15" s="60" t="s">
        <v>50</v>
      </c>
      <c r="U15" s="60" t="s">
        <v>50</v>
      </c>
      <c r="V15" s="60" t="s">
        <v>50</v>
      </c>
      <c r="W15" s="60" t="s">
        <v>50</v>
      </c>
      <c r="X15" s="60" t="s">
        <v>50</v>
      </c>
      <c r="Y15" s="60" t="s">
        <v>50</v>
      </c>
      <c r="Z15" s="60" t="s">
        <v>50</v>
      </c>
      <c r="AA15" s="60" t="s">
        <v>50</v>
      </c>
      <c r="AB15" s="60" t="s">
        <v>50</v>
      </c>
      <c r="AC15" s="60" t="s">
        <v>50</v>
      </c>
      <c r="AD15" s="60" t="s">
        <v>50</v>
      </c>
      <c r="AE15" s="60" t="s">
        <v>50</v>
      </c>
      <c r="AF15" s="60" t="s">
        <v>50</v>
      </c>
      <c r="AG15" s="60" t="s">
        <v>50</v>
      </c>
      <c r="AH15" s="60" t="s">
        <v>50</v>
      </c>
    </row>
    <row r="16" spans="2:35" ht="15.75" x14ac:dyDescent="0.25">
      <c r="C16" s="12">
        <f>IF($D$8&lt;&gt;"",Sources!I10,"")</f>
        <v>0.54166666666666696</v>
      </c>
      <c r="D16" s="60" t="s">
        <v>50</v>
      </c>
      <c r="E16" s="60" t="s">
        <v>50</v>
      </c>
      <c r="F16" s="60" t="s">
        <v>50</v>
      </c>
      <c r="G16" s="60" t="s">
        <v>50</v>
      </c>
      <c r="H16" s="60" t="s">
        <v>50</v>
      </c>
      <c r="I16" s="60" t="s">
        <v>48</v>
      </c>
      <c r="J16" s="60" t="s">
        <v>50</v>
      </c>
      <c r="K16" s="60" t="s">
        <v>50</v>
      </c>
      <c r="L16" s="60" t="s">
        <v>50</v>
      </c>
      <c r="M16" s="60" t="s">
        <v>50</v>
      </c>
      <c r="N16" s="60" t="s">
        <v>50</v>
      </c>
      <c r="O16" s="60" t="s">
        <v>50</v>
      </c>
      <c r="P16" s="60" t="s">
        <v>50</v>
      </c>
      <c r="Q16" s="60" t="s">
        <v>50</v>
      </c>
      <c r="R16" s="60" t="s">
        <v>50</v>
      </c>
      <c r="S16" s="60" t="s">
        <v>50</v>
      </c>
      <c r="T16" s="60" t="s">
        <v>50</v>
      </c>
      <c r="U16" s="60" t="s">
        <v>50</v>
      </c>
      <c r="V16" s="60" t="s">
        <v>50</v>
      </c>
      <c r="W16" s="60" t="s">
        <v>50</v>
      </c>
      <c r="X16" s="60" t="s">
        <v>50</v>
      </c>
      <c r="Y16" s="60" t="s">
        <v>50</v>
      </c>
      <c r="Z16" s="60" t="s">
        <v>50</v>
      </c>
      <c r="AA16" s="60" t="s">
        <v>50</v>
      </c>
      <c r="AB16" s="60" t="s">
        <v>50</v>
      </c>
      <c r="AC16" s="60" t="s">
        <v>50</v>
      </c>
      <c r="AD16" s="60" t="s">
        <v>50</v>
      </c>
      <c r="AE16" s="60" t="s">
        <v>50</v>
      </c>
      <c r="AF16" s="60" t="s">
        <v>50</v>
      </c>
      <c r="AG16" s="60" t="s">
        <v>50</v>
      </c>
      <c r="AH16" s="60" t="s">
        <v>50</v>
      </c>
    </row>
    <row r="17" spans="3:34" ht="15.75" x14ac:dyDescent="0.25">
      <c r="C17" s="12">
        <f>IF($D$8&lt;&gt;"",Sources!I11,"")</f>
        <v>0.58333333333333304</v>
      </c>
      <c r="D17" s="60" t="s">
        <v>48</v>
      </c>
      <c r="E17" s="60" t="s">
        <v>50</v>
      </c>
      <c r="F17" s="60" t="s">
        <v>50</v>
      </c>
      <c r="G17" s="60" t="s">
        <v>50</v>
      </c>
      <c r="H17" s="60" t="s">
        <v>50</v>
      </c>
      <c r="I17" s="60" t="s">
        <v>50</v>
      </c>
      <c r="J17" s="60" t="s">
        <v>50</v>
      </c>
      <c r="K17" s="60" t="s">
        <v>50</v>
      </c>
      <c r="L17" s="60" t="s">
        <v>50</v>
      </c>
      <c r="M17" s="60" t="s">
        <v>50</v>
      </c>
      <c r="N17" s="60" t="s">
        <v>50</v>
      </c>
      <c r="O17" s="60" t="s">
        <v>50</v>
      </c>
      <c r="P17" s="60" t="s">
        <v>50</v>
      </c>
      <c r="Q17" s="60" t="s">
        <v>50</v>
      </c>
      <c r="R17" s="60" t="s">
        <v>50</v>
      </c>
      <c r="S17" s="60" t="s">
        <v>50</v>
      </c>
      <c r="T17" s="60" t="s">
        <v>50</v>
      </c>
      <c r="U17" s="60" t="s">
        <v>50</v>
      </c>
      <c r="V17" s="60" t="s">
        <v>50</v>
      </c>
      <c r="W17" s="60" t="s">
        <v>50</v>
      </c>
      <c r="X17" s="60" t="s">
        <v>50</v>
      </c>
      <c r="Y17" s="60" t="s">
        <v>50</v>
      </c>
      <c r="Z17" s="60" t="s">
        <v>50</v>
      </c>
      <c r="AA17" s="60" t="s">
        <v>50</v>
      </c>
      <c r="AB17" s="60" t="s">
        <v>50</v>
      </c>
      <c r="AC17" s="60" t="s">
        <v>50</v>
      </c>
      <c r="AD17" s="60" t="s">
        <v>50</v>
      </c>
      <c r="AE17" s="60" t="s">
        <v>50</v>
      </c>
      <c r="AF17" s="60" t="s">
        <v>50</v>
      </c>
      <c r="AG17" s="60" t="s">
        <v>50</v>
      </c>
      <c r="AH17" s="60" t="s">
        <v>50</v>
      </c>
    </row>
    <row r="18" spans="3:34" ht="15.75" x14ac:dyDescent="0.25">
      <c r="C18" s="12">
        <f>IF($D$8&lt;&gt;"",Sources!I12,"")</f>
        <v>0.625</v>
      </c>
      <c r="D18" s="60" t="s">
        <v>50</v>
      </c>
      <c r="E18" s="60" t="s">
        <v>50</v>
      </c>
      <c r="F18" s="60" t="s">
        <v>50</v>
      </c>
      <c r="G18" s="60" t="s">
        <v>50</v>
      </c>
      <c r="H18" s="60" t="s">
        <v>50</v>
      </c>
      <c r="I18" s="60" t="s">
        <v>50</v>
      </c>
      <c r="J18" s="60" t="s">
        <v>50</v>
      </c>
      <c r="K18" s="60" t="s">
        <v>50</v>
      </c>
      <c r="L18" s="60" t="s">
        <v>50</v>
      </c>
      <c r="M18" s="60" t="s">
        <v>50</v>
      </c>
      <c r="N18" s="60" t="s">
        <v>50</v>
      </c>
      <c r="O18" s="60" t="s">
        <v>50</v>
      </c>
      <c r="P18" s="60" t="s">
        <v>50</v>
      </c>
      <c r="Q18" s="60" t="s">
        <v>50</v>
      </c>
      <c r="R18" s="60" t="s">
        <v>50</v>
      </c>
      <c r="S18" s="60" t="s">
        <v>50</v>
      </c>
      <c r="T18" s="60" t="s">
        <v>50</v>
      </c>
      <c r="U18" s="60" t="s">
        <v>50</v>
      </c>
      <c r="V18" s="60" t="s">
        <v>50</v>
      </c>
      <c r="W18" s="60" t="s">
        <v>50</v>
      </c>
      <c r="X18" s="60" t="s">
        <v>50</v>
      </c>
      <c r="Y18" s="60" t="s">
        <v>50</v>
      </c>
      <c r="Z18" s="60" t="s">
        <v>50</v>
      </c>
      <c r="AA18" s="60" t="s">
        <v>50</v>
      </c>
      <c r="AB18" s="60" t="s">
        <v>50</v>
      </c>
      <c r="AC18" s="60" t="s">
        <v>50</v>
      </c>
      <c r="AD18" s="60" t="s">
        <v>50</v>
      </c>
      <c r="AE18" s="60" t="s">
        <v>50</v>
      </c>
      <c r="AF18" s="60" t="s">
        <v>50</v>
      </c>
      <c r="AG18" s="60" t="s">
        <v>50</v>
      </c>
      <c r="AH18" s="60" t="s">
        <v>50</v>
      </c>
    </row>
    <row r="19" spans="3:34" ht="15.75" x14ac:dyDescent="0.25">
      <c r="C19" s="12">
        <f>IF($D$8&lt;&gt;"",Sources!I13,"")</f>
        <v>0.66666666666666696</v>
      </c>
      <c r="D19" s="60" t="s">
        <v>50</v>
      </c>
      <c r="E19" s="60" t="s">
        <v>50</v>
      </c>
      <c r="F19" s="60" t="s">
        <v>50</v>
      </c>
      <c r="G19" s="60" t="s">
        <v>50</v>
      </c>
      <c r="H19" s="60" t="s">
        <v>50</v>
      </c>
      <c r="I19" s="60" t="s">
        <v>50</v>
      </c>
      <c r="J19" s="60" t="s">
        <v>50</v>
      </c>
      <c r="K19" s="60" t="s">
        <v>50</v>
      </c>
      <c r="L19" s="60" t="s">
        <v>50</v>
      </c>
      <c r="M19" s="60" t="s">
        <v>50</v>
      </c>
      <c r="N19" s="60" t="s">
        <v>50</v>
      </c>
      <c r="O19" s="60" t="s">
        <v>50</v>
      </c>
      <c r="P19" s="60" t="s">
        <v>50</v>
      </c>
      <c r="Q19" s="60" t="s">
        <v>50</v>
      </c>
      <c r="R19" s="60" t="s">
        <v>50</v>
      </c>
      <c r="S19" s="60" t="s">
        <v>50</v>
      </c>
      <c r="T19" s="60" t="s">
        <v>50</v>
      </c>
      <c r="U19" s="60" t="s">
        <v>50</v>
      </c>
      <c r="V19" s="60" t="s">
        <v>50</v>
      </c>
      <c r="W19" s="60" t="s">
        <v>50</v>
      </c>
      <c r="X19" s="60" t="s">
        <v>50</v>
      </c>
      <c r="Y19" s="60" t="s">
        <v>50</v>
      </c>
      <c r="Z19" s="60" t="s">
        <v>50</v>
      </c>
      <c r="AA19" s="60" t="s">
        <v>50</v>
      </c>
      <c r="AB19" s="60" t="s">
        <v>50</v>
      </c>
      <c r="AC19" s="60" t="s">
        <v>50</v>
      </c>
      <c r="AD19" s="60" t="s">
        <v>50</v>
      </c>
      <c r="AE19" s="60" t="s">
        <v>50</v>
      </c>
      <c r="AF19" s="60" t="s">
        <v>50</v>
      </c>
      <c r="AG19" s="60" t="s">
        <v>50</v>
      </c>
      <c r="AH19" s="60" t="s">
        <v>50</v>
      </c>
    </row>
    <row r="20" spans="3:34" ht="15.75" x14ac:dyDescent="0.25">
      <c r="C20" s="12">
        <f>IF($D$8&lt;&gt;"",Sources!I14,"")</f>
        <v>0.70833333333333304</v>
      </c>
      <c r="D20" s="60" t="s">
        <v>50</v>
      </c>
      <c r="E20" s="60" t="s">
        <v>50</v>
      </c>
      <c r="F20" s="60" t="s">
        <v>50</v>
      </c>
      <c r="G20" s="60" t="s">
        <v>50</v>
      </c>
      <c r="H20" s="60" t="s">
        <v>50</v>
      </c>
      <c r="I20" s="60" t="s">
        <v>50</v>
      </c>
      <c r="J20" s="60" t="s">
        <v>50</v>
      </c>
      <c r="K20" s="60" t="s">
        <v>50</v>
      </c>
      <c r="L20" s="60" t="s">
        <v>50</v>
      </c>
      <c r="M20" s="60" t="s">
        <v>50</v>
      </c>
      <c r="N20" s="60" t="s">
        <v>50</v>
      </c>
      <c r="O20" s="60" t="s">
        <v>50</v>
      </c>
      <c r="P20" s="60" t="s">
        <v>50</v>
      </c>
      <c r="Q20" s="60" t="s">
        <v>50</v>
      </c>
      <c r="R20" s="60" t="s">
        <v>50</v>
      </c>
      <c r="S20" s="60" t="s">
        <v>50</v>
      </c>
      <c r="T20" s="60" t="s">
        <v>50</v>
      </c>
      <c r="U20" s="60" t="s">
        <v>50</v>
      </c>
      <c r="V20" s="60" t="s">
        <v>50</v>
      </c>
      <c r="W20" s="60" t="s">
        <v>50</v>
      </c>
      <c r="X20" s="60" t="s">
        <v>50</v>
      </c>
      <c r="Y20" s="60" t="s">
        <v>50</v>
      </c>
      <c r="Z20" s="60" t="s">
        <v>50</v>
      </c>
      <c r="AA20" s="60" t="s">
        <v>50</v>
      </c>
      <c r="AB20" s="60" t="s">
        <v>50</v>
      </c>
      <c r="AC20" s="60" t="s">
        <v>50</v>
      </c>
      <c r="AD20" s="60" t="s">
        <v>50</v>
      </c>
      <c r="AE20" s="60" t="s">
        <v>50</v>
      </c>
      <c r="AF20" s="60" t="s">
        <v>50</v>
      </c>
      <c r="AG20" s="60" t="s">
        <v>50</v>
      </c>
      <c r="AH20" s="60" t="s">
        <v>50</v>
      </c>
    </row>
    <row r="21" spans="3:34" ht="15.75" x14ac:dyDescent="0.25">
      <c r="C21" s="12">
        <f>IF($D$8&lt;&gt;"",Sources!I15,"")</f>
        <v>0.75</v>
      </c>
      <c r="D21" s="60" t="s">
        <v>50</v>
      </c>
      <c r="E21" s="60" t="s">
        <v>50</v>
      </c>
      <c r="F21" s="60" t="s">
        <v>50</v>
      </c>
      <c r="G21" s="60" t="s">
        <v>50</v>
      </c>
      <c r="H21" s="60" t="s">
        <v>50</v>
      </c>
      <c r="I21" s="60" t="s">
        <v>50</v>
      </c>
      <c r="J21" s="60" t="s">
        <v>50</v>
      </c>
      <c r="K21" s="60" t="s">
        <v>50</v>
      </c>
      <c r="L21" s="60" t="s">
        <v>50</v>
      </c>
      <c r="M21" s="60" t="s">
        <v>50</v>
      </c>
      <c r="N21" s="60" t="s">
        <v>50</v>
      </c>
      <c r="O21" s="60" t="s">
        <v>50</v>
      </c>
      <c r="P21" s="60" t="s">
        <v>50</v>
      </c>
      <c r="Q21" s="60" t="s">
        <v>50</v>
      </c>
      <c r="R21" s="60" t="s">
        <v>50</v>
      </c>
      <c r="S21" s="60" t="s">
        <v>50</v>
      </c>
      <c r="T21" s="60" t="s">
        <v>50</v>
      </c>
      <c r="U21" s="60" t="s">
        <v>50</v>
      </c>
      <c r="V21" s="60" t="s">
        <v>50</v>
      </c>
      <c r="W21" s="60" t="s">
        <v>50</v>
      </c>
      <c r="X21" s="60" t="s">
        <v>50</v>
      </c>
      <c r="Y21" s="60" t="s">
        <v>50</v>
      </c>
      <c r="Z21" s="60" t="s">
        <v>50</v>
      </c>
      <c r="AA21" s="60" t="s">
        <v>50</v>
      </c>
      <c r="AB21" s="60" t="s">
        <v>50</v>
      </c>
      <c r="AC21" s="60" t="s">
        <v>50</v>
      </c>
      <c r="AD21" s="60" t="s">
        <v>50</v>
      </c>
      <c r="AE21" s="60" t="s">
        <v>50</v>
      </c>
      <c r="AF21" s="60" t="s">
        <v>50</v>
      </c>
      <c r="AG21" s="60" t="s">
        <v>50</v>
      </c>
      <c r="AH21" s="60" t="s">
        <v>50</v>
      </c>
    </row>
    <row r="22" spans="3:34" ht="15.75" x14ac:dyDescent="0.25">
      <c r="C22" s="12">
        <f>IF($D$8&lt;&gt;"",Sources!I16,"")</f>
        <v>0.79166666666666696</v>
      </c>
      <c r="D22" s="60" t="s">
        <v>50</v>
      </c>
      <c r="E22" s="60" t="s">
        <v>50</v>
      </c>
      <c r="F22" s="60" t="s">
        <v>50</v>
      </c>
      <c r="G22" s="60" t="s">
        <v>50</v>
      </c>
      <c r="H22" s="60" t="s">
        <v>50</v>
      </c>
      <c r="I22" s="60" t="s">
        <v>50</v>
      </c>
      <c r="J22" s="60" t="s">
        <v>50</v>
      </c>
      <c r="K22" s="60" t="s">
        <v>50</v>
      </c>
      <c r="L22" s="60" t="s">
        <v>50</v>
      </c>
      <c r="M22" s="60" t="s">
        <v>50</v>
      </c>
      <c r="N22" s="60" t="s">
        <v>50</v>
      </c>
      <c r="O22" s="60" t="s">
        <v>50</v>
      </c>
      <c r="P22" s="60" t="s">
        <v>50</v>
      </c>
      <c r="Q22" s="60" t="s">
        <v>50</v>
      </c>
      <c r="R22" s="60" t="s">
        <v>50</v>
      </c>
      <c r="S22" s="60" t="s">
        <v>50</v>
      </c>
      <c r="T22" s="60" t="s">
        <v>50</v>
      </c>
      <c r="U22" s="60" t="s">
        <v>50</v>
      </c>
      <c r="V22" s="60" t="s">
        <v>50</v>
      </c>
      <c r="W22" s="60" t="s">
        <v>50</v>
      </c>
      <c r="X22" s="60" t="s">
        <v>50</v>
      </c>
      <c r="Y22" s="60" t="s">
        <v>50</v>
      </c>
      <c r="Z22" s="60" t="s">
        <v>50</v>
      </c>
      <c r="AA22" s="60" t="s">
        <v>50</v>
      </c>
      <c r="AB22" s="60" t="s">
        <v>50</v>
      </c>
      <c r="AC22" s="60" t="s">
        <v>50</v>
      </c>
      <c r="AD22" s="60" t="s">
        <v>50</v>
      </c>
      <c r="AE22" s="60" t="s">
        <v>50</v>
      </c>
      <c r="AF22" s="60" t="s">
        <v>50</v>
      </c>
      <c r="AG22" s="60" t="s">
        <v>50</v>
      </c>
      <c r="AH22" s="60" t="s">
        <v>50</v>
      </c>
    </row>
    <row r="23" spans="3:34" ht="15.75" x14ac:dyDescent="0.25">
      <c r="C23" s="12">
        <f>IF($D$8&lt;&gt;"",Sources!I17,"")</f>
        <v>0.83333333333333304</v>
      </c>
      <c r="D23" s="60" t="s">
        <v>50</v>
      </c>
      <c r="E23" s="60" t="s">
        <v>50</v>
      </c>
      <c r="F23" s="60" t="s">
        <v>48</v>
      </c>
      <c r="G23" s="60" t="s">
        <v>50</v>
      </c>
      <c r="H23" s="60" t="s">
        <v>50</v>
      </c>
      <c r="I23" s="60" t="s">
        <v>50</v>
      </c>
      <c r="J23" s="60" t="s">
        <v>50</v>
      </c>
      <c r="K23" s="60" t="s">
        <v>50</v>
      </c>
      <c r="L23" s="60" t="s">
        <v>50</v>
      </c>
      <c r="M23" s="60" t="s">
        <v>50</v>
      </c>
      <c r="N23" s="60" t="s">
        <v>50</v>
      </c>
      <c r="O23" s="60" t="s">
        <v>50</v>
      </c>
      <c r="P23" s="60" t="s">
        <v>50</v>
      </c>
      <c r="Q23" s="60" t="s">
        <v>50</v>
      </c>
      <c r="R23" s="60" t="s">
        <v>50</v>
      </c>
      <c r="S23" s="60" t="s">
        <v>50</v>
      </c>
      <c r="T23" s="60" t="s">
        <v>50</v>
      </c>
      <c r="U23" s="60" t="s">
        <v>50</v>
      </c>
      <c r="V23" s="60" t="s">
        <v>50</v>
      </c>
      <c r="W23" s="60" t="s">
        <v>50</v>
      </c>
      <c r="X23" s="60" t="s">
        <v>50</v>
      </c>
      <c r="Y23" s="60" t="s">
        <v>50</v>
      </c>
      <c r="Z23" s="60" t="s">
        <v>50</v>
      </c>
      <c r="AA23" s="60" t="s">
        <v>50</v>
      </c>
      <c r="AB23" s="60" t="s">
        <v>50</v>
      </c>
      <c r="AC23" s="60" t="s">
        <v>50</v>
      </c>
      <c r="AD23" s="60" t="s">
        <v>50</v>
      </c>
      <c r="AE23" s="60" t="s">
        <v>50</v>
      </c>
      <c r="AF23" s="60" t="s">
        <v>50</v>
      </c>
      <c r="AG23" s="60" t="s">
        <v>50</v>
      </c>
      <c r="AH23" s="60" t="s">
        <v>50</v>
      </c>
    </row>
    <row r="24" spans="3:34" ht="15.75" x14ac:dyDescent="0.25">
      <c r="C24" s="12">
        <f>IF($D$8&lt;&gt;"",Sources!I18,"")</f>
        <v>0.875</v>
      </c>
      <c r="D24" s="60" t="s">
        <v>50</v>
      </c>
      <c r="E24" s="60" t="s">
        <v>50</v>
      </c>
      <c r="F24" s="60" t="s">
        <v>50</v>
      </c>
      <c r="G24" s="60" t="s">
        <v>50</v>
      </c>
      <c r="H24" s="60" t="s">
        <v>50</v>
      </c>
      <c r="I24" s="60" t="s">
        <v>50</v>
      </c>
      <c r="J24" s="60" t="s">
        <v>50</v>
      </c>
      <c r="K24" s="60" t="s">
        <v>50</v>
      </c>
      <c r="L24" s="60" t="s">
        <v>50</v>
      </c>
      <c r="M24" s="60" t="s">
        <v>50</v>
      </c>
      <c r="N24" s="60" t="s">
        <v>50</v>
      </c>
      <c r="O24" s="60" t="s">
        <v>50</v>
      </c>
      <c r="P24" s="60" t="s">
        <v>50</v>
      </c>
      <c r="Q24" s="60" t="s">
        <v>50</v>
      </c>
      <c r="R24" s="60" t="s">
        <v>50</v>
      </c>
      <c r="S24" s="60" t="s">
        <v>50</v>
      </c>
      <c r="T24" s="60" t="s">
        <v>50</v>
      </c>
      <c r="U24" s="60" t="s">
        <v>50</v>
      </c>
      <c r="V24" s="60" t="s">
        <v>50</v>
      </c>
      <c r="W24" s="60" t="s">
        <v>50</v>
      </c>
      <c r="X24" s="60" t="s">
        <v>50</v>
      </c>
      <c r="Y24" s="60" t="s">
        <v>50</v>
      </c>
      <c r="Z24" s="60" t="s">
        <v>50</v>
      </c>
      <c r="AA24" s="60" t="s">
        <v>50</v>
      </c>
      <c r="AB24" s="60" t="s">
        <v>50</v>
      </c>
      <c r="AC24" s="60" t="s">
        <v>50</v>
      </c>
      <c r="AD24" s="60" t="s">
        <v>50</v>
      </c>
      <c r="AE24" s="60" t="s">
        <v>50</v>
      </c>
      <c r="AF24" s="60" t="s">
        <v>50</v>
      </c>
      <c r="AG24" s="60" t="s">
        <v>50</v>
      </c>
      <c r="AH24" s="60" t="s">
        <v>50</v>
      </c>
    </row>
    <row r="25" spans="3:34" ht="15.75" x14ac:dyDescent="0.25">
      <c r="C25" s="12">
        <f>IF($D$8&lt;&gt;"",Sources!I19,"")</f>
        <v>0.91666666666666696</v>
      </c>
      <c r="D25" s="71" t="s">
        <v>50</v>
      </c>
      <c r="E25" s="71" t="s">
        <v>50</v>
      </c>
      <c r="F25" s="71" t="s">
        <v>50</v>
      </c>
      <c r="G25" s="71" t="s">
        <v>50</v>
      </c>
      <c r="H25" s="71" t="s">
        <v>50</v>
      </c>
      <c r="I25" s="71" t="s">
        <v>50</v>
      </c>
      <c r="J25" s="71" t="s">
        <v>50</v>
      </c>
      <c r="K25" s="71" t="s">
        <v>50</v>
      </c>
      <c r="L25" s="71" t="s">
        <v>50</v>
      </c>
      <c r="M25" s="71" t="s">
        <v>50</v>
      </c>
      <c r="N25" s="71" t="s">
        <v>50</v>
      </c>
      <c r="O25" s="71" t="s">
        <v>50</v>
      </c>
      <c r="P25" s="71" t="s">
        <v>50</v>
      </c>
      <c r="Q25" s="71" t="s">
        <v>50</v>
      </c>
      <c r="R25" s="71" t="s">
        <v>50</v>
      </c>
      <c r="S25" s="71" t="s">
        <v>50</v>
      </c>
      <c r="T25" s="71" t="s">
        <v>50</v>
      </c>
      <c r="U25" s="71" t="s">
        <v>50</v>
      </c>
      <c r="V25" s="71" t="s">
        <v>50</v>
      </c>
      <c r="W25" s="71" t="s">
        <v>50</v>
      </c>
      <c r="X25" s="71" t="s">
        <v>50</v>
      </c>
      <c r="Y25" s="71" t="s">
        <v>50</v>
      </c>
      <c r="Z25" s="71" t="s">
        <v>50</v>
      </c>
      <c r="AA25" s="71" t="s">
        <v>50</v>
      </c>
      <c r="AB25" s="71" t="s">
        <v>50</v>
      </c>
      <c r="AC25" s="71" t="s">
        <v>50</v>
      </c>
      <c r="AD25" s="71" t="s">
        <v>50</v>
      </c>
      <c r="AE25" s="71" t="s">
        <v>50</v>
      </c>
      <c r="AF25" s="71" t="s">
        <v>50</v>
      </c>
      <c r="AG25" s="71" t="s">
        <v>50</v>
      </c>
      <c r="AH25" s="71" t="s">
        <v>50</v>
      </c>
    </row>
    <row r="26" spans="3:34" ht="15.75" x14ac:dyDescent="0.25">
      <c r="C26" s="12">
        <f>IF($D$8&lt;&gt;"",Sources!I20,"")</f>
        <v>0.95833333333333304</v>
      </c>
      <c r="D26" s="71" t="s">
        <v>50</v>
      </c>
      <c r="E26" s="71" t="s">
        <v>50</v>
      </c>
      <c r="F26" s="71" t="s">
        <v>50</v>
      </c>
      <c r="G26" s="71" t="s">
        <v>50</v>
      </c>
      <c r="H26" s="71" t="s">
        <v>50</v>
      </c>
      <c r="I26" s="71" t="s">
        <v>50</v>
      </c>
      <c r="J26" s="71" t="s">
        <v>50</v>
      </c>
      <c r="K26" s="71" t="s">
        <v>50</v>
      </c>
      <c r="L26" s="71" t="s">
        <v>50</v>
      </c>
      <c r="M26" s="71" t="s">
        <v>50</v>
      </c>
      <c r="N26" s="71" t="s">
        <v>50</v>
      </c>
      <c r="O26" s="71" t="s">
        <v>50</v>
      </c>
      <c r="P26" s="71" t="s">
        <v>50</v>
      </c>
      <c r="Q26" s="71" t="s">
        <v>50</v>
      </c>
      <c r="R26" s="71" t="s">
        <v>50</v>
      </c>
      <c r="S26" s="71" t="s">
        <v>50</v>
      </c>
      <c r="T26" s="71" t="s">
        <v>50</v>
      </c>
      <c r="U26" s="71" t="s">
        <v>50</v>
      </c>
      <c r="V26" s="71" t="s">
        <v>50</v>
      </c>
      <c r="W26" s="71" t="s">
        <v>50</v>
      </c>
      <c r="X26" s="71" t="s">
        <v>50</v>
      </c>
      <c r="Y26" s="71" t="s">
        <v>50</v>
      </c>
      <c r="Z26" s="71" t="s">
        <v>50</v>
      </c>
      <c r="AA26" s="71" t="s">
        <v>50</v>
      </c>
      <c r="AB26" s="71" t="s">
        <v>50</v>
      </c>
      <c r="AC26" s="71" t="s">
        <v>50</v>
      </c>
      <c r="AD26" s="71" t="s">
        <v>50</v>
      </c>
      <c r="AE26" s="71" t="s">
        <v>50</v>
      </c>
      <c r="AF26" s="71" t="s">
        <v>50</v>
      </c>
      <c r="AG26" s="71" t="s">
        <v>50</v>
      </c>
      <c r="AH26" s="71" t="s">
        <v>50</v>
      </c>
    </row>
    <row r="27" spans="3:34" ht="15.75" x14ac:dyDescent="0.25">
      <c r="C27" s="12">
        <f>IF($D$8&lt;&gt;"",Sources!I21,"")</f>
        <v>1</v>
      </c>
      <c r="D27" s="71" t="s">
        <v>50</v>
      </c>
      <c r="E27" s="71" t="s">
        <v>50</v>
      </c>
      <c r="F27" s="71" t="s">
        <v>50</v>
      </c>
      <c r="G27" s="71" t="s">
        <v>50</v>
      </c>
      <c r="H27" s="71" t="s">
        <v>50</v>
      </c>
      <c r="I27" s="71" t="s">
        <v>50</v>
      </c>
      <c r="J27" s="71" t="s">
        <v>50</v>
      </c>
      <c r="K27" s="71" t="s">
        <v>50</v>
      </c>
      <c r="L27" s="71" t="s">
        <v>50</v>
      </c>
      <c r="M27" s="71" t="s">
        <v>50</v>
      </c>
      <c r="N27" s="71" t="s">
        <v>50</v>
      </c>
      <c r="O27" s="71" t="s">
        <v>50</v>
      </c>
      <c r="P27" s="71" t="s">
        <v>50</v>
      </c>
      <c r="Q27" s="71" t="s">
        <v>50</v>
      </c>
      <c r="R27" s="71" t="s">
        <v>50</v>
      </c>
      <c r="S27" s="71" t="s">
        <v>50</v>
      </c>
      <c r="T27" s="71" t="s">
        <v>50</v>
      </c>
      <c r="U27" s="71" t="s">
        <v>50</v>
      </c>
      <c r="V27" s="71" t="s">
        <v>50</v>
      </c>
      <c r="W27" s="71" t="s">
        <v>50</v>
      </c>
      <c r="X27" s="71" t="s">
        <v>50</v>
      </c>
      <c r="Y27" s="71" t="s">
        <v>50</v>
      </c>
      <c r="Z27" s="71" t="s">
        <v>50</v>
      </c>
      <c r="AA27" s="71" t="s">
        <v>50</v>
      </c>
      <c r="AB27" s="71" t="s">
        <v>50</v>
      </c>
      <c r="AC27" s="71" t="s">
        <v>50</v>
      </c>
      <c r="AD27" s="71" t="s">
        <v>50</v>
      </c>
      <c r="AE27" s="71" t="s">
        <v>50</v>
      </c>
      <c r="AF27" s="71" t="s">
        <v>50</v>
      </c>
      <c r="AG27" s="71" t="s">
        <v>50</v>
      </c>
      <c r="AH27" s="71" t="s">
        <v>50</v>
      </c>
    </row>
    <row r="28" spans="3:34" ht="15.75" x14ac:dyDescent="0.25">
      <c r="C28" s="12">
        <f>IF($D$8&lt;&gt;"",Sources!I22,"")</f>
        <v>1.0416666666666667</v>
      </c>
      <c r="D28" s="71" t="s">
        <v>50</v>
      </c>
      <c r="E28" s="71" t="s">
        <v>50</v>
      </c>
      <c r="F28" s="71" t="s">
        <v>50</v>
      </c>
      <c r="G28" s="71" t="s">
        <v>50</v>
      </c>
      <c r="H28" s="71" t="s">
        <v>50</v>
      </c>
      <c r="I28" s="71" t="s">
        <v>50</v>
      </c>
      <c r="J28" s="71" t="s">
        <v>50</v>
      </c>
      <c r="K28" s="71" t="s">
        <v>50</v>
      </c>
      <c r="L28" s="71" t="s">
        <v>50</v>
      </c>
      <c r="M28" s="71" t="s">
        <v>50</v>
      </c>
      <c r="N28" s="71" t="s">
        <v>50</v>
      </c>
      <c r="O28" s="71" t="s">
        <v>50</v>
      </c>
      <c r="P28" s="71" t="s">
        <v>50</v>
      </c>
      <c r="Q28" s="71" t="s">
        <v>50</v>
      </c>
      <c r="R28" s="71" t="s">
        <v>50</v>
      </c>
      <c r="S28" s="71" t="s">
        <v>50</v>
      </c>
      <c r="T28" s="71" t="s">
        <v>50</v>
      </c>
      <c r="U28" s="71" t="s">
        <v>50</v>
      </c>
      <c r="V28" s="71" t="s">
        <v>50</v>
      </c>
      <c r="W28" s="71" t="s">
        <v>50</v>
      </c>
      <c r="X28" s="71" t="s">
        <v>50</v>
      </c>
      <c r="Y28" s="71" t="s">
        <v>50</v>
      </c>
      <c r="Z28" s="71" t="s">
        <v>50</v>
      </c>
      <c r="AA28" s="71" t="s">
        <v>50</v>
      </c>
      <c r="AB28" s="71" t="s">
        <v>50</v>
      </c>
      <c r="AC28" s="71" t="s">
        <v>50</v>
      </c>
      <c r="AD28" s="71" t="s">
        <v>50</v>
      </c>
      <c r="AE28" s="71" t="s">
        <v>50</v>
      </c>
      <c r="AF28" s="71" t="s">
        <v>50</v>
      </c>
      <c r="AG28" s="71" t="s">
        <v>50</v>
      </c>
      <c r="AH28" s="71" t="s">
        <v>50</v>
      </c>
    </row>
    <row r="29" spans="3:34" ht="15.75" x14ac:dyDescent="0.25">
      <c r="C29" s="12">
        <f>IF($D$8&lt;&gt;"",Sources!I23,"")</f>
        <v>1.0833333333333333</v>
      </c>
      <c r="D29" s="71" t="s">
        <v>50</v>
      </c>
      <c r="E29" s="71" t="s">
        <v>50</v>
      </c>
      <c r="F29" s="71" t="s">
        <v>50</v>
      </c>
      <c r="G29" s="71" t="s">
        <v>50</v>
      </c>
      <c r="H29" s="71" t="s">
        <v>50</v>
      </c>
      <c r="I29" s="71" t="s">
        <v>50</v>
      </c>
      <c r="J29" s="71" t="s">
        <v>50</v>
      </c>
      <c r="K29" s="71" t="s">
        <v>50</v>
      </c>
      <c r="L29" s="71" t="s">
        <v>50</v>
      </c>
      <c r="M29" s="71" t="s">
        <v>50</v>
      </c>
      <c r="N29" s="71" t="s">
        <v>50</v>
      </c>
      <c r="O29" s="71" t="s">
        <v>50</v>
      </c>
      <c r="P29" s="71" t="s">
        <v>50</v>
      </c>
      <c r="Q29" s="71" t="s">
        <v>50</v>
      </c>
      <c r="R29" s="71" t="s">
        <v>50</v>
      </c>
      <c r="S29" s="71" t="s">
        <v>50</v>
      </c>
      <c r="T29" s="71" t="s">
        <v>50</v>
      </c>
      <c r="U29" s="71" t="s">
        <v>50</v>
      </c>
      <c r="V29" s="71" t="s">
        <v>50</v>
      </c>
      <c r="W29" s="71" t="s">
        <v>50</v>
      </c>
      <c r="X29" s="71" t="s">
        <v>50</v>
      </c>
      <c r="Y29" s="71" t="s">
        <v>50</v>
      </c>
      <c r="Z29" s="71" t="s">
        <v>50</v>
      </c>
      <c r="AA29" s="71" t="s">
        <v>50</v>
      </c>
      <c r="AB29" s="71" t="s">
        <v>50</v>
      </c>
      <c r="AC29" s="71" t="s">
        <v>50</v>
      </c>
      <c r="AD29" s="71" t="s">
        <v>50</v>
      </c>
      <c r="AE29" s="71" t="s">
        <v>50</v>
      </c>
      <c r="AF29" s="71" t="s">
        <v>50</v>
      </c>
      <c r="AG29" s="71" t="s">
        <v>50</v>
      </c>
      <c r="AH29" s="71" t="s">
        <v>50</v>
      </c>
    </row>
    <row r="30" spans="3:34" ht="15.75" x14ac:dyDescent="0.25">
      <c r="C30" s="12">
        <f>IF($D$8&lt;&gt;"",Sources!I24,"")</f>
        <v>1.125</v>
      </c>
      <c r="D30" s="71" t="s">
        <v>50</v>
      </c>
      <c r="E30" s="71" t="s">
        <v>50</v>
      </c>
      <c r="F30" s="71" t="s">
        <v>50</v>
      </c>
      <c r="G30" s="71" t="s">
        <v>50</v>
      </c>
      <c r="H30" s="71" t="s">
        <v>50</v>
      </c>
      <c r="I30" s="71" t="s">
        <v>50</v>
      </c>
      <c r="J30" s="71" t="s">
        <v>48</v>
      </c>
      <c r="K30" s="71" t="s">
        <v>50</v>
      </c>
      <c r="L30" s="71" t="s">
        <v>50</v>
      </c>
      <c r="M30" s="71" t="s">
        <v>50</v>
      </c>
      <c r="N30" s="71" t="s">
        <v>50</v>
      </c>
      <c r="O30" s="71" t="s">
        <v>50</v>
      </c>
      <c r="P30" s="71" t="s">
        <v>50</v>
      </c>
      <c r="Q30" s="71" t="s">
        <v>50</v>
      </c>
      <c r="R30" s="71" t="s">
        <v>50</v>
      </c>
      <c r="S30" s="71" t="s">
        <v>50</v>
      </c>
      <c r="T30" s="71" t="s">
        <v>50</v>
      </c>
      <c r="U30" s="71" t="s">
        <v>50</v>
      </c>
      <c r="V30" s="71" t="s">
        <v>50</v>
      </c>
      <c r="W30" s="71" t="s">
        <v>50</v>
      </c>
      <c r="X30" s="71" t="s">
        <v>50</v>
      </c>
      <c r="Y30" s="71" t="s">
        <v>50</v>
      </c>
      <c r="Z30" s="71" t="s">
        <v>50</v>
      </c>
      <c r="AA30" s="71" t="s">
        <v>50</v>
      </c>
      <c r="AB30" s="71" t="s">
        <v>50</v>
      </c>
      <c r="AC30" s="71" t="s">
        <v>50</v>
      </c>
      <c r="AD30" s="71" t="s">
        <v>50</v>
      </c>
      <c r="AE30" s="71" t="s">
        <v>50</v>
      </c>
      <c r="AF30" s="71" t="s">
        <v>50</v>
      </c>
      <c r="AG30" s="71" t="s">
        <v>50</v>
      </c>
      <c r="AH30" s="71" t="s">
        <v>50</v>
      </c>
    </row>
    <row r="31" spans="3:34" ht="15.75" x14ac:dyDescent="0.25">
      <c r="C31" s="12">
        <f>IF($D$8&lt;&gt;"",Sources!I25,"")</f>
        <v>1.1666666666666667</v>
      </c>
      <c r="D31" s="71" t="s">
        <v>50</v>
      </c>
      <c r="E31" s="71" t="s">
        <v>50</v>
      </c>
      <c r="F31" s="71" t="s">
        <v>50</v>
      </c>
      <c r="G31" s="71" t="s">
        <v>50</v>
      </c>
      <c r="H31" s="71" t="s">
        <v>50</v>
      </c>
      <c r="I31" s="71" t="s">
        <v>50</v>
      </c>
      <c r="J31" s="71" t="s">
        <v>50</v>
      </c>
      <c r="K31" s="71" t="s">
        <v>50</v>
      </c>
      <c r="L31" s="71" t="s">
        <v>50</v>
      </c>
      <c r="M31" s="71" t="s">
        <v>50</v>
      </c>
      <c r="N31" s="71" t="s">
        <v>50</v>
      </c>
      <c r="O31" s="71" t="s">
        <v>50</v>
      </c>
      <c r="P31" s="71" t="s">
        <v>50</v>
      </c>
      <c r="Q31" s="71" t="s">
        <v>50</v>
      </c>
      <c r="R31" s="71" t="s">
        <v>50</v>
      </c>
      <c r="S31" s="71" t="s">
        <v>50</v>
      </c>
      <c r="T31" s="71" t="s">
        <v>50</v>
      </c>
      <c r="U31" s="71" t="s">
        <v>50</v>
      </c>
      <c r="V31" s="71" t="s">
        <v>50</v>
      </c>
      <c r="W31" s="71" t="s">
        <v>50</v>
      </c>
      <c r="X31" s="71" t="s">
        <v>50</v>
      </c>
      <c r="Y31" s="71" t="s">
        <v>50</v>
      </c>
      <c r="Z31" s="71" t="s">
        <v>50</v>
      </c>
      <c r="AA31" s="71" t="s">
        <v>50</v>
      </c>
      <c r="AB31" s="71" t="s">
        <v>50</v>
      </c>
      <c r="AC31" s="71" t="s">
        <v>50</v>
      </c>
      <c r="AD31" s="71" t="s">
        <v>50</v>
      </c>
      <c r="AE31" s="71" t="s">
        <v>50</v>
      </c>
      <c r="AF31" s="71" t="s">
        <v>50</v>
      </c>
      <c r="AG31" s="71" t="s">
        <v>50</v>
      </c>
      <c r="AH31" s="71" t="s">
        <v>50</v>
      </c>
    </row>
    <row r="32" spans="3:34" ht="16.5" thickBot="1" x14ac:dyDescent="0.3">
      <c r="C32" s="52">
        <f>IF($D$8&lt;&gt;"",Sources!I26,"")</f>
        <v>1.2083333333333333</v>
      </c>
      <c r="D32" s="71" t="s">
        <v>50</v>
      </c>
      <c r="E32" s="71" t="s">
        <v>48</v>
      </c>
      <c r="F32" s="71" t="s">
        <v>50</v>
      </c>
      <c r="G32" s="71" t="s">
        <v>50</v>
      </c>
      <c r="H32" s="71" t="s">
        <v>50</v>
      </c>
      <c r="I32" s="71" t="s">
        <v>50</v>
      </c>
      <c r="J32" s="71" t="s">
        <v>50</v>
      </c>
      <c r="K32" s="71" t="s">
        <v>50</v>
      </c>
      <c r="L32" s="71" t="s">
        <v>50</v>
      </c>
      <c r="M32" s="71" t="s">
        <v>50</v>
      </c>
      <c r="N32" s="71" t="s">
        <v>50</v>
      </c>
      <c r="O32" s="71" t="s">
        <v>50</v>
      </c>
      <c r="P32" s="71" t="s">
        <v>50</v>
      </c>
      <c r="Q32" s="71" t="s">
        <v>50</v>
      </c>
      <c r="R32" s="71" t="s">
        <v>50</v>
      </c>
      <c r="S32" s="71" t="s">
        <v>50</v>
      </c>
      <c r="T32" s="71" t="s">
        <v>50</v>
      </c>
      <c r="U32" s="71" t="s">
        <v>50</v>
      </c>
      <c r="V32" s="71" t="s">
        <v>50</v>
      </c>
      <c r="W32" s="71" t="s">
        <v>50</v>
      </c>
      <c r="X32" s="71" t="s">
        <v>50</v>
      </c>
      <c r="Y32" s="71" t="s">
        <v>50</v>
      </c>
      <c r="Z32" s="71" t="s">
        <v>50</v>
      </c>
      <c r="AA32" s="71" t="s">
        <v>50</v>
      </c>
      <c r="AB32" s="71" t="s">
        <v>50</v>
      </c>
      <c r="AC32" s="71" t="s">
        <v>50</v>
      </c>
      <c r="AD32" s="71" t="s">
        <v>50</v>
      </c>
      <c r="AE32" s="71" t="s">
        <v>50</v>
      </c>
      <c r="AF32" s="71" t="s">
        <v>50</v>
      </c>
      <c r="AG32" s="71" t="s">
        <v>50</v>
      </c>
      <c r="AH32" s="71" t="s">
        <v>50</v>
      </c>
    </row>
    <row r="33" spans="3:34" ht="16.5" thickBot="1" x14ac:dyDescent="0.3">
      <c r="C33" s="53" t="s">
        <v>40</v>
      </c>
      <c r="D33" s="62">
        <f>COUNTIF(D9:D32,"P")</f>
        <v>1</v>
      </c>
      <c r="E33" s="62">
        <f>COUNTIF($E9:E$32,"P")</f>
        <v>0</v>
      </c>
      <c r="F33" s="62">
        <f>COUNTIF($F9:F$32,"P")</f>
        <v>0</v>
      </c>
      <c r="G33" s="62">
        <f>COUNTIF($G9:G$32,"P")</f>
        <v>0</v>
      </c>
      <c r="H33" s="62">
        <f>COUNTIF($H9:H$32,"P")</f>
        <v>0</v>
      </c>
      <c r="I33" s="62">
        <f>COUNTIF($I9:I$32,"P")</f>
        <v>0</v>
      </c>
      <c r="J33" s="62">
        <f>COUNTIF($J9:J$32,"P")</f>
        <v>0</v>
      </c>
      <c r="K33" s="62">
        <f>COUNTIF($K9:K$32,"P")</f>
        <v>0</v>
      </c>
      <c r="L33" s="62">
        <f>COUNTIF($L9:L$32,"P")</f>
        <v>0</v>
      </c>
      <c r="M33" s="62">
        <f>COUNTIF($M9:M$32,"P")</f>
        <v>0</v>
      </c>
      <c r="N33" s="62">
        <f>COUNTIF($N9:N$32,"P")</f>
        <v>0</v>
      </c>
      <c r="O33" s="62">
        <f>COUNTIF($O9:O$32,"P")</f>
        <v>0</v>
      </c>
      <c r="P33" s="62">
        <f>COUNTIF($M9:P$32,"P")</f>
        <v>0</v>
      </c>
      <c r="Q33" s="62">
        <f>COUNTIF($M9:Q$32,"P")</f>
        <v>0</v>
      </c>
      <c r="R33" s="62">
        <f>COUNTIF($M9:R$32,"P")</f>
        <v>0</v>
      </c>
      <c r="S33" s="62">
        <f>COUNTIF($M9:S$32,"P")</f>
        <v>0</v>
      </c>
      <c r="T33" s="62">
        <f>COUNTIF($M9:T$32,"P")</f>
        <v>0</v>
      </c>
      <c r="U33" s="62">
        <f>COUNTIF($M9:U$32,"P")</f>
        <v>0</v>
      </c>
      <c r="V33" s="62">
        <f>COUNTIF($M9:V$32,"P")</f>
        <v>0</v>
      </c>
      <c r="W33" s="62">
        <f>COUNTIF($M9:W$32,"P")</f>
        <v>0</v>
      </c>
      <c r="X33" s="62">
        <f>COUNTIF($M9:X$32,"P")</f>
        <v>0</v>
      </c>
      <c r="Y33" s="62">
        <f>COUNTIF($M9:Y$32,"P")</f>
        <v>0</v>
      </c>
      <c r="Z33" s="62">
        <f>COUNTIF($M9:Z$32,"P")</f>
        <v>0</v>
      </c>
      <c r="AA33" s="62">
        <f>COUNTIF($M9:AA$32,"P")</f>
        <v>0</v>
      </c>
      <c r="AB33" s="62">
        <f>COUNTIF($M9:AB$32,"P")</f>
        <v>0</v>
      </c>
      <c r="AC33" s="62">
        <f>COUNTIF($M9:AC$32,"P")</f>
        <v>0</v>
      </c>
      <c r="AD33" s="62">
        <f>COUNTIF($M9:AD$32,"P")</f>
        <v>0</v>
      </c>
      <c r="AE33" s="62">
        <f>COUNTIF($M9:AE$32,"P")</f>
        <v>0</v>
      </c>
      <c r="AF33" s="62">
        <f>COUNTIF($M9:AF$32,"P")</f>
        <v>0</v>
      </c>
      <c r="AG33" s="62">
        <f>COUNTIF($M9:AG$32,"P")</f>
        <v>0</v>
      </c>
      <c r="AH33" s="62">
        <f>COUNTIF($M9:AH$32,"P")</f>
        <v>0</v>
      </c>
    </row>
    <row r="34" spans="3:34" ht="16.5" thickBot="1" x14ac:dyDescent="0.3">
      <c r="C34" s="41" t="s">
        <v>41</v>
      </c>
      <c r="D34" s="63">
        <f>COUNTIF(D9:D32,"C")</f>
        <v>0</v>
      </c>
      <c r="E34" s="63">
        <f t="shared" ref="E34:AH34" si="1">COUNTIF(E9:E32,"C")</f>
        <v>0</v>
      </c>
      <c r="F34" s="63">
        <f t="shared" si="1"/>
        <v>0</v>
      </c>
      <c r="G34" s="63">
        <f t="shared" si="1"/>
        <v>0</v>
      </c>
      <c r="H34" s="63">
        <f t="shared" si="1"/>
        <v>0</v>
      </c>
      <c r="I34" s="63">
        <f t="shared" si="1"/>
        <v>0</v>
      </c>
      <c r="J34" s="63">
        <f t="shared" si="1"/>
        <v>0</v>
      </c>
      <c r="K34" s="63">
        <f t="shared" si="1"/>
        <v>0</v>
      </c>
      <c r="L34" s="63">
        <f t="shared" si="1"/>
        <v>0</v>
      </c>
      <c r="M34" s="63">
        <f t="shared" si="1"/>
        <v>0</v>
      </c>
      <c r="N34" s="63">
        <f t="shared" si="1"/>
        <v>0</v>
      </c>
      <c r="O34" s="63">
        <f t="shared" si="1"/>
        <v>0</v>
      </c>
      <c r="P34" s="63">
        <f t="shared" si="1"/>
        <v>0</v>
      </c>
      <c r="Q34" s="63">
        <f t="shared" si="1"/>
        <v>0</v>
      </c>
      <c r="R34" s="63">
        <f t="shared" si="1"/>
        <v>0</v>
      </c>
      <c r="S34" s="63">
        <f t="shared" si="1"/>
        <v>0</v>
      </c>
      <c r="T34" s="63">
        <f t="shared" si="1"/>
        <v>0</v>
      </c>
      <c r="U34" s="63">
        <f t="shared" si="1"/>
        <v>0</v>
      </c>
      <c r="V34" s="63">
        <f t="shared" si="1"/>
        <v>0</v>
      </c>
      <c r="W34" s="63">
        <f t="shared" si="1"/>
        <v>0</v>
      </c>
      <c r="X34" s="63">
        <f t="shared" si="1"/>
        <v>0</v>
      </c>
      <c r="Y34" s="63">
        <f t="shared" si="1"/>
        <v>0</v>
      </c>
      <c r="Z34" s="63">
        <f t="shared" si="1"/>
        <v>0</v>
      </c>
      <c r="AA34" s="63">
        <f t="shared" si="1"/>
        <v>0</v>
      </c>
      <c r="AB34" s="63">
        <f t="shared" si="1"/>
        <v>0</v>
      </c>
      <c r="AC34" s="63">
        <f t="shared" si="1"/>
        <v>0</v>
      </c>
      <c r="AD34" s="63">
        <f t="shared" si="1"/>
        <v>0</v>
      </c>
      <c r="AE34" s="63">
        <f t="shared" si="1"/>
        <v>0</v>
      </c>
      <c r="AF34" s="63">
        <f t="shared" si="1"/>
        <v>0</v>
      </c>
      <c r="AG34" s="63">
        <f t="shared" si="1"/>
        <v>0</v>
      </c>
      <c r="AH34" s="63">
        <f t="shared" si="1"/>
        <v>0</v>
      </c>
    </row>
    <row r="35" spans="3:34" ht="16.5" thickBot="1" x14ac:dyDescent="0.3">
      <c r="C35" s="42" t="s">
        <v>42</v>
      </c>
      <c r="D35" s="63">
        <f>COUNTIF(D10:D32,"R")</f>
        <v>0</v>
      </c>
      <c r="E35" s="63">
        <f t="shared" ref="E35:AH35" si="2">COUNTIF(E10:E32,"R")</f>
        <v>0</v>
      </c>
      <c r="F35" s="63">
        <f t="shared" si="2"/>
        <v>0</v>
      </c>
      <c r="G35" s="63">
        <f t="shared" si="2"/>
        <v>0</v>
      </c>
      <c r="H35" s="63">
        <f t="shared" si="2"/>
        <v>0</v>
      </c>
      <c r="I35" s="63">
        <f t="shared" si="2"/>
        <v>0</v>
      </c>
      <c r="J35" s="63">
        <f t="shared" si="2"/>
        <v>0</v>
      </c>
      <c r="K35" s="63">
        <f t="shared" si="2"/>
        <v>0</v>
      </c>
      <c r="L35" s="63">
        <f t="shared" si="2"/>
        <v>0</v>
      </c>
      <c r="M35" s="63">
        <f t="shared" si="2"/>
        <v>0</v>
      </c>
      <c r="N35" s="63">
        <f t="shared" si="2"/>
        <v>0</v>
      </c>
      <c r="O35" s="63">
        <f t="shared" si="2"/>
        <v>0</v>
      </c>
      <c r="P35" s="63">
        <f t="shared" si="2"/>
        <v>0</v>
      </c>
      <c r="Q35" s="63">
        <f t="shared" si="2"/>
        <v>0</v>
      </c>
      <c r="R35" s="63">
        <f t="shared" si="2"/>
        <v>0</v>
      </c>
      <c r="S35" s="63">
        <f t="shared" si="2"/>
        <v>0</v>
      </c>
      <c r="T35" s="63">
        <f t="shared" si="2"/>
        <v>0</v>
      </c>
      <c r="U35" s="63">
        <f t="shared" si="2"/>
        <v>0</v>
      </c>
      <c r="V35" s="63">
        <f t="shared" si="2"/>
        <v>0</v>
      </c>
      <c r="W35" s="63">
        <f t="shared" si="2"/>
        <v>0</v>
      </c>
      <c r="X35" s="63">
        <f t="shared" si="2"/>
        <v>0</v>
      </c>
      <c r="Y35" s="63">
        <f t="shared" si="2"/>
        <v>0</v>
      </c>
      <c r="Z35" s="63">
        <f t="shared" si="2"/>
        <v>0</v>
      </c>
      <c r="AA35" s="63">
        <f t="shared" si="2"/>
        <v>0</v>
      </c>
      <c r="AB35" s="63">
        <f t="shared" si="2"/>
        <v>0</v>
      </c>
      <c r="AC35" s="63">
        <f t="shared" si="2"/>
        <v>0</v>
      </c>
      <c r="AD35" s="63">
        <f t="shared" si="2"/>
        <v>0</v>
      </c>
      <c r="AE35" s="63">
        <f t="shared" si="2"/>
        <v>0</v>
      </c>
      <c r="AF35" s="63">
        <f t="shared" si="2"/>
        <v>0</v>
      </c>
      <c r="AG35" s="63">
        <f t="shared" si="2"/>
        <v>0</v>
      </c>
      <c r="AH35" s="63">
        <f t="shared" si="2"/>
        <v>0</v>
      </c>
    </row>
    <row r="36" spans="3:34" ht="16.5" thickBot="1" x14ac:dyDescent="0.3">
      <c r="C36" s="44" t="s">
        <v>43</v>
      </c>
      <c r="D36" s="63">
        <f>COUNTIF(D11:D32,"F")</f>
        <v>0</v>
      </c>
      <c r="E36" s="63">
        <f t="shared" ref="E36:AH36" si="3">COUNTIF(E11:E32,"F")</f>
        <v>0</v>
      </c>
      <c r="F36" s="63">
        <f t="shared" si="3"/>
        <v>0</v>
      </c>
      <c r="G36" s="63">
        <f t="shared" si="3"/>
        <v>0</v>
      </c>
      <c r="H36" s="63">
        <f t="shared" si="3"/>
        <v>0</v>
      </c>
      <c r="I36" s="63">
        <f t="shared" si="3"/>
        <v>0</v>
      </c>
      <c r="J36" s="63">
        <f t="shared" si="3"/>
        <v>0</v>
      </c>
      <c r="K36" s="63">
        <f t="shared" si="3"/>
        <v>0</v>
      </c>
      <c r="L36" s="63">
        <f t="shared" si="3"/>
        <v>0</v>
      </c>
      <c r="M36" s="63">
        <f t="shared" si="3"/>
        <v>0</v>
      </c>
      <c r="N36" s="63">
        <f t="shared" si="3"/>
        <v>0</v>
      </c>
      <c r="O36" s="63">
        <f t="shared" si="3"/>
        <v>0</v>
      </c>
      <c r="P36" s="63">
        <f t="shared" si="3"/>
        <v>0</v>
      </c>
      <c r="Q36" s="63">
        <f t="shared" si="3"/>
        <v>0</v>
      </c>
      <c r="R36" s="63">
        <f t="shared" si="3"/>
        <v>0</v>
      </c>
      <c r="S36" s="63">
        <f t="shared" si="3"/>
        <v>0</v>
      </c>
      <c r="T36" s="63">
        <f t="shared" si="3"/>
        <v>0</v>
      </c>
      <c r="U36" s="63">
        <f t="shared" si="3"/>
        <v>0</v>
      </c>
      <c r="V36" s="63">
        <f t="shared" si="3"/>
        <v>0</v>
      </c>
      <c r="W36" s="63">
        <f t="shared" si="3"/>
        <v>0</v>
      </c>
      <c r="X36" s="63">
        <f t="shared" si="3"/>
        <v>0</v>
      </c>
      <c r="Y36" s="63">
        <f t="shared" si="3"/>
        <v>0</v>
      </c>
      <c r="Z36" s="63">
        <f t="shared" si="3"/>
        <v>0</v>
      </c>
      <c r="AA36" s="63">
        <f t="shared" si="3"/>
        <v>0</v>
      </c>
      <c r="AB36" s="63">
        <f t="shared" si="3"/>
        <v>0</v>
      </c>
      <c r="AC36" s="63">
        <f t="shared" si="3"/>
        <v>0</v>
      </c>
      <c r="AD36" s="63">
        <f t="shared" si="3"/>
        <v>0</v>
      </c>
      <c r="AE36" s="63">
        <f t="shared" si="3"/>
        <v>0</v>
      </c>
      <c r="AF36" s="63">
        <f t="shared" si="3"/>
        <v>0</v>
      </c>
      <c r="AG36" s="63">
        <f t="shared" si="3"/>
        <v>0</v>
      </c>
      <c r="AH36" s="63">
        <f t="shared" si="3"/>
        <v>0</v>
      </c>
    </row>
    <row r="37" spans="3:34" ht="16.5" thickBot="1" x14ac:dyDescent="0.3">
      <c r="C37" s="45" t="s">
        <v>44</v>
      </c>
      <c r="D37" s="63">
        <f>COUNTIF(D12:D35,"M")</f>
        <v>0</v>
      </c>
      <c r="E37" s="63">
        <f t="shared" ref="E37:AH37" si="4">COUNTIF(E12:E35,"M")</f>
        <v>0</v>
      </c>
      <c r="F37" s="63">
        <f t="shared" si="4"/>
        <v>0</v>
      </c>
      <c r="G37" s="63">
        <f t="shared" si="4"/>
        <v>0</v>
      </c>
      <c r="H37" s="63">
        <f t="shared" si="4"/>
        <v>0</v>
      </c>
      <c r="I37" s="63">
        <f t="shared" si="4"/>
        <v>0</v>
      </c>
      <c r="J37" s="63">
        <f t="shared" si="4"/>
        <v>0</v>
      </c>
      <c r="K37" s="63">
        <f t="shared" si="4"/>
        <v>0</v>
      </c>
      <c r="L37" s="63">
        <f t="shared" si="4"/>
        <v>0</v>
      </c>
      <c r="M37" s="63">
        <f t="shared" si="4"/>
        <v>0</v>
      </c>
      <c r="N37" s="63">
        <f t="shared" si="4"/>
        <v>0</v>
      </c>
      <c r="O37" s="63">
        <f t="shared" si="4"/>
        <v>0</v>
      </c>
      <c r="P37" s="63">
        <f t="shared" si="4"/>
        <v>0</v>
      </c>
      <c r="Q37" s="63">
        <f t="shared" si="4"/>
        <v>0</v>
      </c>
      <c r="R37" s="63">
        <f t="shared" si="4"/>
        <v>0</v>
      </c>
      <c r="S37" s="63">
        <f t="shared" si="4"/>
        <v>0</v>
      </c>
      <c r="T37" s="63">
        <f t="shared" si="4"/>
        <v>0</v>
      </c>
      <c r="U37" s="63">
        <f t="shared" si="4"/>
        <v>0</v>
      </c>
      <c r="V37" s="63">
        <f t="shared" si="4"/>
        <v>0</v>
      </c>
      <c r="W37" s="63">
        <f t="shared" si="4"/>
        <v>0</v>
      </c>
      <c r="X37" s="63">
        <f t="shared" si="4"/>
        <v>0</v>
      </c>
      <c r="Y37" s="63">
        <f t="shared" si="4"/>
        <v>0</v>
      </c>
      <c r="Z37" s="63">
        <f t="shared" si="4"/>
        <v>0</v>
      </c>
      <c r="AA37" s="63">
        <f t="shared" si="4"/>
        <v>0</v>
      </c>
      <c r="AB37" s="63">
        <f t="shared" si="4"/>
        <v>0</v>
      </c>
      <c r="AC37" s="63">
        <f t="shared" si="4"/>
        <v>0</v>
      </c>
      <c r="AD37" s="63">
        <f t="shared" si="4"/>
        <v>0</v>
      </c>
      <c r="AE37" s="63">
        <f t="shared" si="4"/>
        <v>0</v>
      </c>
      <c r="AF37" s="63">
        <f t="shared" si="4"/>
        <v>0</v>
      </c>
      <c r="AG37" s="63">
        <f t="shared" si="4"/>
        <v>0</v>
      </c>
      <c r="AH37" s="63">
        <f t="shared" si="4"/>
        <v>0</v>
      </c>
    </row>
    <row r="38" spans="3:34" ht="16.5" thickBot="1" x14ac:dyDescent="0.3">
      <c r="C38" s="46" t="s">
        <v>45</v>
      </c>
      <c r="D38" s="63">
        <f>COUNTIF(D13:D32,"E")</f>
        <v>0</v>
      </c>
      <c r="E38" s="63">
        <f t="shared" ref="E38:AH38" si="5">COUNTIF(E13:E32,"E")</f>
        <v>0</v>
      </c>
      <c r="F38" s="63">
        <f t="shared" si="5"/>
        <v>0</v>
      </c>
      <c r="G38" s="63">
        <f t="shared" si="5"/>
        <v>0</v>
      </c>
      <c r="H38" s="63">
        <f t="shared" si="5"/>
        <v>0</v>
      </c>
      <c r="I38" s="63">
        <f t="shared" si="5"/>
        <v>0</v>
      </c>
      <c r="J38" s="63">
        <f t="shared" si="5"/>
        <v>0</v>
      </c>
      <c r="K38" s="63">
        <f t="shared" si="5"/>
        <v>0</v>
      </c>
      <c r="L38" s="63">
        <f t="shared" si="5"/>
        <v>0</v>
      </c>
      <c r="M38" s="63">
        <f t="shared" si="5"/>
        <v>0</v>
      </c>
      <c r="N38" s="63">
        <f t="shared" si="5"/>
        <v>0</v>
      </c>
      <c r="O38" s="63">
        <f t="shared" si="5"/>
        <v>0</v>
      </c>
      <c r="P38" s="63">
        <f t="shared" si="5"/>
        <v>0</v>
      </c>
      <c r="Q38" s="63">
        <f t="shared" si="5"/>
        <v>0</v>
      </c>
      <c r="R38" s="63">
        <f t="shared" si="5"/>
        <v>0</v>
      </c>
      <c r="S38" s="63">
        <f t="shared" si="5"/>
        <v>0</v>
      </c>
      <c r="T38" s="63">
        <f t="shared" si="5"/>
        <v>0</v>
      </c>
      <c r="U38" s="63">
        <f t="shared" si="5"/>
        <v>0</v>
      </c>
      <c r="V38" s="63">
        <f t="shared" si="5"/>
        <v>0</v>
      </c>
      <c r="W38" s="63">
        <f t="shared" si="5"/>
        <v>0</v>
      </c>
      <c r="X38" s="63">
        <f t="shared" si="5"/>
        <v>0</v>
      </c>
      <c r="Y38" s="63">
        <f t="shared" si="5"/>
        <v>0</v>
      </c>
      <c r="Z38" s="63">
        <f t="shared" si="5"/>
        <v>0</v>
      </c>
      <c r="AA38" s="63">
        <f t="shared" si="5"/>
        <v>0</v>
      </c>
      <c r="AB38" s="63">
        <f t="shared" si="5"/>
        <v>0</v>
      </c>
      <c r="AC38" s="63">
        <f t="shared" si="5"/>
        <v>0</v>
      </c>
      <c r="AD38" s="63">
        <f t="shared" si="5"/>
        <v>0</v>
      </c>
      <c r="AE38" s="63">
        <f t="shared" si="5"/>
        <v>0</v>
      </c>
      <c r="AF38" s="63">
        <f t="shared" si="5"/>
        <v>0</v>
      </c>
      <c r="AG38" s="63">
        <f t="shared" si="5"/>
        <v>0</v>
      </c>
      <c r="AH38" s="63">
        <f t="shared" si="5"/>
        <v>0</v>
      </c>
    </row>
    <row r="39" spans="3:34" ht="16.5" thickBot="1" x14ac:dyDescent="0.3">
      <c r="C39" s="47" t="s">
        <v>46</v>
      </c>
      <c r="D39" s="63">
        <f>COUNTIF(D14:D32,"CS")</f>
        <v>0</v>
      </c>
      <c r="E39" s="63">
        <f t="shared" ref="E39:AH39" si="6">COUNTIF(E14:E32,"CS")</f>
        <v>0</v>
      </c>
      <c r="F39" s="63">
        <f t="shared" si="6"/>
        <v>0</v>
      </c>
      <c r="G39" s="63">
        <f t="shared" si="6"/>
        <v>0</v>
      </c>
      <c r="H39" s="63">
        <f t="shared" si="6"/>
        <v>0</v>
      </c>
      <c r="I39" s="63">
        <f t="shared" si="6"/>
        <v>0</v>
      </c>
      <c r="J39" s="63">
        <f t="shared" si="6"/>
        <v>0</v>
      </c>
      <c r="K39" s="63">
        <f t="shared" si="6"/>
        <v>0</v>
      </c>
      <c r="L39" s="63">
        <f t="shared" si="6"/>
        <v>0</v>
      </c>
      <c r="M39" s="63">
        <f t="shared" si="6"/>
        <v>0</v>
      </c>
      <c r="N39" s="63">
        <f t="shared" si="6"/>
        <v>0</v>
      </c>
      <c r="O39" s="63">
        <f t="shared" si="6"/>
        <v>0</v>
      </c>
      <c r="P39" s="63">
        <f t="shared" si="6"/>
        <v>0</v>
      </c>
      <c r="Q39" s="63">
        <f t="shared" si="6"/>
        <v>0</v>
      </c>
      <c r="R39" s="63">
        <f t="shared" si="6"/>
        <v>0</v>
      </c>
      <c r="S39" s="63">
        <f t="shared" si="6"/>
        <v>0</v>
      </c>
      <c r="T39" s="63">
        <f t="shared" si="6"/>
        <v>0</v>
      </c>
      <c r="U39" s="63">
        <f t="shared" si="6"/>
        <v>0</v>
      </c>
      <c r="V39" s="63">
        <f t="shared" si="6"/>
        <v>0</v>
      </c>
      <c r="W39" s="63">
        <f t="shared" si="6"/>
        <v>0</v>
      </c>
      <c r="X39" s="63">
        <f t="shared" si="6"/>
        <v>0</v>
      </c>
      <c r="Y39" s="63">
        <f t="shared" si="6"/>
        <v>0</v>
      </c>
      <c r="Z39" s="63">
        <f t="shared" si="6"/>
        <v>0</v>
      </c>
      <c r="AA39" s="63">
        <f t="shared" si="6"/>
        <v>0</v>
      </c>
      <c r="AB39" s="63">
        <f t="shared" si="6"/>
        <v>0</v>
      </c>
      <c r="AC39" s="63">
        <f t="shared" si="6"/>
        <v>0</v>
      </c>
      <c r="AD39" s="63">
        <f t="shared" si="6"/>
        <v>0</v>
      </c>
      <c r="AE39" s="63">
        <f t="shared" si="6"/>
        <v>0</v>
      </c>
      <c r="AF39" s="63">
        <f t="shared" si="6"/>
        <v>0</v>
      </c>
      <c r="AG39" s="63">
        <f t="shared" si="6"/>
        <v>0</v>
      </c>
      <c r="AH39" s="63">
        <f t="shared" si="6"/>
        <v>0</v>
      </c>
    </row>
    <row r="40" spans="3:34" ht="16.5" thickBot="1" x14ac:dyDescent="0.3">
      <c r="C40" s="54" t="s">
        <v>47</v>
      </c>
      <c r="D40" s="63">
        <f>COUNTIF(D15:D32,"N")</f>
        <v>0</v>
      </c>
      <c r="E40" s="63">
        <f t="shared" ref="E40:AH40" si="7">COUNTIF(E15:E32,"N")</f>
        <v>0</v>
      </c>
      <c r="F40" s="63">
        <f t="shared" si="7"/>
        <v>0</v>
      </c>
      <c r="G40" s="63">
        <f t="shared" si="7"/>
        <v>0</v>
      </c>
      <c r="H40" s="63">
        <f t="shared" si="7"/>
        <v>0</v>
      </c>
      <c r="I40" s="63">
        <f t="shared" si="7"/>
        <v>0</v>
      </c>
      <c r="J40" s="63">
        <f t="shared" si="7"/>
        <v>0</v>
      </c>
      <c r="K40" s="63">
        <f t="shared" si="7"/>
        <v>0</v>
      </c>
      <c r="L40" s="63">
        <f t="shared" si="7"/>
        <v>0</v>
      </c>
      <c r="M40" s="63">
        <f t="shared" si="7"/>
        <v>0</v>
      </c>
      <c r="N40" s="63">
        <f t="shared" si="7"/>
        <v>0</v>
      </c>
      <c r="O40" s="63">
        <f t="shared" si="7"/>
        <v>0</v>
      </c>
      <c r="P40" s="63">
        <f t="shared" si="7"/>
        <v>0</v>
      </c>
      <c r="Q40" s="63">
        <f t="shared" si="7"/>
        <v>0</v>
      </c>
      <c r="R40" s="63">
        <f t="shared" si="7"/>
        <v>0</v>
      </c>
      <c r="S40" s="63">
        <f t="shared" si="7"/>
        <v>0</v>
      </c>
      <c r="T40" s="63">
        <f t="shared" si="7"/>
        <v>0</v>
      </c>
      <c r="U40" s="63">
        <f t="shared" si="7"/>
        <v>0</v>
      </c>
      <c r="V40" s="63">
        <f t="shared" si="7"/>
        <v>0</v>
      </c>
      <c r="W40" s="63">
        <f t="shared" si="7"/>
        <v>0</v>
      </c>
      <c r="X40" s="63">
        <f t="shared" si="7"/>
        <v>0</v>
      </c>
      <c r="Y40" s="63">
        <f t="shared" si="7"/>
        <v>0</v>
      </c>
      <c r="Z40" s="63">
        <f t="shared" si="7"/>
        <v>0</v>
      </c>
      <c r="AA40" s="63">
        <f t="shared" si="7"/>
        <v>0</v>
      </c>
      <c r="AB40" s="63">
        <f t="shared" si="7"/>
        <v>0</v>
      </c>
      <c r="AC40" s="63">
        <f t="shared" si="7"/>
        <v>0</v>
      </c>
      <c r="AD40" s="63">
        <f t="shared" si="7"/>
        <v>0</v>
      </c>
      <c r="AE40" s="63">
        <f t="shared" si="7"/>
        <v>0</v>
      </c>
      <c r="AF40" s="63">
        <f t="shared" si="7"/>
        <v>0</v>
      </c>
      <c r="AG40" s="63">
        <f t="shared" si="7"/>
        <v>0</v>
      </c>
      <c r="AH40" s="63">
        <f t="shared" si="7"/>
        <v>0</v>
      </c>
    </row>
    <row r="41" spans="3:34" ht="15.75" x14ac:dyDescent="0.25">
      <c r="C41" s="61"/>
    </row>
    <row r="42" spans="3:34" ht="15.75" x14ac:dyDescent="0.25">
      <c r="C42" s="61"/>
    </row>
    <row r="43" spans="3:34" ht="101.25" x14ac:dyDescent="0.25">
      <c r="C43" s="11" t="s">
        <v>17</v>
      </c>
      <c r="D43" s="39" t="s">
        <v>16</v>
      </c>
      <c r="E43" s="40" t="s">
        <v>15</v>
      </c>
      <c r="F43" s="10" t="s">
        <v>14</v>
      </c>
      <c r="G43" s="43" t="s">
        <v>13</v>
      </c>
      <c r="H43" s="9" t="s">
        <v>12</v>
      </c>
      <c r="I43" s="8" t="s">
        <v>11</v>
      </c>
      <c r="J43" s="36" t="s">
        <v>10</v>
      </c>
      <c r="K43" s="49" t="s">
        <v>9</v>
      </c>
      <c r="L43" s="57" t="s">
        <v>49</v>
      </c>
    </row>
    <row r="44" spans="3:34" ht="23.25" x14ac:dyDescent="0.35">
      <c r="C44" s="7" t="s">
        <v>8</v>
      </c>
      <c r="D44" s="6" t="s">
        <v>7</v>
      </c>
      <c r="E44" s="5" t="s">
        <v>6</v>
      </c>
      <c r="F44" s="4" t="s">
        <v>5</v>
      </c>
      <c r="G44" s="3" t="s">
        <v>4</v>
      </c>
      <c r="H44" s="2" t="s">
        <v>3</v>
      </c>
      <c r="I44" s="1" t="s">
        <v>2</v>
      </c>
      <c r="J44" s="35" t="s">
        <v>1</v>
      </c>
      <c r="K44" s="48" t="s">
        <v>0</v>
      </c>
      <c r="L44" s="56" t="s">
        <v>48</v>
      </c>
    </row>
    <row r="45" spans="3:34" ht="23.25" x14ac:dyDescent="0.25">
      <c r="C45" s="55" t="s">
        <v>38</v>
      </c>
      <c r="D45" s="6">
        <f>SUM(D33:AH33)</f>
        <v>1</v>
      </c>
      <c r="E45" s="64">
        <f>SUM(D34:AH34)</f>
        <v>0</v>
      </c>
      <c r="F45" s="64">
        <f>SUM(D35:AH35)</f>
        <v>0</v>
      </c>
      <c r="G45" s="64">
        <f>SUM(D36:AH36)</f>
        <v>0</v>
      </c>
      <c r="H45" s="64">
        <f>SUM(D37:AH37)</f>
        <v>0</v>
      </c>
      <c r="I45" s="64">
        <f>SUM(D38:AH38)</f>
        <v>0</v>
      </c>
      <c r="J45" s="64">
        <f>SUM(D39:AH39)</f>
        <v>0</v>
      </c>
      <c r="K45" s="64">
        <f>SUM(D40:AH40)</f>
        <v>0</v>
      </c>
      <c r="L45" s="65"/>
    </row>
  </sheetData>
  <mergeCells count="1">
    <mergeCell ref="F2:AE4"/>
  </mergeCells>
  <conditionalFormatting sqref="F2:AE4">
    <cfRule type="expression" dxfId="3" priority="4">
      <formula>$F$2&lt;&gt;""</formula>
    </cfRule>
  </conditionalFormatting>
  <conditionalFormatting sqref="D8:AH8">
    <cfRule type="expression" dxfId="2" priority="2">
      <formula>D$8&lt;&gt;""</formula>
    </cfRule>
    <cfRule type="expression" dxfId="1" priority="3">
      <formula>$AC$8</formula>
    </cfRule>
  </conditionalFormatting>
  <conditionalFormatting sqref="D8:AH32">
    <cfRule type="expression" dxfId="0" priority="1">
      <formula>AND(D$8&lt;&gt;"",OR(WEEKDAY(D$7,2)=6,WEEKDAY(D$7,2)=7))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Sources!$L$3:$L$11</xm:f>
          </x14:formula1>
          <xm:sqref>D9:AH32</xm:sqref>
        </x14:dataValidation>
        <x14:dataValidation type="list" allowBlank="1" showInputMessage="1" showErrorMessage="1">
          <x14:formula1>
            <xm:f>Sources!$F$3:$F$14</xm:f>
          </x14:formula1>
          <xm:sqref>C2</xm:sqref>
        </x14:dataValidation>
        <x14:dataValidation type="list" allowBlank="1" showInputMessage="1" showErrorMessage="1">
          <x14:formula1>
            <xm:f>Sources!$C$3:$C$14</xm:f>
          </x14:formula1>
          <xm:sqref>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M27"/>
  <sheetViews>
    <sheetView workbookViewId="0">
      <selection activeCell="L6" sqref="L6"/>
    </sheetView>
  </sheetViews>
  <sheetFormatPr baseColWidth="10" defaultRowHeight="15" x14ac:dyDescent="0.25"/>
  <cols>
    <col min="9" max="9" width="15.7109375" bestFit="1" customWidth="1"/>
    <col min="11" max="11" width="14.7109375" bestFit="1" customWidth="1"/>
  </cols>
  <sheetData>
    <row r="2" spans="3:12" x14ac:dyDescent="0.25">
      <c r="C2" s="34" t="s">
        <v>36</v>
      </c>
      <c r="D2" s="34" t="s">
        <v>35</v>
      </c>
      <c r="F2" s="34" t="s">
        <v>34</v>
      </c>
      <c r="I2" s="34" t="s">
        <v>18</v>
      </c>
      <c r="K2" s="34" t="s">
        <v>17</v>
      </c>
      <c r="L2" s="34" t="s">
        <v>8</v>
      </c>
    </row>
    <row r="3" spans="3:12" x14ac:dyDescent="0.25">
      <c r="C3" s="13" t="s">
        <v>33</v>
      </c>
      <c r="D3" s="13">
        <v>1</v>
      </c>
      <c r="F3" s="13">
        <v>2018</v>
      </c>
      <c r="I3" s="21">
        <v>0.25</v>
      </c>
      <c r="K3" s="33" t="s">
        <v>37</v>
      </c>
      <c r="L3" s="32" t="s">
        <v>7</v>
      </c>
    </row>
    <row r="4" spans="3:12" x14ac:dyDescent="0.25">
      <c r="C4" s="13" t="s">
        <v>32</v>
      </c>
      <c r="D4" s="13">
        <v>2</v>
      </c>
      <c r="F4" s="13">
        <v>2019</v>
      </c>
      <c r="I4" s="21">
        <v>0.29166666666666669</v>
      </c>
      <c r="K4" s="31" t="s">
        <v>15</v>
      </c>
      <c r="L4" s="30" t="s">
        <v>6</v>
      </c>
    </row>
    <row r="5" spans="3:12" x14ac:dyDescent="0.25">
      <c r="C5" s="13" t="s">
        <v>31</v>
      </c>
      <c r="D5" s="13">
        <v>3</v>
      </c>
      <c r="F5" s="13">
        <v>2020</v>
      </c>
      <c r="I5" s="21">
        <v>0.33333333333333298</v>
      </c>
      <c r="K5" s="29" t="s">
        <v>14</v>
      </c>
      <c r="L5" s="28" t="s">
        <v>5</v>
      </c>
    </row>
    <row r="6" spans="3:12" x14ac:dyDescent="0.25">
      <c r="C6" s="13" t="s">
        <v>30</v>
      </c>
      <c r="D6" s="13">
        <v>4</v>
      </c>
      <c r="F6" s="13">
        <v>2021</v>
      </c>
      <c r="I6" s="21">
        <v>0.375</v>
      </c>
      <c r="K6" s="27" t="s">
        <v>13</v>
      </c>
      <c r="L6" s="26" t="s">
        <v>4</v>
      </c>
    </row>
    <row r="7" spans="3:12" x14ac:dyDescent="0.25">
      <c r="C7" s="13" t="s">
        <v>29</v>
      </c>
      <c r="D7" s="13">
        <v>5</v>
      </c>
      <c r="F7" s="13">
        <v>2022</v>
      </c>
      <c r="I7" s="21">
        <v>0.41666666666666702</v>
      </c>
      <c r="K7" s="25" t="s">
        <v>12</v>
      </c>
      <c r="L7" s="24" t="s">
        <v>3</v>
      </c>
    </row>
    <row r="8" spans="3:12" x14ac:dyDescent="0.25">
      <c r="C8" s="13" t="s">
        <v>28</v>
      </c>
      <c r="D8" s="13">
        <v>6</v>
      </c>
      <c r="F8" s="13">
        <v>2023</v>
      </c>
      <c r="I8" s="21">
        <v>0.45833333333333298</v>
      </c>
      <c r="K8" s="23" t="s">
        <v>11</v>
      </c>
      <c r="L8" s="22" t="s">
        <v>2</v>
      </c>
    </row>
    <row r="9" spans="3:12" x14ac:dyDescent="0.25">
      <c r="C9" s="13" t="s">
        <v>27</v>
      </c>
      <c r="D9" s="13">
        <v>7</v>
      </c>
      <c r="F9" s="13">
        <v>2024</v>
      </c>
      <c r="I9" s="21">
        <v>0.5</v>
      </c>
      <c r="K9" s="37" t="s">
        <v>10</v>
      </c>
      <c r="L9" s="38" t="s">
        <v>1</v>
      </c>
    </row>
    <row r="10" spans="3:12" ht="30" x14ac:dyDescent="0.25">
      <c r="C10" s="13" t="s">
        <v>26</v>
      </c>
      <c r="D10" s="13">
        <v>8</v>
      </c>
      <c r="F10" s="13">
        <v>2025</v>
      </c>
      <c r="I10" s="21">
        <v>0.54166666666666696</v>
      </c>
      <c r="K10" s="50" t="s">
        <v>9</v>
      </c>
      <c r="L10" s="51" t="s">
        <v>25</v>
      </c>
    </row>
    <row r="11" spans="3:12" x14ac:dyDescent="0.25">
      <c r="C11" s="13" t="s">
        <v>19</v>
      </c>
      <c r="D11" s="13">
        <v>9</v>
      </c>
      <c r="F11" s="13">
        <v>2026</v>
      </c>
      <c r="I11" s="21">
        <v>0.58333333333333304</v>
      </c>
      <c r="K11" s="58" t="s">
        <v>49</v>
      </c>
      <c r="L11" s="59" t="s">
        <v>48</v>
      </c>
    </row>
    <row r="12" spans="3:12" x14ac:dyDescent="0.25">
      <c r="C12" s="13" t="s">
        <v>24</v>
      </c>
      <c r="D12" s="13">
        <v>10</v>
      </c>
      <c r="F12" s="13">
        <v>2027</v>
      </c>
      <c r="I12" s="21">
        <v>0.625</v>
      </c>
    </row>
    <row r="13" spans="3:12" x14ac:dyDescent="0.25">
      <c r="C13" s="13" t="s">
        <v>23</v>
      </c>
      <c r="D13" s="13">
        <v>11</v>
      </c>
      <c r="F13" s="13">
        <v>2028</v>
      </c>
      <c r="I13" s="21">
        <v>0.66666666666666696</v>
      </c>
    </row>
    <row r="14" spans="3:12" x14ac:dyDescent="0.25">
      <c r="C14" s="13" t="s">
        <v>22</v>
      </c>
      <c r="D14" s="13">
        <v>12</v>
      </c>
      <c r="F14" s="13">
        <v>2029</v>
      </c>
      <c r="I14" s="21">
        <v>0.70833333333333304</v>
      </c>
    </row>
    <row r="15" spans="3:12" x14ac:dyDescent="0.25">
      <c r="I15" s="21">
        <v>0.75</v>
      </c>
    </row>
    <row r="16" spans="3:12" x14ac:dyDescent="0.25">
      <c r="I16" s="21">
        <v>0.79166666666666696</v>
      </c>
    </row>
    <row r="17" spans="9:13" x14ac:dyDescent="0.25">
      <c r="I17" s="21">
        <v>0.83333333333333304</v>
      </c>
      <c r="M17" t="s">
        <v>39</v>
      </c>
    </row>
    <row r="18" spans="9:13" x14ac:dyDescent="0.25">
      <c r="I18" s="21">
        <v>0.875</v>
      </c>
    </row>
    <row r="19" spans="9:13" x14ac:dyDescent="0.25">
      <c r="I19" s="21">
        <v>0.91666666666666696</v>
      </c>
    </row>
    <row r="20" spans="9:13" x14ac:dyDescent="0.25">
      <c r="I20" s="21">
        <v>0.95833333333333304</v>
      </c>
    </row>
    <row r="21" spans="9:13" x14ac:dyDescent="0.25">
      <c r="I21" s="21">
        <v>1</v>
      </c>
    </row>
    <row r="22" spans="9:13" x14ac:dyDescent="0.25">
      <c r="I22" s="21">
        <v>1.0416666666666667</v>
      </c>
    </row>
    <row r="23" spans="9:13" x14ac:dyDescent="0.25">
      <c r="I23" s="21">
        <v>1.0833333333333333</v>
      </c>
    </row>
    <row r="24" spans="9:13" x14ac:dyDescent="0.25">
      <c r="I24" s="21">
        <v>1.125</v>
      </c>
    </row>
    <row r="25" spans="9:13" x14ac:dyDescent="0.25">
      <c r="I25" s="21">
        <v>1.1666666666666667</v>
      </c>
    </row>
    <row r="26" spans="9:13" x14ac:dyDescent="0.25">
      <c r="I26" s="21">
        <v>1.2083333333333333</v>
      </c>
    </row>
    <row r="27" spans="9:13" x14ac:dyDescent="0.25">
      <c r="K27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Jérome</vt:lpstr>
      <vt:lpstr>Olivier</vt:lpstr>
      <vt:lpstr>Sources</vt:lpstr>
      <vt:lpstr>Jérome!Zone_d_impression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Saliha BELGACEM</dc:creator>
  <cp:lastModifiedBy>sbelgacem</cp:lastModifiedBy>
  <cp:lastPrinted>2019-07-25T10:54:36Z</cp:lastPrinted>
  <dcterms:created xsi:type="dcterms:W3CDTF">2019-07-23T06:35:37Z</dcterms:created>
  <dcterms:modified xsi:type="dcterms:W3CDTF">2019-07-29T17:39:10Z</dcterms:modified>
</cp:coreProperties>
</file>